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omments1.xml" ContentType="application/vnd.openxmlformats-officedocument.spreadsheetml.comments+xml"/>
  <Override PartName="/xl/customProperty24.bin" ContentType="application/vnd.openxmlformats-officedocument.spreadsheetml.customProperty"/>
  <Override PartName="/xl/drawings/drawing2.xml" ContentType="application/vnd.openxmlformats-officedocument.drawing+xml"/>
  <Override PartName="/xl/customProperty25.bin" ContentType="application/vnd.openxmlformats-officedocument.spreadsheetml.customProperty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ustomProperty26.bin" ContentType="application/vnd.openxmlformats-officedocument.spreadsheetml.customProperty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8_{CE2AD0AE-D272-48D6-9804-9A6F01F2665D}" xr6:coauthVersionLast="47" xr6:coauthVersionMax="47" xr10:uidLastSave="{00000000-0000-0000-0000-000000000000}"/>
  <bookViews>
    <workbookView xWindow="-108" yWindow="-108" windowWidth="23256" windowHeight="12456" tabRatio="846" activeTab="10" xr2:uid="{00000000-000D-0000-FFFF-FFFF00000000}"/>
  </bookViews>
  <sheets>
    <sheet name="TOTAL TEMPORADA 25-26" sheetId="1" r:id="rId1"/>
    <sheet name="J1" sheetId="2" r:id="rId2"/>
    <sheet name="J2" sheetId="3" r:id="rId3"/>
    <sheet name="J3" sheetId="4" r:id="rId4"/>
    <sheet name="J4" sheetId="5" r:id="rId5"/>
    <sheet name="J5" sheetId="6" r:id="rId6"/>
    <sheet name="J6" sheetId="7" r:id="rId7"/>
    <sheet name="J7" sheetId="8" r:id="rId8"/>
    <sheet name="J8" sheetId="9" r:id="rId9"/>
    <sheet name="J9" sheetId="10" r:id="rId10"/>
    <sheet name="J10" sheetId="11" r:id="rId11"/>
    <sheet name="J11" sheetId="12" r:id="rId12"/>
    <sheet name="J12" sheetId="13" r:id="rId13"/>
    <sheet name="J13" sheetId="14" r:id="rId14"/>
    <sheet name="J14" sheetId="15" r:id="rId15"/>
    <sheet name="J15" sheetId="16" r:id="rId16"/>
    <sheet name="J16" sheetId="17" r:id="rId17"/>
    <sheet name="J17" sheetId="18" r:id="rId18"/>
    <sheet name="J18" sheetId="19" r:id="rId19"/>
    <sheet name="J19" sheetId="20" r:id="rId20"/>
    <sheet name="J20" sheetId="21" r:id="rId21"/>
    <sheet name="J21" sheetId="22" r:id="rId22"/>
    <sheet name="J22" sheetId="23" r:id="rId23"/>
    <sheet name="Minutaje" sheetId="30" r:id="rId24"/>
    <sheet name="Plantilla Toma Datos" sheetId="24" r:id="rId25"/>
    <sheet name="TD RAUL" sheetId="25" r:id="rId26"/>
    <sheet name="TD NICO" sheetId="28" r:id="rId27"/>
    <sheet name="TD JUAN" sheetId="29" r:id="rId28"/>
    <sheet name="Toma de Tiempos" sheetId="27" r:id="rId29"/>
    <sheet name="Cambios" sheetId="31" r:id="rId30"/>
  </sheets>
  <definedNames>
    <definedName name="_xlnm.Print_Area" localSheetId="24">'Plantilla Toma Datos'!$B$2:$N$41</definedName>
    <definedName name="_xlnm.Print_Area" localSheetId="27">'TD JUAN'!$B$1:$AF$44</definedName>
    <definedName name="_xlnm.Print_Area" localSheetId="26">'TD NICO'!$B$1:$AF$44</definedName>
    <definedName name="_xlnm.Print_Area" localSheetId="25">'TD RAUL'!$B$1:$AF$44</definedName>
    <definedName name="_xlnm.Print_Area" localSheetId="28">'Toma de Tiempos'!$B$2:$AC$31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5" l="1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C8" i="1" l="1"/>
  <c r="AK176" i="8"/>
  <c r="AJ176" i="8"/>
  <c r="AL176" i="8" s="1"/>
  <c r="BB151" i="8"/>
  <c r="G148" i="8"/>
  <c r="BB146" i="8"/>
  <c r="AE140" i="8"/>
  <c r="AE134" i="8"/>
  <c r="AE133" i="8"/>
  <c r="G133" i="8"/>
  <c r="AE132" i="8"/>
  <c r="AE131" i="8"/>
  <c r="AE130" i="8"/>
  <c r="AE129" i="8"/>
  <c r="AE128" i="8"/>
  <c r="AE127" i="8"/>
  <c r="G127" i="8"/>
  <c r="AE126" i="8"/>
  <c r="AE125" i="8"/>
  <c r="AE124" i="8"/>
  <c r="AE123" i="8"/>
  <c r="AE122" i="8"/>
  <c r="AE120" i="8"/>
  <c r="AM112" i="8"/>
  <c r="AL112" i="8"/>
  <c r="AK112" i="8"/>
  <c r="V112" i="8"/>
  <c r="U112" i="8"/>
  <c r="T112" i="8"/>
  <c r="AM111" i="8"/>
  <c r="AL111" i="8"/>
  <c r="AK111" i="8"/>
  <c r="V111" i="8"/>
  <c r="U111" i="8"/>
  <c r="T111" i="8"/>
  <c r="AM110" i="8"/>
  <c r="AL110" i="8"/>
  <c r="AK110" i="8"/>
  <c r="V110" i="8"/>
  <c r="U110" i="8"/>
  <c r="T110" i="8"/>
  <c r="G128" i="8" s="1"/>
  <c r="AQ109" i="8"/>
  <c r="AP109" i="8"/>
  <c r="AM109" i="8"/>
  <c r="AL109" i="8"/>
  <c r="AI109" i="8"/>
  <c r="Z109" i="8"/>
  <c r="Y109" i="8"/>
  <c r="V109" i="8"/>
  <c r="U109" i="8"/>
  <c r="R109" i="8"/>
  <c r="AQ108" i="8"/>
  <c r="AP108" i="8"/>
  <c r="AM108" i="8"/>
  <c r="AL108" i="8"/>
  <c r="AI108" i="8"/>
  <c r="Z108" i="8"/>
  <c r="Y108" i="8"/>
  <c r="V108" i="8"/>
  <c r="U108" i="8"/>
  <c r="R108" i="8"/>
  <c r="AQ107" i="8"/>
  <c r="AP107" i="8"/>
  <c r="AM107" i="8"/>
  <c r="AL107" i="8"/>
  <c r="AI107" i="8"/>
  <c r="Z107" i="8"/>
  <c r="Y107" i="8"/>
  <c r="V107" i="8"/>
  <c r="U107" i="8"/>
  <c r="R107" i="8"/>
  <c r="AS106" i="8"/>
  <c r="AR106" i="8"/>
  <c r="AQ106" i="8"/>
  <c r="AP106" i="8"/>
  <c r="AK106" i="8"/>
  <c r="AJ106" i="8"/>
  <c r="AI106" i="8"/>
  <c r="AH106" i="8"/>
  <c r="AB106" i="8"/>
  <c r="AA106" i="8"/>
  <c r="Z106" i="8"/>
  <c r="Y106" i="8"/>
  <c r="T106" i="8"/>
  <c r="S106" i="8"/>
  <c r="R106" i="8"/>
  <c r="Q106" i="8"/>
  <c r="AS105" i="8"/>
  <c r="AR105" i="8"/>
  <c r="AQ105" i="8"/>
  <c r="AP105" i="8"/>
  <c r="AM105" i="8"/>
  <c r="BB152" i="8" s="1"/>
  <c r="AK105" i="8"/>
  <c r="AJ105" i="8"/>
  <c r="AI105" i="8"/>
  <c r="AH105" i="8"/>
  <c r="AB105" i="8"/>
  <c r="AA105" i="8"/>
  <c r="Z105" i="8"/>
  <c r="Y105" i="8"/>
  <c r="V105" i="8"/>
  <c r="T105" i="8"/>
  <c r="S105" i="8"/>
  <c r="R105" i="8"/>
  <c r="Q105" i="8"/>
  <c r="AR104" i="8"/>
  <c r="BB145" i="8" s="1"/>
  <c r="AP104" i="8"/>
  <c r="BB149" i="8" s="1"/>
  <c r="AJ104" i="8"/>
  <c r="BB148" i="8" s="1"/>
  <c r="AH104" i="8"/>
  <c r="BB144" i="8" s="1"/>
  <c r="AA104" i="8"/>
  <c r="AE145" i="8" s="1"/>
  <c r="Y104" i="8"/>
  <c r="S104" i="8"/>
  <c r="AE148" i="8" s="1"/>
  <c r="Q104" i="8"/>
  <c r="AR103" i="8"/>
  <c r="AQ103" i="8"/>
  <c r="AM103" i="8"/>
  <c r="AL103" i="8"/>
  <c r="AH103" i="8"/>
  <c r="AG103" i="8"/>
  <c r="AA103" i="8"/>
  <c r="Z103" i="8"/>
  <c r="V103" i="8"/>
  <c r="U103" i="8"/>
  <c r="Q103" i="8"/>
  <c r="P103" i="8"/>
  <c r="AR102" i="8"/>
  <c r="AQ102" i="8"/>
  <c r="AM102" i="8"/>
  <c r="AL102" i="8"/>
  <c r="AH102" i="8"/>
  <c r="AG102" i="8"/>
  <c r="AA102" i="8"/>
  <c r="Z102" i="8"/>
  <c r="V102" i="8"/>
  <c r="U102" i="8"/>
  <c r="Q102" i="8"/>
  <c r="P102" i="8"/>
  <c r="AR101" i="8"/>
  <c r="AQ101" i="8"/>
  <c r="BB142" i="8" s="1"/>
  <c r="AM101" i="8"/>
  <c r="AL101" i="8"/>
  <c r="AH101" i="8"/>
  <c r="AG101" i="8"/>
  <c r="AA101" i="8"/>
  <c r="Z101" i="8"/>
  <c r="G124" i="8" s="1"/>
  <c r="W101" i="8"/>
  <c r="V101" i="8"/>
  <c r="U101" i="8"/>
  <c r="AE151" i="8" s="1"/>
  <c r="G151" i="8" s="1"/>
  <c r="Q101" i="8"/>
  <c r="P101" i="8"/>
  <c r="G123" i="8" s="1"/>
  <c r="AO100" i="8"/>
  <c r="AN100" i="8"/>
  <c r="AM100" i="8"/>
  <c r="AL100" i="8"/>
  <c r="X100" i="8"/>
  <c r="W100" i="8"/>
  <c r="V100" i="8"/>
  <c r="U100" i="8"/>
  <c r="AO99" i="8"/>
  <c r="AN99" i="8"/>
  <c r="AM99" i="8"/>
  <c r="AL99" i="8"/>
  <c r="X99" i="8"/>
  <c r="W99" i="8"/>
  <c r="V99" i="8"/>
  <c r="U99" i="8"/>
  <c r="M99" i="8"/>
  <c r="AE138" i="8" s="1"/>
  <c r="AO98" i="8"/>
  <c r="AN98" i="8"/>
  <c r="AM98" i="8"/>
  <c r="M100" i="8" s="1"/>
  <c r="AL98" i="8"/>
  <c r="X98" i="8"/>
  <c r="W98" i="8"/>
  <c r="V98" i="8"/>
  <c r="U98" i="8"/>
  <c r="AA97" i="8" s="1"/>
  <c r="AR97" i="8"/>
  <c r="W88" i="8"/>
  <c r="AR85" i="8"/>
  <c r="AA85" i="8"/>
  <c r="W85" i="8"/>
  <c r="V84" i="8"/>
  <c r="M84" i="8"/>
  <c r="M83" i="8"/>
  <c r="AS82" i="8"/>
  <c r="AQ82" i="8"/>
  <c r="AB82" i="8"/>
  <c r="Z82" i="8"/>
  <c r="M82" i="8"/>
  <c r="M81" i="8"/>
  <c r="AI79" i="8"/>
  <c r="R79" i="8"/>
  <c r="M79" i="8"/>
  <c r="M78" i="8"/>
  <c r="M77" i="8"/>
  <c r="AN85" i="8" s="1"/>
  <c r="AR76" i="8"/>
  <c r="AA76" i="8"/>
  <c r="M76" i="8"/>
  <c r="M80" i="8" s="1"/>
  <c r="I84" i="8" s="1"/>
  <c r="AR75" i="8"/>
  <c r="AA75" i="8"/>
  <c r="M63" i="8"/>
  <c r="W59" i="8"/>
  <c r="M58" i="8"/>
  <c r="M59" i="8" s="1"/>
  <c r="M57" i="8"/>
  <c r="AR56" i="8"/>
  <c r="AA56" i="8"/>
  <c r="M56" i="8"/>
  <c r="M62" i="8" s="1"/>
  <c r="AR55" i="8"/>
  <c r="AA55" i="8"/>
  <c r="AR43" i="8"/>
  <c r="W43" i="8"/>
  <c r="AM42" i="8"/>
  <c r="AS40" i="8"/>
  <c r="AB40" i="8"/>
  <c r="M40" i="8"/>
  <c r="AN37" i="8"/>
  <c r="R37" i="8"/>
  <c r="M37" i="8"/>
  <c r="M36" i="8"/>
  <c r="M35" i="8"/>
  <c r="AN59" i="8" s="1"/>
  <c r="AR34" i="8"/>
  <c r="AA34" i="8"/>
  <c r="AR33" i="8"/>
  <c r="AA33" i="8"/>
  <c r="BE25" i="8"/>
  <c r="BD25" i="8"/>
  <c r="BC25" i="8"/>
  <c r="BB25" i="8"/>
  <c r="BA25" i="8"/>
  <c r="AZ25" i="8"/>
  <c r="AY25" i="8"/>
  <c r="AX25" i="8"/>
  <c r="AW25" i="8"/>
  <c r="AV25" i="8"/>
  <c r="AT25" i="8"/>
  <c r="AS25" i="8"/>
  <c r="AR25" i="8"/>
  <c r="AQ25" i="8"/>
  <c r="AP25" i="8"/>
  <c r="AN25" i="8"/>
  <c r="AM25" i="8"/>
  <c r="AL25" i="8"/>
  <c r="AK25" i="8"/>
  <c r="AH25" i="8"/>
  <c r="AG25" i="8"/>
  <c r="AD25" i="8" s="1"/>
  <c r="AF25" i="8"/>
  <c r="AE25" i="8"/>
  <c r="AC25" i="8"/>
  <c r="AB25" i="8"/>
  <c r="AA25" i="8"/>
  <c r="Z25" i="8"/>
  <c r="Y25" i="8"/>
  <c r="V25" i="8"/>
  <c r="U25" i="8"/>
  <c r="T25" i="8"/>
  <c r="S25" i="8"/>
  <c r="R25" i="8"/>
  <c r="Q25" i="8"/>
  <c r="K25" i="8"/>
  <c r="J25" i="8"/>
  <c r="I25" i="8"/>
  <c r="AU24" i="8"/>
  <c r="AO24" i="8"/>
  <c r="AJ24" i="8"/>
  <c r="AI24" i="8"/>
  <c r="AD24" i="8"/>
  <c r="AC24" i="8"/>
  <c r="X24" i="8"/>
  <c r="W24" i="8"/>
  <c r="Q24" i="8"/>
  <c r="P24" i="8"/>
  <c r="O24" i="8"/>
  <c r="N24" i="8"/>
  <c r="L24" i="8"/>
  <c r="AU23" i="8"/>
  <c r="L23" i="8" s="1"/>
  <c r="AO23" i="8"/>
  <c r="AJ23" i="8"/>
  <c r="AI23" i="8"/>
  <c r="AD23" i="8"/>
  <c r="AC23" i="8"/>
  <c r="X23" i="8"/>
  <c r="W23" i="8"/>
  <c r="Q23" i="8"/>
  <c r="P23" i="8"/>
  <c r="O23" i="8"/>
  <c r="N23" i="8"/>
  <c r="M23" i="8"/>
  <c r="BH23" i="8"/>
  <c r="AU22" i="8"/>
  <c r="AO22" i="8"/>
  <c r="AJ22" i="8"/>
  <c r="AI22" i="8"/>
  <c r="AD22" i="8"/>
  <c r="AC22" i="8"/>
  <c r="X22" i="8"/>
  <c r="W22" i="8"/>
  <c r="Q22" i="8"/>
  <c r="P22" i="8"/>
  <c r="O22" i="8"/>
  <c r="M22" i="8" s="1"/>
  <c r="N22" i="8"/>
  <c r="L22" i="8"/>
  <c r="BH22" i="8"/>
  <c r="AU21" i="8"/>
  <c r="AO21" i="8"/>
  <c r="L21" i="8" s="1"/>
  <c r="AJ21" i="8"/>
  <c r="AI21" i="8"/>
  <c r="AD21" i="8"/>
  <c r="AC21" i="8"/>
  <c r="X21" i="8"/>
  <c r="W21" i="8"/>
  <c r="Q21" i="8"/>
  <c r="P21" i="8"/>
  <c r="O21" i="8"/>
  <c r="M21" i="8" s="1"/>
  <c r="N21" i="8"/>
  <c r="BH21" i="8"/>
  <c r="BH20" i="8"/>
  <c r="AU20" i="8"/>
  <c r="AO20" i="8"/>
  <c r="AJ20" i="8"/>
  <c r="AI20" i="8"/>
  <c r="AD20" i="8"/>
  <c r="AC20" i="8"/>
  <c r="X20" i="8"/>
  <c r="W20" i="8"/>
  <c r="Q20" i="8"/>
  <c r="P20" i="8"/>
  <c r="O20" i="8"/>
  <c r="N20" i="8"/>
  <c r="M20" i="8"/>
  <c r="L20" i="8"/>
  <c r="BH19" i="8"/>
  <c r="AU19" i="8"/>
  <c r="L19" i="8" s="1"/>
  <c r="AO19" i="8"/>
  <c r="AJ19" i="8"/>
  <c r="AI19" i="8"/>
  <c r="AD19" i="8"/>
  <c r="AC19" i="8"/>
  <c r="X19" i="8"/>
  <c r="W19" i="8"/>
  <c r="Q19" i="8"/>
  <c r="P19" i="8"/>
  <c r="O19" i="8"/>
  <c r="N19" i="8"/>
  <c r="M19" i="8"/>
  <c r="AU18" i="8"/>
  <c r="L18" i="8" s="1"/>
  <c r="AO18" i="8"/>
  <c r="AJ18" i="8"/>
  <c r="AI18" i="8"/>
  <c r="AD18" i="8"/>
  <c r="AC18" i="8"/>
  <c r="X18" i="8"/>
  <c r="W18" i="8"/>
  <c r="Q18" i="8"/>
  <c r="P18" i="8"/>
  <c r="O18" i="8"/>
  <c r="M18" i="8" s="1"/>
  <c r="N18" i="8"/>
  <c r="BH18" i="8"/>
  <c r="AU17" i="8"/>
  <c r="AO17" i="8"/>
  <c r="AJ17" i="8"/>
  <c r="AI17" i="8"/>
  <c r="AD17" i="8"/>
  <c r="AC17" i="8"/>
  <c r="X17" i="8"/>
  <c r="W17" i="8"/>
  <c r="Q17" i="8"/>
  <c r="P17" i="8"/>
  <c r="O17" i="8"/>
  <c r="N17" i="8"/>
  <c r="M17" i="8" s="1"/>
  <c r="L17" i="8"/>
  <c r="BH17" i="8"/>
  <c r="AU16" i="8"/>
  <c r="L16" i="8" s="1"/>
  <c r="AO16" i="8"/>
  <c r="AJ16" i="8"/>
  <c r="AI16" i="8"/>
  <c r="AD16" i="8"/>
  <c r="AC16" i="8"/>
  <c r="X16" i="8"/>
  <c r="W16" i="8"/>
  <c r="Q16" i="8"/>
  <c r="P16" i="8"/>
  <c r="O16" i="8"/>
  <c r="N16" i="8"/>
  <c r="M16" i="8"/>
  <c r="BH16" i="8"/>
  <c r="BH15" i="8"/>
  <c r="AU15" i="8"/>
  <c r="AO15" i="8"/>
  <c r="AJ15" i="8"/>
  <c r="AI15" i="8"/>
  <c r="AD15" i="8"/>
  <c r="AC15" i="8"/>
  <c r="X15" i="8"/>
  <c r="W15" i="8"/>
  <c r="Q15" i="8"/>
  <c r="P15" i="8"/>
  <c r="O15" i="8"/>
  <c r="M15" i="8" s="1"/>
  <c r="N15" i="8"/>
  <c r="L15" i="8"/>
  <c r="AU14" i="8"/>
  <c r="L14" i="8" s="1"/>
  <c r="AO14" i="8"/>
  <c r="AJ14" i="8"/>
  <c r="AI14" i="8"/>
  <c r="AD14" i="8"/>
  <c r="AC14" i="8"/>
  <c r="X14" i="8"/>
  <c r="W14" i="8"/>
  <c r="Q14" i="8"/>
  <c r="P14" i="8"/>
  <c r="O14" i="8"/>
  <c r="M14" i="8" s="1"/>
  <c r="N14" i="8"/>
  <c r="BH14" i="8"/>
  <c r="AU13" i="8"/>
  <c r="AO13" i="8"/>
  <c r="AO25" i="8" s="1"/>
  <c r="AJ13" i="8"/>
  <c r="AI13" i="8"/>
  <c r="AD13" i="8"/>
  <c r="AC13" i="8"/>
  <c r="X13" i="8"/>
  <c r="W13" i="8"/>
  <c r="Q13" i="8"/>
  <c r="P13" i="8"/>
  <c r="O13" i="8"/>
  <c r="N13" i="8"/>
  <c r="M13" i="8" s="1"/>
  <c r="L13" i="8"/>
  <c r="BH13" i="8"/>
  <c r="AU12" i="8"/>
  <c r="L12" i="8" s="1"/>
  <c r="AO12" i="8"/>
  <c r="AJ12" i="8"/>
  <c r="AI12" i="8"/>
  <c r="AD12" i="8"/>
  <c r="AC12" i="8"/>
  <c r="X12" i="8"/>
  <c r="W12" i="8"/>
  <c r="Q12" i="8"/>
  <c r="P12" i="8"/>
  <c r="O12" i="8"/>
  <c r="N12" i="8"/>
  <c r="M12" i="8"/>
  <c r="BH12" i="8"/>
  <c r="AU11" i="8"/>
  <c r="AO11" i="8"/>
  <c r="AJ11" i="8"/>
  <c r="AI11" i="8"/>
  <c r="AD11" i="8"/>
  <c r="AC11" i="8"/>
  <c r="X11" i="8"/>
  <c r="W11" i="8"/>
  <c r="Q11" i="8"/>
  <c r="P11" i="8"/>
  <c r="O11" i="8"/>
  <c r="M11" i="8" s="1"/>
  <c r="N11" i="8"/>
  <c r="L11" i="8"/>
  <c r="BH11" i="8"/>
  <c r="AU10" i="8"/>
  <c r="L10" i="8" s="1"/>
  <c r="AO10" i="8"/>
  <c r="AJ10" i="8"/>
  <c r="AI10" i="8"/>
  <c r="AD10" i="8"/>
  <c r="AC10" i="8"/>
  <c r="X10" i="8"/>
  <c r="W10" i="8"/>
  <c r="Q10" i="8"/>
  <c r="P10" i="8"/>
  <c r="O10" i="8"/>
  <c r="O25" i="8" s="1"/>
  <c r="N10" i="8"/>
  <c r="BH10" i="8"/>
  <c r="AD16" i="7"/>
  <c r="AK82" i="6"/>
  <c r="M58" i="5"/>
  <c r="AK176" i="5"/>
  <c r="AJ176" i="5"/>
  <c r="AL176" i="5" s="1"/>
  <c r="AE147" i="5"/>
  <c r="BB146" i="5"/>
  <c r="AE140" i="5"/>
  <c r="AE134" i="5"/>
  <c r="AE133" i="5"/>
  <c r="AE132" i="5"/>
  <c r="AE131" i="5"/>
  <c r="AE130" i="5"/>
  <c r="AE129" i="5"/>
  <c r="AE128" i="5"/>
  <c r="AE127" i="5"/>
  <c r="AE126" i="5"/>
  <c r="AE125" i="5"/>
  <c r="AE124" i="5"/>
  <c r="AE123" i="5"/>
  <c r="AE122" i="5"/>
  <c r="AE120" i="5"/>
  <c r="AM112" i="5"/>
  <c r="AL112" i="5"/>
  <c r="AK112" i="5"/>
  <c r="V112" i="5"/>
  <c r="U112" i="5"/>
  <c r="T112" i="5"/>
  <c r="AM111" i="5"/>
  <c r="AL111" i="5"/>
  <c r="AK111" i="5"/>
  <c r="V111" i="5"/>
  <c r="U111" i="5"/>
  <c r="T111" i="5"/>
  <c r="AM110" i="5"/>
  <c r="AL110" i="5"/>
  <c r="AK110" i="5"/>
  <c r="V110" i="5"/>
  <c r="U110" i="5"/>
  <c r="T110" i="5"/>
  <c r="G128" i="5" s="1"/>
  <c r="AQ109" i="5"/>
  <c r="AP109" i="5"/>
  <c r="AM109" i="5"/>
  <c r="AL109" i="5"/>
  <c r="AI109" i="5"/>
  <c r="Z109" i="5"/>
  <c r="Y109" i="5"/>
  <c r="V109" i="5"/>
  <c r="U109" i="5"/>
  <c r="R109" i="5"/>
  <c r="AQ108" i="5"/>
  <c r="AP108" i="5"/>
  <c r="AM108" i="5"/>
  <c r="AL108" i="5"/>
  <c r="AI108" i="5"/>
  <c r="Z108" i="5"/>
  <c r="Y108" i="5"/>
  <c r="V108" i="5"/>
  <c r="U108" i="5"/>
  <c r="R108" i="5"/>
  <c r="AQ107" i="5"/>
  <c r="AP107" i="5"/>
  <c r="AM107" i="5"/>
  <c r="AL107" i="5"/>
  <c r="AI107" i="5"/>
  <c r="Z107" i="5"/>
  <c r="Y107" i="5"/>
  <c r="V107" i="5"/>
  <c r="U107" i="5"/>
  <c r="R107" i="5"/>
  <c r="AS106" i="5"/>
  <c r="AR106" i="5"/>
  <c r="AQ106" i="5"/>
  <c r="AP106" i="5"/>
  <c r="AK106" i="5"/>
  <c r="AJ106" i="5"/>
  <c r="AI106" i="5"/>
  <c r="AH106" i="5"/>
  <c r="AB106" i="5"/>
  <c r="AA106" i="5"/>
  <c r="Z106" i="5"/>
  <c r="Y106" i="5"/>
  <c r="T106" i="5"/>
  <c r="S106" i="5"/>
  <c r="R106" i="5"/>
  <c r="Q106" i="5"/>
  <c r="AS105" i="5"/>
  <c r="AR105" i="5"/>
  <c r="AQ105" i="5"/>
  <c r="AP105" i="5"/>
  <c r="AM105" i="5"/>
  <c r="BB152" i="5" s="1"/>
  <c r="AK105" i="5"/>
  <c r="AJ105" i="5"/>
  <c r="AI105" i="5"/>
  <c r="AH105" i="5"/>
  <c r="AB105" i="5"/>
  <c r="AA105" i="5"/>
  <c r="Z105" i="5"/>
  <c r="Y105" i="5"/>
  <c r="V105" i="5"/>
  <c r="G134" i="5" s="1"/>
  <c r="T105" i="5"/>
  <c r="S105" i="5"/>
  <c r="R105" i="5"/>
  <c r="Q105" i="5"/>
  <c r="AR104" i="5"/>
  <c r="BB145" i="5" s="1"/>
  <c r="AP104" i="5"/>
  <c r="BB149" i="5" s="1"/>
  <c r="AJ104" i="5"/>
  <c r="BB148" i="5" s="1"/>
  <c r="AH104" i="5"/>
  <c r="BB144" i="5" s="1"/>
  <c r="AA104" i="5"/>
  <c r="AE145" i="5" s="1"/>
  <c r="Y104" i="5"/>
  <c r="S104" i="5"/>
  <c r="AE148" i="5" s="1"/>
  <c r="Q104" i="5"/>
  <c r="AR103" i="5"/>
  <c r="AQ103" i="5"/>
  <c r="AM103" i="5"/>
  <c r="AL103" i="5"/>
  <c r="AH103" i="5"/>
  <c r="AG103" i="5"/>
  <c r="AA103" i="5"/>
  <c r="Z103" i="5"/>
  <c r="V103" i="5"/>
  <c r="U103" i="5"/>
  <c r="Q103" i="5"/>
  <c r="P103" i="5"/>
  <c r="AR102" i="5"/>
  <c r="AQ102" i="5"/>
  <c r="AM102" i="5"/>
  <c r="AL102" i="5"/>
  <c r="AH102" i="5"/>
  <c r="AG102" i="5"/>
  <c r="AA102" i="5"/>
  <c r="Z102" i="5"/>
  <c r="V102" i="5"/>
  <c r="U102" i="5"/>
  <c r="Q102" i="5"/>
  <c r="P102" i="5"/>
  <c r="AR101" i="5"/>
  <c r="AQ101" i="5"/>
  <c r="BB142" i="5" s="1"/>
  <c r="AM101" i="5"/>
  <c r="AL101" i="5"/>
  <c r="AH101" i="5"/>
  <c r="AG101" i="5"/>
  <c r="AA101" i="5"/>
  <c r="Z101" i="5"/>
  <c r="G124" i="5" s="1"/>
  <c r="W101" i="5"/>
  <c r="V101" i="5"/>
  <c r="U101" i="5"/>
  <c r="AE151" i="5" s="1"/>
  <c r="Q101" i="5"/>
  <c r="P101" i="5"/>
  <c r="G123" i="5" s="1"/>
  <c r="AO100" i="5"/>
  <c r="AN100" i="5"/>
  <c r="AM100" i="5"/>
  <c r="AL100" i="5"/>
  <c r="X100" i="5"/>
  <c r="W100" i="5"/>
  <c r="V100" i="5"/>
  <c r="U100" i="5"/>
  <c r="AO99" i="5"/>
  <c r="AN99" i="5"/>
  <c r="AM99" i="5"/>
  <c r="AL99" i="5"/>
  <c r="X99" i="5"/>
  <c r="AA97" i="5" s="1"/>
  <c r="W99" i="5"/>
  <c r="V99" i="5"/>
  <c r="U99" i="5"/>
  <c r="M99" i="5"/>
  <c r="AE138" i="5" s="1"/>
  <c r="AO98" i="5"/>
  <c r="AN98" i="5"/>
  <c r="AM98" i="5"/>
  <c r="AL98" i="5"/>
  <c r="M100" i="5" s="1"/>
  <c r="X98" i="5"/>
  <c r="W98" i="5"/>
  <c r="V98" i="5"/>
  <c r="U98" i="5"/>
  <c r="AR97" i="5"/>
  <c r="AR85" i="5"/>
  <c r="AN85" i="5"/>
  <c r="W85" i="5"/>
  <c r="S85" i="5"/>
  <c r="M84" i="5"/>
  <c r="AQ82" i="5"/>
  <c r="AK82" i="5"/>
  <c r="Z82" i="5"/>
  <c r="T82" i="5"/>
  <c r="M81" i="5"/>
  <c r="AI79" i="5"/>
  <c r="AB79" i="5"/>
  <c r="M79" i="5"/>
  <c r="M78" i="5"/>
  <c r="M77" i="5"/>
  <c r="AN88" i="5" s="1"/>
  <c r="AR76" i="5"/>
  <c r="AA76" i="5"/>
  <c r="M76" i="5"/>
  <c r="M80" i="5" s="1"/>
  <c r="AR75" i="5"/>
  <c r="AA75" i="5"/>
  <c r="M63" i="5"/>
  <c r="M62" i="5"/>
  <c r="AN59" i="5"/>
  <c r="W59" i="5"/>
  <c r="M59" i="5"/>
  <c r="M57" i="5"/>
  <c r="AR56" i="5"/>
  <c r="AA56" i="5"/>
  <c r="M56" i="5"/>
  <c r="M64" i="5" s="1"/>
  <c r="AR55" i="5"/>
  <c r="AA55" i="5"/>
  <c r="AR43" i="5"/>
  <c r="AN43" i="5"/>
  <c r="W43" i="5"/>
  <c r="S43" i="5"/>
  <c r="AM42" i="5"/>
  <c r="V42" i="5"/>
  <c r="AS40" i="5"/>
  <c r="AQ40" i="5"/>
  <c r="AB40" i="5"/>
  <c r="Z40" i="5"/>
  <c r="M40" i="5"/>
  <c r="M39" i="5"/>
  <c r="AN37" i="5"/>
  <c r="AI37" i="5"/>
  <c r="R37" i="5"/>
  <c r="M37" i="5"/>
  <c r="M38" i="5" s="1"/>
  <c r="M36" i="5"/>
  <c r="M35" i="5"/>
  <c r="W79" i="5" s="1"/>
  <c r="AR34" i="5"/>
  <c r="AA34" i="5"/>
  <c r="AR33" i="5"/>
  <c r="AA33" i="5"/>
  <c r="BE25" i="5"/>
  <c r="BD25" i="5"/>
  <c r="BC25" i="5"/>
  <c r="BB25" i="5"/>
  <c r="BA25" i="5"/>
  <c r="AZ25" i="5"/>
  <c r="AY25" i="5"/>
  <c r="AX25" i="5"/>
  <c r="AW25" i="5"/>
  <c r="AV25" i="5"/>
  <c r="AT25" i="5"/>
  <c r="AS25" i="5"/>
  <c r="AR25" i="5"/>
  <c r="AQ25" i="5"/>
  <c r="AP25" i="5"/>
  <c r="AN25" i="5"/>
  <c r="AM25" i="5"/>
  <c r="AL25" i="5"/>
  <c r="AK25" i="5"/>
  <c r="AJ25" i="5"/>
  <c r="AH25" i="5"/>
  <c r="AG25" i="5"/>
  <c r="AF25" i="5"/>
  <c r="AD25" i="5" s="1"/>
  <c r="AE25" i="5"/>
  <c r="AC25" i="5"/>
  <c r="AB25" i="5"/>
  <c r="AA25" i="5"/>
  <c r="Z25" i="5"/>
  <c r="Y25" i="5"/>
  <c r="W25" i="5" s="1"/>
  <c r="V25" i="5"/>
  <c r="U25" i="5"/>
  <c r="P25" i="5" s="1"/>
  <c r="T25" i="5"/>
  <c r="S25" i="5"/>
  <c r="R25" i="5"/>
  <c r="Q25" i="5"/>
  <c r="K25" i="5"/>
  <c r="J25" i="5"/>
  <c r="I25" i="5"/>
  <c r="AU24" i="5"/>
  <c r="L24" i="5" s="1"/>
  <c r="AO24" i="5"/>
  <c r="AJ24" i="5"/>
  <c r="AI24" i="5"/>
  <c r="AD24" i="5"/>
  <c r="AC24" i="5"/>
  <c r="X24" i="5"/>
  <c r="W24" i="5"/>
  <c r="Q24" i="5"/>
  <c r="P24" i="5"/>
  <c r="O24" i="5"/>
  <c r="N24" i="5"/>
  <c r="M24" i="5"/>
  <c r="AU23" i="5"/>
  <c r="L23" i="5" s="1"/>
  <c r="AO23" i="5"/>
  <c r="AJ23" i="5"/>
  <c r="AI23" i="5"/>
  <c r="AD23" i="5"/>
  <c r="AC23" i="5"/>
  <c r="X23" i="5"/>
  <c r="W23" i="5"/>
  <c r="Q23" i="5"/>
  <c r="P23" i="5"/>
  <c r="O23" i="5"/>
  <c r="N23" i="5"/>
  <c r="M23" i="5"/>
  <c r="BH23" i="5"/>
  <c r="AU22" i="5"/>
  <c r="AO22" i="5"/>
  <c r="AJ22" i="5"/>
  <c r="AI22" i="5"/>
  <c r="AD22" i="5"/>
  <c r="AC22" i="5"/>
  <c r="X22" i="5"/>
  <c r="W22" i="5"/>
  <c r="Q22" i="5"/>
  <c r="P22" i="5"/>
  <c r="O22" i="5"/>
  <c r="M22" i="5" s="1"/>
  <c r="N22" i="5"/>
  <c r="L22" i="5"/>
  <c r="BH22" i="5"/>
  <c r="AU21" i="5"/>
  <c r="AO21" i="5"/>
  <c r="AJ21" i="5"/>
  <c r="AI21" i="5"/>
  <c r="AD21" i="5"/>
  <c r="AC21" i="5"/>
  <c r="X21" i="5"/>
  <c r="W21" i="5"/>
  <c r="Q21" i="5"/>
  <c r="P21" i="5"/>
  <c r="O21" i="5"/>
  <c r="M21" i="5" s="1"/>
  <c r="N21" i="5"/>
  <c r="L21" i="5"/>
  <c r="BH21" i="5"/>
  <c r="AU20" i="5"/>
  <c r="AO20" i="5"/>
  <c r="AJ20" i="5"/>
  <c r="AI20" i="5"/>
  <c r="AD20" i="5"/>
  <c r="AC20" i="5"/>
  <c r="X20" i="5"/>
  <c r="W20" i="5"/>
  <c r="Q20" i="5"/>
  <c r="P20" i="5"/>
  <c r="O20" i="5"/>
  <c r="N20" i="5"/>
  <c r="M20" i="5"/>
  <c r="L20" i="5"/>
  <c r="BH20" i="5"/>
  <c r="AU19" i="5"/>
  <c r="L19" i="5" s="1"/>
  <c r="AO19" i="5"/>
  <c r="AJ19" i="5"/>
  <c r="AI19" i="5"/>
  <c r="AD19" i="5"/>
  <c r="AC19" i="5"/>
  <c r="X19" i="5"/>
  <c r="W19" i="5"/>
  <c r="Q19" i="5"/>
  <c r="P19" i="5"/>
  <c r="O19" i="5"/>
  <c r="N19" i="5"/>
  <c r="M19" i="5"/>
  <c r="BH19" i="5"/>
  <c r="AU18" i="5"/>
  <c r="AO18" i="5"/>
  <c r="AJ18" i="5"/>
  <c r="AI18" i="5"/>
  <c r="AD18" i="5"/>
  <c r="AC18" i="5"/>
  <c r="X18" i="5"/>
  <c r="W18" i="5"/>
  <c r="Q18" i="5"/>
  <c r="P18" i="5"/>
  <c r="O18" i="5"/>
  <c r="M18" i="5" s="1"/>
  <c r="N18" i="5"/>
  <c r="L18" i="5"/>
  <c r="BH18" i="5"/>
  <c r="AU17" i="5"/>
  <c r="AO17" i="5"/>
  <c r="AJ17" i="5"/>
  <c r="AI17" i="5"/>
  <c r="AD17" i="5"/>
  <c r="AC17" i="5"/>
  <c r="X17" i="5"/>
  <c r="W17" i="5"/>
  <c r="Q17" i="5"/>
  <c r="P17" i="5"/>
  <c r="O17" i="5"/>
  <c r="M17" i="5" s="1"/>
  <c r="N17" i="5"/>
  <c r="L17" i="5"/>
  <c r="BH17" i="5"/>
  <c r="AU16" i="5"/>
  <c r="AO16" i="5"/>
  <c r="AJ16" i="5"/>
  <c r="AI16" i="5"/>
  <c r="AD16" i="5"/>
  <c r="AC16" i="5"/>
  <c r="X16" i="5"/>
  <c r="W16" i="5"/>
  <c r="Q16" i="5"/>
  <c r="P16" i="5"/>
  <c r="O16" i="5"/>
  <c r="N16" i="5"/>
  <c r="M16" i="5"/>
  <c r="L16" i="5"/>
  <c r="BH16" i="5"/>
  <c r="AU15" i="5"/>
  <c r="L15" i="5" s="1"/>
  <c r="AO15" i="5"/>
  <c r="AJ15" i="5"/>
  <c r="AI15" i="5"/>
  <c r="AD15" i="5"/>
  <c r="AC15" i="5"/>
  <c r="X15" i="5"/>
  <c r="W15" i="5"/>
  <c r="Q15" i="5"/>
  <c r="P15" i="5"/>
  <c r="O15" i="5"/>
  <c r="N15" i="5"/>
  <c r="M15" i="5"/>
  <c r="BH15" i="5"/>
  <c r="AU14" i="5"/>
  <c r="AO14" i="5"/>
  <c r="AJ14" i="5"/>
  <c r="AI14" i="5"/>
  <c r="AD14" i="5"/>
  <c r="AC14" i="5"/>
  <c r="X14" i="5"/>
  <c r="W14" i="5"/>
  <c r="Q14" i="5"/>
  <c r="P14" i="5"/>
  <c r="O14" i="5"/>
  <c r="M14" i="5" s="1"/>
  <c r="N14" i="5"/>
  <c r="L14" i="5"/>
  <c r="BH14" i="5"/>
  <c r="AU13" i="5"/>
  <c r="AO13" i="5"/>
  <c r="AJ13" i="5"/>
  <c r="AI13" i="5"/>
  <c r="AD13" i="5"/>
  <c r="AC13" i="5"/>
  <c r="X13" i="5"/>
  <c r="W13" i="5"/>
  <c r="Q13" i="5"/>
  <c r="P13" i="5"/>
  <c r="O13" i="5"/>
  <c r="M13" i="5" s="1"/>
  <c r="N13" i="5"/>
  <c r="L13" i="5"/>
  <c r="BH13" i="5"/>
  <c r="AU12" i="5"/>
  <c r="AO12" i="5"/>
  <c r="AJ12" i="5"/>
  <c r="AI12" i="5"/>
  <c r="AD12" i="5"/>
  <c r="AC12" i="5"/>
  <c r="X12" i="5"/>
  <c r="W12" i="5"/>
  <c r="Q12" i="5"/>
  <c r="P12" i="5"/>
  <c r="O12" i="5"/>
  <c r="N12" i="5"/>
  <c r="M12" i="5"/>
  <c r="L12" i="5"/>
  <c r="BH12" i="5"/>
  <c r="AU11" i="5"/>
  <c r="L11" i="5" s="1"/>
  <c r="AO11" i="5"/>
  <c r="AJ11" i="5"/>
  <c r="AI11" i="5"/>
  <c r="AD11" i="5"/>
  <c r="AC11" i="5"/>
  <c r="X11" i="5"/>
  <c r="W11" i="5"/>
  <c r="Q11" i="5"/>
  <c r="P11" i="5"/>
  <c r="O11" i="5"/>
  <c r="N11" i="5"/>
  <c r="M11" i="5"/>
  <c r="BH11" i="5"/>
  <c r="AU10" i="5"/>
  <c r="AO10" i="5"/>
  <c r="AO25" i="5" s="1"/>
  <c r="AJ10" i="5"/>
  <c r="AI10" i="5"/>
  <c r="AD10" i="5"/>
  <c r="AC10" i="5"/>
  <c r="X10" i="5"/>
  <c r="W10" i="5"/>
  <c r="Q10" i="5"/>
  <c r="P10" i="5"/>
  <c r="O10" i="5"/>
  <c r="N10" i="5"/>
  <c r="N25" i="5" s="1"/>
  <c r="L10" i="5"/>
  <c r="BH10" i="5"/>
  <c r="J18" i="1"/>
  <c r="I25" i="1"/>
  <c r="H25" i="1"/>
  <c r="L10" i="4"/>
  <c r="AL109" i="1"/>
  <c r="AK109" i="1"/>
  <c r="AP106" i="1"/>
  <c r="AL106" i="1"/>
  <c r="U109" i="1"/>
  <c r="T109" i="1"/>
  <c r="Y106" i="1"/>
  <c r="U106" i="1"/>
  <c r="AM99" i="1"/>
  <c r="AM98" i="1"/>
  <c r="AM97" i="1"/>
  <c r="V98" i="1"/>
  <c r="V99" i="1"/>
  <c r="V97" i="1"/>
  <c r="AJ87" i="1"/>
  <c r="S87" i="1"/>
  <c r="AO84" i="1"/>
  <c r="AK84" i="1"/>
  <c r="AH84" i="1"/>
  <c r="X84" i="1"/>
  <c r="T84" i="1"/>
  <c r="Q84" i="1"/>
  <c r="AL82" i="1"/>
  <c r="U82" i="1"/>
  <c r="AQ81" i="1"/>
  <c r="AO81" i="1"/>
  <c r="AI81" i="1"/>
  <c r="AG81" i="1"/>
  <c r="Z81" i="1"/>
  <c r="X81" i="1"/>
  <c r="R81" i="1"/>
  <c r="P81" i="1"/>
  <c r="AP78" i="1"/>
  <c r="AK78" i="1"/>
  <c r="AF78" i="1"/>
  <c r="Y78" i="1"/>
  <c r="T78" i="1"/>
  <c r="O78" i="1"/>
  <c r="AN77" i="1"/>
  <c r="AL77" i="1"/>
  <c r="AK77" i="1"/>
  <c r="W77" i="1"/>
  <c r="U77" i="1"/>
  <c r="T77" i="1"/>
  <c r="AN76" i="1"/>
  <c r="AL76" i="1"/>
  <c r="AK76" i="1"/>
  <c r="W76" i="1"/>
  <c r="U76" i="1"/>
  <c r="T76" i="1"/>
  <c r="AN75" i="1"/>
  <c r="AL75" i="1"/>
  <c r="AK75" i="1"/>
  <c r="W75" i="1"/>
  <c r="U75" i="1"/>
  <c r="T75" i="1"/>
  <c r="AK176" i="23"/>
  <c r="AJ176" i="23"/>
  <c r="AL176" i="23" s="1"/>
  <c r="G148" i="23"/>
  <c r="BB146" i="23"/>
  <c r="BB143" i="23"/>
  <c r="AE140" i="23"/>
  <c r="AE134" i="23"/>
  <c r="AE133" i="23"/>
  <c r="G133" i="23"/>
  <c r="AE132" i="23"/>
  <c r="AE131" i="23"/>
  <c r="AE130" i="23"/>
  <c r="AE129" i="23"/>
  <c r="AE128" i="23"/>
  <c r="AE127" i="23"/>
  <c r="G127" i="23"/>
  <c r="AE126" i="23"/>
  <c r="AE125" i="23"/>
  <c r="AE124" i="23"/>
  <c r="AE123" i="23"/>
  <c r="AE122" i="23"/>
  <c r="AE120" i="23"/>
  <c r="AM112" i="23"/>
  <c r="AL112" i="23"/>
  <c r="AK112" i="23"/>
  <c r="V112" i="23"/>
  <c r="U112" i="23"/>
  <c r="T112" i="23"/>
  <c r="AM111" i="23"/>
  <c r="AL111" i="23"/>
  <c r="AK111" i="23"/>
  <c r="V111" i="23"/>
  <c r="U111" i="23"/>
  <c r="T111" i="23"/>
  <c r="AM110" i="23"/>
  <c r="AL110" i="23"/>
  <c r="AK110" i="23"/>
  <c r="V110" i="23"/>
  <c r="U110" i="23"/>
  <c r="T110" i="23"/>
  <c r="G128" i="23" s="1"/>
  <c r="AQ109" i="23"/>
  <c r="AP109" i="23"/>
  <c r="AM109" i="23"/>
  <c r="AL109" i="23"/>
  <c r="AI109" i="23"/>
  <c r="Z109" i="23"/>
  <c r="Y109" i="23"/>
  <c r="V109" i="23"/>
  <c r="U109" i="23"/>
  <c r="R109" i="23"/>
  <c r="AQ108" i="23"/>
  <c r="AP108" i="23"/>
  <c r="AM108" i="23"/>
  <c r="AL108" i="23"/>
  <c r="AI108" i="23"/>
  <c r="Z108" i="23"/>
  <c r="Y108" i="23"/>
  <c r="V108" i="23"/>
  <c r="U108" i="23"/>
  <c r="R108" i="23"/>
  <c r="AQ107" i="23"/>
  <c r="AP107" i="23"/>
  <c r="AM107" i="23"/>
  <c r="AL107" i="23"/>
  <c r="AI107" i="23"/>
  <c r="Z107" i="23"/>
  <c r="Y107" i="23"/>
  <c r="V107" i="23"/>
  <c r="U107" i="23"/>
  <c r="R107" i="23"/>
  <c r="AS106" i="23"/>
  <c r="AR106" i="23"/>
  <c r="AQ106" i="23"/>
  <c r="AP106" i="23"/>
  <c r="AK106" i="23"/>
  <c r="AJ106" i="23"/>
  <c r="AI106" i="23"/>
  <c r="AH106" i="23"/>
  <c r="AB106" i="23"/>
  <c r="AA106" i="23"/>
  <c r="Z106" i="23"/>
  <c r="Y106" i="23"/>
  <c r="T106" i="23"/>
  <c r="S106" i="23"/>
  <c r="R106" i="23"/>
  <c r="Q106" i="23"/>
  <c r="AS105" i="23"/>
  <c r="AR105" i="23"/>
  <c r="AQ105" i="23"/>
  <c r="AP105" i="23"/>
  <c r="AM105" i="23"/>
  <c r="BB152" i="23" s="1"/>
  <c r="AK105" i="23"/>
  <c r="AJ105" i="23"/>
  <c r="AI105" i="23"/>
  <c r="AH105" i="23"/>
  <c r="AB105" i="23"/>
  <c r="AA105" i="23"/>
  <c r="Z105" i="23"/>
  <c r="Y105" i="23"/>
  <c r="V105" i="23"/>
  <c r="T105" i="23"/>
  <c r="S105" i="23"/>
  <c r="R105" i="23"/>
  <c r="Q105" i="23"/>
  <c r="AR104" i="23"/>
  <c r="BB145" i="23" s="1"/>
  <c r="AP104" i="23"/>
  <c r="BB149" i="23" s="1"/>
  <c r="AJ104" i="23"/>
  <c r="BB148" i="23" s="1"/>
  <c r="AH104" i="23"/>
  <c r="BB144" i="23" s="1"/>
  <c r="AA104" i="23"/>
  <c r="AE145" i="23" s="1"/>
  <c r="Y104" i="23"/>
  <c r="S104" i="23"/>
  <c r="AE148" i="23" s="1"/>
  <c r="Q104" i="23"/>
  <c r="AR103" i="23"/>
  <c r="AQ103" i="23"/>
  <c r="AM103" i="23"/>
  <c r="AL103" i="23"/>
  <c r="AH103" i="23"/>
  <c r="AG103" i="23"/>
  <c r="AA103" i="23"/>
  <c r="Z103" i="23"/>
  <c r="V103" i="23"/>
  <c r="U103" i="23"/>
  <c r="Q103" i="23"/>
  <c r="P103" i="23"/>
  <c r="AR102" i="23"/>
  <c r="AQ102" i="23"/>
  <c r="AM102" i="23"/>
  <c r="AL102" i="23"/>
  <c r="AH102" i="23"/>
  <c r="AG102" i="23"/>
  <c r="AA102" i="23"/>
  <c r="Z102" i="23"/>
  <c r="V102" i="23"/>
  <c r="U102" i="23"/>
  <c r="Q102" i="23"/>
  <c r="P102" i="23"/>
  <c r="AR101" i="23"/>
  <c r="AQ101" i="23"/>
  <c r="BB142" i="23" s="1"/>
  <c r="AM101" i="23"/>
  <c r="AL101" i="23"/>
  <c r="BB151" i="23" s="1"/>
  <c r="AH101" i="23"/>
  <c r="AG101" i="23"/>
  <c r="AA101" i="23"/>
  <c r="Z101" i="23"/>
  <c r="G124" i="23" s="1"/>
  <c r="W101" i="23"/>
  <c r="V101" i="23"/>
  <c r="U101" i="23"/>
  <c r="AE151" i="23" s="1"/>
  <c r="Q101" i="23"/>
  <c r="P101" i="23"/>
  <c r="G123" i="23" s="1"/>
  <c r="AO100" i="23"/>
  <c r="AN100" i="23"/>
  <c r="AM100" i="23"/>
  <c r="AL100" i="23"/>
  <c r="X100" i="23"/>
  <c r="W100" i="23"/>
  <c r="V100" i="23"/>
  <c r="U100" i="23"/>
  <c r="AO99" i="23"/>
  <c r="AN99" i="23"/>
  <c r="AM99" i="23"/>
  <c r="AL99" i="23"/>
  <c r="X99" i="23"/>
  <c r="W99" i="23"/>
  <c r="V99" i="23"/>
  <c r="U99" i="23"/>
  <c r="M99" i="23"/>
  <c r="AE138" i="23" s="1"/>
  <c r="AO98" i="23"/>
  <c r="AN98" i="23"/>
  <c r="AM98" i="23"/>
  <c r="M100" i="23" s="1"/>
  <c r="AL98" i="23"/>
  <c r="X98" i="23"/>
  <c r="AA97" i="23" s="1"/>
  <c r="W98" i="23"/>
  <c r="V98" i="23"/>
  <c r="U98" i="23"/>
  <c r="W88" i="23"/>
  <c r="AR85" i="23"/>
  <c r="AA85" i="23"/>
  <c r="W85" i="23"/>
  <c r="V84" i="23"/>
  <c r="M84" i="23"/>
  <c r="AS82" i="23"/>
  <c r="AQ82" i="23"/>
  <c r="AB82" i="23"/>
  <c r="Z82" i="23"/>
  <c r="T82" i="23"/>
  <c r="M82" i="23"/>
  <c r="M81" i="23"/>
  <c r="AI79" i="23"/>
  <c r="AB79" i="23"/>
  <c r="R79" i="23"/>
  <c r="M79" i="23"/>
  <c r="M78" i="23"/>
  <c r="M77" i="23"/>
  <c r="AN85" i="23" s="1"/>
  <c r="AR76" i="23"/>
  <c r="AA76" i="23"/>
  <c r="M76" i="23"/>
  <c r="M80" i="23" s="1"/>
  <c r="I84" i="23" s="1"/>
  <c r="AR75" i="23"/>
  <c r="AA75" i="23"/>
  <c r="M63" i="23"/>
  <c r="W59" i="23"/>
  <c r="M58" i="23"/>
  <c r="M59" i="23" s="1"/>
  <c r="M57" i="23"/>
  <c r="AR56" i="23"/>
  <c r="AA56" i="23"/>
  <c r="M56" i="23"/>
  <c r="M62" i="23" s="1"/>
  <c r="AR55" i="23"/>
  <c r="AA55" i="23"/>
  <c r="AR43" i="23"/>
  <c r="W43" i="23"/>
  <c r="AM42" i="23"/>
  <c r="AS40" i="23"/>
  <c r="AI40" i="23"/>
  <c r="AB40" i="23"/>
  <c r="M40" i="23"/>
  <c r="AS37" i="23"/>
  <c r="AN37" i="23"/>
  <c r="R37" i="23"/>
  <c r="M37" i="23"/>
  <c r="M38" i="23" s="1"/>
  <c r="M36" i="23"/>
  <c r="M35" i="23"/>
  <c r="AR34" i="23"/>
  <c r="AA34" i="23"/>
  <c r="AR33" i="23"/>
  <c r="AA33" i="23"/>
  <c r="BE25" i="23"/>
  <c r="BD25" i="23"/>
  <c r="BC25" i="23"/>
  <c r="BB25" i="23"/>
  <c r="BA25" i="23"/>
  <c r="AZ25" i="23"/>
  <c r="AY25" i="23"/>
  <c r="AX25" i="23"/>
  <c r="AW25" i="23"/>
  <c r="AV25" i="23"/>
  <c r="AT25" i="23"/>
  <c r="AS25" i="23"/>
  <c r="AR25" i="23"/>
  <c r="AQ25" i="23"/>
  <c r="AP25" i="23"/>
  <c r="AN25" i="23"/>
  <c r="AM25" i="23"/>
  <c r="AL25" i="23"/>
  <c r="AK25" i="23"/>
  <c r="AH25" i="23"/>
  <c r="AG25" i="23"/>
  <c r="AD25" i="23" s="1"/>
  <c r="AF25" i="23"/>
  <c r="AE25" i="23"/>
  <c r="AC25" i="23"/>
  <c r="AB25" i="23"/>
  <c r="AA25" i="23"/>
  <c r="Z25" i="23"/>
  <c r="Y25" i="23"/>
  <c r="V25" i="23"/>
  <c r="U25" i="23"/>
  <c r="T25" i="23"/>
  <c r="S25" i="23"/>
  <c r="R25" i="23"/>
  <c r="P25" i="23" s="1"/>
  <c r="K25" i="23"/>
  <c r="J25" i="23"/>
  <c r="I25" i="23"/>
  <c r="AU24" i="23"/>
  <c r="AO24" i="23"/>
  <c r="AJ24" i="23"/>
  <c r="AI24" i="23"/>
  <c r="AD24" i="23"/>
  <c r="AC24" i="23"/>
  <c r="X24" i="23"/>
  <c r="W24" i="23"/>
  <c r="Q24" i="23"/>
  <c r="P24" i="23"/>
  <c r="O24" i="23"/>
  <c r="N24" i="23"/>
  <c r="L24" i="23"/>
  <c r="AU23" i="23"/>
  <c r="L23" i="23" s="1"/>
  <c r="AO23" i="23"/>
  <c r="AJ23" i="23"/>
  <c r="AI23" i="23"/>
  <c r="AD23" i="23"/>
  <c r="AC23" i="23"/>
  <c r="X23" i="23"/>
  <c r="W23" i="23"/>
  <c r="Q23" i="23"/>
  <c r="P23" i="23"/>
  <c r="O23" i="23"/>
  <c r="N23" i="23"/>
  <c r="M23" i="23" s="1"/>
  <c r="G23" i="23"/>
  <c r="BH23" i="23" s="1"/>
  <c r="F23" i="23"/>
  <c r="AU22" i="23"/>
  <c r="AO22" i="23"/>
  <c r="AJ22" i="23"/>
  <c r="AI22" i="23"/>
  <c r="AD22" i="23"/>
  <c r="AC22" i="23"/>
  <c r="X22" i="23"/>
  <c r="W22" i="23"/>
  <c r="Q22" i="23"/>
  <c r="P22" i="23"/>
  <c r="O22" i="23"/>
  <c r="N22" i="23"/>
  <c r="L22" i="23"/>
  <c r="G22" i="23"/>
  <c r="BH22" i="23" s="1"/>
  <c r="F22" i="23"/>
  <c r="AU21" i="23"/>
  <c r="AO21" i="23"/>
  <c r="AJ21" i="23"/>
  <c r="AI21" i="23"/>
  <c r="AD21" i="23"/>
  <c r="AC21" i="23"/>
  <c r="X21" i="23"/>
  <c r="W21" i="23"/>
  <c r="Q21" i="23"/>
  <c r="P21" i="23"/>
  <c r="O21" i="23"/>
  <c r="M21" i="23" s="1"/>
  <c r="N21" i="23"/>
  <c r="L21" i="23"/>
  <c r="G21" i="23"/>
  <c r="BH21" i="23" s="1"/>
  <c r="F21" i="23"/>
  <c r="AU20" i="23"/>
  <c r="L20" i="23" s="1"/>
  <c r="AO20" i="23"/>
  <c r="AJ20" i="23"/>
  <c r="AI20" i="23"/>
  <c r="AD20" i="23"/>
  <c r="AC20" i="23"/>
  <c r="X20" i="23"/>
  <c r="W20" i="23"/>
  <c r="Q20" i="23"/>
  <c r="P20" i="23"/>
  <c r="O20" i="23"/>
  <c r="N20" i="23"/>
  <c r="M20" i="23"/>
  <c r="G20" i="23"/>
  <c r="BH20" i="23" s="1"/>
  <c r="F20" i="23"/>
  <c r="AU19" i="23"/>
  <c r="L19" i="23" s="1"/>
  <c r="AO19" i="23"/>
  <c r="AJ19" i="23"/>
  <c r="AI19" i="23"/>
  <c r="AD19" i="23"/>
  <c r="AC19" i="23"/>
  <c r="X19" i="23"/>
  <c r="W19" i="23"/>
  <c r="Q19" i="23"/>
  <c r="P19" i="23"/>
  <c r="O19" i="23"/>
  <c r="M19" i="23" s="1"/>
  <c r="N19" i="23"/>
  <c r="G19" i="23"/>
  <c r="BH19" i="23" s="1"/>
  <c r="F19" i="23"/>
  <c r="AU18" i="23"/>
  <c r="AO18" i="23"/>
  <c r="L18" i="23" s="1"/>
  <c r="AJ18" i="23"/>
  <c r="AI18" i="23"/>
  <c r="AD18" i="23"/>
  <c r="AC18" i="23"/>
  <c r="X18" i="23"/>
  <c r="W18" i="23"/>
  <c r="Q18" i="23"/>
  <c r="P18" i="23"/>
  <c r="O18" i="23"/>
  <c r="N18" i="23"/>
  <c r="G18" i="23"/>
  <c r="BH18" i="23" s="1"/>
  <c r="F18" i="23"/>
  <c r="AU17" i="23"/>
  <c r="L17" i="23" s="1"/>
  <c r="AO17" i="23"/>
  <c r="AJ17" i="23"/>
  <c r="AI17" i="23"/>
  <c r="AD17" i="23"/>
  <c r="AC17" i="23"/>
  <c r="X17" i="23"/>
  <c r="W17" i="23"/>
  <c r="Q17" i="23"/>
  <c r="P17" i="23"/>
  <c r="O17" i="23"/>
  <c r="N17" i="23"/>
  <c r="M17" i="23"/>
  <c r="G17" i="23"/>
  <c r="BH17" i="23" s="1"/>
  <c r="F17" i="23"/>
  <c r="AU16" i="23"/>
  <c r="AO16" i="23"/>
  <c r="AJ16" i="23"/>
  <c r="AI16" i="23"/>
  <c r="AD16" i="23"/>
  <c r="AC16" i="23"/>
  <c r="X16" i="23"/>
  <c r="W16" i="23"/>
  <c r="Q16" i="23"/>
  <c r="P16" i="23"/>
  <c r="O16" i="23"/>
  <c r="M16" i="23" s="1"/>
  <c r="N16" i="23"/>
  <c r="L16" i="23"/>
  <c r="G16" i="23"/>
  <c r="BH16" i="23" s="1"/>
  <c r="F16" i="23"/>
  <c r="AU15" i="23"/>
  <c r="AO15" i="23"/>
  <c r="AJ15" i="23"/>
  <c r="AI15" i="23"/>
  <c r="AD15" i="23"/>
  <c r="AC15" i="23"/>
  <c r="X15" i="23"/>
  <c r="W15" i="23"/>
  <c r="Q15" i="23"/>
  <c r="P15" i="23"/>
  <c r="O15" i="23"/>
  <c r="M15" i="23" s="1"/>
  <c r="N15" i="23"/>
  <c r="L15" i="23"/>
  <c r="G15" i="23"/>
  <c r="BH15" i="23" s="1"/>
  <c r="F15" i="23"/>
  <c r="AU14" i="23"/>
  <c r="AO14" i="23"/>
  <c r="AJ14" i="23"/>
  <c r="AI14" i="23"/>
  <c r="AD14" i="23"/>
  <c r="AC14" i="23"/>
  <c r="X14" i="23"/>
  <c r="W14" i="23"/>
  <c r="Q14" i="23"/>
  <c r="P14" i="23"/>
  <c r="O14" i="23"/>
  <c r="N14" i="23"/>
  <c r="M14" i="23"/>
  <c r="L14" i="23"/>
  <c r="G14" i="23"/>
  <c r="BH14" i="23" s="1"/>
  <c r="F14" i="23"/>
  <c r="AU13" i="23"/>
  <c r="L13" i="23" s="1"/>
  <c r="AO13" i="23"/>
  <c r="AJ13" i="23"/>
  <c r="AI13" i="23"/>
  <c r="AD13" i="23"/>
  <c r="AC13" i="23"/>
  <c r="X13" i="23"/>
  <c r="W13" i="23"/>
  <c r="Q13" i="23"/>
  <c r="P13" i="23"/>
  <c r="O13" i="23"/>
  <c r="N13" i="23"/>
  <c r="M13" i="23"/>
  <c r="G13" i="23"/>
  <c r="BH13" i="23" s="1"/>
  <c r="F13" i="23"/>
  <c r="AU12" i="23"/>
  <c r="AO12" i="23"/>
  <c r="AJ12" i="23"/>
  <c r="AI12" i="23"/>
  <c r="AD12" i="23"/>
  <c r="AC12" i="23"/>
  <c r="X12" i="23"/>
  <c r="W12" i="23"/>
  <c r="Q12" i="23"/>
  <c r="P12" i="23"/>
  <c r="O12" i="23"/>
  <c r="M12" i="23" s="1"/>
  <c r="N12" i="23"/>
  <c r="L12" i="23"/>
  <c r="G12" i="23"/>
  <c r="BH12" i="23" s="1"/>
  <c r="F12" i="23"/>
  <c r="AU11" i="23"/>
  <c r="AO11" i="23"/>
  <c r="AJ11" i="23"/>
  <c r="AI11" i="23"/>
  <c r="AD11" i="23"/>
  <c r="AC11" i="23"/>
  <c r="X11" i="23"/>
  <c r="W11" i="23"/>
  <c r="Q11" i="23"/>
  <c r="P11" i="23"/>
  <c r="O11" i="23"/>
  <c r="M11" i="23" s="1"/>
  <c r="N11" i="23"/>
  <c r="L11" i="23"/>
  <c r="G11" i="23"/>
  <c r="BH11" i="23" s="1"/>
  <c r="F11" i="23"/>
  <c r="AU10" i="23"/>
  <c r="AO10" i="23"/>
  <c r="AO25" i="23" s="1"/>
  <c r="AJ10" i="23"/>
  <c r="AI10" i="23"/>
  <c r="AD10" i="23"/>
  <c r="AC10" i="23"/>
  <c r="X10" i="23"/>
  <c r="W10" i="23"/>
  <c r="Q10" i="23"/>
  <c r="P10" i="23"/>
  <c r="O10" i="23"/>
  <c r="N10" i="23"/>
  <c r="N25" i="23" s="1"/>
  <c r="M10" i="23"/>
  <c r="L10" i="23"/>
  <c r="G10" i="23"/>
  <c r="BH10" i="23" s="1"/>
  <c r="F10" i="23"/>
  <c r="AK176" i="22"/>
  <c r="AJ176" i="22"/>
  <c r="AL176" i="22" s="1"/>
  <c r="AE147" i="22"/>
  <c r="BB146" i="22"/>
  <c r="AE140" i="22"/>
  <c r="AE134" i="22"/>
  <c r="AE133" i="22"/>
  <c r="AE132" i="22"/>
  <c r="AE131" i="22"/>
  <c r="AE130" i="22"/>
  <c r="AE129" i="22"/>
  <c r="AE128" i="22"/>
  <c r="AE127" i="22"/>
  <c r="AE126" i="22"/>
  <c r="AE125" i="22"/>
  <c r="AE124" i="22"/>
  <c r="AE123" i="22"/>
  <c r="AE122" i="22"/>
  <c r="AE120" i="22"/>
  <c r="AM112" i="22"/>
  <c r="AL112" i="22"/>
  <c r="AK112" i="22"/>
  <c r="V112" i="22"/>
  <c r="U112" i="22"/>
  <c r="T112" i="22"/>
  <c r="AM111" i="22"/>
  <c r="AL111" i="22"/>
  <c r="AK111" i="22"/>
  <c r="V111" i="22"/>
  <c r="U111" i="22"/>
  <c r="T111" i="22"/>
  <c r="AM110" i="22"/>
  <c r="AL110" i="22"/>
  <c r="AK110" i="22"/>
  <c r="V110" i="22"/>
  <c r="U110" i="22"/>
  <c r="T110" i="22"/>
  <c r="G128" i="22" s="1"/>
  <c r="AQ109" i="22"/>
  <c r="AP109" i="22"/>
  <c r="AM109" i="22"/>
  <c r="AL109" i="22"/>
  <c r="AI109" i="22"/>
  <c r="Z109" i="22"/>
  <c r="Y109" i="22"/>
  <c r="V109" i="22"/>
  <c r="U109" i="22"/>
  <c r="R109" i="22"/>
  <c r="AQ108" i="22"/>
  <c r="AP108" i="22"/>
  <c r="AM108" i="22"/>
  <c r="AL108" i="22"/>
  <c r="AI108" i="22"/>
  <c r="Z108" i="22"/>
  <c r="Y108" i="22"/>
  <c r="V108" i="22"/>
  <c r="U108" i="22"/>
  <c r="R108" i="22"/>
  <c r="AQ107" i="22"/>
  <c r="AP107" i="22"/>
  <c r="AM107" i="22"/>
  <c r="AL107" i="22"/>
  <c r="AI107" i="22"/>
  <c r="Z107" i="22"/>
  <c r="Y107" i="22"/>
  <c r="V107" i="22"/>
  <c r="U107" i="22"/>
  <c r="R107" i="22"/>
  <c r="AS106" i="22"/>
  <c r="AR106" i="22"/>
  <c r="AQ106" i="22"/>
  <c r="AP106" i="22"/>
  <c r="AK106" i="22"/>
  <c r="AJ106" i="22"/>
  <c r="AI106" i="22"/>
  <c r="AH106" i="22"/>
  <c r="AB106" i="22"/>
  <c r="AA106" i="22"/>
  <c r="Z106" i="22"/>
  <c r="Y106" i="22"/>
  <c r="T106" i="22"/>
  <c r="S106" i="22"/>
  <c r="R106" i="22"/>
  <c r="Q106" i="22"/>
  <c r="AS105" i="22"/>
  <c r="AR105" i="22"/>
  <c r="AQ105" i="22"/>
  <c r="AP105" i="22"/>
  <c r="AM105" i="22"/>
  <c r="BB152" i="22" s="1"/>
  <c r="AK105" i="22"/>
  <c r="AJ105" i="22"/>
  <c r="AI105" i="22"/>
  <c r="AH105" i="22"/>
  <c r="AB105" i="22"/>
  <c r="AA105" i="22"/>
  <c r="Z105" i="22"/>
  <c r="Y105" i="22"/>
  <c r="V105" i="22"/>
  <c r="T105" i="22"/>
  <c r="S105" i="22"/>
  <c r="R105" i="22"/>
  <c r="Q105" i="22"/>
  <c r="AR104" i="22"/>
  <c r="BB145" i="22" s="1"/>
  <c r="AP104" i="22"/>
  <c r="BB149" i="22" s="1"/>
  <c r="AJ104" i="22"/>
  <c r="BB148" i="22" s="1"/>
  <c r="AH104" i="22"/>
  <c r="BB144" i="22" s="1"/>
  <c r="AA104" i="22"/>
  <c r="AE145" i="22" s="1"/>
  <c r="Y104" i="22"/>
  <c r="S104" i="22"/>
  <c r="AE148" i="22" s="1"/>
  <c r="Q104" i="22"/>
  <c r="AR103" i="22"/>
  <c r="AQ103" i="22"/>
  <c r="AM103" i="22"/>
  <c r="AL103" i="22"/>
  <c r="AH103" i="22"/>
  <c r="AG103" i="22"/>
  <c r="AA103" i="22"/>
  <c r="Z103" i="22"/>
  <c r="V103" i="22"/>
  <c r="U103" i="22"/>
  <c r="Q103" i="22"/>
  <c r="P103" i="22"/>
  <c r="AR102" i="22"/>
  <c r="AQ102" i="22"/>
  <c r="AM102" i="22"/>
  <c r="AL102" i="22"/>
  <c r="AH102" i="22"/>
  <c r="AG102" i="22"/>
  <c r="AA102" i="22"/>
  <c r="Z102" i="22"/>
  <c r="V102" i="22"/>
  <c r="U102" i="22"/>
  <c r="Q102" i="22"/>
  <c r="P102" i="22"/>
  <c r="AR101" i="22"/>
  <c r="AQ101" i="22"/>
  <c r="BB142" i="22" s="1"/>
  <c r="AM101" i="22"/>
  <c r="AL101" i="22"/>
  <c r="BB151" i="22" s="1"/>
  <c r="AH101" i="22"/>
  <c r="AG101" i="22"/>
  <c r="AA101" i="22"/>
  <c r="Z101" i="22"/>
  <c r="G124" i="22" s="1"/>
  <c r="V101" i="22"/>
  <c r="U101" i="22"/>
  <c r="AE151" i="22" s="1"/>
  <c r="G151" i="22" s="1"/>
  <c r="Q101" i="22"/>
  <c r="P101" i="22"/>
  <c r="AO100" i="22"/>
  <c r="AN100" i="22"/>
  <c r="AM100" i="22"/>
  <c r="AL100" i="22"/>
  <c r="X100" i="22"/>
  <c r="W100" i="22"/>
  <c r="V100" i="22"/>
  <c r="U100" i="22"/>
  <c r="AO99" i="22"/>
  <c r="AN99" i="22"/>
  <c r="AM99" i="22"/>
  <c r="AL99" i="22"/>
  <c r="X99" i="22"/>
  <c r="W99" i="22"/>
  <c r="V99" i="22"/>
  <c r="U99" i="22"/>
  <c r="AO98" i="22"/>
  <c r="AN98" i="22"/>
  <c r="AM98" i="22"/>
  <c r="AL98" i="22"/>
  <c r="X98" i="22"/>
  <c r="AA97" i="22" s="1"/>
  <c r="W98" i="22"/>
  <c r="V98" i="22"/>
  <c r="U98" i="22"/>
  <c r="M98" i="22"/>
  <c r="W88" i="22"/>
  <c r="AR85" i="22"/>
  <c r="AA85" i="22"/>
  <c r="W85" i="22"/>
  <c r="V84" i="22"/>
  <c r="M84" i="22"/>
  <c r="AS82" i="22"/>
  <c r="AQ82" i="22"/>
  <c r="AB82" i="22"/>
  <c r="Z82" i="22"/>
  <c r="M82" i="22"/>
  <c r="M81" i="22"/>
  <c r="AI79" i="22"/>
  <c r="R79" i="22"/>
  <c r="M79" i="22"/>
  <c r="M78" i="22"/>
  <c r="M77" i="22"/>
  <c r="AN85" i="22" s="1"/>
  <c r="AR76" i="22"/>
  <c r="AA76" i="22"/>
  <c r="M76" i="22"/>
  <c r="M80" i="22" s="1"/>
  <c r="I84" i="22" s="1"/>
  <c r="AR75" i="22"/>
  <c r="AA75" i="22"/>
  <c r="AN65" i="22"/>
  <c r="AJ65" i="22"/>
  <c r="S65" i="22"/>
  <c r="AK62" i="22"/>
  <c r="T62" i="22"/>
  <c r="R62" i="22"/>
  <c r="AB59" i="22"/>
  <c r="W59" i="22"/>
  <c r="M58" i="22"/>
  <c r="M57" i="22"/>
  <c r="AR56" i="22"/>
  <c r="AA56" i="22"/>
  <c r="M56" i="22"/>
  <c r="AR55" i="22"/>
  <c r="AA55" i="22"/>
  <c r="W46" i="22"/>
  <c r="AR43" i="22"/>
  <c r="W43" i="22"/>
  <c r="AM42" i="22"/>
  <c r="AS40" i="22"/>
  <c r="AI40" i="22"/>
  <c r="AB40" i="22"/>
  <c r="M40" i="22"/>
  <c r="AS37" i="22"/>
  <c r="AN37" i="22"/>
  <c r="R37" i="22"/>
  <c r="M37" i="22"/>
  <c r="M38" i="22" s="1"/>
  <c r="M36" i="22"/>
  <c r="M35" i="22"/>
  <c r="W101" i="22" s="1"/>
  <c r="AR34" i="22"/>
  <c r="AA34" i="22"/>
  <c r="AR33" i="22"/>
  <c r="AA33" i="22"/>
  <c r="BE25" i="22"/>
  <c r="BD25" i="22"/>
  <c r="BC25" i="22"/>
  <c r="BB25" i="22"/>
  <c r="BA25" i="22"/>
  <c r="AZ25" i="22"/>
  <c r="AY25" i="22"/>
  <c r="AX25" i="22"/>
  <c r="AW25" i="22"/>
  <c r="AV25" i="22"/>
  <c r="AT25" i="22"/>
  <c r="AS25" i="22"/>
  <c r="AR25" i="22"/>
  <c r="AQ25" i="22"/>
  <c r="AP25" i="22"/>
  <c r="AN25" i="22"/>
  <c r="AM25" i="22"/>
  <c r="AL25" i="22"/>
  <c r="AK25" i="22"/>
  <c r="AH25" i="22"/>
  <c r="AC25" i="22" s="1"/>
  <c r="AG25" i="22"/>
  <c r="AF25" i="22"/>
  <c r="AE25" i="22"/>
  <c r="AD25" i="22"/>
  <c r="AB25" i="22"/>
  <c r="AA25" i="22"/>
  <c r="Z25" i="22"/>
  <c r="Y25" i="22"/>
  <c r="V25" i="22"/>
  <c r="U25" i="22"/>
  <c r="T25" i="22"/>
  <c r="S25" i="22"/>
  <c r="R25" i="22"/>
  <c r="P25" i="22" s="1"/>
  <c r="K25" i="22"/>
  <c r="J25" i="22"/>
  <c r="I25" i="22"/>
  <c r="AU24" i="22"/>
  <c r="AO24" i="22"/>
  <c r="AJ24" i="22"/>
  <c r="AI24" i="22"/>
  <c r="AD24" i="22"/>
  <c r="AC24" i="22"/>
  <c r="X24" i="22"/>
  <c r="W24" i="22"/>
  <c r="Q24" i="22"/>
  <c r="P24" i="22"/>
  <c r="O24" i="22"/>
  <c r="N24" i="22"/>
  <c r="L24" i="22"/>
  <c r="AU23" i="22"/>
  <c r="L23" i="22" s="1"/>
  <c r="AO23" i="22"/>
  <c r="AJ23" i="22"/>
  <c r="AI23" i="22"/>
  <c r="AD23" i="22"/>
  <c r="AC23" i="22"/>
  <c r="X23" i="22"/>
  <c r="W23" i="22"/>
  <c r="Q23" i="22"/>
  <c r="P23" i="22"/>
  <c r="O23" i="22"/>
  <c r="N23" i="22"/>
  <c r="M23" i="22" s="1"/>
  <c r="G23" i="22"/>
  <c r="BH23" i="22" s="1"/>
  <c r="F23" i="22"/>
  <c r="AU22" i="22"/>
  <c r="AO22" i="22"/>
  <c r="AJ22" i="22"/>
  <c r="AI22" i="22"/>
  <c r="AD22" i="22"/>
  <c r="AC22" i="22"/>
  <c r="X22" i="22"/>
  <c r="W22" i="22"/>
  <c r="Q22" i="22"/>
  <c r="P22" i="22"/>
  <c r="O22" i="22"/>
  <c r="N22" i="22"/>
  <c r="L22" i="22"/>
  <c r="G22" i="22"/>
  <c r="BH22" i="22" s="1"/>
  <c r="F22" i="22"/>
  <c r="AU21" i="22"/>
  <c r="AO21" i="22"/>
  <c r="AJ21" i="22"/>
  <c r="AI21" i="22"/>
  <c r="AD21" i="22"/>
  <c r="AC21" i="22"/>
  <c r="X21" i="22"/>
  <c r="W21" i="22"/>
  <c r="Q21" i="22"/>
  <c r="P21" i="22"/>
  <c r="O21" i="22"/>
  <c r="M21" i="22" s="1"/>
  <c r="N21" i="22"/>
  <c r="L21" i="22"/>
  <c r="G21" i="22"/>
  <c r="BH21" i="22" s="1"/>
  <c r="F21" i="22"/>
  <c r="AU20" i="22"/>
  <c r="L20" i="22" s="1"/>
  <c r="AO20" i="22"/>
  <c r="AJ20" i="22"/>
  <c r="AI20" i="22"/>
  <c r="AD20" i="22"/>
  <c r="AC20" i="22"/>
  <c r="X20" i="22"/>
  <c r="W20" i="22"/>
  <c r="Q20" i="22"/>
  <c r="P20" i="22"/>
  <c r="O20" i="22"/>
  <c r="N20" i="22"/>
  <c r="M20" i="22"/>
  <c r="G20" i="22"/>
  <c r="BH20" i="22" s="1"/>
  <c r="F20" i="22"/>
  <c r="AU19" i="22"/>
  <c r="L19" i="22" s="1"/>
  <c r="AO19" i="22"/>
  <c r="AJ19" i="22"/>
  <c r="AI19" i="22"/>
  <c r="AD19" i="22"/>
  <c r="AC19" i="22"/>
  <c r="X19" i="22"/>
  <c r="W19" i="22"/>
  <c r="Q19" i="22"/>
  <c r="P19" i="22"/>
  <c r="O19" i="22"/>
  <c r="M19" i="22" s="1"/>
  <c r="N19" i="22"/>
  <c r="G19" i="22"/>
  <c r="BH19" i="22" s="1"/>
  <c r="F19" i="22"/>
  <c r="AU18" i="22"/>
  <c r="AO18" i="22"/>
  <c r="AJ18" i="22"/>
  <c r="AI18" i="22"/>
  <c r="AD18" i="22"/>
  <c r="AC18" i="22"/>
  <c r="X18" i="22"/>
  <c r="W18" i="22"/>
  <c r="Q18" i="22"/>
  <c r="P18" i="22"/>
  <c r="O18" i="22"/>
  <c r="M18" i="22" s="1"/>
  <c r="N18" i="22"/>
  <c r="L18" i="22"/>
  <c r="G18" i="22"/>
  <c r="BH18" i="22" s="1"/>
  <c r="F18" i="22"/>
  <c r="AU17" i="22"/>
  <c r="L17" i="22" s="1"/>
  <c r="AO17" i="22"/>
  <c r="AJ17" i="22"/>
  <c r="AI17" i="22"/>
  <c r="AD17" i="22"/>
  <c r="AC17" i="22"/>
  <c r="X17" i="22"/>
  <c r="W17" i="22"/>
  <c r="Q17" i="22"/>
  <c r="P17" i="22"/>
  <c r="O17" i="22"/>
  <c r="M17" i="22" s="1"/>
  <c r="N17" i="22"/>
  <c r="G17" i="22"/>
  <c r="BH17" i="22" s="1"/>
  <c r="F17" i="22"/>
  <c r="AU16" i="22"/>
  <c r="AO16" i="22"/>
  <c r="AJ16" i="22"/>
  <c r="AI16" i="22"/>
  <c r="AD16" i="22"/>
  <c r="AC16" i="22"/>
  <c r="X16" i="22"/>
  <c r="W16" i="22"/>
  <c r="Q16" i="22"/>
  <c r="P16" i="22"/>
  <c r="O16" i="22"/>
  <c r="N16" i="22"/>
  <c r="M16" i="22" s="1"/>
  <c r="L16" i="22"/>
  <c r="G16" i="22"/>
  <c r="BH16" i="22" s="1"/>
  <c r="F16" i="22"/>
  <c r="AU15" i="22"/>
  <c r="L15" i="22" s="1"/>
  <c r="AO15" i="22"/>
  <c r="AJ15" i="22"/>
  <c r="AI15" i="22"/>
  <c r="AD15" i="22"/>
  <c r="AC15" i="22"/>
  <c r="X15" i="22"/>
  <c r="W15" i="22"/>
  <c r="Q15" i="22"/>
  <c r="P15" i="22"/>
  <c r="O15" i="22"/>
  <c r="N15" i="22"/>
  <c r="M15" i="22"/>
  <c r="G15" i="22"/>
  <c r="BH15" i="22" s="1"/>
  <c r="F15" i="22"/>
  <c r="AU14" i="22"/>
  <c r="AO14" i="22"/>
  <c r="AJ14" i="22"/>
  <c r="AI14" i="22"/>
  <c r="AD14" i="22"/>
  <c r="AC14" i="22"/>
  <c r="X14" i="22"/>
  <c r="W14" i="22"/>
  <c r="Q14" i="22"/>
  <c r="P14" i="22"/>
  <c r="O14" i="22"/>
  <c r="M14" i="22" s="1"/>
  <c r="N14" i="22"/>
  <c r="L14" i="22"/>
  <c r="G14" i="22"/>
  <c r="BH14" i="22" s="1"/>
  <c r="F14" i="22"/>
  <c r="AU13" i="22"/>
  <c r="L13" i="22" s="1"/>
  <c r="AO13" i="22"/>
  <c r="AJ13" i="22"/>
  <c r="AI13" i="22"/>
  <c r="AD13" i="22"/>
  <c r="AC13" i="22"/>
  <c r="X13" i="22"/>
  <c r="W13" i="22"/>
  <c r="Q13" i="22"/>
  <c r="P13" i="22"/>
  <c r="O13" i="22"/>
  <c r="M13" i="22" s="1"/>
  <c r="N13" i="22"/>
  <c r="G13" i="22"/>
  <c r="BH13" i="22" s="1"/>
  <c r="F13" i="22"/>
  <c r="AU12" i="22"/>
  <c r="AO12" i="22"/>
  <c r="AJ12" i="22"/>
  <c r="AI12" i="22"/>
  <c r="AD12" i="22"/>
  <c r="AC12" i="22"/>
  <c r="X12" i="22"/>
  <c r="W12" i="22"/>
  <c r="Q12" i="22"/>
  <c r="P12" i="22"/>
  <c r="O12" i="22"/>
  <c r="N12" i="22"/>
  <c r="M12" i="22" s="1"/>
  <c r="L12" i="22"/>
  <c r="G12" i="22"/>
  <c r="BH12" i="22" s="1"/>
  <c r="F12" i="22"/>
  <c r="AU11" i="22"/>
  <c r="L11" i="22" s="1"/>
  <c r="AO11" i="22"/>
  <c r="AJ11" i="22"/>
  <c r="AI11" i="22"/>
  <c r="AD11" i="22"/>
  <c r="AC11" i="22"/>
  <c r="X11" i="22"/>
  <c r="W11" i="22"/>
  <c r="Q11" i="22"/>
  <c r="P11" i="22"/>
  <c r="O11" i="22"/>
  <c r="N11" i="22"/>
  <c r="M11" i="22"/>
  <c r="G11" i="22"/>
  <c r="BH11" i="22" s="1"/>
  <c r="F11" i="22"/>
  <c r="AU10" i="22"/>
  <c r="AO10" i="22"/>
  <c r="AO25" i="22" s="1"/>
  <c r="AJ10" i="22"/>
  <c r="AI10" i="22"/>
  <c r="AD10" i="22"/>
  <c r="AC10" i="22"/>
  <c r="X10" i="22"/>
  <c r="W10" i="22"/>
  <c r="Q10" i="22"/>
  <c r="P10" i="22"/>
  <c r="O10" i="22"/>
  <c r="N10" i="22"/>
  <c r="N25" i="22" s="1"/>
  <c r="L10" i="22"/>
  <c r="G10" i="22"/>
  <c r="BH10" i="22" s="1"/>
  <c r="F10" i="22"/>
  <c r="AK176" i="21"/>
  <c r="AJ176" i="21"/>
  <c r="AL176" i="21" s="1"/>
  <c r="AE152" i="21"/>
  <c r="BB151" i="21"/>
  <c r="BB149" i="21"/>
  <c r="BB146" i="21"/>
  <c r="G145" i="21"/>
  <c r="AE140" i="21"/>
  <c r="AE134" i="21"/>
  <c r="AE133" i="21"/>
  <c r="G133" i="21"/>
  <c r="AE132" i="21"/>
  <c r="AE131" i="21"/>
  <c r="AE130" i="21"/>
  <c r="AE129" i="21"/>
  <c r="AE128" i="21"/>
  <c r="AE127" i="21"/>
  <c r="G127" i="21"/>
  <c r="AE126" i="21"/>
  <c r="AE125" i="21"/>
  <c r="AE124" i="21"/>
  <c r="AE123" i="21"/>
  <c r="AE122" i="21"/>
  <c r="AE120" i="21"/>
  <c r="AM112" i="21"/>
  <c r="AL112" i="21"/>
  <c r="AK112" i="21"/>
  <c r="V112" i="21"/>
  <c r="U112" i="21"/>
  <c r="T112" i="21"/>
  <c r="AM111" i="21"/>
  <c r="AL111" i="21"/>
  <c r="AK111" i="21"/>
  <c r="V111" i="21"/>
  <c r="U111" i="21"/>
  <c r="T111" i="21"/>
  <c r="AM110" i="21"/>
  <c r="AL110" i="21"/>
  <c r="AK110" i="21"/>
  <c r="V110" i="21"/>
  <c r="U110" i="21"/>
  <c r="T110" i="21"/>
  <c r="G128" i="21" s="1"/>
  <c r="AQ109" i="21"/>
  <c r="AP109" i="21"/>
  <c r="AM109" i="21"/>
  <c r="AL109" i="21"/>
  <c r="AI109" i="21"/>
  <c r="Z109" i="21"/>
  <c r="Y109" i="21"/>
  <c r="V109" i="21"/>
  <c r="U109" i="21"/>
  <c r="R109" i="21"/>
  <c r="AQ108" i="21"/>
  <c r="AP108" i="21"/>
  <c r="AM108" i="21"/>
  <c r="AL108" i="21"/>
  <c r="AI108" i="21"/>
  <c r="Z108" i="21"/>
  <c r="Y108" i="21"/>
  <c r="V108" i="21"/>
  <c r="U108" i="21"/>
  <c r="R108" i="21"/>
  <c r="AQ107" i="21"/>
  <c r="AP107" i="21"/>
  <c r="AM107" i="21"/>
  <c r="AL107" i="21"/>
  <c r="AI107" i="21"/>
  <c r="Z107" i="21"/>
  <c r="Y107" i="21"/>
  <c r="V107" i="21"/>
  <c r="U107" i="21"/>
  <c r="R107" i="21"/>
  <c r="AS106" i="21"/>
  <c r="AR106" i="21"/>
  <c r="AQ106" i="21"/>
  <c r="AP106" i="21"/>
  <c r="AK106" i="21"/>
  <c r="AJ106" i="21"/>
  <c r="AI106" i="21"/>
  <c r="AH106" i="21"/>
  <c r="AB106" i="21"/>
  <c r="AA106" i="21"/>
  <c r="Z106" i="21"/>
  <c r="Y106" i="21"/>
  <c r="T106" i="21"/>
  <c r="S106" i="21"/>
  <c r="R106" i="21"/>
  <c r="Q106" i="21"/>
  <c r="AS105" i="21"/>
  <c r="AR105" i="21"/>
  <c r="AQ105" i="21"/>
  <c r="AP105" i="21"/>
  <c r="AM105" i="21"/>
  <c r="BB152" i="21" s="1"/>
  <c r="AK105" i="21"/>
  <c r="AJ105" i="21"/>
  <c r="AI105" i="21"/>
  <c r="AH105" i="21"/>
  <c r="AB105" i="21"/>
  <c r="AA105" i="21"/>
  <c r="Z105" i="21"/>
  <c r="Y105" i="21"/>
  <c r="V105" i="21"/>
  <c r="T105" i="21"/>
  <c r="S105" i="21"/>
  <c r="R105" i="21"/>
  <c r="Q105" i="21"/>
  <c r="AR104" i="21"/>
  <c r="BB145" i="21" s="1"/>
  <c r="AP104" i="21"/>
  <c r="AJ104" i="21"/>
  <c r="BB148" i="21" s="1"/>
  <c r="AH104" i="21"/>
  <c r="BB144" i="21" s="1"/>
  <c r="AA104" i="21"/>
  <c r="AE145" i="21" s="1"/>
  <c r="Y104" i="21"/>
  <c r="AE149" i="21" s="1"/>
  <c r="S104" i="21"/>
  <c r="AE148" i="21" s="1"/>
  <c r="Q104" i="21"/>
  <c r="AR103" i="21"/>
  <c r="AQ103" i="21"/>
  <c r="AM103" i="21"/>
  <c r="AL103" i="21"/>
  <c r="AH103" i="21"/>
  <c r="AG103" i="21"/>
  <c r="AA103" i="21"/>
  <c r="Z103" i="21"/>
  <c r="V103" i="21"/>
  <c r="U103" i="21"/>
  <c r="Q103" i="21"/>
  <c r="P103" i="21"/>
  <c r="AR102" i="21"/>
  <c r="AQ102" i="21"/>
  <c r="AM102" i="21"/>
  <c r="AL102" i="21"/>
  <c r="AH102" i="21"/>
  <c r="AG102" i="21"/>
  <c r="AA102" i="21"/>
  <c r="Z102" i="21"/>
  <c r="V102" i="21"/>
  <c r="U102" i="21"/>
  <c r="Q102" i="21"/>
  <c r="P102" i="21"/>
  <c r="AR101" i="21"/>
  <c r="AQ101" i="21"/>
  <c r="BB142" i="21" s="1"/>
  <c r="AM101" i="21"/>
  <c r="AL101" i="21"/>
  <c r="AH101" i="21"/>
  <c r="AG101" i="21"/>
  <c r="AA101" i="21"/>
  <c r="Z101" i="21"/>
  <c r="V101" i="21"/>
  <c r="U101" i="21"/>
  <c r="AE151" i="21" s="1"/>
  <c r="G151" i="21" s="1"/>
  <c r="Q101" i="21"/>
  <c r="P101" i="21"/>
  <c r="G123" i="21" s="1"/>
  <c r="AO100" i="21"/>
  <c r="AN100" i="21"/>
  <c r="AM100" i="21"/>
  <c r="AL100" i="21"/>
  <c r="X100" i="21"/>
  <c r="W100" i="21"/>
  <c r="V100" i="21"/>
  <c r="U100" i="21"/>
  <c r="AO99" i="21"/>
  <c r="AN99" i="21"/>
  <c r="AM99" i="21"/>
  <c r="AL99" i="21"/>
  <c r="X99" i="21"/>
  <c r="W99" i="21"/>
  <c r="V99" i="21"/>
  <c r="U99" i="21"/>
  <c r="AO98" i="21"/>
  <c r="AN98" i="21"/>
  <c r="AM98" i="21"/>
  <c r="M100" i="21" s="1"/>
  <c r="AL98" i="21"/>
  <c r="X98" i="21"/>
  <c r="W98" i="21"/>
  <c r="V98" i="21"/>
  <c r="U98" i="21"/>
  <c r="W88" i="21"/>
  <c r="AR85" i="21"/>
  <c r="AA85" i="21"/>
  <c r="W85" i="21"/>
  <c r="V84" i="21"/>
  <c r="M84" i="21"/>
  <c r="AS82" i="21"/>
  <c r="AQ82" i="21"/>
  <c r="AB82" i="21"/>
  <c r="Z82" i="21"/>
  <c r="M82" i="21"/>
  <c r="M81" i="21"/>
  <c r="AI79" i="21"/>
  <c r="AB79" i="21"/>
  <c r="R79" i="21"/>
  <c r="M79" i="21"/>
  <c r="M78" i="21"/>
  <c r="M77" i="21"/>
  <c r="AN85" i="21" s="1"/>
  <c r="AR76" i="21"/>
  <c r="AA76" i="21"/>
  <c r="M76" i="21"/>
  <c r="M80" i="21" s="1"/>
  <c r="I84" i="21" s="1"/>
  <c r="AR75" i="21"/>
  <c r="AA75" i="21"/>
  <c r="M58" i="21"/>
  <c r="M57" i="21"/>
  <c r="AR56" i="21"/>
  <c r="AA56" i="21"/>
  <c r="M56" i="21"/>
  <c r="AR55" i="21"/>
  <c r="AA55" i="21"/>
  <c r="M37" i="21"/>
  <c r="M36" i="21"/>
  <c r="M35" i="21"/>
  <c r="AN101" i="21" s="1"/>
  <c r="AR34" i="21"/>
  <c r="AA34" i="21"/>
  <c r="AR33" i="21"/>
  <c r="AA33" i="21"/>
  <c r="BE25" i="21"/>
  <c r="BD25" i="21"/>
  <c r="BC25" i="21"/>
  <c r="BB25" i="21"/>
  <c r="BA25" i="21"/>
  <c r="AZ25" i="21"/>
  <c r="AY25" i="21"/>
  <c r="AX25" i="21"/>
  <c r="AW25" i="21"/>
  <c r="AV25" i="21"/>
  <c r="AT25" i="21"/>
  <c r="AS25" i="21"/>
  <c r="AR25" i="21"/>
  <c r="AQ25" i="21"/>
  <c r="AP25" i="21"/>
  <c r="AN25" i="21"/>
  <c r="AM25" i="21"/>
  <c r="AL25" i="21"/>
  <c r="AK25" i="21"/>
  <c r="AH25" i="21"/>
  <c r="AC25" i="21" s="1"/>
  <c r="AG25" i="21"/>
  <c r="AF25" i="21"/>
  <c r="AE25" i="21"/>
  <c r="AD25" i="21"/>
  <c r="AB25" i="21"/>
  <c r="AA25" i="21"/>
  <c r="Z25" i="21"/>
  <c r="Y25" i="21"/>
  <c r="V25" i="21"/>
  <c r="U25" i="21"/>
  <c r="T25" i="21"/>
  <c r="S25" i="21"/>
  <c r="R25" i="21"/>
  <c r="Q25" i="21"/>
  <c r="K25" i="21"/>
  <c r="J25" i="21"/>
  <c r="I25" i="21"/>
  <c r="AU24" i="21"/>
  <c r="AO24" i="21"/>
  <c r="AJ24" i="21"/>
  <c r="AI24" i="21"/>
  <c r="AD24" i="21"/>
  <c r="AC24" i="21"/>
  <c r="X24" i="21"/>
  <c r="W24" i="21"/>
  <c r="Q24" i="21"/>
  <c r="P24" i="21"/>
  <c r="O24" i="21"/>
  <c r="M24" i="21" s="1"/>
  <c r="N24" i="21"/>
  <c r="L24" i="21"/>
  <c r="AU23" i="21"/>
  <c r="L23" i="21" s="1"/>
  <c r="AO23" i="21"/>
  <c r="AJ23" i="21"/>
  <c r="AI23" i="21"/>
  <c r="AD23" i="21"/>
  <c r="AC23" i="21"/>
  <c r="X23" i="21"/>
  <c r="W23" i="21"/>
  <c r="Q23" i="21"/>
  <c r="P23" i="21"/>
  <c r="O23" i="21"/>
  <c r="N23" i="21"/>
  <c r="M23" i="21"/>
  <c r="G23" i="21"/>
  <c r="BH23" i="21" s="1"/>
  <c r="F23" i="21"/>
  <c r="AU22" i="21"/>
  <c r="AO22" i="21"/>
  <c r="AJ22" i="21"/>
  <c r="AI22" i="21"/>
  <c r="AD22" i="21"/>
  <c r="AC22" i="21"/>
  <c r="X22" i="21"/>
  <c r="W22" i="21"/>
  <c r="Q22" i="21"/>
  <c r="P22" i="21"/>
  <c r="O22" i="21"/>
  <c r="N22" i="21"/>
  <c r="L22" i="21"/>
  <c r="G22" i="21"/>
  <c r="BH22" i="21" s="1"/>
  <c r="F22" i="21"/>
  <c r="AU21" i="21"/>
  <c r="AO21" i="21"/>
  <c r="AJ21" i="21"/>
  <c r="AI21" i="21"/>
  <c r="AD21" i="21"/>
  <c r="AC21" i="21"/>
  <c r="X21" i="21"/>
  <c r="W21" i="21"/>
  <c r="Q21" i="21"/>
  <c r="P21" i="21"/>
  <c r="O21" i="21"/>
  <c r="N21" i="21"/>
  <c r="M21" i="21"/>
  <c r="L21" i="21"/>
  <c r="G21" i="21"/>
  <c r="BH21" i="21" s="1"/>
  <c r="F21" i="21"/>
  <c r="AU20" i="21"/>
  <c r="L20" i="21" s="1"/>
  <c r="AO20" i="21"/>
  <c r="AJ20" i="21"/>
  <c r="AI20" i="21"/>
  <c r="AD20" i="21"/>
  <c r="AC20" i="21"/>
  <c r="X20" i="21"/>
  <c r="W20" i="21"/>
  <c r="Q20" i="21"/>
  <c r="P20" i="21"/>
  <c r="O20" i="21"/>
  <c r="N20" i="21"/>
  <c r="M20" i="21"/>
  <c r="G20" i="21"/>
  <c r="BH20" i="21" s="1"/>
  <c r="F20" i="21"/>
  <c r="AU19" i="21"/>
  <c r="L19" i="21" s="1"/>
  <c r="AO19" i="21"/>
  <c r="AJ19" i="21"/>
  <c r="AI19" i="21"/>
  <c r="AD19" i="21"/>
  <c r="AC19" i="21"/>
  <c r="X19" i="21"/>
  <c r="W19" i="21"/>
  <c r="Q19" i="21"/>
  <c r="P19" i="21"/>
  <c r="O19" i="21"/>
  <c r="M19" i="21" s="1"/>
  <c r="N19" i="21"/>
  <c r="G19" i="21"/>
  <c r="BH19" i="21" s="1"/>
  <c r="F19" i="21"/>
  <c r="AU18" i="21"/>
  <c r="AO18" i="21"/>
  <c r="AJ18" i="21"/>
  <c r="AI18" i="21"/>
  <c r="AD18" i="21"/>
  <c r="AC18" i="21"/>
  <c r="X18" i="21"/>
  <c r="W18" i="21"/>
  <c r="Q18" i="21"/>
  <c r="P18" i="21"/>
  <c r="O18" i="21"/>
  <c r="N18" i="21"/>
  <c r="L18" i="21"/>
  <c r="G18" i="21"/>
  <c r="BH18" i="21" s="1"/>
  <c r="F18" i="21"/>
  <c r="AU17" i="21"/>
  <c r="L17" i="21" s="1"/>
  <c r="AO17" i="21"/>
  <c r="AJ17" i="21"/>
  <c r="AI17" i="21"/>
  <c r="AD17" i="21"/>
  <c r="AC17" i="21"/>
  <c r="X17" i="21"/>
  <c r="W17" i="21"/>
  <c r="Q17" i="21"/>
  <c r="P17" i="21"/>
  <c r="O17" i="21"/>
  <c r="M17" i="21" s="1"/>
  <c r="N17" i="21"/>
  <c r="G17" i="21"/>
  <c r="BH17" i="21" s="1"/>
  <c r="F17" i="21"/>
  <c r="AU16" i="21"/>
  <c r="AO16" i="21"/>
  <c r="AJ16" i="21"/>
  <c r="AI16" i="21"/>
  <c r="AD16" i="21"/>
  <c r="AC16" i="21"/>
  <c r="X16" i="21"/>
  <c r="W16" i="21"/>
  <c r="Q16" i="21"/>
  <c r="P16" i="21"/>
  <c r="O16" i="21"/>
  <c r="M16" i="21" s="1"/>
  <c r="N16" i="21"/>
  <c r="L16" i="21"/>
  <c r="G16" i="21"/>
  <c r="BH16" i="21" s="1"/>
  <c r="F16" i="21"/>
  <c r="AU15" i="21"/>
  <c r="AO15" i="21"/>
  <c r="AJ15" i="21"/>
  <c r="AI15" i="21"/>
  <c r="AD15" i="21"/>
  <c r="AC15" i="21"/>
  <c r="X15" i="21"/>
  <c r="W15" i="21"/>
  <c r="Q15" i="21"/>
  <c r="P15" i="21"/>
  <c r="O15" i="21"/>
  <c r="N15" i="21"/>
  <c r="M15" i="21"/>
  <c r="L15" i="21"/>
  <c r="G15" i="21"/>
  <c r="BH15" i="21" s="1"/>
  <c r="F15" i="21"/>
  <c r="AU14" i="21"/>
  <c r="L14" i="21" s="1"/>
  <c r="AO14" i="21"/>
  <c r="AJ14" i="21"/>
  <c r="AI14" i="21"/>
  <c r="AD14" i="21"/>
  <c r="AC14" i="21"/>
  <c r="X14" i="21"/>
  <c r="W14" i="21"/>
  <c r="Q14" i="21"/>
  <c r="P14" i="21"/>
  <c r="O14" i="21"/>
  <c r="N14" i="21"/>
  <c r="M14" i="21"/>
  <c r="G14" i="21"/>
  <c r="BH14" i="21" s="1"/>
  <c r="F14" i="21"/>
  <c r="AU13" i="21"/>
  <c r="L13" i="21" s="1"/>
  <c r="AO13" i="21"/>
  <c r="AJ13" i="21"/>
  <c r="AI13" i="21"/>
  <c r="AD13" i="21"/>
  <c r="AC13" i="21"/>
  <c r="X13" i="21"/>
  <c r="W13" i="21"/>
  <c r="Q13" i="21"/>
  <c r="P13" i="21"/>
  <c r="O13" i="21"/>
  <c r="M13" i="21" s="1"/>
  <c r="N13" i="21"/>
  <c r="G13" i="21"/>
  <c r="BH13" i="21" s="1"/>
  <c r="F13" i="21"/>
  <c r="AU12" i="21"/>
  <c r="AO12" i="21"/>
  <c r="AJ12" i="21"/>
  <c r="AI12" i="21"/>
  <c r="AD12" i="21"/>
  <c r="AC12" i="21"/>
  <c r="X12" i="21"/>
  <c r="W12" i="21"/>
  <c r="Q12" i="21"/>
  <c r="P12" i="21"/>
  <c r="O12" i="21"/>
  <c r="M12" i="21" s="1"/>
  <c r="N12" i="21"/>
  <c r="L12" i="21"/>
  <c r="G12" i="21"/>
  <c r="BH12" i="21" s="1"/>
  <c r="F12" i="21"/>
  <c r="AU11" i="21"/>
  <c r="AO11" i="21"/>
  <c r="AO25" i="21" s="1"/>
  <c r="AJ11" i="21"/>
  <c r="AI11" i="21"/>
  <c r="AD11" i="21"/>
  <c r="AC11" i="21"/>
  <c r="X11" i="21"/>
  <c r="W11" i="21"/>
  <c r="Q11" i="21"/>
  <c r="P11" i="21"/>
  <c r="O11" i="21"/>
  <c r="N11" i="21"/>
  <c r="M11" i="21"/>
  <c r="L11" i="21"/>
  <c r="G11" i="21"/>
  <c r="BH11" i="21" s="1"/>
  <c r="F11" i="21"/>
  <c r="AU10" i="21"/>
  <c r="AU25" i="21" s="1"/>
  <c r="AO10" i="21"/>
  <c r="AJ10" i="21"/>
  <c r="AI10" i="21"/>
  <c r="AD10" i="21"/>
  <c r="AC10" i="21"/>
  <c r="X10" i="21"/>
  <c r="W10" i="21"/>
  <c r="Q10" i="21"/>
  <c r="P10" i="21"/>
  <c r="O10" i="21"/>
  <c r="N10" i="21"/>
  <c r="N25" i="21" s="1"/>
  <c r="M10" i="21"/>
  <c r="G10" i="21"/>
  <c r="BH10" i="21" s="1"/>
  <c r="F10" i="21"/>
  <c r="AK176" i="20"/>
  <c r="AJ176" i="20"/>
  <c r="AL176" i="20" s="1"/>
  <c r="AE152" i="20"/>
  <c r="BB151" i="20"/>
  <c r="BB149" i="20"/>
  <c r="BB146" i="20"/>
  <c r="G145" i="20"/>
  <c r="AE140" i="20"/>
  <c r="AE134" i="20"/>
  <c r="AE133" i="20"/>
  <c r="G133" i="20"/>
  <c r="AE132" i="20"/>
  <c r="AE131" i="20"/>
  <c r="AE130" i="20"/>
  <c r="AE129" i="20"/>
  <c r="AE128" i="20"/>
  <c r="AE127" i="20"/>
  <c r="G127" i="20"/>
  <c r="AE126" i="20"/>
  <c r="AE125" i="20"/>
  <c r="AE124" i="20"/>
  <c r="AE123" i="20"/>
  <c r="AE122" i="20"/>
  <c r="AE120" i="20"/>
  <c r="AM112" i="20"/>
  <c r="AL112" i="20"/>
  <c r="AK112" i="20"/>
  <c r="V112" i="20"/>
  <c r="U112" i="20"/>
  <c r="T112" i="20"/>
  <c r="AM111" i="20"/>
  <c r="AL111" i="20"/>
  <c r="AK111" i="20"/>
  <c r="V111" i="20"/>
  <c r="U111" i="20"/>
  <c r="T111" i="20"/>
  <c r="AM110" i="20"/>
  <c r="AL110" i="20"/>
  <c r="AK110" i="20"/>
  <c r="V110" i="20"/>
  <c r="U110" i="20"/>
  <c r="T110" i="20"/>
  <c r="G128" i="20" s="1"/>
  <c r="AQ109" i="20"/>
  <c r="AP109" i="20"/>
  <c r="AM109" i="20"/>
  <c r="AL109" i="20"/>
  <c r="AI109" i="20"/>
  <c r="Z109" i="20"/>
  <c r="Y109" i="20"/>
  <c r="V109" i="20"/>
  <c r="U109" i="20"/>
  <c r="R109" i="20"/>
  <c r="AQ108" i="20"/>
  <c r="AP108" i="20"/>
  <c r="AM108" i="20"/>
  <c r="AL108" i="20"/>
  <c r="AI108" i="20"/>
  <c r="Z108" i="20"/>
  <c r="Y108" i="20"/>
  <c r="V108" i="20"/>
  <c r="U108" i="20"/>
  <c r="R108" i="20"/>
  <c r="AQ107" i="20"/>
  <c r="AP107" i="20"/>
  <c r="AM107" i="20"/>
  <c r="AL107" i="20"/>
  <c r="AI107" i="20"/>
  <c r="Z107" i="20"/>
  <c r="Y107" i="20"/>
  <c r="V107" i="20"/>
  <c r="U107" i="20"/>
  <c r="R107" i="20"/>
  <c r="AS106" i="20"/>
  <c r="AR106" i="20"/>
  <c r="AQ106" i="20"/>
  <c r="AP106" i="20"/>
  <c r="AK106" i="20"/>
  <c r="AJ106" i="20"/>
  <c r="AI106" i="20"/>
  <c r="AH106" i="20"/>
  <c r="AB106" i="20"/>
  <c r="AA106" i="20"/>
  <c r="Z106" i="20"/>
  <c r="Y106" i="20"/>
  <c r="T106" i="20"/>
  <c r="S106" i="20"/>
  <c r="R106" i="20"/>
  <c r="Q106" i="20"/>
  <c r="AS105" i="20"/>
  <c r="AR105" i="20"/>
  <c r="AQ105" i="20"/>
  <c r="AP105" i="20"/>
  <c r="AM105" i="20"/>
  <c r="BB152" i="20" s="1"/>
  <c r="AK105" i="20"/>
  <c r="AJ105" i="20"/>
  <c r="AI105" i="20"/>
  <c r="AH105" i="20"/>
  <c r="AB105" i="20"/>
  <c r="AA105" i="20"/>
  <c r="Z105" i="20"/>
  <c r="Y105" i="20"/>
  <c r="V105" i="20"/>
  <c r="T105" i="20"/>
  <c r="S105" i="20"/>
  <c r="R105" i="20"/>
  <c r="Q105" i="20"/>
  <c r="AR104" i="20"/>
  <c r="BB145" i="20" s="1"/>
  <c r="AP104" i="20"/>
  <c r="AJ104" i="20"/>
  <c r="BB148" i="20" s="1"/>
  <c r="AH104" i="20"/>
  <c r="AA104" i="20"/>
  <c r="AE145" i="20" s="1"/>
  <c r="Y104" i="20"/>
  <c r="AE149" i="20" s="1"/>
  <c r="S104" i="20"/>
  <c r="AE148" i="20" s="1"/>
  <c r="Q104" i="20"/>
  <c r="AR103" i="20"/>
  <c r="AQ103" i="20"/>
  <c r="AM103" i="20"/>
  <c r="AL103" i="20"/>
  <c r="AH103" i="20"/>
  <c r="AG103" i="20"/>
  <c r="AA103" i="20"/>
  <c r="Z103" i="20"/>
  <c r="V103" i="20"/>
  <c r="U103" i="20"/>
  <c r="Q103" i="20"/>
  <c r="P103" i="20"/>
  <c r="AR102" i="20"/>
  <c r="AQ102" i="20"/>
  <c r="AM102" i="20"/>
  <c r="AL102" i="20"/>
  <c r="AH102" i="20"/>
  <c r="AG102" i="20"/>
  <c r="AA102" i="20"/>
  <c r="Z102" i="20"/>
  <c r="V102" i="20"/>
  <c r="U102" i="20"/>
  <c r="Q102" i="20"/>
  <c r="P102" i="20"/>
  <c r="AR101" i="20"/>
  <c r="AQ101" i="20"/>
  <c r="BB142" i="20" s="1"/>
  <c r="AN101" i="20"/>
  <c r="AM101" i="20"/>
  <c r="AL101" i="20"/>
  <c r="AH101" i="20"/>
  <c r="AG101" i="20"/>
  <c r="AA101" i="20"/>
  <c r="Z101" i="20"/>
  <c r="V101" i="20"/>
  <c r="U101" i="20"/>
  <c r="AE151" i="20" s="1"/>
  <c r="Q101" i="20"/>
  <c r="P101" i="20"/>
  <c r="G123" i="20" s="1"/>
  <c r="AO100" i="20"/>
  <c r="AN100" i="20"/>
  <c r="AM100" i="20"/>
  <c r="AL100" i="20"/>
  <c r="X100" i="20"/>
  <c r="W100" i="20"/>
  <c r="V100" i="20"/>
  <c r="U100" i="20"/>
  <c r="AO99" i="20"/>
  <c r="AN99" i="20"/>
  <c r="AM99" i="20"/>
  <c r="AL99" i="20"/>
  <c r="X99" i="20"/>
  <c r="W99" i="20"/>
  <c r="V99" i="20"/>
  <c r="U99" i="20"/>
  <c r="M99" i="20" s="1"/>
  <c r="AE138" i="20" s="1"/>
  <c r="AO98" i="20"/>
  <c r="AN98" i="20"/>
  <c r="AM98" i="20"/>
  <c r="AR97" i="20" s="1"/>
  <c r="AL98" i="20"/>
  <c r="X98" i="20"/>
  <c r="W98" i="20"/>
  <c r="V98" i="20"/>
  <c r="U98" i="20"/>
  <c r="W88" i="20"/>
  <c r="AR85" i="20"/>
  <c r="AA85" i="20"/>
  <c r="W85" i="20"/>
  <c r="V84" i="20"/>
  <c r="M84" i="20"/>
  <c r="AS82" i="20"/>
  <c r="AQ82" i="20"/>
  <c r="AK82" i="20"/>
  <c r="AB82" i="20"/>
  <c r="Z82" i="20"/>
  <c r="T82" i="20"/>
  <c r="M82" i="20"/>
  <c r="M81" i="20"/>
  <c r="AI79" i="20"/>
  <c r="AB79" i="20"/>
  <c r="R79" i="20"/>
  <c r="M79" i="20"/>
  <c r="M78" i="20"/>
  <c r="M77" i="20"/>
  <c r="AN85" i="20" s="1"/>
  <c r="AR76" i="20"/>
  <c r="AA76" i="20"/>
  <c r="M76" i="20"/>
  <c r="M80" i="20" s="1"/>
  <c r="I84" i="20" s="1"/>
  <c r="AR75" i="20"/>
  <c r="AA75" i="20"/>
  <c r="AN65" i="20"/>
  <c r="AJ65" i="20"/>
  <c r="S65" i="20"/>
  <c r="M63" i="20"/>
  <c r="AK62" i="20"/>
  <c r="T62" i="20"/>
  <c r="R62" i="20"/>
  <c r="AB59" i="20"/>
  <c r="W59" i="20"/>
  <c r="M58" i="20"/>
  <c r="M57" i="20"/>
  <c r="AR56" i="20"/>
  <c r="AA56" i="20"/>
  <c r="M56" i="20"/>
  <c r="AR55" i="20"/>
  <c r="AA55" i="20"/>
  <c r="W46" i="20"/>
  <c r="AR43" i="20"/>
  <c r="W43" i="20"/>
  <c r="AM42" i="20"/>
  <c r="AS40" i="20"/>
  <c r="AI40" i="20"/>
  <c r="AB40" i="20"/>
  <c r="M40" i="20"/>
  <c r="AS37" i="20"/>
  <c r="AN37" i="20"/>
  <c r="R37" i="20"/>
  <c r="M37" i="20"/>
  <c r="M38" i="20" s="1"/>
  <c r="M36" i="20"/>
  <c r="M35" i="20"/>
  <c r="AR34" i="20"/>
  <c r="AA34" i="20"/>
  <c r="AR33" i="20"/>
  <c r="AA33" i="20"/>
  <c r="BE25" i="20"/>
  <c r="BD25" i="20"/>
  <c r="BC25" i="20"/>
  <c r="BB25" i="20"/>
  <c r="BA25" i="20"/>
  <c r="AZ25" i="20"/>
  <c r="AY25" i="20"/>
  <c r="AX25" i="20"/>
  <c r="AW25" i="20"/>
  <c r="AV25" i="20"/>
  <c r="AT25" i="20"/>
  <c r="AS25" i="20"/>
  <c r="AR25" i="20"/>
  <c r="AQ25" i="20"/>
  <c r="AP25" i="20"/>
  <c r="AN25" i="20"/>
  <c r="AM25" i="20"/>
  <c r="AL25" i="20"/>
  <c r="AK25" i="20"/>
  <c r="AH25" i="20"/>
  <c r="AG25" i="20"/>
  <c r="AD25" i="20" s="1"/>
  <c r="AF25" i="20"/>
  <c r="AE25" i="20"/>
  <c r="AC25" i="20"/>
  <c r="AB25" i="20"/>
  <c r="AA25" i="20"/>
  <c r="Z25" i="20"/>
  <c r="Y25" i="20"/>
  <c r="V25" i="20"/>
  <c r="U25" i="20"/>
  <c r="T25" i="20"/>
  <c r="S25" i="20"/>
  <c r="R25" i="20"/>
  <c r="P25" i="20" s="1"/>
  <c r="K25" i="20"/>
  <c r="J25" i="20"/>
  <c r="I25" i="20"/>
  <c r="AU24" i="20"/>
  <c r="AO24" i="20"/>
  <c r="AJ24" i="20"/>
  <c r="AI24" i="20"/>
  <c r="AD24" i="20"/>
  <c r="AC24" i="20"/>
  <c r="X24" i="20"/>
  <c r="W24" i="20"/>
  <c r="Q24" i="20"/>
  <c r="P24" i="20"/>
  <c r="O24" i="20"/>
  <c r="N24" i="20"/>
  <c r="L24" i="20"/>
  <c r="AU23" i="20"/>
  <c r="L23" i="20" s="1"/>
  <c r="AO23" i="20"/>
  <c r="AJ23" i="20"/>
  <c r="AI23" i="20"/>
  <c r="AD23" i="20"/>
  <c r="AC23" i="20"/>
  <c r="X23" i="20"/>
  <c r="W23" i="20"/>
  <c r="Q23" i="20"/>
  <c r="P23" i="20"/>
  <c r="O23" i="20"/>
  <c r="N23" i="20"/>
  <c r="M23" i="20" s="1"/>
  <c r="G23" i="20"/>
  <c r="BH23" i="20" s="1"/>
  <c r="F23" i="20"/>
  <c r="AU22" i="20"/>
  <c r="AO22" i="20"/>
  <c r="AJ22" i="20"/>
  <c r="AI22" i="20"/>
  <c r="AD22" i="20"/>
  <c r="AC22" i="20"/>
  <c r="X22" i="20"/>
  <c r="W22" i="20"/>
  <c r="Q22" i="20"/>
  <c r="P22" i="20"/>
  <c r="O22" i="20"/>
  <c r="M22" i="20" s="1"/>
  <c r="N22" i="20"/>
  <c r="L22" i="20"/>
  <c r="G22" i="20"/>
  <c r="BH22" i="20" s="1"/>
  <c r="F22" i="20"/>
  <c r="AU21" i="20"/>
  <c r="AO21" i="20"/>
  <c r="AJ21" i="20"/>
  <c r="AI21" i="20"/>
  <c r="AD21" i="20"/>
  <c r="AC21" i="20"/>
  <c r="X21" i="20"/>
  <c r="W21" i="20"/>
  <c r="Q21" i="20"/>
  <c r="P21" i="20"/>
  <c r="O21" i="20"/>
  <c r="M21" i="20" s="1"/>
  <c r="N21" i="20"/>
  <c r="L21" i="20"/>
  <c r="G21" i="20"/>
  <c r="BH21" i="20" s="1"/>
  <c r="F21" i="20"/>
  <c r="AU20" i="20"/>
  <c r="L20" i="20" s="1"/>
  <c r="AO20" i="20"/>
  <c r="AJ20" i="20"/>
  <c r="AI20" i="20"/>
  <c r="AD20" i="20"/>
  <c r="AC20" i="20"/>
  <c r="X20" i="20"/>
  <c r="W20" i="20"/>
  <c r="Q20" i="20"/>
  <c r="P20" i="20"/>
  <c r="O20" i="20"/>
  <c r="N20" i="20"/>
  <c r="M20" i="20"/>
  <c r="G20" i="20"/>
  <c r="BH20" i="20" s="1"/>
  <c r="F20" i="20"/>
  <c r="AU19" i="20"/>
  <c r="L19" i="20" s="1"/>
  <c r="AO19" i="20"/>
  <c r="AJ19" i="20"/>
  <c r="AI19" i="20"/>
  <c r="AD19" i="20"/>
  <c r="AC19" i="20"/>
  <c r="X19" i="20"/>
  <c r="W19" i="20"/>
  <c r="Q19" i="20"/>
  <c r="P19" i="20"/>
  <c r="O19" i="20"/>
  <c r="N19" i="20"/>
  <c r="M19" i="20" s="1"/>
  <c r="G19" i="20"/>
  <c r="BH19" i="20" s="1"/>
  <c r="F19" i="20"/>
  <c r="AU18" i="20"/>
  <c r="AO18" i="20"/>
  <c r="AJ18" i="20"/>
  <c r="AI18" i="20"/>
  <c r="AD18" i="20"/>
  <c r="AC18" i="20"/>
  <c r="X18" i="20"/>
  <c r="W18" i="20"/>
  <c r="Q18" i="20"/>
  <c r="P18" i="20"/>
  <c r="O18" i="20"/>
  <c r="M18" i="20" s="1"/>
  <c r="N18" i="20"/>
  <c r="L18" i="20"/>
  <c r="G18" i="20"/>
  <c r="BH18" i="20" s="1"/>
  <c r="F18" i="20"/>
  <c r="AU17" i="20"/>
  <c r="L17" i="20" s="1"/>
  <c r="AO17" i="20"/>
  <c r="AJ17" i="20"/>
  <c r="AI17" i="20"/>
  <c r="AD17" i="20"/>
  <c r="AC17" i="20"/>
  <c r="X17" i="20"/>
  <c r="W17" i="20"/>
  <c r="Q17" i="20"/>
  <c r="P17" i="20"/>
  <c r="O17" i="20"/>
  <c r="M17" i="20" s="1"/>
  <c r="N17" i="20"/>
  <c r="G17" i="20"/>
  <c r="BH17" i="20" s="1"/>
  <c r="F17" i="20"/>
  <c r="AU16" i="20"/>
  <c r="AO16" i="20"/>
  <c r="L16" i="20" s="1"/>
  <c r="AJ16" i="20"/>
  <c r="AI16" i="20"/>
  <c r="AD16" i="20"/>
  <c r="AC16" i="20"/>
  <c r="X16" i="20"/>
  <c r="W16" i="20"/>
  <c r="Q16" i="20"/>
  <c r="P16" i="20"/>
  <c r="O16" i="20"/>
  <c r="N16" i="20"/>
  <c r="M16" i="20" s="1"/>
  <c r="G16" i="20"/>
  <c r="BH16" i="20" s="1"/>
  <c r="F16" i="20"/>
  <c r="AU15" i="20"/>
  <c r="L15" i="20" s="1"/>
  <c r="AO15" i="20"/>
  <c r="AJ15" i="20"/>
  <c r="AI15" i="20"/>
  <c r="AD15" i="20"/>
  <c r="AC15" i="20"/>
  <c r="X15" i="20"/>
  <c r="W15" i="20"/>
  <c r="Q15" i="20"/>
  <c r="P15" i="20"/>
  <c r="O15" i="20"/>
  <c r="N15" i="20"/>
  <c r="M15" i="20"/>
  <c r="G15" i="20"/>
  <c r="BH15" i="20" s="1"/>
  <c r="F15" i="20"/>
  <c r="AU14" i="20"/>
  <c r="L14" i="20" s="1"/>
  <c r="AO14" i="20"/>
  <c r="AJ14" i="20"/>
  <c r="AI14" i="20"/>
  <c r="AD14" i="20"/>
  <c r="AC14" i="20"/>
  <c r="X14" i="20"/>
  <c r="W14" i="20"/>
  <c r="Q14" i="20"/>
  <c r="P14" i="20"/>
  <c r="O14" i="20"/>
  <c r="N14" i="20"/>
  <c r="M14" i="20"/>
  <c r="G14" i="20"/>
  <c r="BH14" i="20" s="1"/>
  <c r="F14" i="20"/>
  <c r="AU13" i="20"/>
  <c r="L13" i="20" s="1"/>
  <c r="AO13" i="20"/>
  <c r="AJ13" i="20"/>
  <c r="AI13" i="20"/>
  <c r="AD13" i="20"/>
  <c r="AC13" i="20"/>
  <c r="X13" i="20"/>
  <c r="W13" i="20"/>
  <c r="Q13" i="20"/>
  <c r="P13" i="20"/>
  <c r="O13" i="20"/>
  <c r="N13" i="20"/>
  <c r="M13" i="20" s="1"/>
  <c r="G13" i="20"/>
  <c r="BH13" i="20" s="1"/>
  <c r="F13" i="20"/>
  <c r="AU12" i="20"/>
  <c r="L12" i="20" s="1"/>
  <c r="AO12" i="20"/>
  <c r="AJ12" i="20"/>
  <c r="AI12" i="20"/>
  <c r="AD12" i="20"/>
  <c r="AC12" i="20"/>
  <c r="X12" i="20"/>
  <c r="W12" i="20"/>
  <c r="Q12" i="20"/>
  <c r="P12" i="20"/>
  <c r="O12" i="20"/>
  <c r="N12" i="20"/>
  <c r="N25" i="20" s="1"/>
  <c r="G12" i="20"/>
  <c r="BH12" i="20" s="1"/>
  <c r="F12" i="20"/>
  <c r="AU11" i="20"/>
  <c r="AO11" i="20"/>
  <c r="L11" i="20" s="1"/>
  <c r="AJ11" i="20"/>
  <c r="AI11" i="20"/>
  <c r="AD11" i="20"/>
  <c r="AC11" i="20"/>
  <c r="X11" i="20"/>
  <c r="W11" i="20"/>
  <c r="Q11" i="20"/>
  <c r="P11" i="20"/>
  <c r="O11" i="20"/>
  <c r="M11" i="20" s="1"/>
  <c r="N11" i="20"/>
  <c r="G11" i="20"/>
  <c r="BH11" i="20" s="1"/>
  <c r="F11" i="20"/>
  <c r="AU10" i="20"/>
  <c r="AO10" i="20"/>
  <c r="AJ10" i="20"/>
  <c r="AI10" i="20"/>
  <c r="AD10" i="20"/>
  <c r="AC10" i="20"/>
  <c r="X10" i="20"/>
  <c r="W10" i="20"/>
  <c r="Q10" i="20"/>
  <c r="P10" i="20"/>
  <c r="O10" i="20"/>
  <c r="N10" i="20"/>
  <c r="M10" i="20"/>
  <c r="L10" i="20"/>
  <c r="G10" i="20"/>
  <c r="BH10" i="20" s="1"/>
  <c r="F10" i="20"/>
  <c r="AK176" i="19"/>
  <c r="AJ176" i="19"/>
  <c r="AL176" i="19" s="1"/>
  <c r="AE147" i="19"/>
  <c r="BB146" i="19"/>
  <c r="AE140" i="19"/>
  <c r="AE134" i="19"/>
  <c r="AE133" i="19"/>
  <c r="AE132" i="19"/>
  <c r="AE131" i="19"/>
  <c r="AE130" i="19"/>
  <c r="AE129" i="19"/>
  <c r="AE128" i="19"/>
  <c r="AE127" i="19"/>
  <c r="AE126" i="19"/>
  <c r="AE125" i="19"/>
  <c r="AE124" i="19"/>
  <c r="AE123" i="19"/>
  <c r="AE122" i="19"/>
  <c r="AE120" i="19"/>
  <c r="AM112" i="19"/>
  <c r="AL112" i="19"/>
  <c r="AK112" i="19"/>
  <c r="V112" i="19"/>
  <c r="U112" i="19"/>
  <c r="T112" i="19"/>
  <c r="AM111" i="19"/>
  <c r="AL111" i="19"/>
  <c r="AK111" i="19"/>
  <c r="V111" i="19"/>
  <c r="U111" i="19"/>
  <c r="T111" i="19"/>
  <c r="AM110" i="19"/>
  <c r="AL110" i="19"/>
  <c r="AK110" i="19"/>
  <c r="V110" i="19"/>
  <c r="U110" i="19"/>
  <c r="T110" i="19"/>
  <c r="G128" i="19" s="1"/>
  <c r="AQ109" i="19"/>
  <c r="AP109" i="19"/>
  <c r="AM109" i="19"/>
  <c r="AL109" i="19"/>
  <c r="AI109" i="19"/>
  <c r="Z109" i="19"/>
  <c r="Y109" i="19"/>
  <c r="V109" i="19"/>
  <c r="U109" i="19"/>
  <c r="R109" i="19"/>
  <c r="AQ108" i="19"/>
  <c r="AP108" i="19"/>
  <c r="AM108" i="19"/>
  <c r="AL108" i="19"/>
  <c r="AI108" i="19"/>
  <c r="Z108" i="19"/>
  <c r="Y108" i="19"/>
  <c r="V108" i="19"/>
  <c r="U108" i="19"/>
  <c r="R108" i="19"/>
  <c r="AQ107" i="19"/>
  <c r="AP107" i="19"/>
  <c r="AM107" i="19"/>
  <c r="AL107" i="19"/>
  <c r="AI107" i="19"/>
  <c r="Z107" i="19"/>
  <c r="Y107" i="19"/>
  <c r="V107" i="19"/>
  <c r="U107" i="19"/>
  <c r="R107" i="19"/>
  <c r="AS106" i="19"/>
  <c r="AR106" i="19"/>
  <c r="AQ106" i="19"/>
  <c r="AP106" i="19"/>
  <c r="AK106" i="19"/>
  <c r="AJ106" i="19"/>
  <c r="AI106" i="19"/>
  <c r="AH106" i="19"/>
  <c r="AB106" i="19"/>
  <c r="AA106" i="19"/>
  <c r="Z106" i="19"/>
  <c r="Y106" i="19"/>
  <c r="T106" i="19"/>
  <c r="S106" i="19"/>
  <c r="R106" i="19"/>
  <c r="Q106" i="19"/>
  <c r="AS105" i="19"/>
  <c r="AR105" i="19"/>
  <c r="AQ105" i="19"/>
  <c r="AP105" i="19"/>
  <c r="AM105" i="19"/>
  <c r="BB152" i="19" s="1"/>
  <c r="AK105" i="19"/>
  <c r="AJ105" i="19"/>
  <c r="AI105" i="19"/>
  <c r="AH105" i="19"/>
  <c r="AB105" i="19"/>
  <c r="AA105" i="19"/>
  <c r="Z105" i="19"/>
  <c r="Y105" i="19"/>
  <c r="V105" i="19"/>
  <c r="T105" i="19"/>
  <c r="S105" i="19"/>
  <c r="R105" i="19"/>
  <c r="Q105" i="19"/>
  <c r="AR104" i="19"/>
  <c r="BB145" i="19" s="1"/>
  <c r="AP104" i="19"/>
  <c r="BB149" i="19" s="1"/>
  <c r="AJ104" i="19"/>
  <c r="BB148" i="19" s="1"/>
  <c r="AH104" i="19"/>
  <c r="BB144" i="19" s="1"/>
  <c r="AA104" i="19"/>
  <c r="AE145" i="19" s="1"/>
  <c r="Y104" i="19"/>
  <c r="S104" i="19"/>
  <c r="AE148" i="19" s="1"/>
  <c r="Q104" i="19"/>
  <c r="AR103" i="19"/>
  <c r="AQ103" i="19"/>
  <c r="AM103" i="19"/>
  <c r="AL103" i="19"/>
  <c r="AH103" i="19"/>
  <c r="AG103" i="19"/>
  <c r="AA103" i="19"/>
  <c r="Z103" i="19"/>
  <c r="V103" i="19"/>
  <c r="U103" i="19"/>
  <c r="Q103" i="19"/>
  <c r="P103" i="19"/>
  <c r="AR102" i="19"/>
  <c r="AQ102" i="19"/>
  <c r="AM102" i="19"/>
  <c r="AL102" i="19"/>
  <c r="AH102" i="19"/>
  <c r="AG102" i="19"/>
  <c r="AA102" i="19"/>
  <c r="Z102" i="19"/>
  <c r="V102" i="19"/>
  <c r="U102" i="19"/>
  <c r="Q102" i="19"/>
  <c r="P102" i="19"/>
  <c r="AR101" i="19"/>
  <c r="AQ101" i="19"/>
  <c r="BB142" i="19" s="1"/>
  <c r="AM101" i="19"/>
  <c r="AL101" i="19"/>
  <c r="BB151" i="19" s="1"/>
  <c r="AH101" i="19"/>
  <c r="AG101" i="19"/>
  <c r="AA101" i="19"/>
  <c r="Z101" i="19"/>
  <c r="G124" i="19" s="1"/>
  <c r="W101" i="19"/>
  <c r="V101" i="19"/>
  <c r="U101" i="19"/>
  <c r="AE151" i="19" s="1"/>
  <c r="G151" i="19" s="1"/>
  <c r="Q101" i="19"/>
  <c r="P101" i="19"/>
  <c r="AO100" i="19"/>
  <c r="AN100" i="19"/>
  <c r="AM100" i="19"/>
  <c r="AL100" i="19"/>
  <c r="X100" i="19"/>
  <c r="W100" i="19"/>
  <c r="V100" i="19"/>
  <c r="U100" i="19"/>
  <c r="AO99" i="19"/>
  <c r="AN99" i="19"/>
  <c r="AM99" i="19"/>
  <c r="AL99" i="19"/>
  <c r="X99" i="19"/>
  <c r="W99" i="19"/>
  <c r="V99" i="19"/>
  <c r="U99" i="19"/>
  <c r="AR98" i="19"/>
  <c r="AO98" i="19"/>
  <c r="AN98" i="19"/>
  <c r="AM98" i="19"/>
  <c r="AL98" i="19"/>
  <c r="M100" i="19" s="1"/>
  <c r="X98" i="19"/>
  <c r="W98" i="19"/>
  <c r="V98" i="19"/>
  <c r="AA97" i="19" s="1"/>
  <c r="U98" i="19"/>
  <c r="AR85" i="19"/>
  <c r="AN85" i="19"/>
  <c r="W85" i="19"/>
  <c r="S85" i="19"/>
  <c r="M84" i="19"/>
  <c r="AQ82" i="19"/>
  <c r="AK82" i="19"/>
  <c r="Z82" i="19"/>
  <c r="T82" i="19"/>
  <c r="AI79" i="19"/>
  <c r="AB79" i="19"/>
  <c r="M78" i="19"/>
  <c r="M79" i="19" s="1"/>
  <c r="M77" i="19"/>
  <c r="AN88" i="19" s="1"/>
  <c r="AR76" i="19"/>
  <c r="AA76" i="19"/>
  <c r="M76" i="19"/>
  <c r="AR75" i="19"/>
  <c r="AA75" i="19"/>
  <c r="AJ65" i="19"/>
  <c r="AA65" i="19"/>
  <c r="M63" i="19"/>
  <c r="AS62" i="19"/>
  <c r="R62" i="19"/>
  <c r="M62" i="19"/>
  <c r="AN59" i="19"/>
  <c r="W59" i="19"/>
  <c r="R59" i="19"/>
  <c r="M58" i="19"/>
  <c r="M59" i="19" s="1"/>
  <c r="M57" i="19"/>
  <c r="AR56" i="19"/>
  <c r="AA56" i="19"/>
  <c r="M56" i="19"/>
  <c r="M64" i="19" s="1"/>
  <c r="AR55" i="19"/>
  <c r="AA55" i="19"/>
  <c r="AR43" i="19"/>
  <c r="AN43" i="19"/>
  <c r="W43" i="19"/>
  <c r="S43" i="19"/>
  <c r="AM42" i="19"/>
  <c r="V42" i="19"/>
  <c r="AS40" i="19"/>
  <c r="AQ40" i="19"/>
  <c r="AB40" i="19"/>
  <c r="Z40" i="19"/>
  <c r="M40" i="19"/>
  <c r="M39" i="19"/>
  <c r="I43" i="19" s="1"/>
  <c r="AN37" i="19"/>
  <c r="AI37" i="19"/>
  <c r="R37" i="19"/>
  <c r="M37" i="19"/>
  <c r="M38" i="19" s="1"/>
  <c r="M36" i="19"/>
  <c r="M35" i="19"/>
  <c r="W79" i="19" s="1"/>
  <c r="AR34" i="19"/>
  <c r="AA34" i="19"/>
  <c r="AR33" i="19"/>
  <c r="AA33" i="19"/>
  <c r="BE25" i="19"/>
  <c r="BD25" i="19"/>
  <c r="BC25" i="19"/>
  <c r="BB25" i="19"/>
  <c r="BA25" i="19"/>
  <c r="AZ25" i="19"/>
  <c r="AY25" i="19"/>
  <c r="AX25" i="19"/>
  <c r="AW25" i="19"/>
  <c r="AV25" i="19"/>
  <c r="AT25" i="19"/>
  <c r="AS25" i="19"/>
  <c r="AR25" i="19"/>
  <c r="AQ25" i="19"/>
  <c r="AP25" i="19"/>
  <c r="AN25" i="19"/>
  <c r="AM25" i="19"/>
  <c r="AL25" i="19"/>
  <c r="AK25" i="19"/>
  <c r="AJ25" i="19"/>
  <c r="AH25" i="19"/>
  <c r="AG25" i="19"/>
  <c r="AC25" i="19" s="1"/>
  <c r="AF25" i="19"/>
  <c r="AE25" i="19"/>
  <c r="AB25" i="19"/>
  <c r="AA25" i="19"/>
  <c r="Z25" i="19"/>
  <c r="Y25" i="19"/>
  <c r="X25" i="19"/>
  <c r="V25" i="19"/>
  <c r="U25" i="19"/>
  <c r="T25" i="19"/>
  <c r="Q25" i="19" s="1"/>
  <c r="S25" i="19"/>
  <c r="R25" i="19"/>
  <c r="P25" i="19"/>
  <c r="K25" i="19"/>
  <c r="J25" i="19"/>
  <c r="I25" i="19"/>
  <c r="AU24" i="19"/>
  <c r="L24" i="19" s="1"/>
  <c r="AO24" i="19"/>
  <c r="AJ24" i="19"/>
  <c r="AI24" i="19"/>
  <c r="AD24" i="19"/>
  <c r="AC24" i="19"/>
  <c r="X24" i="19"/>
  <c r="W24" i="19"/>
  <c r="Q24" i="19"/>
  <c r="P24" i="19"/>
  <c r="O24" i="19"/>
  <c r="N24" i="19"/>
  <c r="M24" i="19" s="1"/>
  <c r="AU23" i="19"/>
  <c r="AO23" i="19"/>
  <c r="AJ23" i="19"/>
  <c r="AI23" i="19"/>
  <c r="AD23" i="19"/>
  <c r="AC23" i="19"/>
  <c r="X23" i="19"/>
  <c r="W23" i="19"/>
  <c r="Q23" i="19"/>
  <c r="P23" i="19"/>
  <c r="O23" i="19"/>
  <c r="M23" i="19" s="1"/>
  <c r="N23" i="19"/>
  <c r="L23" i="19"/>
  <c r="G23" i="19"/>
  <c r="BH23" i="19" s="1"/>
  <c r="F23" i="19"/>
  <c r="AU22" i="19"/>
  <c r="AO22" i="19"/>
  <c r="AJ22" i="19"/>
  <c r="AI22" i="19"/>
  <c r="AD22" i="19"/>
  <c r="AC22" i="19"/>
  <c r="X22" i="19"/>
  <c r="W22" i="19"/>
  <c r="Q22" i="19"/>
  <c r="P22" i="19"/>
  <c r="O22" i="19"/>
  <c r="N22" i="19"/>
  <c r="M22" i="19"/>
  <c r="L22" i="19"/>
  <c r="G22" i="19"/>
  <c r="BH22" i="19" s="1"/>
  <c r="F22" i="19"/>
  <c r="AU21" i="19"/>
  <c r="L21" i="19" s="1"/>
  <c r="AO21" i="19"/>
  <c r="AJ21" i="19"/>
  <c r="AI21" i="19"/>
  <c r="AD21" i="19"/>
  <c r="AC21" i="19"/>
  <c r="X21" i="19"/>
  <c r="W21" i="19"/>
  <c r="Q21" i="19"/>
  <c r="P21" i="19"/>
  <c r="O21" i="19"/>
  <c r="N21" i="19"/>
  <c r="M21" i="19"/>
  <c r="G21" i="19"/>
  <c r="BH21" i="19" s="1"/>
  <c r="F21" i="19"/>
  <c r="AU20" i="19"/>
  <c r="AO20" i="19"/>
  <c r="AJ20" i="19"/>
  <c r="AI20" i="19"/>
  <c r="AD20" i="19"/>
  <c r="AC20" i="19"/>
  <c r="X20" i="19"/>
  <c r="W20" i="19"/>
  <c r="Q20" i="19"/>
  <c r="P20" i="19"/>
  <c r="O20" i="19"/>
  <c r="M20" i="19" s="1"/>
  <c r="N20" i="19"/>
  <c r="L20" i="19"/>
  <c r="G20" i="19"/>
  <c r="BH20" i="19" s="1"/>
  <c r="F20" i="19"/>
  <c r="AU19" i="19"/>
  <c r="AO19" i="19"/>
  <c r="AJ19" i="19"/>
  <c r="AI19" i="19"/>
  <c r="AD19" i="19"/>
  <c r="AC19" i="19"/>
  <c r="X19" i="19"/>
  <c r="W19" i="19"/>
  <c r="Q19" i="19"/>
  <c r="P19" i="19"/>
  <c r="O19" i="19"/>
  <c r="M19" i="19" s="1"/>
  <c r="N19" i="19"/>
  <c r="L19" i="19"/>
  <c r="G19" i="19"/>
  <c r="BH19" i="19" s="1"/>
  <c r="F19" i="19"/>
  <c r="AU18" i="19"/>
  <c r="AO18" i="19"/>
  <c r="AJ18" i="19"/>
  <c r="AI18" i="19"/>
  <c r="AD18" i="19"/>
  <c r="AC18" i="19"/>
  <c r="X18" i="19"/>
  <c r="W18" i="19"/>
  <c r="Q18" i="19"/>
  <c r="P18" i="19"/>
  <c r="O18" i="19"/>
  <c r="N18" i="19"/>
  <c r="M18" i="19"/>
  <c r="L18" i="19"/>
  <c r="G18" i="19"/>
  <c r="BH18" i="19" s="1"/>
  <c r="F18" i="19"/>
  <c r="AU17" i="19"/>
  <c r="L17" i="19" s="1"/>
  <c r="AO17" i="19"/>
  <c r="AJ17" i="19"/>
  <c r="AI17" i="19"/>
  <c r="AD17" i="19"/>
  <c r="AC17" i="19"/>
  <c r="X17" i="19"/>
  <c r="W17" i="19"/>
  <c r="Q17" i="19"/>
  <c r="P17" i="19"/>
  <c r="O17" i="19"/>
  <c r="N17" i="19"/>
  <c r="M17" i="19"/>
  <c r="G17" i="19"/>
  <c r="BH17" i="19" s="1"/>
  <c r="F17" i="19"/>
  <c r="AU16" i="19"/>
  <c r="AO16" i="19"/>
  <c r="AJ16" i="19"/>
  <c r="AI16" i="19"/>
  <c r="AD16" i="19"/>
  <c r="AC16" i="19"/>
  <c r="X16" i="19"/>
  <c r="W16" i="19"/>
  <c r="Q16" i="19"/>
  <c r="P16" i="19"/>
  <c r="O16" i="19"/>
  <c r="M16" i="19" s="1"/>
  <c r="N16" i="19"/>
  <c r="L16" i="19"/>
  <c r="G16" i="19"/>
  <c r="BH16" i="19" s="1"/>
  <c r="F16" i="19"/>
  <c r="AU15" i="19"/>
  <c r="AO15" i="19"/>
  <c r="AJ15" i="19"/>
  <c r="AI15" i="19"/>
  <c r="AD15" i="19"/>
  <c r="AC15" i="19"/>
  <c r="X15" i="19"/>
  <c r="W15" i="19"/>
  <c r="Q15" i="19"/>
  <c r="P15" i="19"/>
  <c r="O15" i="19"/>
  <c r="M15" i="19" s="1"/>
  <c r="N15" i="19"/>
  <c r="L15" i="19"/>
  <c r="G15" i="19"/>
  <c r="BH15" i="19" s="1"/>
  <c r="F15" i="19"/>
  <c r="AU14" i="19"/>
  <c r="AO14" i="19"/>
  <c r="AJ14" i="19"/>
  <c r="AI14" i="19"/>
  <c r="AD14" i="19"/>
  <c r="AC14" i="19"/>
  <c r="X14" i="19"/>
  <c r="W14" i="19"/>
  <c r="Q14" i="19"/>
  <c r="P14" i="19"/>
  <c r="O14" i="19"/>
  <c r="N14" i="19"/>
  <c r="M14" i="19"/>
  <c r="L14" i="19"/>
  <c r="G14" i="19"/>
  <c r="BH14" i="19" s="1"/>
  <c r="F14" i="19"/>
  <c r="AU13" i="19"/>
  <c r="L13" i="19" s="1"/>
  <c r="AO13" i="19"/>
  <c r="AJ13" i="19"/>
  <c r="AI13" i="19"/>
  <c r="AD13" i="19"/>
  <c r="AC13" i="19"/>
  <c r="X13" i="19"/>
  <c r="W13" i="19"/>
  <c r="Q13" i="19"/>
  <c r="P13" i="19"/>
  <c r="O13" i="19"/>
  <c r="N13" i="19"/>
  <c r="M13" i="19"/>
  <c r="G13" i="19"/>
  <c r="BH13" i="19" s="1"/>
  <c r="F13" i="19"/>
  <c r="AU12" i="19"/>
  <c r="AO12" i="19"/>
  <c r="AJ12" i="19"/>
  <c r="AI12" i="19"/>
  <c r="AD12" i="19"/>
  <c r="AC12" i="19"/>
  <c r="X12" i="19"/>
  <c r="W12" i="19"/>
  <c r="Q12" i="19"/>
  <c r="P12" i="19"/>
  <c r="O12" i="19"/>
  <c r="M12" i="19" s="1"/>
  <c r="N12" i="19"/>
  <c r="L12" i="19"/>
  <c r="G12" i="19"/>
  <c r="BH12" i="19" s="1"/>
  <c r="F12" i="19"/>
  <c r="AU11" i="19"/>
  <c r="AO11" i="19"/>
  <c r="AJ11" i="19"/>
  <c r="AI11" i="19"/>
  <c r="AD11" i="19"/>
  <c r="AC11" i="19"/>
  <c r="X11" i="19"/>
  <c r="W11" i="19"/>
  <c r="Q11" i="19"/>
  <c r="P11" i="19"/>
  <c r="O11" i="19"/>
  <c r="M11" i="19" s="1"/>
  <c r="N11" i="19"/>
  <c r="L11" i="19"/>
  <c r="G11" i="19"/>
  <c r="BH11" i="19" s="1"/>
  <c r="F11" i="19"/>
  <c r="AU10" i="19"/>
  <c r="AO10" i="19"/>
  <c r="AO25" i="19" s="1"/>
  <c r="AJ10" i="19"/>
  <c r="AI10" i="19"/>
  <c r="AD10" i="19"/>
  <c r="AC10" i="19"/>
  <c r="X10" i="19"/>
  <c r="W10" i="19"/>
  <c r="Q10" i="19"/>
  <c r="P10" i="19"/>
  <c r="O10" i="19"/>
  <c r="N10" i="19"/>
  <c r="M10" i="19"/>
  <c r="L10" i="19"/>
  <c r="L25" i="19" s="1"/>
  <c r="G10" i="19"/>
  <c r="BH10" i="19" s="1"/>
  <c r="F10" i="19"/>
  <c r="AK176" i="18"/>
  <c r="AJ176" i="18"/>
  <c r="AL176" i="18" s="1"/>
  <c r="AE152" i="18"/>
  <c r="BB151" i="18"/>
  <c r="BB149" i="18"/>
  <c r="BB146" i="18"/>
  <c r="G145" i="18"/>
  <c r="AE140" i="18"/>
  <c r="AE134" i="18"/>
  <c r="AE133" i="18"/>
  <c r="G133" i="18"/>
  <c r="AE132" i="18"/>
  <c r="AE131" i="18"/>
  <c r="AE130" i="18"/>
  <c r="AE129" i="18"/>
  <c r="AE128" i="18"/>
  <c r="AE127" i="18"/>
  <c r="G127" i="18"/>
  <c r="AE126" i="18"/>
  <c r="AE125" i="18"/>
  <c r="AE124" i="18"/>
  <c r="AE123" i="18"/>
  <c r="AE122" i="18"/>
  <c r="AE120" i="18"/>
  <c r="AM112" i="18"/>
  <c r="AL112" i="18"/>
  <c r="AK112" i="18"/>
  <c r="V112" i="18"/>
  <c r="U112" i="18"/>
  <c r="T112" i="18"/>
  <c r="AM111" i="18"/>
  <c r="AL111" i="18"/>
  <c r="AK111" i="18"/>
  <c r="V111" i="18"/>
  <c r="U111" i="18"/>
  <c r="T111" i="18"/>
  <c r="AM110" i="18"/>
  <c r="AL110" i="18"/>
  <c r="AK110" i="18"/>
  <c r="V110" i="18"/>
  <c r="U110" i="18"/>
  <c r="T110" i="18"/>
  <c r="G128" i="18" s="1"/>
  <c r="AQ109" i="18"/>
  <c r="AP109" i="18"/>
  <c r="AM109" i="18"/>
  <c r="AL109" i="18"/>
  <c r="AI109" i="18"/>
  <c r="Z109" i="18"/>
  <c r="Y109" i="18"/>
  <c r="V109" i="18"/>
  <c r="U109" i="18"/>
  <c r="R109" i="18"/>
  <c r="AQ108" i="18"/>
  <c r="AP108" i="18"/>
  <c r="AM108" i="18"/>
  <c r="AL108" i="18"/>
  <c r="AI108" i="18"/>
  <c r="Z108" i="18"/>
  <c r="Y108" i="18"/>
  <c r="V108" i="18"/>
  <c r="U108" i="18"/>
  <c r="R108" i="18"/>
  <c r="AQ107" i="18"/>
  <c r="AP107" i="18"/>
  <c r="AM107" i="18"/>
  <c r="AL107" i="18"/>
  <c r="AI107" i="18"/>
  <c r="Z107" i="18"/>
  <c r="Y107" i="18"/>
  <c r="V107" i="18"/>
  <c r="U107" i="18"/>
  <c r="AE150" i="18" s="1"/>
  <c r="R107" i="18"/>
  <c r="AS106" i="18"/>
  <c r="AR106" i="18"/>
  <c r="AQ106" i="18"/>
  <c r="AP106" i="18"/>
  <c r="AK106" i="18"/>
  <c r="AJ106" i="18"/>
  <c r="AI106" i="18"/>
  <c r="AH106" i="18"/>
  <c r="AB106" i="18"/>
  <c r="AA106" i="18"/>
  <c r="Z106" i="18"/>
  <c r="Y106" i="18"/>
  <c r="T106" i="18"/>
  <c r="S106" i="18"/>
  <c r="R106" i="18"/>
  <c r="Q106" i="18"/>
  <c r="AS105" i="18"/>
  <c r="AR105" i="18"/>
  <c r="AQ105" i="18"/>
  <c r="AP105" i="18"/>
  <c r="AM105" i="18"/>
  <c r="BB152" i="18" s="1"/>
  <c r="AK105" i="18"/>
  <c r="AJ105" i="18"/>
  <c r="AI105" i="18"/>
  <c r="AH105" i="18"/>
  <c r="AB105" i="18"/>
  <c r="AA105" i="18"/>
  <c r="Z105" i="18"/>
  <c r="Y105" i="18"/>
  <c r="V105" i="18"/>
  <c r="T105" i="18"/>
  <c r="S105" i="18"/>
  <c r="R105" i="18"/>
  <c r="Q105" i="18"/>
  <c r="AR104" i="18"/>
  <c r="BB145" i="18" s="1"/>
  <c r="AP104" i="18"/>
  <c r="AJ104" i="18"/>
  <c r="BB148" i="18" s="1"/>
  <c r="AH104" i="18"/>
  <c r="BB144" i="18" s="1"/>
  <c r="AA104" i="18"/>
  <c r="AE145" i="18" s="1"/>
  <c r="Y104" i="18"/>
  <c r="AE149" i="18" s="1"/>
  <c r="S104" i="18"/>
  <c r="AE148" i="18" s="1"/>
  <c r="Q104" i="18"/>
  <c r="AR103" i="18"/>
  <c r="AQ103" i="18"/>
  <c r="AM103" i="18"/>
  <c r="AL103" i="18"/>
  <c r="AH103" i="18"/>
  <c r="AG103" i="18"/>
  <c r="AA103" i="18"/>
  <c r="Z103" i="18"/>
  <c r="V103" i="18"/>
  <c r="U103" i="18"/>
  <c r="Q103" i="18"/>
  <c r="P103" i="18"/>
  <c r="AR102" i="18"/>
  <c r="AQ102" i="18"/>
  <c r="AM102" i="18"/>
  <c r="AL102" i="18"/>
  <c r="AH102" i="18"/>
  <c r="AG102" i="18"/>
  <c r="AA102" i="18"/>
  <c r="Z102" i="18"/>
  <c r="V102" i="18"/>
  <c r="U102" i="18"/>
  <c r="Q102" i="18"/>
  <c r="P102" i="18"/>
  <c r="AR101" i="18"/>
  <c r="AQ101" i="18"/>
  <c r="BB142" i="18" s="1"/>
  <c r="AM101" i="18"/>
  <c r="AL101" i="18"/>
  <c r="AH101" i="18"/>
  <c r="AG101" i="18"/>
  <c r="AA101" i="18"/>
  <c r="Z101" i="18"/>
  <c r="V101" i="18"/>
  <c r="U101" i="18"/>
  <c r="AE151" i="18" s="1"/>
  <c r="G151" i="18" s="1"/>
  <c r="Q101" i="18"/>
  <c r="P101" i="18"/>
  <c r="G123" i="18" s="1"/>
  <c r="AO100" i="18"/>
  <c r="AN100" i="18"/>
  <c r="AM100" i="18"/>
  <c r="AL100" i="18"/>
  <c r="X100" i="18"/>
  <c r="W100" i="18"/>
  <c r="V100" i="18"/>
  <c r="U100" i="18"/>
  <c r="AO99" i="18"/>
  <c r="AN99" i="18"/>
  <c r="AM99" i="18"/>
  <c r="AL99" i="18"/>
  <c r="X99" i="18"/>
  <c r="W99" i="18"/>
  <c r="V99" i="18"/>
  <c r="U99" i="18"/>
  <c r="AO98" i="18"/>
  <c r="AN98" i="18"/>
  <c r="AM98" i="18"/>
  <c r="M100" i="18" s="1"/>
  <c r="AL98" i="18"/>
  <c r="X98" i="18"/>
  <c r="W98" i="18"/>
  <c r="V98" i="18"/>
  <c r="U98" i="18"/>
  <c r="W88" i="18"/>
  <c r="AR85" i="18"/>
  <c r="AA85" i="18"/>
  <c r="W85" i="18"/>
  <c r="V84" i="18"/>
  <c r="M84" i="18"/>
  <c r="AS82" i="18"/>
  <c r="AQ82" i="18"/>
  <c r="AB82" i="18"/>
  <c r="Z82" i="18"/>
  <c r="T82" i="18"/>
  <c r="M82" i="18"/>
  <c r="M81" i="18"/>
  <c r="AI79" i="18"/>
  <c r="AB79" i="18"/>
  <c r="R79" i="18"/>
  <c r="M79" i="18"/>
  <c r="M78" i="18"/>
  <c r="M77" i="18"/>
  <c r="AN85" i="18" s="1"/>
  <c r="AR76" i="18"/>
  <c r="AA76" i="18"/>
  <c r="M76" i="18"/>
  <c r="M80" i="18" s="1"/>
  <c r="I84" i="18" s="1"/>
  <c r="AR75" i="18"/>
  <c r="AA75" i="18"/>
  <c r="AN65" i="18"/>
  <c r="AJ65" i="18"/>
  <c r="S65" i="18"/>
  <c r="AK62" i="18"/>
  <c r="T62" i="18"/>
  <c r="R62" i="18"/>
  <c r="AB59" i="18"/>
  <c r="M58" i="18"/>
  <c r="M57" i="18"/>
  <c r="AR56" i="18"/>
  <c r="AA56" i="18"/>
  <c r="M56" i="18"/>
  <c r="M63" i="18" s="1"/>
  <c r="AR55" i="18"/>
  <c r="AA55" i="18"/>
  <c r="AR43" i="18"/>
  <c r="AM42" i="18"/>
  <c r="AB40" i="18"/>
  <c r="AN37" i="18"/>
  <c r="M37" i="18"/>
  <c r="M36" i="18"/>
  <c r="M35" i="18"/>
  <c r="W101" i="18" s="1"/>
  <c r="AR34" i="18"/>
  <c r="AA34" i="18"/>
  <c r="AR33" i="18"/>
  <c r="AA33" i="18"/>
  <c r="BE25" i="18"/>
  <c r="BD25" i="18"/>
  <c r="BC25" i="18"/>
  <c r="BB25" i="18"/>
  <c r="BA25" i="18"/>
  <c r="AZ25" i="18"/>
  <c r="AY25" i="18"/>
  <c r="AX25" i="18"/>
  <c r="AW25" i="18"/>
  <c r="AV25" i="18"/>
  <c r="AT25" i="18"/>
  <c r="AS25" i="18"/>
  <c r="AR25" i="18"/>
  <c r="AQ25" i="18"/>
  <c r="AP25" i="18"/>
  <c r="AN25" i="18"/>
  <c r="AM25" i="18"/>
  <c r="AL25" i="18"/>
  <c r="AK25" i="18"/>
  <c r="AH25" i="18"/>
  <c r="AG25" i="18"/>
  <c r="AD25" i="18" s="1"/>
  <c r="AF25" i="18"/>
  <c r="AE25" i="18"/>
  <c r="AC25" i="18"/>
  <c r="AB25" i="18"/>
  <c r="AA25" i="18"/>
  <c r="Z25" i="18"/>
  <c r="Y25" i="18"/>
  <c r="V25" i="18"/>
  <c r="U25" i="18"/>
  <c r="T25" i="18"/>
  <c r="S25" i="18"/>
  <c r="R25" i="18"/>
  <c r="P25" i="18" s="1"/>
  <c r="K25" i="18"/>
  <c r="J25" i="18"/>
  <c r="I25" i="18"/>
  <c r="AU24" i="18"/>
  <c r="AO24" i="18"/>
  <c r="AJ24" i="18"/>
  <c r="AI24" i="18"/>
  <c r="AD24" i="18"/>
  <c r="AC24" i="18"/>
  <c r="X24" i="18"/>
  <c r="W24" i="18"/>
  <c r="Q24" i="18"/>
  <c r="P24" i="18"/>
  <c r="O24" i="18"/>
  <c r="M24" i="18" s="1"/>
  <c r="N24" i="18"/>
  <c r="L24" i="18"/>
  <c r="AU23" i="18"/>
  <c r="L23" i="18" s="1"/>
  <c r="AO23" i="18"/>
  <c r="AJ23" i="18"/>
  <c r="AI23" i="18"/>
  <c r="AD23" i="18"/>
  <c r="AC23" i="18"/>
  <c r="X23" i="18"/>
  <c r="W23" i="18"/>
  <c r="Q23" i="18"/>
  <c r="P23" i="18"/>
  <c r="O23" i="18"/>
  <c r="N23" i="18"/>
  <c r="M23" i="18" s="1"/>
  <c r="G23" i="18"/>
  <c r="BH23" i="18" s="1"/>
  <c r="F23" i="18"/>
  <c r="AU22" i="18"/>
  <c r="AO22" i="18"/>
  <c r="AJ22" i="18"/>
  <c r="AI22" i="18"/>
  <c r="AD22" i="18"/>
  <c r="AC22" i="18"/>
  <c r="X22" i="18"/>
  <c r="W22" i="18"/>
  <c r="Q22" i="18"/>
  <c r="P22" i="18"/>
  <c r="O22" i="18"/>
  <c r="N22" i="18"/>
  <c r="L22" i="18"/>
  <c r="G22" i="18"/>
  <c r="BH22" i="18" s="1"/>
  <c r="F22" i="18"/>
  <c r="AU21" i="18"/>
  <c r="AO21" i="18"/>
  <c r="AJ21" i="18"/>
  <c r="AI21" i="18"/>
  <c r="AD21" i="18"/>
  <c r="AC21" i="18"/>
  <c r="X21" i="18"/>
  <c r="W21" i="18"/>
  <c r="Q21" i="18"/>
  <c r="P21" i="18"/>
  <c r="O21" i="18"/>
  <c r="M21" i="18" s="1"/>
  <c r="N21" i="18"/>
  <c r="L21" i="18"/>
  <c r="G21" i="18"/>
  <c r="BH21" i="18" s="1"/>
  <c r="F21" i="18"/>
  <c r="AU20" i="18"/>
  <c r="L20" i="18" s="1"/>
  <c r="AO20" i="18"/>
  <c r="AJ20" i="18"/>
  <c r="AI20" i="18"/>
  <c r="AD20" i="18"/>
  <c r="AC20" i="18"/>
  <c r="X20" i="18"/>
  <c r="W20" i="18"/>
  <c r="Q20" i="18"/>
  <c r="P20" i="18"/>
  <c r="O20" i="18"/>
  <c r="N20" i="18"/>
  <c r="M20" i="18"/>
  <c r="G20" i="18"/>
  <c r="BH20" i="18" s="1"/>
  <c r="F20" i="18"/>
  <c r="AU19" i="18"/>
  <c r="L19" i="18" s="1"/>
  <c r="AO19" i="18"/>
  <c r="AJ19" i="18"/>
  <c r="AI19" i="18"/>
  <c r="AD19" i="18"/>
  <c r="AC19" i="18"/>
  <c r="X19" i="18"/>
  <c r="W19" i="18"/>
  <c r="Q19" i="18"/>
  <c r="P19" i="18"/>
  <c r="O19" i="18"/>
  <c r="N19" i="18"/>
  <c r="M19" i="18" s="1"/>
  <c r="G19" i="18"/>
  <c r="BH19" i="18" s="1"/>
  <c r="F19" i="18"/>
  <c r="AU18" i="18"/>
  <c r="AO18" i="18"/>
  <c r="AJ18" i="18"/>
  <c r="AI18" i="18"/>
  <c r="AD18" i="18"/>
  <c r="AC18" i="18"/>
  <c r="X18" i="18"/>
  <c r="W18" i="18"/>
  <c r="Q18" i="18"/>
  <c r="P18" i="18"/>
  <c r="O18" i="18"/>
  <c r="N18" i="18"/>
  <c r="L18" i="18"/>
  <c r="G18" i="18"/>
  <c r="BH18" i="18" s="1"/>
  <c r="F18" i="18"/>
  <c r="AU17" i="18"/>
  <c r="L17" i="18" s="1"/>
  <c r="AO17" i="18"/>
  <c r="AJ17" i="18"/>
  <c r="AI17" i="18"/>
  <c r="AD17" i="18"/>
  <c r="AC17" i="18"/>
  <c r="X17" i="18"/>
  <c r="W17" i="18"/>
  <c r="Q17" i="18"/>
  <c r="P17" i="18"/>
  <c r="O17" i="18"/>
  <c r="N17" i="18"/>
  <c r="M17" i="18"/>
  <c r="G17" i="18"/>
  <c r="BH17" i="18" s="1"/>
  <c r="F17" i="18"/>
  <c r="AU16" i="18"/>
  <c r="L16" i="18" s="1"/>
  <c r="AO16" i="18"/>
  <c r="AJ16" i="18"/>
  <c r="AI16" i="18"/>
  <c r="AD16" i="18"/>
  <c r="AC16" i="18"/>
  <c r="X16" i="18"/>
  <c r="W16" i="18"/>
  <c r="Q16" i="18"/>
  <c r="P16" i="18"/>
  <c r="O16" i="18"/>
  <c r="N16" i="18"/>
  <c r="M16" i="18" s="1"/>
  <c r="G16" i="18"/>
  <c r="BH16" i="18" s="1"/>
  <c r="F16" i="18"/>
  <c r="AU15" i="18"/>
  <c r="AO15" i="18"/>
  <c r="AJ15" i="18"/>
  <c r="AI15" i="18"/>
  <c r="AD15" i="18"/>
  <c r="AC15" i="18"/>
  <c r="X15" i="18"/>
  <c r="W15" i="18"/>
  <c r="Q15" i="18"/>
  <c r="P15" i="18"/>
  <c r="O15" i="18"/>
  <c r="M15" i="18" s="1"/>
  <c r="N15" i="18"/>
  <c r="L15" i="18"/>
  <c r="G15" i="18"/>
  <c r="BH15" i="18" s="1"/>
  <c r="F15" i="18"/>
  <c r="AU14" i="18"/>
  <c r="AO14" i="18"/>
  <c r="AJ14" i="18"/>
  <c r="AI14" i="18"/>
  <c r="AD14" i="18"/>
  <c r="AC14" i="18"/>
  <c r="X14" i="18"/>
  <c r="W14" i="18"/>
  <c r="Q14" i="18"/>
  <c r="P14" i="18"/>
  <c r="O14" i="18"/>
  <c r="M14" i="18" s="1"/>
  <c r="N14" i="18"/>
  <c r="L14" i="18"/>
  <c r="G14" i="18"/>
  <c r="BH14" i="18" s="1"/>
  <c r="F14" i="18"/>
  <c r="AU13" i="18"/>
  <c r="L13" i="18" s="1"/>
  <c r="AO13" i="18"/>
  <c r="AJ13" i="18"/>
  <c r="AI13" i="18"/>
  <c r="AD13" i="18"/>
  <c r="AC13" i="18"/>
  <c r="X13" i="18"/>
  <c r="W13" i="18"/>
  <c r="Q13" i="18"/>
  <c r="P13" i="18"/>
  <c r="O13" i="18"/>
  <c r="N13" i="18"/>
  <c r="M13" i="18"/>
  <c r="G13" i="18"/>
  <c r="BH13" i="18" s="1"/>
  <c r="F13" i="18"/>
  <c r="AU12" i="18"/>
  <c r="L12" i="18" s="1"/>
  <c r="AO12" i="18"/>
  <c r="AJ12" i="18"/>
  <c r="AI12" i="18"/>
  <c r="AD12" i="18"/>
  <c r="AC12" i="18"/>
  <c r="X12" i="18"/>
  <c r="W12" i="18"/>
  <c r="Q12" i="18"/>
  <c r="P12" i="18"/>
  <c r="O12" i="18"/>
  <c r="M12" i="18" s="1"/>
  <c r="N12" i="18"/>
  <c r="G12" i="18"/>
  <c r="BH12" i="18" s="1"/>
  <c r="F12" i="18"/>
  <c r="AU11" i="18"/>
  <c r="AO11" i="18"/>
  <c r="AJ11" i="18"/>
  <c r="AI11" i="18"/>
  <c r="AD11" i="18"/>
  <c r="AC11" i="18"/>
  <c r="X11" i="18"/>
  <c r="W11" i="18"/>
  <c r="Q11" i="18"/>
  <c r="P11" i="18"/>
  <c r="O11" i="18"/>
  <c r="M11" i="18" s="1"/>
  <c r="N11" i="18"/>
  <c r="L11" i="18"/>
  <c r="G11" i="18"/>
  <c r="BH11" i="18" s="1"/>
  <c r="F11" i="18"/>
  <c r="AU10" i="18"/>
  <c r="AO10" i="18"/>
  <c r="AO25" i="18" s="1"/>
  <c r="AJ10" i="18"/>
  <c r="AI10" i="18"/>
  <c r="AD10" i="18"/>
  <c r="AC10" i="18"/>
  <c r="X10" i="18"/>
  <c r="W10" i="18"/>
  <c r="Q10" i="18"/>
  <c r="P10" i="18"/>
  <c r="O10" i="18"/>
  <c r="N10" i="18"/>
  <c r="N25" i="18" s="1"/>
  <c r="M10" i="18"/>
  <c r="L10" i="18"/>
  <c r="G10" i="18"/>
  <c r="BH10" i="18" s="1"/>
  <c r="F10" i="18"/>
  <c r="AK176" i="17"/>
  <c r="AJ176" i="17"/>
  <c r="AL176" i="17" s="1"/>
  <c r="AE147" i="17"/>
  <c r="BB146" i="17"/>
  <c r="AE140" i="17"/>
  <c r="AE134" i="17"/>
  <c r="AE133" i="17"/>
  <c r="AE132" i="17"/>
  <c r="AE131" i="17"/>
  <c r="AE130" i="17"/>
  <c r="AE129" i="17"/>
  <c r="AE128" i="17"/>
  <c r="AE127" i="17"/>
  <c r="AE126" i="17"/>
  <c r="AE125" i="17"/>
  <c r="AE124" i="17"/>
  <c r="AE123" i="17"/>
  <c r="AE122" i="17"/>
  <c r="AE120" i="17"/>
  <c r="AM112" i="17"/>
  <c r="AL112" i="17"/>
  <c r="AK112" i="17"/>
  <c r="V112" i="17"/>
  <c r="U112" i="17"/>
  <c r="T112" i="17"/>
  <c r="AM111" i="17"/>
  <c r="AL111" i="17"/>
  <c r="AK111" i="17"/>
  <c r="V111" i="17"/>
  <c r="U111" i="17"/>
  <c r="T111" i="17"/>
  <c r="AM110" i="17"/>
  <c r="AL110" i="17"/>
  <c r="AK110" i="17"/>
  <c r="V110" i="17"/>
  <c r="U110" i="17"/>
  <c r="T110" i="17"/>
  <c r="G128" i="17" s="1"/>
  <c r="AQ109" i="17"/>
  <c r="AP109" i="17"/>
  <c r="AM109" i="17"/>
  <c r="AL109" i="17"/>
  <c r="AI109" i="17"/>
  <c r="Z109" i="17"/>
  <c r="Y109" i="17"/>
  <c r="V109" i="17"/>
  <c r="U109" i="17"/>
  <c r="R109" i="17"/>
  <c r="AQ108" i="17"/>
  <c r="AP108" i="17"/>
  <c r="AM108" i="17"/>
  <c r="AL108" i="17"/>
  <c r="AI108" i="17"/>
  <c r="Z108" i="17"/>
  <c r="Y108" i="17"/>
  <c r="V108" i="17"/>
  <c r="U108" i="17"/>
  <c r="R108" i="17"/>
  <c r="AQ107" i="17"/>
  <c r="AP107" i="17"/>
  <c r="AM107" i="17"/>
  <c r="AL107" i="17"/>
  <c r="AI107" i="17"/>
  <c r="Z107" i="17"/>
  <c r="Y107" i="17"/>
  <c r="V107" i="17"/>
  <c r="U107" i="17"/>
  <c r="R107" i="17"/>
  <c r="AS106" i="17"/>
  <c r="AR106" i="17"/>
  <c r="AQ106" i="17"/>
  <c r="AP106" i="17"/>
  <c r="AK106" i="17"/>
  <c r="AJ106" i="17"/>
  <c r="AI106" i="17"/>
  <c r="AH106" i="17"/>
  <c r="AB106" i="17"/>
  <c r="AA106" i="17"/>
  <c r="Z106" i="17"/>
  <c r="Y106" i="17"/>
  <c r="T106" i="17"/>
  <c r="S106" i="17"/>
  <c r="R106" i="17"/>
  <c r="Q106" i="17"/>
  <c r="AS105" i="17"/>
  <c r="AR105" i="17"/>
  <c r="AQ105" i="17"/>
  <c r="AP105" i="17"/>
  <c r="AM105" i="17"/>
  <c r="BB152" i="17" s="1"/>
  <c r="AK105" i="17"/>
  <c r="AJ105" i="17"/>
  <c r="AI105" i="17"/>
  <c r="AH105" i="17"/>
  <c r="AB105" i="17"/>
  <c r="AA105" i="17"/>
  <c r="Z105" i="17"/>
  <c r="Y105" i="17"/>
  <c r="V105" i="17"/>
  <c r="T105" i="17"/>
  <c r="S105" i="17"/>
  <c r="R105" i="17"/>
  <c r="Q105" i="17"/>
  <c r="AR104" i="17"/>
  <c r="BB145" i="17" s="1"/>
  <c r="AP104" i="17"/>
  <c r="BB149" i="17" s="1"/>
  <c r="AJ104" i="17"/>
  <c r="BB148" i="17" s="1"/>
  <c r="AH104" i="17"/>
  <c r="BB144" i="17" s="1"/>
  <c r="AA104" i="17"/>
  <c r="AE145" i="17" s="1"/>
  <c r="Y104" i="17"/>
  <c r="S104" i="17"/>
  <c r="AE148" i="17" s="1"/>
  <c r="Q104" i="17"/>
  <c r="AR103" i="17"/>
  <c r="AQ103" i="17"/>
  <c r="AM103" i="17"/>
  <c r="AL103" i="17"/>
  <c r="AH103" i="17"/>
  <c r="AG103" i="17"/>
  <c r="AA103" i="17"/>
  <c r="Z103" i="17"/>
  <c r="V103" i="17"/>
  <c r="U103" i="17"/>
  <c r="Q103" i="17"/>
  <c r="P103" i="17"/>
  <c r="AR102" i="17"/>
  <c r="AQ102" i="17"/>
  <c r="AM102" i="17"/>
  <c r="AL102" i="17"/>
  <c r="AH102" i="17"/>
  <c r="AG102" i="17"/>
  <c r="AA102" i="17"/>
  <c r="Z102" i="17"/>
  <c r="V102" i="17"/>
  <c r="U102" i="17"/>
  <c r="Q102" i="17"/>
  <c r="P102" i="17"/>
  <c r="AR101" i="17"/>
  <c r="AQ101" i="17"/>
  <c r="BB142" i="17" s="1"/>
  <c r="AM101" i="17"/>
  <c r="AL101" i="17"/>
  <c r="BB151" i="17" s="1"/>
  <c r="AH101" i="17"/>
  <c r="AG101" i="17"/>
  <c r="AA101" i="17"/>
  <c r="Z101" i="17"/>
  <c r="G124" i="17" s="1"/>
  <c r="W101" i="17"/>
  <c r="V101" i="17"/>
  <c r="U101" i="17"/>
  <c r="AE151" i="17" s="1"/>
  <c r="G151" i="17" s="1"/>
  <c r="Q101" i="17"/>
  <c r="P101" i="17"/>
  <c r="G123" i="17" s="1"/>
  <c r="AO100" i="17"/>
  <c r="AN100" i="17"/>
  <c r="AM100" i="17"/>
  <c r="AL100" i="17"/>
  <c r="X100" i="17"/>
  <c r="W100" i="17"/>
  <c r="V100" i="17"/>
  <c r="U100" i="17"/>
  <c r="AO99" i="17"/>
  <c r="AN99" i="17"/>
  <c r="AM99" i="17"/>
  <c r="AL99" i="17"/>
  <c r="X99" i="17"/>
  <c r="AA97" i="17" s="1"/>
  <c r="W99" i="17"/>
  <c r="V99" i="17"/>
  <c r="U99" i="17"/>
  <c r="M99" i="17"/>
  <c r="AE138" i="17" s="1"/>
  <c r="AO98" i="17"/>
  <c r="AN98" i="17"/>
  <c r="AM98" i="17"/>
  <c r="AL98" i="17"/>
  <c r="M100" i="17" s="1"/>
  <c r="X98" i="17"/>
  <c r="W98" i="17"/>
  <c r="V98" i="17"/>
  <c r="U98" i="17"/>
  <c r="AR97" i="17"/>
  <c r="AR85" i="17"/>
  <c r="W85" i="17"/>
  <c r="M84" i="17"/>
  <c r="AQ82" i="17"/>
  <c r="AK82" i="17"/>
  <c r="Z82" i="17"/>
  <c r="T82" i="17"/>
  <c r="M81" i="17"/>
  <c r="AI79" i="17"/>
  <c r="AB79" i="17"/>
  <c r="M79" i="17"/>
  <c r="M78" i="17"/>
  <c r="M77" i="17"/>
  <c r="AN85" i="17" s="1"/>
  <c r="AR76" i="17"/>
  <c r="AA76" i="17"/>
  <c r="M76" i="17"/>
  <c r="M80" i="17" s="1"/>
  <c r="I84" i="17" s="1"/>
  <c r="AR75" i="17"/>
  <c r="AA75" i="17"/>
  <c r="AN68" i="17"/>
  <c r="AJ65" i="17"/>
  <c r="M63" i="17"/>
  <c r="AI62" i="17"/>
  <c r="R62" i="17"/>
  <c r="M62" i="17"/>
  <c r="AS59" i="17"/>
  <c r="W59" i="17"/>
  <c r="M58" i="17"/>
  <c r="M59" i="17" s="1"/>
  <c r="M57" i="17"/>
  <c r="AR56" i="17"/>
  <c r="AA56" i="17"/>
  <c r="M56" i="17"/>
  <c r="M64" i="17" s="1"/>
  <c r="AR55" i="17"/>
  <c r="AA55" i="17"/>
  <c r="AR43" i="17"/>
  <c r="AN43" i="17"/>
  <c r="W43" i="17"/>
  <c r="S43" i="17"/>
  <c r="AM42" i="17"/>
  <c r="V42" i="17"/>
  <c r="AS40" i="17"/>
  <c r="AQ40" i="17"/>
  <c r="AB40" i="17"/>
  <c r="Z40" i="17"/>
  <c r="M40" i="17"/>
  <c r="M39" i="17"/>
  <c r="I43" i="17" s="1"/>
  <c r="AN37" i="17"/>
  <c r="AI37" i="17"/>
  <c r="R37" i="17"/>
  <c r="M37" i="17"/>
  <c r="M38" i="17" s="1"/>
  <c r="M36" i="17"/>
  <c r="M35" i="17"/>
  <c r="AN59" i="17" s="1"/>
  <c r="AR34" i="17"/>
  <c r="AA34" i="17"/>
  <c r="AR33" i="17"/>
  <c r="AA33" i="17"/>
  <c r="BE25" i="17"/>
  <c r="BD25" i="17"/>
  <c r="BC25" i="17"/>
  <c r="BB25" i="17"/>
  <c r="BA25" i="17"/>
  <c r="AZ25" i="17"/>
  <c r="AY25" i="17"/>
  <c r="AX25" i="17"/>
  <c r="AW25" i="17"/>
  <c r="AV25" i="17"/>
  <c r="AT25" i="17"/>
  <c r="AS25" i="17"/>
  <c r="AR25" i="17"/>
  <c r="AQ25" i="17"/>
  <c r="AP25" i="17"/>
  <c r="AN25" i="17"/>
  <c r="AM25" i="17"/>
  <c r="AL25" i="17"/>
  <c r="AK25" i="17"/>
  <c r="AH25" i="17"/>
  <c r="AG25" i="17"/>
  <c r="AF25" i="17"/>
  <c r="AD25" i="17" s="1"/>
  <c r="AE25" i="17"/>
  <c r="AC25" i="17"/>
  <c r="AB25" i="17"/>
  <c r="AA25" i="17"/>
  <c r="Z25" i="17"/>
  <c r="Y25" i="17"/>
  <c r="V25" i="17"/>
  <c r="U25" i="17"/>
  <c r="P25" i="17" s="1"/>
  <c r="T25" i="17"/>
  <c r="S25" i="17"/>
  <c r="R25" i="17"/>
  <c r="Q25" i="17"/>
  <c r="K25" i="17"/>
  <c r="J25" i="17"/>
  <c r="I25" i="17"/>
  <c r="AU24" i="17"/>
  <c r="AO24" i="17"/>
  <c r="AJ24" i="17"/>
  <c r="AI24" i="17"/>
  <c r="AD24" i="17"/>
  <c r="AC24" i="17"/>
  <c r="X24" i="17"/>
  <c r="W24" i="17"/>
  <c r="Q24" i="17"/>
  <c r="P24" i="17"/>
  <c r="O24" i="17"/>
  <c r="N24" i="17"/>
  <c r="M24" i="17"/>
  <c r="L24" i="17"/>
  <c r="AU23" i="17"/>
  <c r="AO23" i="17"/>
  <c r="AJ23" i="17"/>
  <c r="AI23" i="17"/>
  <c r="AD23" i="17"/>
  <c r="AC23" i="17"/>
  <c r="X23" i="17"/>
  <c r="W23" i="17"/>
  <c r="Q23" i="17"/>
  <c r="P23" i="17"/>
  <c r="O23" i="17"/>
  <c r="M23" i="17" s="1"/>
  <c r="N23" i="17"/>
  <c r="L23" i="17"/>
  <c r="G23" i="17"/>
  <c r="BH23" i="17" s="1"/>
  <c r="F23" i="17"/>
  <c r="AU22" i="17"/>
  <c r="AO22" i="17"/>
  <c r="AJ22" i="17"/>
  <c r="AI22" i="17"/>
  <c r="AD22" i="17"/>
  <c r="AC22" i="17"/>
  <c r="X22" i="17"/>
  <c r="W22" i="17"/>
  <c r="Q22" i="17"/>
  <c r="P22" i="17"/>
  <c r="O22" i="17"/>
  <c r="N22" i="17"/>
  <c r="M22" i="17"/>
  <c r="L22" i="17"/>
  <c r="G22" i="17"/>
  <c r="BH22" i="17" s="1"/>
  <c r="F22" i="17"/>
  <c r="AU21" i="17"/>
  <c r="L21" i="17" s="1"/>
  <c r="AO21" i="17"/>
  <c r="AJ21" i="17"/>
  <c r="AI21" i="17"/>
  <c r="AD21" i="17"/>
  <c r="AC21" i="17"/>
  <c r="X21" i="17"/>
  <c r="W21" i="17"/>
  <c r="Q21" i="17"/>
  <c r="P21" i="17"/>
  <c r="O21" i="17"/>
  <c r="N21" i="17"/>
  <c r="M21" i="17"/>
  <c r="G21" i="17"/>
  <c r="BH21" i="17" s="1"/>
  <c r="F21" i="17"/>
  <c r="AU20" i="17"/>
  <c r="AO20" i="17"/>
  <c r="AJ20" i="17"/>
  <c r="AI20" i="17"/>
  <c r="AD20" i="17"/>
  <c r="AC20" i="17"/>
  <c r="X20" i="17"/>
  <c r="W20" i="17"/>
  <c r="Q20" i="17"/>
  <c r="P20" i="17"/>
  <c r="O20" i="17"/>
  <c r="M20" i="17" s="1"/>
  <c r="N20" i="17"/>
  <c r="L20" i="17"/>
  <c r="G20" i="17"/>
  <c r="BH20" i="17" s="1"/>
  <c r="F20" i="17"/>
  <c r="AU19" i="17"/>
  <c r="AO19" i="17"/>
  <c r="AJ19" i="17"/>
  <c r="AI19" i="17"/>
  <c r="AD19" i="17"/>
  <c r="AC19" i="17"/>
  <c r="X19" i="17"/>
  <c r="W19" i="17"/>
  <c r="Q19" i="17"/>
  <c r="P19" i="17"/>
  <c r="O19" i="17"/>
  <c r="M19" i="17" s="1"/>
  <c r="N19" i="17"/>
  <c r="L19" i="17"/>
  <c r="G19" i="17"/>
  <c r="BH19" i="17" s="1"/>
  <c r="F19" i="17"/>
  <c r="AU18" i="17"/>
  <c r="AO18" i="17"/>
  <c r="AJ18" i="17"/>
  <c r="AI18" i="17"/>
  <c r="AD18" i="17"/>
  <c r="AC18" i="17"/>
  <c r="X18" i="17"/>
  <c r="W18" i="17"/>
  <c r="Q18" i="17"/>
  <c r="P18" i="17"/>
  <c r="O18" i="17"/>
  <c r="N18" i="17"/>
  <c r="M18" i="17"/>
  <c r="L18" i="17"/>
  <c r="G18" i="17"/>
  <c r="BH18" i="17" s="1"/>
  <c r="F18" i="17"/>
  <c r="AU17" i="17"/>
  <c r="L17" i="17" s="1"/>
  <c r="AO17" i="17"/>
  <c r="AJ17" i="17"/>
  <c r="AI17" i="17"/>
  <c r="AD17" i="17"/>
  <c r="AC17" i="17"/>
  <c r="X17" i="17"/>
  <c r="W17" i="17"/>
  <c r="Q17" i="17"/>
  <c r="P17" i="17"/>
  <c r="O17" i="17"/>
  <c r="N17" i="17"/>
  <c r="M17" i="17"/>
  <c r="G17" i="17"/>
  <c r="BH17" i="17" s="1"/>
  <c r="F17" i="17"/>
  <c r="AU16" i="17"/>
  <c r="AO16" i="17"/>
  <c r="AJ16" i="17"/>
  <c r="AI16" i="17"/>
  <c r="AD16" i="17"/>
  <c r="AC16" i="17"/>
  <c r="X16" i="17"/>
  <c r="W16" i="17"/>
  <c r="Q16" i="17"/>
  <c r="P16" i="17"/>
  <c r="O16" i="17"/>
  <c r="M16" i="17" s="1"/>
  <c r="N16" i="17"/>
  <c r="L16" i="17"/>
  <c r="G16" i="17"/>
  <c r="BH16" i="17" s="1"/>
  <c r="F16" i="17"/>
  <c r="AU15" i="17"/>
  <c r="AO15" i="17"/>
  <c r="AJ15" i="17"/>
  <c r="AI15" i="17"/>
  <c r="AD15" i="17"/>
  <c r="AC15" i="17"/>
  <c r="X15" i="17"/>
  <c r="W15" i="17"/>
  <c r="Q15" i="17"/>
  <c r="P15" i="17"/>
  <c r="O15" i="17"/>
  <c r="M15" i="17" s="1"/>
  <c r="N15" i="17"/>
  <c r="L15" i="17"/>
  <c r="G15" i="17"/>
  <c r="BH15" i="17" s="1"/>
  <c r="F15" i="17"/>
  <c r="AU14" i="17"/>
  <c r="AO14" i="17"/>
  <c r="AJ14" i="17"/>
  <c r="AI14" i="17"/>
  <c r="AD14" i="17"/>
  <c r="AC14" i="17"/>
  <c r="X14" i="17"/>
  <c r="W14" i="17"/>
  <c r="Q14" i="17"/>
  <c r="P14" i="17"/>
  <c r="O14" i="17"/>
  <c r="N14" i="17"/>
  <c r="M14" i="17"/>
  <c r="L14" i="17"/>
  <c r="G14" i="17"/>
  <c r="BH14" i="17" s="1"/>
  <c r="F14" i="17"/>
  <c r="AU13" i="17"/>
  <c r="L13" i="17" s="1"/>
  <c r="AO13" i="17"/>
  <c r="AJ13" i="17"/>
  <c r="AI13" i="17"/>
  <c r="AD13" i="17"/>
  <c r="AC13" i="17"/>
  <c r="X13" i="17"/>
  <c r="W13" i="17"/>
  <c r="Q13" i="17"/>
  <c r="P13" i="17"/>
  <c r="O13" i="17"/>
  <c r="N13" i="17"/>
  <c r="M13" i="17"/>
  <c r="G13" i="17"/>
  <c r="BH13" i="17" s="1"/>
  <c r="F13" i="17"/>
  <c r="AU12" i="17"/>
  <c r="AO12" i="17"/>
  <c r="AJ12" i="17"/>
  <c r="AI12" i="17"/>
  <c r="AD12" i="17"/>
  <c r="AC12" i="17"/>
  <c r="X12" i="17"/>
  <c r="W12" i="17"/>
  <c r="Q12" i="17"/>
  <c r="P12" i="17"/>
  <c r="O12" i="17"/>
  <c r="M12" i="17" s="1"/>
  <c r="N12" i="17"/>
  <c r="L12" i="17"/>
  <c r="G12" i="17"/>
  <c r="BH12" i="17" s="1"/>
  <c r="F12" i="17"/>
  <c r="AU11" i="17"/>
  <c r="AO11" i="17"/>
  <c r="AJ11" i="17"/>
  <c r="AI11" i="17"/>
  <c r="AD11" i="17"/>
  <c r="AC11" i="17"/>
  <c r="X11" i="17"/>
  <c r="W11" i="17"/>
  <c r="Q11" i="17"/>
  <c r="P11" i="17"/>
  <c r="O11" i="17"/>
  <c r="M11" i="17" s="1"/>
  <c r="N11" i="17"/>
  <c r="L11" i="17"/>
  <c r="G11" i="17"/>
  <c r="BH11" i="17" s="1"/>
  <c r="F11" i="17"/>
  <c r="AU10" i="17"/>
  <c r="AO10" i="17"/>
  <c r="AO25" i="17" s="1"/>
  <c r="AJ10" i="17"/>
  <c r="AI10" i="17"/>
  <c r="AD10" i="17"/>
  <c r="AC10" i="17"/>
  <c r="X10" i="17"/>
  <c r="W10" i="17"/>
  <c r="Q10" i="17"/>
  <c r="P10" i="17"/>
  <c r="O10" i="17"/>
  <c r="N10" i="17"/>
  <c r="M10" i="17" s="1"/>
  <c r="L10" i="17"/>
  <c r="G10" i="17"/>
  <c r="BH10" i="17" s="1"/>
  <c r="F10" i="17"/>
  <c r="AK176" i="16"/>
  <c r="AJ176" i="16"/>
  <c r="AL176" i="16" s="1"/>
  <c r="BB151" i="16"/>
  <c r="G148" i="16"/>
  <c r="BB146" i="16"/>
  <c r="AE140" i="16"/>
  <c r="AE134" i="16"/>
  <c r="AE133" i="16"/>
  <c r="G133" i="16"/>
  <c r="AE132" i="16"/>
  <c r="AE131" i="16"/>
  <c r="AE130" i="16"/>
  <c r="AE129" i="16"/>
  <c r="AE128" i="16"/>
  <c r="AE127" i="16"/>
  <c r="G127" i="16"/>
  <c r="AE126" i="16"/>
  <c r="AE125" i="16"/>
  <c r="AE124" i="16"/>
  <c r="AE123" i="16"/>
  <c r="AE122" i="16"/>
  <c r="AE120" i="16"/>
  <c r="AM112" i="16"/>
  <c r="AL112" i="16"/>
  <c r="AK112" i="16"/>
  <c r="V112" i="16"/>
  <c r="U112" i="16"/>
  <c r="T112" i="16"/>
  <c r="AM111" i="16"/>
  <c r="AL111" i="16"/>
  <c r="AK111" i="16"/>
  <c r="V111" i="16"/>
  <c r="U111" i="16"/>
  <c r="T111" i="16"/>
  <c r="AM110" i="16"/>
  <c r="AL110" i="16"/>
  <c r="AK110" i="16"/>
  <c r="V110" i="16"/>
  <c r="U110" i="16"/>
  <c r="T110" i="16"/>
  <c r="G128" i="16" s="1"/>
  <c r="AQ109" i="16"/>
  <c r="AP109" i="16"/>
  <c r="AM109" i="16"/>
  <c r="AL109" i="16"/>
  <c r="AI109" i="16"/>
  <c r="Z109" i="16"/>
  <c r="Y109" i="16"/>
  <c r="V109" i="16"/>
  <c r="U109" i="16"/>
  <c r="R109" i="16"/>
  <c r="AQ108" i="16"/>
  <c r="AP108" i="16"/>
  <c r="AM108" i="16"/>
  <c r="AL108" i="16"/>
  <c r="AI108" i="16"/>
  <c r="Z108" i="16"/>
  <c r="Y108" i="16"/>
  <c r="V108" i="16"/>
  <c r="U108" i="16"/>
  <c r="R108" i="16"/>
  <c r="AQ107" i="16"/>
  <c r="AP107" i="16"/>
  <c r="AM107" i="16"/>
  <c r="AL107" i="16"/>
  <c r="AI107" i="16"/>
  <c r="Z107" i="16"/>
  <c r="Y107" i="16"/>
  <c r="V107" i="16"/>
  <c r="U107" i="16"/>
  <c r="R107" i="16"/>
  <c r="AS106" i="16"/>
  <c r="AR106" i="16"/>
  <c r="AQ106" i="16"/>
  <c r="AP106" i="16"/>
  <c r="AK106" i="16"/>
  <c r="AJ106" i="16"/>
  <c r="AI106" i="16"/>
  <c r="AH106" i="16"/>
  <c r="AB106" i="16"/>
  <c r="AA106" i="16"/>
  <c r="Z106" i="16"/>
  <c r="Y106" i="16"/>
  <c r="T106" i="16"/>
  <c r="S106" i="16"/>
  <c r="R106" i="16"/>
  <c r="Q106" i="16"/>
  <c r="AS105" i="16"/>
  <c r="AR105" i="16"/>
  <c r="AQ105" i="16"/>
  <c r="AP105" i="16"/>
  <c r="AM105" i="16"/>
  <c r="BB152" i="16" s="1"/>
  <c r="AK105" i="16"/>
  <c r="AJ105" i="16"/>
  <c r="AI105" i="16"/>
  <c r="AH105" i="16"/>
  <c r="AB105" i="16"/>
  <c r="AA105" i="16"/>
  <c r="Z105" i="16"/>
  <c r="Y105" i="16"/>
  <c r="V105" i="16"/>
  <c r="T105" i="16"/>
  <c r="S105" i="16"/>
  <c r="R105" i="16"/>
  <c r="Q105" i="16"/>
  <c r="AR104" i="16"/>
  <c r="BB145" i="16" s="1"/>
  <c r="AP104" i="16"/>
  <c r="BB149" i="16" s="1"/>
  <c r="AJ104" i="16"/>
  <c r="BB148" i="16" s="1"/>
  <c r="AH104" i="16"/>
  <c r="BB144" i="16" s="1"/>
  <c r="AA104" i="16"/>
  <c r="AE145" i="16" s="1"/>
  <c r="Y104" i="16"/>
  <c r="S104" i="16"/>
  <c r="AE148" i="16" s="1"/>
  <c r="Q104" i="16"/>
  <c r="AR103" i="16"/>
  <c r="AQ103" i="16"/>
  <c r="AM103" i="16"/>
  <c r="AL103" i="16"/>
  <c r="AH103" i="16"/>
  <c r="AG103" i="16"/>
  <c r="AA103" i="16"/>
  <c r="Z103" i="16"/>
  <c r="V103" i="16"/>
  <c r="U103" i="16"/>
  <c r="Q103" i="16"/>
  <c r="P103" i="16"/>
  <c r="AR102" i="16"/>
  <c r="AQ102" i="16"/>
  <c r="AM102" i="16"/>
  <c r="AL102" i="16"/>
  <c r="AH102" i="16"/>
  <c r="AG102" i="16"/>
  <c r="AA102" i="16"/>
  <c r="Z102" i="16"/>
  <c r="V102" i="16"/>
  <c r="U102" i="16"/>
  <c r="Q102" i="16"/>
  <c r="P102" i="16"/>
  <c r="AR101" i="16"/>
  <c r="AQ101" i="16"/>
  <c r="BB142" i="16" s="1"/>
  <c r="AM101" i="16"/>
  <c r="AL101" i="16"/>
  <c r="AH101" i="16"/>
  <c r="AG101" i="16"/>
  <c r="AA101" i="16"/>
  <c r="Z101" i="16"/>
  <c r="G124" i="16" s="1"/>
  <c r="V101" i="16"/>
  <c r="U101" i="16"/>
  <c r="AE151" i="16" s="1"/>
  <c r="G151" i="16" s="1"/>
  <c r="Q101" i="16"/>
  <c r="P101" i="16"/>
  <c r="AO100" i="16"/>
  <c r="AN100" i="16"/>
  <c r="AM100" i="16"/>
  <c r="AL100" i="16"/>
  <c r="X100" i="16"/>
  <c r="W100" i="16"/>
  <c r="V100" i="16"/>
  <c r="U100" i="16"/>
  <c r="AO99" i="16"/>
  <c r="AN99" i="16"/>
  <c r="AM99" i="16"/>
  <c r="AL99" i="16"/>
  <c r="X99" i="16"/>
  <c r="W99" i="16"/>
  <c r="V99" i="16"/>
  <c r="U99" i="16"/>
  <c r="M99" i="16"/>
  <c r="AE138" i="16" s="1"/>
  <c r="AO98" i="16"/>
  <c r="AN98" i="16"/>
  <c r="AM98" i="16"/>
  <c r="AL98" i="16"/>
  <c r="X98" i="16"/>
  <c r="W98" i="16"/>
  <c r="V98" i="16"/>
  <c r="U98" i="16"/>
  <c r="AA97" i="16" s="1"/>
  <c r="AR97" i="16"/>
  <c r="W88" i="16"/>
  <c r="AR85" i="16"/>
  <c r="AA85" i="16"/>
  <c r="W85" i="16"/>
  <c r="V84" i="16"/>
  <c r="M84" i="16"/>
  <c r="AS82" i="16"/>
  <c r="AQ82" i="16"/>
  <c r="AB82" i="16"/>
  <c r="Z82" i="16"/>
  <c r="T82" i="16"/>
  <c r="M82" i="16"/>
  <c r="M81" i="16"/>
  <c r="AI79" i="16"/>
  <c r="AB79" i="16"/>
  <c r="R79" i="16"/>
  <c r="M79" i="16"/>
  <c r="M78" i="16"/>
  <c r="M77" i="16"/>
  <c r="AN85" i="16" s="1"/>
  <c r="AR76" i="16"/>
  <c r="AA76" i="16"/>
  <c r="M76" i="16"/>
  <c r="M80" i="16" s="1"/>
  <c r="I84" i="16" s="1"/>
  <c r="AR75" i="16"/>
  <c r="AA75" i="16"/>
  <c r="M58" i="16"/>
  <c r="M57" i="16"/>
  <c r="AJ65" i="16" s="1"/>
  <c r="AR56" i="16"/>
  <c r="AA56" i="16"/>
  <c r="M56" i="16"/>
  <c r="M63" i="16" s="1"/>
  <c r="AR55" i="16"/>
  <c r="AA55" i="16"/>
  <c r="M37" i="16"/>
  <c r="M36" i="16"/>
  <c r="M35" i="16"/>
  <c r="W59" i="16" s="1"/>
  <c r="AR34" i="16"/>
  <c r="AA34" i="16"/>
  <c r="AR33" i="16"/>
  <c r="AA33" i="16"/>
  <c r="BE25" i="16"/>
  <c r="BD25" i="16"/>
  <c r="BC25" i="16"/>
  <c r="BB25" i="16"/>
  <c r="BA25" i="16"/>
  <c r="AZ25" i="16"/>
  <c r="AY25" i="16"/>
  <c r="AX25" i="16"/>
  <c r="AW25" i="16"/>
  <c r="AV25" i="16"/>
  <c r="AT25" i="16"/>
  <c r="AS25" i="16"/>
  <c r="AR25" i="16"/>
  <c r="AQ25" i="16"/>
  <c r="AP25" i="16"/>
  <c r="AN25" i="16"/>
  <c r="AM25" i="16"/>
  <c r="AL25" i="16"/>
  <c r="AK25" i="16"/>
  <c r="AH25" i="16"/>
  <c r="AG25" i="16"/>
  <c r="AD25" i="16" s="1"/>
  <c r="AF25" i="16"/>
  <c r="AE25" i="16"/>
  <c r="AC25" i="16"/>
  <c r="AB25" i="16"/>
  <c r="AA25" i="16"/>
  <c r="Z25" i="16"/>
  <c r="Y25" i="16"/>
  <c r="V25" i="16"/>
  <c r="U25" i="16"/>
  <c r="T25" i="16"/>
  <c r="S25" i="16"/>
  <c r="R25" i="16"/>
  <c r="Q25" i="16"/>
  <c r="K25" i="16"/>
  <c r="J25" i="16"/>
  <c r="I25" i="16"/>
  <c r="AU24" i="16"/>
  <c r="AO24" i="16"/>
  <c r="AJ24" i="16"/>
  <c r="AI24" i="16"/>
  <c r="AD24" i="16"/>
  <c r="AC24" i="16"/>
  <c r="X24" i="16"/>
  <c r="W24" i="16"/>
  <c r="Q24" i="16"/>
  <c r="P24" i="16"/>
  <c r="O24" i="16"/>
  <c r="M24" i="16" s="1"/>
  <c r="N24" i="16"/>
  <c r="L24" i="16"/>
  <c r="AU23" i="16"/>
  <c r="L23" i="16" s="1"/>
  <c r="AO23" i="16"/>
  <c r="AJ23" i="16"/>
  <c r="AI23" i="16"/>
  <c r="AD23" i="16"/>
  <c r="AC23" i="16"/>
  <c r="X23" i="16"/>
  <c r="W23" i="16"/>
  <c r="Q23" i="16"/>
  <c r="P23" i="16"/>
  <c r="O23" i="16"/>
  <c r="N23" i="16"/>
  <c r="M23" i="16"/>
  <c r="G23" i="16"/>
  <c r="BH23" i="16" s="1"/>
  <c r="F23" i="16"/>
  <c r="AU22" i="16"/>
  <c r="AO22" i="16"/>
  <c r="AJ22" i="16"/>
  <c r="AI22" i="16"/>
  <c r="AD22" i="16"/>
  <c r="AC22" i="16"/>
  <c r="X22" i="16"/>
  <c r="W22" i="16"/>
  <c r="Q22" i="16"/>
  <c r="P22" i="16"/>
  <c r="O22" i="16"/>
  <c r="N22" i="16"/>
  <c r="L22" i="16"/>
  <c r="G22" i="16"/>
  <c r="BH22" i="16" s="1"/>
  <c r="F22" i="16"/>
  <c r="AU21" i="16"/>
  <c r="AO21" i="16"/>
  <c r="L21" i="16" s="1"/>
  <c r="AJ21" i="16"/>
  <c r="AI21" i="16"/>
  <c r="AD21" i="16"/>
  <c r="AC21" i="16"/>
  <c r="X21" i="16"/>
  <c r="W21" i="16"/>
  <c r="Q21" i="16"/>
  <c r="P21" i="16"/>
  <c r="O21" i="16"/>
  <c r="M21" i="16" s="1"/>
  <c r="N21" i="16"/>
  <c r="G21" i="16"/>
  <c r="BH21" i="16" s="1"/>
  <c r="F21" i="16"/>
  <c r="AU20" i="16"/>
  <c r="AO20" i="16"/>
  <c r="AJ20" i="16"/>
  <c r="AI20" i="16"/>
  <c r="AD20" i="16"/>
  <c r="AC20" i="16"/>
  <c r="X20" i="16"/>
  <c r="W20" i="16"/>
  <c r="Q20" i="16"/>
  <c r="P20" i="16"/>
  <c r="O20" i="16"/>
  <c r="N20" i="16"/>
  <c r="M20" i="16"/>
  <c r="L20" i="16"/>
  <c r="G20" i="16"/>
  <c r="BH20" i="16" s="1"/>
  <c r="F20" i="16"/>
  <c r="AU19" i="16"/>
  <c r="L19" i="16" s="1"/>
  <c r="AO19" i="16"/>
  <c r="AJ19" i="16"/>
  <c r="AI19" i="16"/>
  <c r="AD19" i="16"/>
  <c r="AC19" i="16"/>
  <c r="X19" i="16"/>
  <c r="W19" i="16"/>
  <c r="Q19" i="16"/>
  <c r="P19" i="16"/>
  <c r="O19" i="16"/>
  <c r="N19" i="16"/>
  <c r="M19" i="16"/>
  <c r="G19" i="16"/>
  <c r="BH19" i="16" s="1"/>
  <c r="F19" i="16"/>
  <c r="AU18" i="16"/>
  <c r="AO18" i="16"/>
  <c r="AJ18" i="16"/>
  <c r="AI18" i="16"/>
  <c r="AD18" i="16"/>
  <c r="AC18" i="16"/>
  <c r="X18" i="16"/>
  <c r="W18" i="16"/>
  <c r="Q18" i="16"/>
  <c r="P18" i="16"/>
  <c r="O18" i="16"/>
  <c r="N18" i="16"/>
  <c r="L18" i="16"/>
  <c r="G18" i="16"/>
  <c r="BH18" i="16" s="1"/>
  <c r="F18" i="16"/>
  <c r="AU17" i="16"/>
  <c r="AO17" i="16"/>
  <c r="AJ17" i="16"/>
  <c r="AI17" i="16"/>
  <c r="AD17" i="16"/>
  <c r="AC17" i="16"/>
  <c r="X17" i="16"/>
  <c r="W17" i="16"/>
  <c r="Q17" i="16"/>
  <c r="P17" i="16"/>
  <c r="O17" i="16"/>
  <c r="N17" i="16"/>
  <c r="M17" i="16"/>
  <c r="L17" i="16"/>
  <c r="G17" i="16"/>
  <c r="BH17" i="16" s="1"/>
  <c r="F17" i="16"/>
  <c r="AU16" i="16"/>
  <c r="L16" i="16" s="1"/>
  <c r="AO16" i="16"/>
  <c r="AJ16" i="16"/>
  <c r="AI16" i="16"/>
  <c r="AD16" i="16"/>
  <c r="AC16" i="16"/>
  <c r="X16" i="16"/>
  <c r="W16" i="16"/>
  <c r="Q16" i="16"/>
  <c r="P16" i="16"/>
  <c r="O16" i="16"/>
  <c r="N16" i="16"/>
  <c r="M16" i="16"/>
  <c r="G16" i="16"/>
  <c r="BH16" i="16" s="1"/>
  <c r="F16" i="16"/>
  <c r="AU15" i="16"/>
  <c r="AO15" i="16"/>
  <c r="AJ15" i="16"/>
  <c r="AI15" i="16"/>
  <c r="AD15" i="16"/>
  <c r="AC15" i="16"/>
  <c r="X15" i="16"/>
  <c r="W15" i="16"/>
  <c r="Q15" i="16"/>
  <c r="P15" i="16"/>
  <c r="O15" i="16"/>
  <c r="M15" i="16" s="1"/>
  <c r="N15" i="16"/>
  <c r="L15" i="16"/>
  <c r="G15" i="16"/>
  <c r="BH15" i="16" s="1"/>
  <c r="F15" i="16"/>
  <c r="AU14" i="16"/>
  <c r="AO14" i="16"/>
  <c r="AJ14" i="16"/>
  <c r="AI14" i="16"/>
  <c r="AD14" i="16"/>
  <c r="AC14" i="16"/>
  <c r="X14" i="16"/>
  <c r="W14" i="16"/>
  <c r="Q14" i="16"/>
  <c r="P14" i="16"/>
  <c r="O14" i="16"/>
  <c r="M14" i="16" s="1"/>
  <c r="N14" i="16"/>
  <c r="L14" i="16"/>
  <c r="G14" i="16"/>
  <c r="BH14" i="16" s="1"/>
  <c r="F14" i="16"/>
  <c r="AU13" i="16"/>
  <c r="AO13" i="16"/>
  <c r="AO25" i="16" s="1"/>
  <c r="AJ13" i="16"/>
  <c r="AI13" i="16"/>
  <c r="AD13" i="16"/>
  <c r="AC13" i="16"/>
  <c r="X13" i="16"/>
  <c r="W13" i="16"/>
  <c r="Q13" i="16"/>
  <c r="P13" i="16"/>
  <c r="O13" i="16"/>
  <c r="N13" i="16"/>
  <c r="M13" i="16"/>
  <c r="L13" i="16"/>
  <c r="G13" i="16"/>
  <c r="BH13" i="16" s="1"/>
  <c r="F13" i="16"/>
  <c r="AU12" i="16"/>
  <c r="L12" i="16" s="1"/>
  <c r="AO12" i="16"/>
  <c r="AJ12" i="16"/>
  <c r="AI12" i="16"/>
  <c r="AD12" i="16"/>
  <c r="AC12" i="16"/>
  <c r="X12" i="16"/>
  <c r="W12" i="16"/>
  <c r="Q12" i="16"/>
  <c r="P12" i="16"/>
  <c r="O12" i="16"/>
  <c r="N12" i="16"/>
  <c r="M12" i="16"/>
  <c r="G12" i="16"/>
  <c r="BH12" i="16" s="1"/>
  <c r="F12" i="16"/>
  <c r="AU11" i="16"/>
  <c r="AO11" i="16"/>
  <c r="AJ11" i="16"/>
  <c r="AI11" i="16"/>
  <c r="AD11" i="16"/>
  <c r="AC11" i="16"/>
  <c r="X11" i="16"/>
  <c r="W11" i="16"/>
  <c r="Q11" i="16"/>
  <c r="P11" i="16"/>
  <c r="O11" i="16"/>
  <c r="M11" i="16" s="1"/>
  <c r="N11" i="16"/>
  <c r="L11" i="16"/>
  <c r="G11" i="16"/>
  <c r="BH11" i="16" s="1"/>
  <c r="F11" i="16"/>
  <c r="AU10" i="16"/>
  <c r="AO10" i="16"/>
  <c r="AJ10" i="16"/>
  <c r="AI10" i="16"/>
  <c r="AD10" i="16"/>
  <c r="AC10" i="16"/>
  <c r="X10" i="16"/>
  <c r="W10" i="16"/>
  <c r="Q10" i="16"/>
  <c r="P10" i="16"/>
  <c r="O10" i="16"/>
  <c r="O25" i="16" s="1"/>
  <c r="M25" i="16" s="1"/>
  <c r="N10" i="16"/>
  <c r="N25" i="16" s="1"/>
  <c r="L10" i="16"/>
  <c r="G10" i="16"/>
  <c r="BH10" i="16" s="1"/>
  <c r="F10" i="16"/>
  <c r="AK176" i="15"/>
  <c r="AJ176" i="15"/>
  <c r="AL176" i="15" s="1"/>
  <c r="BB151" i="15"/>
  <c r="G148" i="15"/>
  <c r="BB146" i="15"/>
  <c r="AE140" i="15"/>
  <c r="AE134" i="15"/>
  <c r="AE133" i="15"/>
  <c r="G133" i="15"/>
  <c r="AE132" i="15"/>
  <c r="AE131" i="15"/>
  <c r="AE130" i="15"/>
  <c r="AE129" i="15"/>
  <c r="AE128" i="15"/>
  <c r="AE127" i="15"/>
  <c r="G127" i="15"/>
  <c r="AE126" i="15"/>
  <c r="AE125" i="15"/>
  <c r="AE124" i="15"/>
  <c r="AE123" i="15"/>
  <c r="AE122" i="15"/>
  <c r="AE120" i="15"/>
  <c r="AM112" i="15"/>
  <c r="AL112" i="15"/>
  <c r="AK112" i="15"/>
  <c r="V112" i="15"/>
  <c r="U112" i="15"/>
  <c r="T112" i="15"/>
  <c r="AM111" i="15"/>
  <c r="AL111" i="15"/>
  <c r="AK111" i="15"/>
  <c r="V111" i="15"/>
  <c r="U111" i="15"/>
  <c r="T111" i="15"/>
  <c r="AM110" i="15"/>
  <c r="AL110" i="15"/>
  <c r="AK110" i="15"/>
  <c r="V110" i="15"/>
  <c r="U110" i="15"/>
  <c r="T110" i="15"/>
  <c r="G128" i="15" s="1"/>
  <c r="AQ109" i="15"/>
  <c r="AP109" i="15"/>
  <c r="AM109" i="15"/>
  <c r="AL109" i="15"/>
  <c r="AI109" i="15"/>
  <c r="Z109" i="15"/>
  <c r="Y109" i="15"/>
  <c r="V109" i="15"/>
  <c r="U109" i="15"/>
  <c r="R109" i="15"/>
  <c r="AQ108" i="15"/>
  <c r="AP108" i="15"/>
  <c r="AM108" i="15"/>
  <c r="AL108" i="15"/>
  <c r="AI108" i="15"/>
  <c r="Z108" i="15"/>
  <c r="Y108" i="15"/>
  <c r="V108" i="15"/>
  <c r="U108" i="15"/>
  <c r="R108" i="15"/>
  <c r="AQ107" i="15"/>
  <c r="AP107" i="15"/>
  <c r="AM107" i="15"/>
  <c r="AL107" i="15"/>
  <c r="AI107" i="15"/>
  <c r="Z107" i="15"/>
  <c r="Y107" i="15"/>
  <c r="V107" i="15"/>
  <c r="U107" i="15"/>
  <c r="R107" i="15"/>
  <c r="AS106" i="15"/>
  <c r="AR106" i="15"/>
  <c r="AQ106" i="15"/>
  <c r="AP106" i="15"/>
  <c r="AK106" i="15"/>
  <c r="AJ106" i="15"/>
  <c r="AI106" i="15"/>
  <c r="AH106" i="15"/>
  <c r="AB106" i="15"/>
  <c r="AA106" i="15"/>
  <c r="Z106" i="15"/>
  <c r="Y106" i="15"/>
  <c r="T106" i="15"/>
  <c r="S106" i="15"/>
  <c r="R106" i="15"/>
  <c r="Q106" i="15"/>
  <c r="AS105" i="15"/>
  <c r="AR105" i="15"/>
  <c r="AQ105" i="15"/>
  <c r="AP105" i="15"/>
  <c r="AM105" i="15"/>
  <c r="BB152" i="15" s="1"/>
  <c r="AK105" i="15"/>
  <c r="AJ105" i="15"/>
  <c r="AI105" i="15"/>
  <c r="AH105" i="15"/>
  <c r="AB105" i="15"/>
  <c r="AA105" i="15"/>
  <c r="Z105" i="15"/>
  <c r="Y105" i="15"/>
  <c r="V105" i="15"/>
  <c r="T105" i="15"/>
  <c r="S105" i="15"/>
  <c r="R105" i="15"/>
  <c r="Q105" i="15"/>
  <c r="AR104" i="15"/>
  <c r="BB145" i="15" s="1"/>
  <c r="AP104" i="15"/>
  <c r="BB149" i="15" s="1"/>
  <c r="AJ104" i="15"/>
  <c r="BB148" i="15" s="1"/>
  <c r="AH104" i="15"/>
  <c r="BB144" i="15" s="1"/>
  <c r="AA104" i="15"/>
  <c r="AE145" i="15" s="1"/>
  <c r="Y104" i="15"/>
  <c r="S104" i="15"/>
  <c r="AE148" i="15" s="1"/>
  <c r="Q104" i="15"/>
  <c r="AR103" i="15"/>
  <c r="AQ103" i="15"/>
  <c r="AM103" i="15"/>
  <c r="AL103" i="15"/>
  <c r="AH103" i="15"/>
  <c r="AG103" i="15"/>
  <c r="AA103" i="15"/>
  <c r="Z103" i="15"/>
  <c r="V103" i="15"/>
  <c r="U103" i="15"/>
  <c r="Q103" i="15"/>
  <c r="P103" i="15"/>
  <c r="AR102" i="15"/>
  <c r="AQ102" i="15"/>
  <c r="AM102" i="15"/>
  <c r="AL102" i="15"/>
  <c r="AH102" i="15"/>
  <c r="AG102" i="15"/>
  <c r="AA102" i="15"/>
  <c r="Z102" i="15"/>
  <c r="V102" i="15"/>
  <c r="U102" i="15"/>
  <c r="Q102" i="15"/>
  <c r="P102" i="15"/>
  <c r="AR101" i="15"/>
  <c r="AQ101" i="15"/>
  <c r="BB142" i="15" s="1"/>
  <c r="AM101" i="15"/>
  <c r="AL101" i="15"/>
  <c r="AH101" i="15"/>
  <c r="AG101" i="15"/>
  <c r="AA101" i="15"/>
  <c r="Z101" i="15"/>
  <c r="G124" i="15" s="1"/>
  <c r="W101" i="15"/>
  <c r="V101" i="15"/>
  <c r="U101" i="15"/>
  <c r="AE151" i="15" s="1"/>
  <c r="G151" i="15" s="1"/>
  <c r="Q101" i="15"/>
  <c r="P101" i="15"/>
  <c r="G123" i="15" s="1"/>
  <c r="AO100" i="15"/>
  <c r="AN100" i="15"/>
  <c r="AM100" i="15"/>
  <c r="AL100" i="15"/>
  <c r="X100" i="15"/>
  <c r="W100" i="15"/>
  <c r="V100" i="15"/>
  <c r="U100" i="15"/>
  <c r="AO99" i="15"/>
  <c r="AN99" i="15"/>
  <c r="AM99" i="15"/>
  <c r="AL99" i="15"/>
  <c r="X99" i="15"/>
  <c r="W99" i="15"/>
  <c r="V99" i="15"/>
  <c r="U99" i="15"/>
  <c r="M99" i="15"/>
  <c r="AE138" i="15" s="1"/>
  <c r="AO98" i="15"/>
  <c r="AN98" i="15"/>
  <c r="AM98" i="15"/>
  <c r="M100" i="15" s="1"/>
  <c r="AL98" i="15"/>
  <c r="X98" i="15"/>
  <c r="AA97" i="15" s="1"/>
  <c r="W98" i="15"/>
  <c r="V98" i="15"/>
  <c r="U98" i="15"/>
  <c r="AR97" i="15"/>
  <c r="W88" i="15"/>
  <c r="AR85" i="15"/>
  <c r="AA85" i="15"/>
  <c r="W85" i="15"/>
  <c r="V84" i="15"/>
  <c r="M84" i="15"/>
  <c r="AS82" i="15"/>
  <c r="AQ82" i="15"/>
  <c r="AK82" i="15"/>
  <c r="AB82" i="15"/>
  <c r="Z82" i="15"/>
  <c r="T82" i="15"/>
  <c r="M82" i="15"/>
  <c r="M81" i="15"/>
  <c r="AI79" i="15"/>
  <c r="AB79" i="15"/>
  <c r="R79" i="15"/>
  <c r="M79" i="15"/>
  <c r="M78" i="15"/>
  <c r="M77" i="15"/>
  <c r="AN85" i="15" s="1"/>
  <c r="AR76" i="15"/>
  <c r="AA76" i="15"/>
  <c r="M76" i="15"/>
  <c r="M80" i="15" s="1"/>
  <c r="I84" i="15" s="1"/>
  <c r="AR75" i="15"/>
  <c r="AA75" i="15"/>
  <c r="M63" i="15"/>
  <c r="AI62" i="15"/>
  <c r="W59" i="15"/>
  <c r="M58" i="15"/>
  <c r="M59" i="15" s="1"/>
  <c r="M57" i="15"/>
  <c r="AM64" i="15" s="1"/>
  <c r="AR56" i="15"/>
  <c r="AA56" i="15"/>
  <c r="M56" i="15"/>
  <c r="M62" i="15" s="1"/>
  <c r="AR55" i="15"/>
  <c r="AA55" i="15"/>
  <c r="AR43" i="15"/>
  <c r="W43" i="15"/>
  <c r="AM42" i="15"/>
  <c r="AS40" i="15"/>
  <c r="AB40" i="15"/>
  <c r="M40" i="15"/>
  <c r="AN37" i="15"/>
  <c r="R37" i="15"/>
  <c r="M37" i="15"/>
  <c r="M38" i="15" s="1"/>
  <c r="M36" i="15"/>
  <c r="M35" i="15"/>
  <c r="AN59" i="15" s="1"/>
  <c r="AR34" i="15"/>
  <c r="AA34" i="15"/>
  <c r="AR33" i="15"/>
  <c r="AA33" i="15"/>
  <c r="BE25" i="15"/>
  <c r="BD25" i="15"/>
  <c r="BC25" i="15"/>
  <c r="BB25" i="15"/>
  <c r="BA25" i="15"/>
  <c r="AZ25" i="15"/>
  <c r="AY25" i="15"/>
  <c r="AX25" i="15"/>
  <c r="AW25" i="15"/>
  <c r="AV25" i="15"/>
  <c r="AT25" i="15"/>
  <c r="AS25" i="15"/>
  <c r="AR25" i="15"/>
  <c r="AQ25" i="15"/>
  <c r="AP25" i="15"/>
  <c r="AN25" i="15"/>
  <c r="AM25" i="15"/>
  <c r="AL25" i="15"/>
  <c r="AK25" i="15"/>
  <c r="AH25" i="15"/>
  <c r="AC25" i="15" s="1"/>
  <c r="AG25" i="15"/>
  <c r="AF25" i="15"/>
  <c r="AE25" i="15"/>
  <c r="AD25" i="15"/>
  <c r="AB25" i="15"/>
  <c r="AA25" i="15"/>
  <c r="Z25" i="15"/>
  <c r="Y25" i="15"/>
  <c r="V25" i="15"/>
  <c r="U25" i="15"/>
  <c r="T25" i="15"/>
  <c r="S25" i="15"/>
  <c r="R25" i="15"/>
  <c r="P25" i="15" s="1"/>
  <c r="K25" i="15"/>
  <c r="J25" i="15"/>
  <c r="I25" i="15"/>
  <c r="AU24" i="15"/>
  <c r="AO24" i="15"/>
  <c r="AJ24" i="15"/>
  <c r="AI24" i="15"/>
  <c r="AD24" i="15"/>
  <c r="AC24" i="15"/>
  <c r="X24" i="15"/>
  <c r="W24" i="15"/>
  <c r="Q24" i="15"/>
  <c r="P24" i="15"/>
  <c r="O24" i="15"/>
  <c r="N24" i="15"/>
  <c r="L24" i="15"/>
  <c r="AU23" i="15"/>
  <c r="L23" i="15" s="1"/>
  <c r="AO23" i="15"/>
  <c r="AJ23" i="15"/>
  <c r="AI23" i="15"/>
  <c r="AD23" i="15"/>
  <c r="AC23" i="15"/>
  <c r="X23" i="15"/>
  <c r="W23" i="15"/>
  <c r="Q23" i="15"/>
  <c r="P23" i="15"/>
  <c r="O23" i="15"/>
  <c r="N23" i="15"/>
  <c r="M23" i="15"/>
  <c r="G23" i="15"/>
  <c r="BH23" i="15" s="1"/>
  <c r="F23" i="15"/>
  <c r="AU22" i="15"/>
  <c r="AO22" i="15"/>
  <c r="AJ22" i="15"/>
  <c r="AI22" i="15"/>
  <c r="AD22" i="15"/>
  <c r="AC22" i="15"/>
  <c r="X22" i="15"/>
  <c r="W22" i="15"/>
  <c r="Q22" i="15"/>
  <c r="P22" i="15"/>
  <c r="O22" i="15"/>
  <c r="M22" i="15" s="1"/>
  <c r="N22" i="15"/>
  <c r="L22" i="15"/>
  <c r="G22" i="15"/>
  <c r="BH22" i="15" s="1"/>
  <c r="F22" i="15"/>
  <c r="AU21" i="15"/>
  <c r="AO21" i="15"/>
  <c r="AJ21" i="15"/>
  <c r="AI21" i="15"/>
  <c r="AD21" i="15"/>
  <c r="AC21" i="15"/>
  <c r="X21" i="15"/>
  <c r="W21" i="15"/>
  <c r="Q21" i="15"/>
  <c r="P21" i="15"/>
  <c r="O21" i="15"/>
  <c r="M21" i="15" s="1"/>
  <c r="N21" i="15"/>
  <c r="L21" i="15"/>
  <c r="G21" i="15"/>
  <c r="BH21" i="15" s="1"/>
  <c r="F21" i="15"/>
  <c r="AU20" i="15"/>
  <c r="AO20" i="15"/>
  <c r="AJ20" i="15"/>
  <c r="AI20" i="15"/>
  <c r="AD20" i="15"/>
  <c r="AC20" i="15"/>
  <c r="X20" i="15"/>
  <c r="W20" i="15"/>
  <c r="Q20" i="15"/>
  <c r="P20" i="15"/>
  <c r="O20" i="15"/>
  <c r="N20" i="15"/>
  <c r="M20" i="15"/>
  <c r="L20" i="15"/>
  <c r="G20" i="15"/>
  <c r="BH20" i="15" s="1"/>
  <c r="F20" i="15"/>
  <c r="AU19" i="15"/>
  <c r="L19" i="15" s="1"/>
  <c r="AO19" i="15"/>
  <c r="AJ19" i="15"/>
  <c r="AI19" i="15"/>
  <c r="AD19" i="15"/>
  <c r="AC19" i="15"/>
  <c r="X19" i="15"/>
  <c r="W19" i="15"/>
  <c r="Q19" i="15"/>
  <c r="P19" i="15"/>
  <c r="O19" i="15"/>
  <c r="N19" i="15"/>
  <c r="M19" i="15"/>
  <c r="G19" i="15"/>
  <c r="BH19" i="15" s="1"/>
  <c r="F19" i="15"/>
  <c r="AU18" i="15"/>
  <c r="AO18" i="15"/>
  <c r="AJ18" i="15"/>
  <c r="AI18" i="15"/>
  <c r="AD18" i="15"/>
  <c r="AC18" i="15"/>
  <c r="X18" i="15"/>
  <c r="W18" i="15"/>
  <c r="Q18" i="15"/>
  <c r="P18" i="15"/>
  <c r="O18" i="15"/>
  <c r="M18" i="15" s="1"/>
  <c r="N18" i="15"/>
  <c r="L18" i="15"/>
  <c r="G18" i="15"/>
  <c r="BH18" i="15" s="1"/>
  <c r="F18" i="15"/>
  <c r="AU17" i="15"/>
  <c r="AO17" i="15"/>
  <c r="AJ17" i="15"/>
  <c r="AI17" i="15"/>
  <c r="AD17" i="15"/>
  <c r="AC17" i="15"/>
  <c r="X17" i="15"/>
  <c r="W17" i="15"/>
  <c r="Q17" i="15"/>
  <c r="P17" i="15"/>
  <c r="O17" i="15"/>
  <c r="M17" i="15" s="1"/>
  <c r="N17" i="15"/>
  <c r="L17" i="15"/>
  <c r="G17" i="15"/>
  <c r="BH17" i="15" s="1"/>
  <c r="F17" i="15"/>
  <c r="AU16" i="15"/>
  <c r="AO16" i="15"/>
  <c r="AJ16" i="15"/>
  <c r="AI16" i="15"/>
  <c r="AD16" i="15"/>
  <c r="AC16" i="15"/>
  <c r="X16" i="15"/>
  <c r="W16" i="15"/>
  <c r="Q16" i="15"/>
  <c r="P16" i="15"/>
  <c r="O16" i="15"/>
  <c r="N16" i="15"/>
  <c r="M16" i="15"/>
  <c r="L16" i="15"/>
  <c r="G16" i="15"/>
  <c r="BH16" i="15" s="1"/>
  <c r="F16" i="15"/>
  <c r="AU15" i="15"/>
  <c r="L15" i="15" s="1"/>
  <c r="AO15" i="15"/>
  <c r="AJ15" i="15"/>
  <c r="AI15" i="15"/>
  <c r="AD15" i="15"/>
  <c r="AC15" i="15"/>
  <c r="X15" i="15"/>
  <c r="W15" i="15"/>
  <c r="Q15" i="15"/>
  <c r="P15" i="15"/>
  <c r="O15" i="15"/>
  <c r="N15" i="15"/>
  <c r="M15" i="15"/>
  <c r="G15" i="15"/>
  <c r="BH15" i="15" s="1"/>
  <c r="F15" i="15"/>
  <c r="AU14" i="15"/>
  <c r="L14" i="15" s="1"/>
  <c r="AO14" i="15"/>
  <c r="AJ14" i="15"/>
  <c r="AI14" i="15"/>
  <c r="AD14" i="15"/>
  <c r="AC14" i="15"/>
  <c r="X14" i="15"/>
  <c r="W14" i="15"/>
  <c r="Q14" i="15"/>
  <c r="P14" i="15"/>
  <c r="O14" i="15"/>
  <c r="N14" i="15"/>
  <c r="M14" i="15"/>
  <c r="G14" i="15"/>
  <c r="BH14" i="15" s="1"/>
  <c r="F14" i="15"/>
  <c r="AU13" i="15"/>
  <c r="L13" i="15" s="1"/>
  <c r="AO13" i="15"/>
  <c r="AJ13" i="15"/>
  <c r="AI13" i="15"/>
  <c r="AD13" i="15"/>
  <c r="AC13" i="15"/>
  <c r="X13" i="15"/>
  <c r="W13" i="15"/>
  <c r="Q13" i="15"/>
  <c r="P13" i="15"/>
  <c r="O13" i="15"/>
  <c r="N13" i="15"/>
  <c r="N25" i="15" s="1"/>
  <c r="G13" i="15"/>
  <c r="BH13" i="15" s="1"/>
  <c r="F13" i="15"/>
  <c r="AU12" i="15"/>
  <c r="AO12" i="15"/>
  <c r="AJ12" i="15"/>
  <c r="AI12" i="15"/>
  <c r="AD12" i="15"/>
  <c r="AC12" i="15"/>
  <c r="X12" i="15"/>
  <c r="W12" i="15"/>
  <c r="Q12" i="15"/>
  <c r="P12" i="15"/>
  <c r="O12" i="15"/>
  <c r="M12" i="15" s="1"/>
  <c r="N12" i="15"/>
  <c r="L12" i="15"/>
  <c r="G12" i="15"/>
  <c r="BH12" i="15" s="1"/>
  <c r="F12" i="15"/>
  <c r="AU11" i="15"/>
  <c r="AO11" i="15"/>
  <c r="AJ11" i="15"/>
  <c r="AI11" i="15"/>
  <c r="AD11" i="15"/>
  <c r="AC11" i="15"/>
  <c r="X11" i="15"/>
  <c r="W11" i="15"/>
  <c r="Q11" i="15"/>
  <c r="P11" i="15"/>
  <c r="O11" i="15"/>
  <c r="M11" i="15" s="1"/>
  <c r="N11" i="15"/>
  <c r="L11" i="15"/>
  <c r="G11" i="15"/>
  <c r="BH11" i="15" s="1"/>
  <c r="F11" i="15"/>
  <c r="AU10" i="15"/>
  <c r="AU25" i="15" s="1"/>
  <c r="AO10" i="15"/>
  <c r="AO25" i="15" s="1"/>
  <c r="AJ10" i="15"/>
  <c r="AI10" i="15"/>
  <c r="AD10" i="15"/>
  <c r="AC10" i="15"/>
  <c r="X10" i="15"/>
  <c r="W10" i="15"/>
  <c r="Q10" i="15"/>
  <c r="P10" i="15"/>
  <c r="O10" i="15"/>
  <c r="N10" i="15"/>
  <c r="M10" i="15"/>
  <c r="G10" i="15"/>
  <c r="BH10" i="15" s="1"/>
  <c r="F10" i="15"/>
  <c r="AK176" i="14"/>
  <c r="AJ176" i="14"/>
  <c r="AL176" i="14" s="1"/>
  <c r="AE147" i="14"/>
  <c r="BB146" i="14"/>
  <c r="BB143" i="14"/>
  <c r="AE140" i="14"/>
  <c r="AE134" i="14"/>
  <c r="AE133" i="14"/>
  <c r="AE132" i="14"/>
  <c r="AE131" i="14"/>
  <c r="AE130" i="14"/>
  <c r="AE129" i="14"/>
  <c r="AE128" i="14"/>
  <c r="AE127" i="14"/>
  <c r="AE126" i="14"/>
  <c r="AE125" i="14"/>
  <c r="AE124" i="14"/>
  <c r="AE123" i="14"/>
  <c r="AE122" i="14"/>
  <c r="AE120" i="14"/>
  <c r="AM112" i="14"/>
  <c r="AL112" i="14"/>
  <c r="AK112" i="14"/>
  <c r="V112" i="14"/>
  <c r="U112" i="14"/>
  <c r="T112" i="14"/>
  <c r="AM111" i="14"/>
  <c r="AL111" i="14"/>
  <c r="AK111" i="14"/>
  <c r="V111" i="14"/>
  <c r="U111" i="14"/>
  <c r="T111" i="14"/>
  <c r="AM110" i="14"/>
  <c r="AL110" i="14"/>
  <c r="AK110" i="14"/>
  <c r="V110" i="14"/>
  <c r="U110" i="14"/>
  <c r="T110" i="14"/>
  <c r="G128" i="14" s="1"/>
  <c r="AQ109" i="14"/>
  <c r="AP109" i="14"/>
  <c r="AM109" i="14"/>
  <c r="AL109" i="14"/>
  <c r="AI109" i="14"/>
  <c r="Z109" i="14"/>
  <c r="Y109" i="14"/>
  <c r="V109" i="14"/>
  <c r="U109" i="14"/>
  <c r="R109" i="14"/>
  <c r="AQ108" i="14"/>
  <c r="AP108" i="14"/>
  <c r="AM108" i="14"/>
  <c r="AL108" i="14"/>
  <c r="AI108" i="14"/>
  <c r="Z108" i="14"/>
  <c r="Y108" i="14"/>
  <c r="V108" i="14"/>
  <c r="U108" i="14"/>
  <c r="R108" i="14"/>
  <c r="AQ107" i="14"/>
  <c r="AP107" i="14"/>
  <c r="AM107" i="14"/>
  <c r="AL107" i="14"/>
  <c r="AI107" i="14"/>
  <c r="Z107" i="14"/>
  <c r="Y107" i="14"/>
  <c r="V107" i="14"/>
  <c r="U107" i="14"/>
  <c r="R107" i="14"/>
  <c r="AS106" i="14"/>
  <c r="AR106" i="14"/>
  <c r="AQ106" i="14"/>
  <c r="AP106" i="14"/>
  <c r="AK106" i="14"/>
  <c r="AJ106" i="14"/>
  <c r="AI106" i="14"/>
  <c r="AH106" i="14"/>
  <c r="AB106" i="14"/>
  <c r="AA106" i="14"/>
  <c r="Z106" i="14"/>
  <c r="Y106" i="14"/>
  <c r="T106" i="14"/>
  <c r="S106" i="14"/>
  <c r="R106" i="14"/>
  <c r="Q106" i="14"/>
  <c r="AS105" i="14"/>
  <c r="AR105" i="14"/>
  <c r="AQ105" i="14"/>
  <c r="AP105" i="14"/>
  <c r="AM105" i="14"/>
  <c r="BB152" i="14" s="1"/>
  <c r="AK105" i="14"/>
  <c r="AJ105" i="14"/>
  <c r="AI105" i="14"/>
  <c r="AH105" i="14"/>
  <c r="AB105" i="14"/>
  <c r="AA105" i="14"/>
  <c r="Z105" i="14"/>
  <c r="Y105" i="14"/>
  <c r="V105" i="14"/>
  <c r="T105" i="14"/>
  <c r="S105" i="14"/>
  <c r="R105" i="14"/>
  <c r="Q105" i="14"/>
  <c r="AR104" i="14"/>
  <c r="BB145" i="14" s="1"/>
  <c r="AP104" i="14"/>
  <c r="BB149" i="14" s="1"/>
  <c r="AJ104" i="14"/>
  <c r="BB148" i="14" s="1"/>
  <c r="AH104" i="14"/>
  <c r="BB144" i="14" s="1"/>
  <c r="AA104" i="14"/>
  <c r="AE145" i="14" s="1"/>
  <c r="Y104" i="14"/>
  <c r="S104" i="14"/>
  <c r="AE148" i="14" s="1"/>
  <c r="Q104" i="14"/>
  <c r="AR103" i="14"/>
  <c r="AQ103" i="14"/>
  <c r="AM103" i="14"/>
  <c r="AL103" i="14"/>
  <c r="AH103" i="14"/>
  <c r="AG103" i="14"/>
  <c r="AA103" i="14"/>
  <c r="Z103" i="14"/>
  <c r="V103" i="14"/>
  <c r="U103" i="14"/>
  <c r="Q103" i="14"/>
  <c r="P103" i="14"/>
  <c r="AR102" i="14"/>
  <c r="AQ102" i="14"/>
  <c r="AM102" i="14"/>
  <c r="AL102" i="14"/>
  <c r="AH102" i="14"/>
  <c r="AG102" i="14"/>
  <c r="AA102" i="14"/>
  <c r="Z102" i="14"/>
  <c r="V102" i="14"/>
  <c r="U102" i="14"/>
  <c r="Q102" i="14"/>
  <c r="P102" i="14"/>
  <c r="AR101" i="14"/>
  <c r="AQ101" i="14"/>
  <c r="BB142" i="14" s="1"/>
  <c r="AM101" i="14"/>
  <c r="AL101" i="14"/>
  <c r="BB151" i="14" s="1"/>
  <c r="AH101" i="14"/>
  <c r="AG101" i="14"/>
  <c r="AA101" i="14"/>
  <c r="Z101" i="14"/>
  <c r="G124" i="14" s="1"/>
  <c r="W101" i="14"/>
  <c r="V101" i="14"/>
  <c r="U101" i="14"/>
  <c r="AE151" i="14" s="1"/>
  <c r="Q101" i="14"/>
  <c r="P101" i="14"/>
  <c r="G123" i="14" s="1"/>
  <c r="AO100" i="14"/>
  <c r="AN100" i="14"/>
  <c r="AM100" i="14"/>
  <c r="AL100" i="14"/>
  <c r="X100" i="14"/>
  <c r="W100" i="14"/>
  <c r="V100" i="14"/>
  <c r="U100" i="14"/>
  <c r="AO99" i="14"/>
  <c r="AN99" i="14"/>
  <c r="AM99" i="14"/>
  <c r="AL99" i="14"/>
  <c r="X99" i="14"/>
  <c r="AA97" i="14" s="1"/>
  <c r="W99" i="14"/>
  <c r="V99" i="14"/>
  <c r="U99" i="14"/>
  <c r="M99" i="14"/>
  <c r="AE138" i="14" s="1"/>
  <c r="AO98" i="14"/>
  <c r="AN98" i="14"/>
  <c r="AM98" i="14"/>
  <c r="AL98" i="14"/>
  <c r="X98" i="14"/>
  <c r="W98" i="14"/>
  <c r="V98" i="14"/>
  <c r="U98" i="14"/>
  <c r="AR97" i="14"/>
  <c r="AR85" i="14"/>
  <c r="W85" i="14"/>
  <c r="M84" i="14"/>
  <c r="AQ82" i="14"/>
  <c r="Z82" i="14"/>
  <c r="M81" i="14"/>
  <c r="AI79" i="14"/>
  <c r="AB79" i="14"/>
  <c r="M79" i="14"/>
  <c r="M78" i="14"/>
  <c r="M77" i="14"/>
  <c r="AN85" i="14" s="1"/>
  <c r="AR76" i="14"/>
  <c r="AA76" i="14"/>
  <c r="M76" i="14"/>
  <c r="M80" i="14" s="1"/>
  <c r="I84" i="14" s="1"/>
  <c r="AR75" i="14"/>
  <c r="AA75" i="14"/>
  <c r="M63" i="14"/>
  <c r="W59" i="14"/>
  <c r="M58" i="14"/>
  <c r="M59" i="14" s="1"/>
  <c r="M57" i="14"/>
  <c r="AM64" i="14" s="1"/>
  <c r="AR56" i="14"/>
  <c r="AA56" i="14"/>
  <c r="M56" i="14"/>
  <c r="M62" i="14" s="1"/>
  <c r="AR55" i="14"/>
  <c r="AA55" i="14"/>
  <c r="AR43" i="14"/>
  <c r="W43" i="14"/>
  <c r="AM42" i="14"/>
  <c r="AS40" i="14"/>
  <c r="AB40" i="14"/>
  <c r="M40" i="14"/>
  <c r="AN37" i="14"/>
  <c r="R37" i="14"/>
  <c r="M37" i="14"/>
  <c r="M38" i="14" s="1"/>
  <c r="M36" i="14"/>
  <c r="M35" i="14"/>
  <c r="AN59" i="14" s="1"/>
  <c r="AR34" i="14"/>
  <c r="AA34" i="14"/>
  <c r="AR33" i="14"/>
  <c r="AA33" i="14"/>
  <c r="BE25" i="14"/>
  <c r="BD25" i="14"/>
  <c r="BC25" i="14"/>
  <c r="BB25" i="14"/>
  <c r="BA25" i="14"/>
  <c r="AZ25" i="14"/>
  <c r="AY25" i="14"/>
  <c r="AX25" i="14"/>
  <c r="AW25" i="14"/>
  <c r="AV25" i="14"/>
  <c r="AT25" i="14"/>
  <c r="AS25" i="14"/>
  <c r="AR25" i="14"/>
  <c r="AQ25" i="14"/>
  <c r="AP25" i="14"/>
  <c r="AN25" i="14"/>
  <c r="AM25" i="14"/>
  <c r="AL25" i="14"/>
  <c r="AK25" i="14"/>
  <c r="AH25" i="14"/>
  <c r="AG25" i="14"/>
  <c r="AF25" i="14"/>
  <c r="AE25" i="14"/>
  <c r="AB25" i="14"/>
  <c r="AA25" i="14"/>
  <c r="Z25" i="14"/>
  <c r="Y25" i="14"/>
  <c r="V25" i="14"/>
  <c r="U25" i="14"/>
  <c r="T25" i="14"/>
  <c r="S25" i="14"/>
  <c r="R25" i="14"/>
  <c r="P25" i="14" s="1"/>
  <c r="Q25" i="14"/>
  <c r="K25" i="14"/>
  <c r="J25" i="14"/>
  <c r="I25" i="14"/>
  <c r="AU24" i="14"/>
  <c r="AO24" i="14"/>
  <c r="AJ24" i="14"/>
  <c r="AI24" i="14"/>
  <c r="AD24" i="14"/>
  <c r="AC24" i="14"/>
  <c r="X24" i="14"/>
  <c r="W24" i="14"/>
  <c r="Q24" i="14"/>
  <c r="P24" i="14"/>
  <c r="O24" i="14"/>
  <c r="M24" i="14" s="1"/>
  <c r="N24" i="14"/>
  <c r="L24" i="14"/>
  <c r="AU23" i="14"/>
  <c r="AO23" i="14"/>
  <c r="AJ23" i="14"/>
  <c r="AI23" i="14"/>
  <c r="AD23" i="14"/>
  <c r="AC23" i="14"/>
  <c r="X23" i="14"/>
  <c r="W23" i="14"/>
  <c r="Q23" i="14"/>
  <c r="P23" i="14"/>
  <c r="O23" i="14"/>
  <c r="M23" i="14" s="1"/>
  <c r="N23" i="14"/>
  <c r="L23" i="14"/>
  <c r="G23" i="14"/>
  <c r="BH23" i="14" s="1"/>
  <c r="F23" i="14"/>
  <c r="AU22" i="14"/>
  <c r="L22" i="14" s="1"/>
  <c r="AO22" i="14"/>
  <c r="AJ22" i="14"/>
  <c r="AI22" i="14"/>
  <c r="AD22" i="14"/>
  <c r="AC22" i="14"/>
  <c r="X22" i="14"/>
  <c r="W22" i="14"/>
  <c r="Q22" i="14"/>
  <c r="P22" i="14"/>
  <c r="O22" i="14"/>
  <c r="N22" i="14"/>
  <c r="M22" i="14"/>
  <c r="G22" i="14"/>
  <c r="BH22" i="14" s="1"/>
  <c r="F22" i="14"/>
  <c r="AU21" i="14"/>
  <c r="AO21" i="14"/>
  <c r="AJ21" i="14"/>
  <c r="AI21" i="14"/>
  <c r="AD21" i="14"/>
  <c r="AC21" i="14"/>
  <c r="X21" i="14"/>
  <c r="W21" i="14"/>
  <c r="Q21" i="14"/>
  <c r="P21" i="14"/>
  <c r="O21" i="14"/>
  <c r="N21" i="14"/>
  <c r="M21" i="14" s="1"/>
  <c r="L21" i="14"/>
  <c r="G21" i="14"/>
  <c r="BH21" i="14" s="1"/>
  <c r="F21" i="14"/>
  <c r="AU20" i="14"/>
  <c r="L20" i="14" s="1"/>
  <c r="AO20" i="14"/>
  <c r="AJ20" i="14"/>
  <c r="AI20" i="14"/>
  <c r="AD20" i="14"/>
  <c r="AC20" i="14"/>
  <c r="X20" i="14"/>
  <c r="W20" i="14"/>
  <c r="Q20" i="14"/>
  <c r="P20" i="14"/>
  <c r="O20" i="14"/>
  <c r="M20" i="14" s="1"/>
  <c r="N20" i="14"/>
  <c r="G20" i="14"/>
  <c r="BH20" i="14" s="1"/>
  <c r="F20" i="14"/>
  <c r="AU19" i="14"/>
  <c r="AO19" i="14"/>
  <c r="AJ19" i="14"/>
  <c r="AI19" i="14"/>
  <c r="AD19" i="14"/>
  <c r="AC19" i="14"/>
  <c r="X19" i="14"/>
  <c r="W19" i="14"/>
  <c r="Q19" i="14"/>
  <c r="P19" i="14"/>
  <c r="O19" i="14"/>
  <c r="M19" i="14" s="1"/>
  <c r="N19" i="14"/>
  <c r="L19" i="14"/>
  <c r="G19" i="14"/>
  <c r="BH19" i="14" s="1"/>
  <c r="F19" i="14"/>
  <c r="AU18" i="14"/>
  <c r="L18" i="14" s="1"/>
  <c r="AO18" i="14"/>
  <c r="AJ18" i="14"/>
  <c r="AI18" i="14"/>
  <c r="AD18" i="14"/>
  <c r="AC18" i="14"/>
  <c r="X18" i="14"/>
  <c r="W18" i="14"/>
  <c r="Q18" i="14"/>
  <c r="P18" i="14"/>
  <c r="O18" i="14"/>
  <c r="N18" i="14"/>
  <c r="M18" i="14"/>
  <c r="G18" i="14"/>
  <c r="BH18" i="14" s="1"/>
  <c r="F18" i="14"/>
  <c r="AU17" i="14"/>
  <c r="AO17" i="14"/>
  <c r="AJ17" i="14"/>
  <c r="AI17" i="14"/>
  <c r="AD17" i="14"/>
  <c r="AC17" i="14"/>
  <c r="X17" i="14"/>
  <c r="W17" i="14"/>
  <c r="Q17" i="14"/>
  <c r="P17" i="14"/>
  <c r="O17" i="14"/>
  <c r="N17" i="14"/>
  <c r="M17" i="14" s="1"/>
  <c r="L17" i="14"/>
  <c r="G17" i="14"/>
  <c r="BH17" i="14" s="1"/>
  <c r="F17" i="14"/>
  <c r="AU16" i="14"/>
  <c r="L16" i="14" s="1"/>
  <c r="AO16" i="14"/>
  <c r="AJ16" i="14"/>
  <c r="AI16" i="14"/>
  <c r="AD16" i="14"/>
  <c r="AC16" i="14"/>
  <c r="X16" i="14"/>
  <c r="W16" i="14"/>
  <c r="Q16" i="14"/>
  <c r="P16" i="14"/>
  <c r="O16" i="14"/>
  <c r="M16" i="14" s="1"/>
  <c r="N16" i="14"/>
  <c r="G16" i="14"/>
  <c r="BH16" i="14" s="1"/>
  <c r="F16" i="14"/>
  <c r="AU15" i="14"/>
  <c r="AO15" i="14"/>
  <c r="L15" i="14" s="1"/>
  <c r="AJ15" i="14"/>
  <c r="AI15" i="14"/>
  <c r="AD15" i="14"/>
  <c r="AC15" i="14"/>
  <c r="X15" i="14"/>
  <c r="W15" i="14"/>
  <c r="Q15" i="14"/>
  <c r="P15" i="14"/>
  <c r="O15" i="14"/>
  <c r="M15" i="14" s="1"/>
  <c r="N15" i="14"/>
  <c r="G15" i="14"/>
  <c r="BH15" i="14" s="1"/>
  <c r="F15" i="14"/>
  <c r="AU14" i="14"/>
  <c r="L14" i="14" s="1"/>
  <c r="AO14" i="14"/>
  <c r="AJ14" i="14"/>
  <c r="AI14" i="14"/>
  <c r="AD14" i="14"/>
  <c r="AC14" i="14"/>
  <c r="X14" i="14"/>
  <c r="W14" i="14"/>
  <c r="Q14" i="14"/>
  <c r="P14" i="14"/>
  <c r="O14" i="14"/>
  <c r="N14" i="14"/>
  <c r="M14" i="14"/>
  <c r="G14" i="14"/>
  <c r="BH14" i="14" s="1"/>
  <c r="F14" i="14"/>
  <c r="AU13" i="14"/>
  <c r="AO13" i="14"/>
  <c r="AJ13" i="14"/>
  <c r="AI13" i="14"/>
  <c r="AD13" i="14"/>
  <c r="AC13" i="14"/>
  <c r="X13" i="14"/>
  <c r="W13" i="14"/>
  <c r="Q13" i="14"/>
  <c r="P13" i="14"/>
  <c r="O13" i="14"/>
  <c r="N13" i="14"/>
  <c r="M13" i="14" s="1"/>
  <c r="L13" i="14"/>
  <c r="G13" i="14"/>
  <c r="BH13" i="14" s="1"/>
  <c r="F13" i="14"/>
  <c r="AU12" i="14"/>
  <c r="L12" i="14" s="1"/>
  <c r="AO12" i="14"/>
  <c r="AJ12" i="14"/>
  <c r="AI12" i="14"/>
  <c r="AD12" i="14"/>
  <c r="AC12" i="14"/>
  <c r="X12" i="14"/>
  <c r="W12" i="14"/>
  <c r="Q12" i="14"/>
  <c r="P12" i="14"/>
  <c r="O12" i="14"/>
  <c r="M12" i="14" s="1"/>
  <c r="N12" i="14"/>
  <c r="G12" i="14"/>
  <c r="BH12" i="14" s="1"/>
  <c r="F12" i="14"/>
  <c r="AU11" i="14"/>
  <c r="AO11" i="14"/>
  <c r="L11" i="14" s="1"/>
  <c r="AJ11" i="14"/>
  <c r="AI11" i="14"/>
  <c r="AD11" i="14"/>
  <c r="AC11" i="14"/>
  <c r="X11" i="14"/>
  <c r="W11" i="14"/>
  <c r="Q11" i="14"/>
  <c r="P11" i="14"/>
  <c r="O11" i="14"/>
  <c r="M11" i="14" s="1"/>
  <c r="N11" i="14"/>
  <c r="G11" i="14"/>
  <c r="BH11" i="14" s="1"/>
  <c r="F11" i="14"/>
  <c r="AU10" i="14"/>
  <c r="AO10" i="14"/>
  <c r="AJ10" i="14"/>
  <c r="AI10" i="14"/>
  <c r="AD10" i="14"/>
  <c r="AC10" i="14"/>
  <c r="X10" i="14"/>
  <c r="W10" i="14"/>
  <c r="Q10" i="14"/>
  <c r="P10" i="14"/>
  <c r="O10" i="14"/>
  <c r="N10" i="14"/>
  <c r="M10" i="14"/>
  <c r="G10" i="14"/>
  <c r="BH10" i="14" s="1"/>
  <c r="F10" i="14"/>
  <c r="AK176" i="13"/>
  <c r="AJ176" i="13"/>
  <c r="AL176" i="13" s="1"/>
  <c r="AE152" i="13"/>
  <c r="BB151" i="13"/>
  <c r="BB149" i="13"/>
  <c r="BB146" i="13"/>
  <c r="G145" i="13"/>
  <c r="AE140" i="13"/>
  <c r="AE134" i="13"/>
  <c r="AE133" i="13"/>
  <c r="G133" i="13"/>
  <c r="AE132" i="13"/>
  <c r="AE131" i="13"/>
  <c r="AE130" i="13"/>
  <c r="AE129" i="13"/>
  <c r="AE128" i="13"/>
  <c r="AE127" i="13"/>
  <c r="G127" i="13"/>
  <c r="AE126" i="13"/>
  <c r="G126" i="13"/>
  <c r="AE125" i="13"/>
  <c r="AE124" i="13"/>
  <c r="AE123" i="13"/>
  <c r="AE122" i="13"/>
  <c r="AE120" i="13"/>
  <c r="AM112" i="13"/>
  <c r="AL112" i="13"/>
  <c r="AK112" i="13"/>
  <c r="V112" i="13"/>
  <c r="U112" i="13"/>
  <c r="T112" i="13"/>
  <c r="AM111" i="13"/>
  <c r="AL111" i="13"/>
  <c r="AK111" i="13"/>
  <c r="V111" i="13"/>
  <c r="U111" i="13"/>
  <c r="T111" i="13"/>
  <c r="AM110" i="13"/>
  <c r="AL110" i="13"/>
  <c r="AK110" i="13"/>
  <c r="V110" i="13"/>
  <c r="U110" i="13"/>
  <c r="T110" i="13"/>
  <c r="G128" i="13" s="1"/>
  <c r="AQ109" i="13"/>
  <c r="AP109" i="13"/>
  <c r="AM109" i="13"/>
  <c r="AL109" i="13"/>
  <c r="AI109" i="13"/>
  <c r="Z109" i="13"/>
  <c r="Y109" i="13"/>
  <c r="V109" i="13"/>
  <c r="U109" i="13"/>
  <c r="R109" i="13"/>
  <c r="AQ108" i="13"/>
  <c r="AP108" i="13"/>
  <c r="AM108" i="13"/>
  <c r="AL108" i="13"/>
  <c r="AI108" i="13"/>
  <c r="Z108" i="13"/>
  <c r="Y108" i="13"/>
  <c r="V108" i="13"/>
  <c r="U108" i="13"/>
  <c r="R108" i="13"/>
  <c r="AQ107" i="13"/>
  <c r="AP107" i="13"/>
  <c r="AM107" i="13"/>
  <c r="AL107" i="13"/>
  <c r="AI107" i="13"/>
  <c r="Z107" i="13"/>
  <c r="Y107" i="13"/>
  <c r="V107" i="13"/>
  <c r="U107" i="13"/>
  <c r="R107" i="13"/>
  <c r="AS106" i="13"/>
  <c r="AR106" i="13"/>
  <c r="AQ106" i="13"/>
  <c r="AP106" i="13"/>
  <c r="AK106" i="13"/>
  <c r="AJ106" i="13"/>
  <c r="AI106" i="13"/>
  <c r="AH106" i="13"/>
  <c r="AB106" i="13"/>
  <c r="AA106" i="13"/>
  <c r="Z106" i="13"/>
  <c r="Y106" i="13"/>
  <c r="T106" i="13"/>
  <c r="S106" i="13"/>
  <c r="R106" i="13"/>
  <c r="Q106" i="13"/>
  <c r="AS105" i="13"/>
  <c r="AR105" i="13"/>
  <c r="AQ105" i="13"/>
  <c r="AP105" i="13"/>
  <c r="AM105" i="13"/>
  <c r="BB152" i="13" s="1"/>
  <c r="AK105" i="13"/>
  <c r="AJ105" i="13"/>
  <c r="AI105" i="13"/>
  <c r="AH105" i="13"/>
  <c r="AB105" i="13"/>
  <c r="AA105" i="13"/>
  <c r="Z105" i="13"/>
  <c r="Y105" i="13"/>
  <c r="V105" i="13"/>
  <c r="T105" i="13"/>
  <c r="S105" i="13"/>
  <c r="R105" i="13"/>
  <c r="Q105" i="13"/>
  <c r="AR104" i="13"/>
  <c r="BB145" i="13" s="1"/>
  <c r="AP104" i="13"/>
  <c r="AJ104" i="13"/>
  <c r="BB148" i="13" s="1"/>
  <c r="AH104" i="13"/>
  <c r="AA104" i="13"/>
  <c r="AE145" i="13" s="1"/>
  <c r="Y104" i="13"/>
  <c r="AE149" i="13" s="1"/>
  <c r="S104" i="13"/>
  <c r="AE148" i="13" s="1"/>
  <c r="Q104" i="13"/>
  <c r="AR103" i="13"/>
  <c r="AQ103" i="13"/>
  <c r="AM103" i="13"/>
  <c r="AL103" i="13"/>
  <c r="AH103" i="13"/>
  <c r="AG103" i="13"/>
  <c r="AA103" i="13"/>
  <c r="Z103" i="13"/>
  <c r="V103" i="13"/>
  <c r="U103" i="13"/>
  <c r="Q103" i="13"/>
  <c r="P103" i="13"/>
  <c r="AR102" i="13"/>
  <c r="AQ102" i="13"/>
  <c r="AM102" i="13"/>
  <c r="AL102" i="13"/>
  <c r="AH102" i="13"/>
  <c r="AG102" i="13"/>
  <c r="AA102" i="13"/>
  <c r="Z102" i="13"/>
  <c r="V102" i="13"/>
  <c r="U102" i="13"/>
  <c r="Q102" i="13"/>
  <c r="P102" i="13"/>
  <c r="AR101" i="13"/>
  <c r="AQ101" i="13"/>
  <c r="BB142" i="13" s="1"/>
  <c r="AM101" i="13"/>
  <c r="AL101" i="13"/>
  <c r="AH101" i="13"/>
  <c r="AG101" i="13"/>
  <c r="AA101" i="13"/>
  <c r="Z101" i="13"/>
  <c r="V101" i="13"/>
  <c r="U101" i="13"/>
  <c r="AE151" i="13" s="1"/>
  <c r="Q101" i="13"/>
  <c r="P101" i="13"/>
  <c r="G123" i="13" s="1"/>
  <c r="AO100" i="13"/>
  <c r="AN100" i="13"/>
  <c r="AM100" i="13"/>
  <c r="AL100" i="13"/>
  <c r="X100" i="13"/>
  <c r="W100" i="13"/>
  <c r="V100" i="13"/>
  <c r="U100" i="13"/>
  <c r="AO99" i="13"/>
  <c r="AN99" i="13"/>
  <c r="AM99" i="13"/>
  <c r="AL99" i="13"/>
  <c r="M100" i="13" s="1"/>
  <c r="X99" i="13"/>
  <c r="W99" i="13"/>
  <c r="V99" i="13"/>
  <c r="U99" i="13"/>
  <c r="AO98" i="13"/>
  <c r="AN98" i="13"/>
  <c r="AM98" i="13"/>
  <c r="AL98" i="13"/>
  <c r="X98" i="13"/>
  <c r="W98" i="13"/>
  <c r="V98" i="13"/>
  <c r="U98" i="13"/>
  <c r="W88" i="13"/>
  <c r="AR85" i="13"/>
  <c r="AA85" i="13"/>
  <c r="W85" i="13"/>
  <c r="V84" i="13"/>
  <c r="M84" i="13"/>
  <c r="M83" i="13"/>
  <c r="AS82" i="13"/>
  <c r="AQ82" i="13"/>
  <c r="AB82" i="13"/>
  <c r="Z82" i="13"/>
  <c r="M82" i="13"/>
  <c r="M81" i="13"/>
  <c r="AI79" i="13"/>
  <c r="R79" i="13"/>
  <c r="M79" i="13"/>
  <c r="M78" i="13"/>
  <c r="M77" i="13"/>
  <c r="AN85" i="13" s="1"/>
  <c r="AR76" i="13"/>
  <c r="AA76" i="13"/>
  <c r="M76" i="13"/>
  <c r="M80" i="13" s="1"/>
  <c r="I84" i="13" s="1"/>
  <c r="AR75" i="13"/>
  <c r="AA75" i="13"/>
  <c r="AN68" i="13"/>
  <c r="AI62" i="13"/>
  <c r="M58" i="13"/>
  <c r="M57" i="13"/>
  <c r="AS59" i="13" s="1"/>
  <c r="AR56" i="13"/>
  <c r="AA56" i="13"/>
  <c r="M56" i="13"/>
  <c r="AR55" i="13"/>
  <c r="AA55" i="13"/>
  <c r="M41" i="13"/>
  <c r="W37" i="13"/>
  <c r="M37" i="13"/>
  <c r="M36" i="13"/>
  <c r="M35" i="13"/>
  <c r="AA43" i="13" s="1"/>
  <c r="AR34" i="13"/>
  <c r="AA34" i="13"/>
  <c r="AR33" i="13"/>
  <c r="AA33" i="13"/>
  <c r="BE25" i="13"/>
  <c r="BD25" i="13"/>
  <c r="BC25" i="13"/>
  <c r="BB25" i="13"/>
  <c r="BA25" i="13"/>
  <c r="AZ25" i="13"/>
  <c r="AY25" i="13"/>
  <c r="AX25" i="13"/>
  <c r="AW25" i="13"/>
  <c r="AV25" i="13"/>
  <c r="AT25" i="13"/>
  <c r="AS25" i="13"/>
  <c r="AR25" i="13"/>
  <c r="AQ25" i="13"/>
  <c r="AP25" i="13"/>
  <c r="AN25" i="13"/>
  <c r="AM25" i="13"/>
  <c r="AL25" i="13"/>
  <c r="AK25" i="13"/>
  <c r="AH25" i="13"/>
  <c r="AG25" i="13"/>
  <c r="AF25" i="13"/>
  <c r="AE25" i="13"/>
  <c r="AD25" i="13"/>
  <c r="AC25" i="13"/>
  <c r="AB25" i="13"/>
  <c r="AA25" i="13"/>
  <c r="Z25" i="13"/>
  <c r="Y25" i="13"/>
  <c r="V25" i="13"/>
  <c r="U25" i="13"/>
  <c r="T25" i="13"/>
  <c r="S25" i="13"/>
  <c r="R25" i="13"/>
  <c r="Q25" i="13"/>
  <c r="K25" i="13"/>
  <c r="J25" i="13"/>
  <c r="I25" i="13"/>
  <c r="AU24" i="13"/>
  <c r="AO24" i="13"/>
  <c r="AJ24" i="13"/>
  <c r="AI24" i="13"/>
  <c r="AD24" i="13"/>
  <c r="AC24" i="13"/>
  <c r="X24" i="13"/>
  <c r="W24" i="13"/>
  <c r="Q24" i="13"/>
  <c r="P24" i="13"/>
  <c r="O24" i="13"/>
  <c r="M24" i="13" s="1"/>
  <c r="N24" i="13"/>
  <c r="L24" i="13"/>
  <c r="AU23" i="13"/>
  <c r="L23" i="13" s="1"/>
  <c r="AO23" i="13"/>
  <c r="AJ23" i="13"/>
  <c r="AI23" i="13"/>
  <c r="AD23" i="13"/>
  <c r="AC23" i="13"/>
  <c r="X23" i="13"/>
  <c r="W23" i="13"/>
  <c r="Q23" i="13"/>
  <c r="P23" i="13"/>
  <c r="O23" i="13"/>
  <c r="N23" i="13"/>
  <c r="M23" i="13"/>
  <c r="G23" i="13"/>
  <c r="BH23" i="13" s="1"/>
  <c r="F23" i="13"/>
  <c r="AU22" i="13"/>
  <c r="AO22" i="13"/>
  <c r="AJ22" i="13"/>
  <c r="AI22" i="13"/>
  <c r="AD22" i="13"/>
  <c r="AC22" i="13"/>
  <c r="X22" i="13"/>
  <c r="W22" i="13"/>
  <c r="Q22" i="13"/>
  <c r="P22" i="13"/>
  <c r="O22" i="13"/>
  <c r="N22" i="13"/>
  <c r="L22" i="13"/>
  <c r="G22" i="13"/>
  <c r="BH22" i="13" s="1"/>
  <c r="F22" i="13"/>
  <c r="AU21" i="13"/>
  <c r="AO21" i="13"/>
  <c r="AJ21" i="13"/>
  <c r="AI21" i="13"/>
  <c r="AD21" i="13"/>
  <c r="AC21" i="13"/>
  <c r="X21" i="13"/>
  <c r="W21" i="13"/>
  <c r="Q21" i="13"/>
  <c r="P21" i="13"/>
  <c r="O21" i="13"/>
  <c r="N21" i="13"/>
  <c r="M21" i="13"/>
  <c r="L21" i="13"/>
  <c r="G21" i="13"/>
  <c r="BH21" i="13" s="1"/>
  <c r="F21" i="13"/>
  <c r="AU20" i="13"/>
  <c r="L20" i="13" s="1"/>
  <c r="AO20" i="13"/>
  <c r="AJ20" i="13"/>
  <c r="AI20" i="13"/>
  <c r="AD20" i="13"/>
  <c r="AC20" i="13"/>
  <c r="X20" i="13"/>
  <c r="W20" i="13"/>
  <c r="Q20" i="13"/>
  <c r="P20" i="13"/>
  <c r="O20" i="13"/>
  <c r="N20" i="13"/>
  <c r="M20" i="13"/>
  <c r="G20" i="13"/>
  <c r="BH20" i="13" s="1"/>
  <c r="F20" i="13"/>
  <c r="AU19" i="13"/>
  <c r="L19" i="13" s="1"/>
  <c r="AO19" i="13"/>
  <c r="AJ19" i="13"/>
  <c r="AI19" i="13"/>
  <c r="AD19" i="13"/>
  <c r="AC19" i="13"/>
  <c r="X19" i="13"/>
  <c r="W19" i="13"/>
  <c r="Q19" i="13"/>
  <c r="P19" i="13"/>
  <c r="O19" i="13"/>
  <c r="N19" i="13"/>
  <c r="G19" i="13"/>
  <c r="BH19" i="13" s="1"/>
  <c r="F19" i="13"/>
  <c r="AU18" i="13"/>
  <c r="L18" i="13" s="1"/>
  <c r="AO18" i="13"/>
  <c r="AJ18" i="13"/>
  <c r="AI18" i="13"/>
  <c r="AD18" i="13"/>
  <c r="AC18" i="13"/>
  <c r="X18" i="13"/>
  <c r="W18" i="13"/>
  <c r="Q18" i="13"/>
  <c r="P18" i="13"/>
  <c r="O18" i="13"/>
  <c r="M18" i="13" s="1"/>
  <c r="N18" i="13"/>
  <c r="G18" i="13"/>
  <c r="BH18" i="13" s="1"/>
  <c r="F18" i="13"/>
  <c r="AU17" i="13"/>
  <c r="AO17" i="13"/>
  <c r="AJ17" i="13"/>
  <c r="AI17" i="13"/>
  <c r="AD17" i="13"/>
  <c r="AC17" i="13"/>
  <c r="X17" i="13"/>
  <c r="W17" i="13"/>
  <c r="Q17" i="13"/>
  <c r="P17" i="13"/>
  <c r="O17" i="13"/>
  <c r="M17" i="13" s="1"/>
  <c r="N17" i="13"/>
  <c r="L17" i="13"/>
  <c r="G17" i="13"/>
  <c r="BH17" i="13" s="1"/>
  <c r="F17" i="13"/>
  <c r="AU16" i="13"/>
  <c r="AO16" i="13"/>
  <c r="AJ16" i="13"/>
  <c r="AI16" i="13"/>
  <c r="AD16" i="13"/>
  <c r="AC16" i="13"/>
  <c r="X16" i="13"/>
  <c r="W16" i="13"/>
  <c r="Q16" i="13"/>
  <c r="P16" i="13"/>
  <c r="O16" i="13"/>
  <c r="N16" i="13"/>
  <c r="M16" i="13"/>
  <c r="L16" i="13"/>
  <c r="G16" i="13"/>
  <c r="BH16" i="13" s="1"/>
  <c r="F16" i="13"/>
  <c r="AU15" i="13"/>
  <c r="L15" i="13" s="1"/>
  <c r="AO15" i="13"/>
  <c r="AJ15" i="13"/>
  <c r="AI15" i="13"/>
  <c r="AD15" i="13"/>
  <c r="AC15" i="13"/>
  <c r="X15" i="13"/>
  <c r="W15" i="13"/>
  <c r="Q15" i="13"/>
  <c r="P15" i="13"/>
  <c r="O15" i="13"/>
  <c r="N15" i="13"/>
  <c r="M15" i="13"/>
  <c r="G15" i="13"/>
  <c r="BH15" i="13" s="1"/>
  <c r="F15" i="13"/>
  <c r="AU14" i="13"/>
  <c r="L14" i="13" s="1"/>
  <c r="AO14" i="13"/>
  <c r="AJ14" i="13"/>
  <c r="AI14" i="13"/>
  <c r="AD14" i="13"/>
  <c r="AC14" i="13"/>
  <c r="X14" i="13"/>
  <c r="W14" i="13"/>
  <c r="Q14" i="13"/>
  <c r="P14" i="13"/>
  <c r="O14" i="13"/>
  <c r="N14" i="13"/>
  <c r="G14" i="13"/>
  <c r="BH14" i="13" s="1"/>
  <c r="F14" i="13"/>
  <c r="AU13" i="13"/>
  <c r="AO13" i="13"/>
  <c r="AJ13" i="13"/>
  <c r="AI13" i="13"/>
  <c r="AD13" i="13"/>
  <c r="AC13" i="13"/>
  <c r="X13" i="13"/>
  <c r="W13" i="13"/>
  <c r="Q13" i="13"/>
  <c r="P13" i="13"/>
  <c r="O13" i="13"/>
  <c r="M13" i="13" s="1"/>
  <c r="N13" i="13"/>
  <c r="L13" i="13"/>
  <c r="G13" i="13"/>
  <c r="BH13" i="13" s="1"/>
  <c r="F13" i="13"/>
  <c r="AU12" i="13"/>
  <c r="AO12" i="13"/>
  <c r="AO25" i="13" s="1"/>
  <c r="AJ12" i="13"/>
  <c r="AI12" i="13"/>
  <c r="AD12" i="13"/>
  <c r="AC12" i="13"/>
  <c r="X12" i="13"/>
  <c r="W12" i="13"/>
  <c r="Q12" i="13"/>
  <c r="P12" i="13"/>
  <c r="O12" i="13"/>
  <c r="N12" i="13"/>
  <c r="M12" i="13"/>
  <c r="L12" i="13"/>
  <c r="G12" i="13"/>
  <c r="BH12" i="13" s="1"/>
  <c r="F12" i="13"/>
  <c r="AU11" i="13"/>
  <c r="L11" i="13" s="1"/>
  <c r="AO11" i="13"/>
  <c r="AJ11" i="13"/>
  <c r="AI11" i="13"/>
  <c r="AD11" i="13"/>
  <c r="AC11" i="13"/>
  <c r="X11" i="13"/>
  <c r="W11" i="13"/>
  <c r="Q11" i="13"/>
  <c r="P11" i="13"/>
  <c r="O11" i="13"/>
  <c r="N11" i="13"/>
  <c r="M11" i="13"/>
  <c r="G11" i="13"/>
  <c r="BH11" i="13" s="1"/>
  <c r="F11" i="13"/>
  <c r="AU10" i="13"/>
  <c r="L10" i="13" s="1"/>
  <c r="AO10" i="13"/>
  <c r="AJ10" i="13"/>
  <c r="AI10" i="13"/>
  <c r="AD10" i="13"/>
  <c r="AC10" i="13"/>
  <c r="X10" i="13"/>
  <c r="W10" i="13"/>
  <c r="Q10" i="13"/>
  <c r="P10" i="13"/>
  <c r="O10" i="13"/>
  <c r="N10" i="13"/>
  <c r="G10" i="13"/>
  <c r="BH10" i="13" s="1"/>
  <c r="F10" i="13"/>
  <c r="AM112" i="12"/>
  <c r="AL112" i="12"/>
  <c r="AK112" i="12"/>
  <c r="V112" i="12"/>
  <c r="U112" i="12"/>
  <c r="T112" i="12"/>
  <c r="AM111" i="12"/>
  <c r="AL111" i="12"/>
  <c r="AK111" i="12"/>
  <c r="V111" i="12"/>
  <c r="U111" i="12"/>
  <c r="T111" i="12"/>
  <c r="AM110" i="12"/>
  <c r="AL110" i="12"/>
  <c r="AK110" i="12"/>
  <c r="BB146" i="12" s="1"/>
  <c r="V110" i="12"/>
  <c r="U110" i="12"/>
  <c r="T110" i="12"/>
  <c r="AQ109" i="12"/>
  <c r="AP109" i="12"/>
  <c r="AM109" i="12"/>
  <c r="AL109" i="12"/>
  <c r="AI109" i="12"/>
  <c r="Z109" i="12"/>
  <c r="Y109" i="12"/>
  <c r="V109" i="12"/>
  <c r="U109" i="12"/>
  <c r="R109" i="12"/>
  <c r="AQ108" i="12"/>
  <c r="AP108" i="12"/>
  <c r="AM108" i="12"/>
  <c r="AL108" i="12"/>
  <c r="AI108" i="12"/>
  <c r="Z108" i="12"/>
  <c r="Y108" i="12"/>
  <c r="V108" i="12"/>
  <c r="U108" i="12"/>
  <c r="R108" i="12"/>
  <c r="AQ107" i="12"/>
  <c r="AP107" i="12"/>
  <c r="AM107" i="12"/>
  <c r="AL107" i="12"/>
  <c r="BB150" i="12" s="1"/>
  <c r="AI107" i="12"/>
  <c r="Z107" i="12"/>
  <c r="Y107" i="12"/>
  <c r="V107" i="12"/>
  <c r="U107" i="12"/>
  <c r="G132" i="12" s="1"/>
  <c r="R107" i="12"/>
  <c r="AS106" i="12"/>
  <c r="AR106" i="12"/>
  <c r="AQ106" i="12"/>
  <c r="AP106" i="12"/>
  <c r="AK106" i="12"/>
  <c r="AJ106" i="12"/>
  <c r="AI106" i="12"/>
  <c r="AH106" i="12"/>
  <c r="AB106" i="12"/>
  <c r="AA106" i="12"/>
  <c r="Z106" i="12"/>
  <c r="Y106" i="12"/>
  <c r="T106" i="12"/>
  <c r="S106" i="12"/>
  <c r="R106" i="12"/>
  <c r="Q106" i="12"/>
  <c r="AS105" i="12"/>
  <c r="AR105" i="12"/>
  <c r="AQ105" i="12"/>
  <c r="AP105" i="12"/>
  <c r="AM105" i="12"/>
  <c r="AK105" i="12"/>
  <c r="AJ105" i="12"/>
  <c r="AI105" i="12"/>
  <c r="AH105" i="12"/>
  <c r="AB105" i="12"/>
  <c r="AA105" i="12"/>
  <c r="Z105" i="12"/>
  <c r="Y105" i="12"/>
  <c r="V105" i="12"/>
  <c r="G134" i="12" s="1"/>
  <c r="T105" i="12"/>
  <c r="S105" i="12"/>
  <c r="R105" i="12"/>
  <c r="Q105" i="12"/>
  <c r="AR104" i="12"/>
  <c r="AP104" i="12"/>
  <c r="BB149" i="12" s="1"/>
  <c r="AJ104" i="12"/>
  <c r="AH104" i="12"/>
  <c r="AA104" i="12"/>
  <c r="Y104" i="12"/>
  <c r="AE149" i="12" s="1"/>
  <c r="S104" i="12"/>
  <c r="Q104" i="12"/>
  <c r="AR103" i="12"/>
  <c r="AQ103" i="12"/>
  <c r="AM103" i="12"/>
  <c r="AL103" i="12"/>
  <c r="AH103" i="12"/>
  <c r="AG103" i="12"/>
  <c r="AA103" i="12"/>
  <c r="Z103" i="12"/>
  <c r="V103" i="12"/>
  <c r="U103" i="12"/>
  <c r="Q103" i="12"/>
  <c r="P103" i="12"/>
  <c r="AR102" i="12"/>
  <c r="AQ102" i="12"/>
  <c r="AM102" i="12"/>
  <c r="AL102" i="12"/>
  <c r="AH102" i="12"/>
  <c r="AG102" i="12"/>
  <c r="AA102" i="12"/>
  <c r="Z102" i="12"/>
  <c r="V102" i="12"/>
  <c r="U102" i="12"/>
  <c r="Q102" i="12"/>
  <c r="P102" i="12"/>
  <c r="AR101" i="12"/>
  <c r="AQ101" i="12"/>
  <c r="AM101" i="12"/>
  <c r="AL101" i="12"/>
  <c r="BB151" i="12" s="1"/>
  <c r="AH101" i="12"/>
  <c r="AG101" i="12"/>
  <c r="AA101" i="12"/>
  <c r="Z101" i="12"/>
  <c r="AE142" i="12" s="1"/>
  <c r="V101" i="12"/>
  <c r="U101" i="12"/>
  <c r="Q101" i="12"/>
  <c r="P101" i="12"/>
  <c r="AA98" i="12" s="1"/>
  <c r="AO100" i="12"/>
  <c r="AN100" i="12"/>
  <c r="AM100" i="12"/>
  <c r="AL100" i="12"/>
  <c r="X100" i="12"/>
  <c r="W100" i="12"/>
  <c r="V100" i="12"/>
  <c r="U100" i="12"/>
  <c r="AO99" i="12"/>
  <c r="AN99" i="12"/>
  <c r="AM99" i="12"/>
  <c r="AL99" i="12"/>
  <c r="X99" i="12"/>
  <c r="W99" i="12"/>
  <c r="V99" i="12"/>
  <c r="U99" i="12"/>
  <c r="AO98" i="12"/>
  <c r="AN98" i="12"/>
  <c r="AM98" i="12"/>
  <c r="AL98" i="12"/>
  <c r="AR97" i="12" s="1"/>
  <c r="X98" i="12"/>
  <c r="W98" i="12"/>
  <c r="V98" i="12"/>
  <c r="M99" i="12" s="1"/>
  <c r="AE138" i="12" s="1"/>
  <c r="U98" i="12"/>
  <c r="AM112" i="11"/>
  <c r="AL112" i="11"/>
  <c r="AK112" i="11"/>
  <c r="V112" i="11"/>
  <c r="U112" i="11"/>
  <c r="T112" i="11"/>
  <c r="AM111" i="11"/>
  <c r="AL111" i="11"/>
  <c r="AK111" i="11"/>
  <c r="V111" i="11"/>
  <c r="U111" i="11"/>
  <c r="T111" i="11"/>
  <c r="AM110" i="11"/>
  <c r="AL110" i="11"/>
  <c r="AK110" i="11"/>
  <c r="BB146" i="11" s="1"/>
  <c r="V110" i="11"/>
  <c r="U110" i="11"/>
  <c r="T110" i="11"/>
  <c r="AQ109" i="11"/>
  <c r="AP109" i="11"/>
  <c r="AM109" i="11"/>
  <c r="AL109" i="11"/>
  <c r="AI109" i="11"/>
  <c r="Z109" i="11"/>
  <c r="Y109" i="11"/>
  <c r="V109" i="11"/>
  <c r="U109" i="11"/>
  <c r="R109" i="11"/>
  <c r="AQ108" i="11"/>
  <c r="AP108" i="11"/>
  <c r="AM108" i="11"/>
  <c r="AL108" i="11"/>
  <c r="AI108" i="11"/>
  <c r="Z108" i="11"/>
  <c r="Y108" i="11"/>
  <c r="V108" i="11"/>
  <c r="U108" i="11"/>
  <c r="R108" i="11"/>
  <c r="AQ107" i="11"/>
  <c r="AP107" i="11"/>
  <c r="AM107" i="11"/>
  <c r="AL107" i="11"/>
  <c r="BB150" i="11" s="1"/>
  <c r="AI107" i="11"/>
  <c r="Z107" i="11"/>
  <c r="Y107" i="11"/>
  <c r="V107" i="11"/>
  <c r="U107" i="11"/>
  <c r="G129" i="11" s="1"/>
  <c r="R107" i="11"/>
  <c r="AS106" i="11"/>
  <c r="AR106" i="11"/>
  <c r="AQ106" i="11"/>
  <c r="AP106" i="11"/>
  <c r="AK106" i="11"/>
  <c r="AJ106" i="11"/>
  <c r="AI106" i="11"/>
  <c r="AH106" i="11"/>
  <c r="AB106" i="11"/>
  <c r="AA106" i="11"/>
  <c r="Z106" i="11"/>
  <c r="Y106" i="11"/>
  <c r="T106" i="11"/>
  <c r="S106" i="11"/>
  <c r="R106" i="11"/>
  <c r="Q106" i="11"/>
  <c r="AS105" i="11"/>
  <c r="AR105" i="11"/>
  <c r="AQ105" i="11"/>
  <c r="AP105" i="11"/>
  <c r="AM105" i="11"/>
  <c r="AK105" i="11"/>
  <c r="AJ105" i="11"/>
  <c r="AI105" i="11"/>
  <c r="AH105" i="11"/>
  <c r="AB105" i="11"/>
  <c r="AA105" i="11"/>
  <c r="Z105" i="11"/>
  <c r="Y105" i="11"/>
  <c r="V105" i="11"/>
  <c r="T105" i="11"/>
  <c r="S105" i="11"/>
  <c r="R105" i="11"/>
  <c r="Q105" i="11"/>
  <c r="AR104" i="11"/>
  <c r="AP104" i="11"/>
  <c r="BB149" i="11" s="1"/>
  <c r="AK104" i="11"/>
  <c r="AJ104" i="11"/>
  <c r="AH104" i="11"/>
  <c r="AA104" i="11"/>
  <c r="Y104" i="11"/>
  <c r="G131" i="11" s="1"/>
  <c r="S104" i="11"/>
  <c r="Q104" i="11"/>
  <c r="AR103" i="11"/>
  <c r="AQ103" i="11"/>
  <c r="AM103" i="11"/>
  <c r="AL103" i="11"/>
  <c r="AH103" i="11"/>
  <c r="AG103" i="11"/>
  <c r="AA103" i="11"/>
  <c r="Z103" i="11"/>
  <c r="V103" i="11"/>
  <c r="U103" i="11"/>
  <c r="Q103" i="11"/>
  <c r="P103" i="11"/>
  <c r="AR102" i="11"/>
  <c r="AQ102" i="11"/>
  <c r="AM102" i="11"/>
  <c r="AL102" i="11"/>
  <c r="AH102" i="11"/>
  <c r="AG102" i="11"/>
  <c r="AA102" i="11"/>
  <c r="Z102" i="11"/>
  <c r="V102" i="11"/>
  <c r="U102" i="11"/>
  <c r="Q102" i="11"/>
  <c r="P102" i="11"/>
  <c r="AR101" i="11"/>
  <c r="AQ101" i="11"/>
  <c r="AM101" i="11"/>
  <c r="AL101" i="11"/>
  <c r="AN101" i="11" s="1"/>
  <c r="AH101" i="11"/>
  <c r="AG101" i="11"/>
  <c r="AA101" i="11"/>
  <c r="Z101" i="11"/>
  <c r="G124" i="11" s="1"/>
  <c r="V101" i="11"/>
  <c r="U101" i="11"/>
  <c r="W101" i="11" s="1"/>
  <c r="Q101" i="11"/>
  <c r="P101" i="11"/>
  <c r="AO100" i="11"/>
  <c r="AN100" i="11"/>
  <c r="AM100" i="11"/>
  <c r="AL100" i="11"/>
  <c r="X100" i="11"/>
  <c r="W100" i="11"/>
  <c r="V100" i="11"/>
  <c r="U100" i="11"/>
  <c r="AO99" i="11"/>
  <c r="AN99" i="11"/>
  <c r="AM99" i="11"/>
  <c r="AL99" i="11"/>
  <c r="X99" i="11"/>
  <c r="W99" i="11"/>
  <c r="V99" i="11"/>
  <c r="U99" i="11"/>
  <c r="AO98" i="11"/>
  <c r="AN98" i="11"/>
  <c r="AM98" i="11"/>
  <c r="AL98" i="11"/>
  <c r="X98" i="11"/>
  <c r="W98" i="11"/>
  <c r="V98" i="11"/>
  <c r="U98" i="11"/>
  <c r="AM112" i="10"/>
  <c r="AL112" i="10"/>
  <c r="AK112" i="10"/>
  <c r="V112" i="10"/>
  <c r="U112" i="10"/>
  <c r="T112" i="10"/>
  <c r="AM111" i="10"/>
  <c r="AL111" i="10"/>
  <c r="AK111" i="10"/>
  <c r="V111" i="10"/>
  <c r="U111" i="10"/>
  <c r="T111" i="10"/>
  <c r="AM110" i="10"/>
  <c r="AL110" i="10"/>
  <c r="AK110" i="10"/>
  <c r="V110" i="10"/>
  <c r="U110" i="10"/>
  <c r="T110" i="10"/>
  <c r="AE146" i="10" s="1"/>
  <c r="G146" i="10" s="1"/>
  <c r="AQ109" i="10"/>
  <c r="AP109" i="10"/>
  <c r="AM109" i="10"/>
  <c r="AL109" i="10"/>
  <c r="AI109" i="10"/>
  <c r="Z109" i="10"/>
  <c r="Y109" i="10"/>
  <c r="V109" i="10"/>
  <c r="U109" i="10"/>
  <c r="R109" i="10"/>
  <c r="AQ108" i="10"/>
  <c r="AP108" i="10"/>
  <c r="AM108" i="10"/>
  <c r="AL108" i="10"/>
  <c r="AI108" i="10"/>
  <c r="Z108" i="10"/>
  <c r="Y108" i="10"/>
  <c r="V108" i="10"/>
  <c r="U108" i="10"/>
  <c r="R108" i="10"/>
  <c r="AQ107" i="10"/>
  <c r="AP107" i="10"/>
  <c r="AM107" i="10"/>
  <c r="AL107" i="10"/>
  <c r="BB150" i="10" s="1"/>
  <c r="AI107" i="10"/>
  <c r="Z107" i="10"/>
  <c r="Y107" i="10"/>
  <c r="V107" i="10"/>
  <c r="U107" i="10"/>
  <c r="AE150" i="10" s="1"/>
  <c r="R107" i="10"/>
  <c r="AS106" i="10"/>
  <c r="AR106" i="10"/>
  <c r="AQ106" i="10"/>
  <c r="AP106" i="10"/>
  <c r="AK106" i="10"/>
  <c r="AJ106" i="10"/>
  <c r="AI106" i="10"/>
  <c r="AH106" i="10"/>
  <c r="AB106" i="10"/>
  <c r="AA106" i="10"/>
  <c r="Z106" i="10"/>
  <c r="Y106" i="10"/>
  <c r="T106" i="10"/>
  <c r="S106" i="10"/>
  <c r="R106" i="10"/>
  <c r="Q106" i="10"/>
  <c r="AS105" i="10"/>
  <c r="AR105" i="10"/>
  <c r="AQ105" i="10"/>
  <c r="AP105" i="10"/>
  <c r="AM105" i="10"/>
  <c r="AK105" i="10"/>
  <c r="AJ105" i="10"/>
  <c r="AI105" i="10"/>
  <c r="AH105" i="10"/>
  <c r="AB105" i="10"/>
  <c r="AA105" i="10"/>
  <c r="Z105" i="10"/>
  <c r="Y105" i="10"/>
  <c r="V105" i="10"/>
  <c r="AE152" i="10" s="1"/>
  <c r="T105" i="10"/>
  <c r="S105" i="10"/>
  <c r="R105" i="10"/>
  <c r="Q105" i="10"/>
  <c r="AR104" i="10"/>
  <c r="BB145" i="10" s="1"/>
  <c r="G145" i="10" s="1"/>
  <c r="AP104" i="10"/>
  <c r="BB149" i="10" s="1"/>
  <c r="AJ104" i="10"/>
  <c r="AH104" i="10"/>
  <c r="BB144" i="10" s="1"/>
  <c r="AA104" i="10"/>
  <c r="Y104" i="10"/>
  <c r="S104" i="10"/>
  <c r="AE148" i="10" s="1"/>
  <c r="Q104" i="10"/>
  <c r="AE143" i="10" s="1"/>
  <c r="AR103" i="10"/>
  <c r="AQ103" i="10"/>
  <c r="AM103" i="10"/>
  <c r="AL103" i="10"/>
  <c r="AH103" i="10"/>
  <c r="AG103" i="10"/>
  <c r="AA103" i="10"/>
  <c r="Z103" i="10"/>
  <c r="V103" i="10"/>
  <c r="U103" i="10"/>
  <c r="Q103" i="10"/>
  <c r="P103" i="10"/>
  <c r="AR102" i="10"/>
  <c r="AQ102" i="10"/>
  <c r="AM102" i="10"/>
  <c r="AL102" i="10"/>
  <c r="AH102" i="10"/>
  <c r="AG102" i="10"/>
  <c r="AA102" i="10"/>
  <c r="Z102" i="10"/>
  <c r="V102" i="10"/>
  <c r="U102" i="10"/>
  <c r="Q102" i="10"/>
  <c r="P102" i="10"/>
  <c r="AR101" i="10"/>
  <c r="AQ101" i="10"/>
  <c r="AM101" i="10"/>
  <c r="AL101" i="10"/>
  <c r="AH101" i="10"/>
  <c r="AG101" i="10"/>
  <c r="BB140" i="10" s="1"/>
  <c r="AA101" i="10"/>
  <c r="Z101" i="10"/>
  <c r="V101" i="10"/>
  <c r="U101" i="10"/>
  <c r="Q101" i="10"/>
  <c r="P101" i="10"/>
  <c r="AO100" i="10"/>
  <c r="AN100" i="10"/>
  <c r="AM100" i="10"/>
  <c r="AL100" i="10"/>
  <c r="X100" i="10"/>
  <c r="W100" i="10"/>
  <c r="V100" i="10"/>
  <c r="U100" i="10"/>
  <c r="AO99" i="10"/>
  <c r="AN99" i="10"/>
  <c r="AM99" i="10"/>
  <c r="AL99" i="10"/>
  <c r="X99" i="10"/>
  <c r="W99" i="10"/>
  <c r="V99" i="10"/>
  <c r="U99" i="10"/>
  <c r="AO98" i="10"/>
  <c r="AN98" i="10"/>
  <c r="AM98" i="10"/>
  <c r="AL98" i="10"/>
  <c r="X98" i="10"/>
  <c r="W98" i="10"/>
  <c r="V98" i="10"/>
  <c r="U98" i="10"/>
  <c r="AM112" i="9"/>
  <c r="AL112" i="9"/>
  <c r="AK112" i="9"/>
  <c r="V112" i="9"/>
  <c r="U112" i="9"/>
  <c r="T112" i="9"/>
  <c r="AM111" i="9"/>
  <c r="AL111" i="9"/>
  <c r="AK111" i="9"/>
  <c r="V111" i="9"/>
  <c r="U111" i="9"/>
  <c r="T111" i="9"/>
  <c r="AM110" i="9"/>
  <c r="AL110" i="9"/>
  <c r="AK110" i="9"/>
  <c r="V110" i="9"/>
  <c r="U110" i="9"/>
  <c r="T110" i="9"/>
  <c r="G128" i="9" s="1"/>
  <c r="AQ109" i="9"/>
  <c r="AP109" i="9"/>
  <c r="AM109" i="9"/>
  <c r="AL109" i="9"/>
  <c r="AI109" i="9"/>
  <c r="Z109" i="9"/>
  <c r="Y109" i="9"/>
  <c r="V109" i="9"/>
  <c r="U109" i="9"/>
  <c r="R109" i="9"/>
  <c r="AQ108" i="9"/>
  <c r="AP108" i="9"/>
  <c r="AM108" i="9"/>
  <c r="AL108" i="9"/>
  <c r="AI108" i="9"/>
  <c r="Z108" i="9"/>
  <c r="Y108" i="9"/>
  <c r="V108" i="9"/>
  <c r="U108" i="9"/>
  <c r="R108" i="9"/>
  <c r="AQ107" i="9"/>
  <c r="AP107" i="9"/>
  <c r="AM107" i="9"/>
  <c r="AL107" i="9"/>
  <c r="BB150" i="9" s="1"/>
  <c r="AI107" i="9"/>
  <c r="Z107" i="9"/>
  <c r="Y107" i="9"/>
  <c r="V107" i="9"/>
  <c r="U107" i="9"/>
  <c r="R107" i="9"/>
  <c r="AS106" i="9"/>
  <c r="AR106" i="9"/>
  <c r="AQ106" i="9"/>
  <c r="AP106" i="9"/>
  <c r="AK106" i="9"/>
  <c r="AJ106" i="9"/>
  <c r="AI106" i="9"/>
  <c r="AH106" i="9"/>
  <c r="AB106" i="9"/>
  <c r="AA106" i="9"/>
  <c r="Z106" i="9"/>
  <c r="Y106" i="9"/>
  <c r="T106" i="9"/>
  <c r="S106" i="9"/>
  <c r="R106" i="9"/>
  <c r="Q106" i="9"/>
  <c r="AS105" i="9"/>
  <c r="AR105" i="9"/>
  <c r="AQ105" i="9"/>
  <c r="AP105" i="9"/>
  <c r="AM105" i="9"/>
  <c r="AK105" i="9"/>
  <c r="AJ105" i="9"/>
  <c r="AI105" i="9"/>
  <c r="AH105" i="9"/>
  <c r="AB105" i="9"/>
  <c r="AA105" i="9"/>
  <c r="Z105" i="9"/>
  <c r="Y105" i="9"/>
  <c r="V105" i="9"/>
  <c r="T105" i="9"/>
  <c r="S105" i="9"/>
  <c r="R105" i="9"/>
  <c r="Q105" i="9"/>
  <c r="AR104" i="9"/>
  <c r="BB145" i="9" s="1"/>
  <c r="AP104" i="9"/>
  <c r="BB149" i="9" s="1"/>
  <c r="AJ104" i="9"/>
  <c r="BB148" i="9" s="1"/>
  <c r="AH104" i="9"/>
  <c r="AA104" i="9"/>
  <c r="G127" i="9" s="1"/>
  <c r="Y104" i="9"/>
  <c r="S104" i="9"/>
  <c r="G130" i="9" s="1"/>
  <c r="Q104" i="9"/>
  <c r="AR103" i="9"/>
  <c r="AQ103" i="9"/>
  <c r="AM103" i="9"/>
  <c r="AL103" i="9"/>
  <c r="AH103" i="9"/>
  <c r="AG103" i="9"/>
  <c r="AA103" i="9"/>
  <c r="Z103" i="9"/>
  <c r="V103" i="9"/>
  <c r="U103" i="9"/>
  <c r="Q103" i="9"/>
  <c r="P103" i="9"/>
  <c r="AR102" i="9"/>
  <c r="AQ102" i="9"/>
  <c r="AM102" i="9"/>
  <c r="AL102" i="9"/>
  <c r="AH102" i="9"/>
  <c r="AG102" i="9"/>
  <c r="AA102" i="9"/>
  <c r="Z102" i="9"/>
  <c r="V102" i="9"/>
  <c r="U102" i="9"/>
  <c r="Q102" i="9"/>
  <c r="P102" i="9"/>
  <c r="AR101" i="9"/>
  <c r="AQ101" i="9"/>
  <c r="AM101" i="9"/>
  <c r="AL101" i="9"/>
  <c r="AN101" i="9" s="1"/>
  <c r="AH101" i="9"/>
  <c r="AG101" i="9"/>
  <c r="AA101" i="9"/>
  <c r="Z101" i="9"/>
  <c r="V101" i="9"/>
  <c r="U101" i="9"/>
  <c r="W101" i="9" s="1"/>
  <c r="Q101" i="9"/>
  <c r="P101" i="9"/>
  <c r="G123" i="9" s="1"/>
  <c r="AO100" i="9"/>
  <c r="AN100" i="9"/>
  <c r="AM100" i="9"/>
  <c r="AL100" i="9"/>
  <c r="X100" i="9"/>
  <c r="W100" i="9"/>
  <c r="V100" i="9"/>
  <c r="U100" i="9"/>
  <c r="AO99" i="9"/>
  <c r="AN99" i="9"/>
  <c r="AM99" i="9"/>
  <c r="AL99" i="9"/>
  <c r="X99" i="9"/>
  <c r="W99" i="9"/>
  <c r="V99" i="9"/>
  <c r="U99" i="9"/>
  <c r="AO98" i="9"/>
  <c r="AN98" i="9"/>
  <c r="AM98" i="9"/>
  <c r="AL98" i="9"/>
  <c r="X98" i="9"/>
  <c r="W98" i="9"/>
  <c r="V98" i="9"/>
  <c r="U98" i="9"/>
  <c r="AM112" i="7"/>
  <c r="AL112" i="7"/>
  <c r="AK112" i="7"/>
  <c r="V112" i="7"/>
  <c r="U112" i="7"/>
  <c r="T112" i="7"/>
  <c r="AM111" i="7"/>
  <c r="AL111" i="7"/>
  <c r="AK111" i="7"/>
  <c r="V111" i="7"/>
  <c r="U111" i="7"/>
  <c r="T111" i="7"/>
  <c r="AM110" i="7"/>
  <c r="AL110" i="7"/>
  <c r="AK110" i="7"/>
  <c r="V110" i="7"/>
  <c r="U110" i="7"/>
  <c r="T110" i="7"/>
  <c r="AQ109" i="7"/>
  <c r="AP109" i="7"/>
  <c r="AM109" i="7"/>
  <c r="AL109" i="7"/>
  <c r="AI109" i="7"/>
  <c r="Z109" i="7"/>
  <c r="Y109" i="7"/>
  <c r="V109" i="7"/>
  <c r="U109" i="7"/>
  <c r="R109" i="7"/>
  <c r="AQ108" i="7"/>
  <c r="AP108" i="7"/>
  <c r="AM108" i="7"/>
  <c r="AL108" i="7"/>
  <c r="AI108" i="7"/>
  <c r="Z108" i="7"/>
  <c r="Y108" i="7"/>
  <c r="V108" i="7"/>
  <c r="U108" i="7"/>
  <c r="R108" i="7"/>
  <c r="AQ107" i="7"/>
  <c r="AP107" i="7"/>
  <c r="AM107" i="7"/>
  <c r="AL107" i="7"/>
  <c r="G132" i="7" s="1"/>
  <c r="AI107" i="7"/>
  <c r="Z107" i="7"/>
  <c r="Y107" i="7"/>
  <c r="V107" i="7"/>
  <c r="U107" i="7"/>
  <c r="AE150" i="7" s="1"/>
  <c r="R107" i="7"/>
  <c r="AE143" i="7" s="1"/>
  <c r="AS106" i="7"/>
  <c r="AR106" i="7"/>
  <c r="AQ106" i="7"/>
  <c r="AP106" i="7"/>
  <c r="AK106" i="7"/>
  <c r="AJ106" i="7"/>
  <c r="AI106" i="7"/>
  <c r="AH106" i="7"/>
  <c r="AB106" i="7"/>
  <c r="AA106" i="7"/>
  <c r="Z106" i="7"/>
  <c r="Y106" i="7"/>
  <c r="T106" i="7"/>
  <c r="S106" i="7"/>
  <c r="R106" i="7"/>
  <c r="Q106" i="7"/>
  <c r="AS105" i="7"/>
  <c r="AR105" i="7"/>
  <c r="AQ105" i="7"/>
  <c r="AP105" i="7"/>
  <c r="AM105" i="7"/>
  <c r="AK105" i="7"/>
  <c r="AJ105" i="7"/>
  <c r="AI105" i="7"/>
  <c r="AH105" i="7"/>
  <c r="AB105" i="7"/>
  <c r="AA105" i="7"/>
  <c r="Z105" i="7"/>
  <c r="Y105" i="7"/>
  <c r="V105" i="7"/>
  <c r="AE152" i="7" s="1"/>
  <c r="T105" i="7"/>
  <c r="S105" i="7"/>
  <c r="R105" i="7"/>
  <c r="Q105" i="7"/>
  <c r="AR104" i="7"/>
  <c r="BB145" i="7" s="1"/>
  <c r="AP104" i="7"/>
  <c r="BB149" i="7" s="1"/>
  <c r="AJ104" i="7"/>
  <c r="AH104" i="7"/>
  <c r="BB144" i="7" s="1"/>
  <c r="AA104" i="7"/>
  <c r="AE145" i="7" s="1"/>
  <c r="Y104" i="7"/>
  <c r="S104" i="7"/>
  <c r="AE148" i="7" s="1"/>
  <c r="Q104" i="7"/>
  <c r="AR103" i="7"/>
  <c r="AQ103" i="7"/>
  <c r="AM103" i="7"/>
  <c r="AL103" i="7"/>
  <c r="AH103" i="7"/>
  <c r="AG103" i="7"/>
  <c r="AA103" i="7"/>
  <c r="Z103" i="7"/>
  <c r="V103" i="7"/>
  <c r="U103" i="7"/>
  <c r="Q103" i="7"/>
  <c r="P103" i="7"/>
  <c r="AR102" i="7"/>
  <c r="AQ102" i="7"/>
  <c r="AM102" i="7"/>
  <c r="AL102" i="7"/>
  <c r="AH102" i="7"/>
  <c r="AG102" i="7"/>
  <c r="AA102" i="7"/>
  <c r="Z102" i="7"/>
  <c r="V102" i="7"/>
  <c r="U102" i="7"/>
  <c r="Q102" i="7"/>
  <c r="P102" i="7"/>
  <c r="AR101" i="7"/>
  <c r="AQ101" i="7"/>
  <c r="BB142" i="7" s="1"/>
  <c r="AM101" i="7"/>
  <c r="AL101" i="7"/>
  <c r="AH101" i="7"/>
  <c r="AG101" i="7"/>
  <c r="AA101" i="7"/>
  <c r="Z101" i="7"/>
  <c r="AE142" i="7" s="1"/>
  <c r="V101" i="7"/>
  <c r="U101" i="7"/>
  <c r="Q101" i="7"/>
  <c r="P101" i="7"/>
  <c r="AO100" i="7"/>
  <c r="AN100" i="7"/>
  <c r="AM100" i="7"/>
  <c r="AL100" i="7"/>
  <c r="X100" i="7"/>
  <c r="W100" i="7"/>
  <c r="V100" i="7"/>
  <c r="U100" i="7"/>
  <c r="AO99" i="7"/>
  <c r="AN99" i="7"/>
  <c r="AM99" i="7"/>
  <c r="AL99" i="7"/>
  <c r="X99" i="7"/>
  <c r="W99" i="7"/>
  <c r="V99" i="7"/>
  <c r="U99" i="7"/>
  <c r="AO98" i="7"/>
  <c r="AN98" i="7"/>
  <c r="AM98" i="7"/>
  <c r="AL98" i="7"/>
  <c r="X98" i="7"/>
  <c r="W98" i="7"/>
  <c r="V98" i="7"/>
  <c r="U98" i="7"/>
  <c r="AM112" i="6"/>
  <c r="AL112" i="6"/>
  <c r="AK112" i="6"/>
  <c r="V112" i="6"/>
  <c r="U112" i="6"/>
  <c r="T112" i="6"/>
  <c r="AM111" i="6"/>
  <c r="AL111" i="6"/>
  <c r="AK111" i="6"/>
  <c r="V111" i="6"/>
  <c r="U111" i="6"/>
  <c r="T111" i="6"/>
  <c r="AM110" i="6"/>
  <c r="AL110" i="6"/>
  <c r="AK110" i="6"/>
  <c r="V110" i="6"/>
  <c r="U110" i="6"/>
  <c r="T110" i="6"/>
  <c r="AQ109" i="6"/>
  <c r="AP109" i="6"/>
  <c r="AM109" i="6"/>
  <c r="AL109" i="6"/>
  <c r="AI109" i="6"/>
  <c r="Z109" i="6"/>
  <c r="Y109" i="6"/>
  <c r="V109" i="6"/>
  <c r="U109" i="6"/>
  <c r="R109" i="6"/>
  <c r="AQ108" i="6"/>
  <c r="AP108" i="6"/>
  <c r="AM108" i="6"/>
  <c r="AL108" i="6"/>
  <c r="AI108" i="6"/>
  <c r="Z108" i="6"/>
  <c r="Y108" i="6"/>
  <c r="V108" i="6"/>
  <c r="U108" i="6"/>
  <c r="R108" i="6"/>
  <c r="AQ107" i="6"/>
  <c r="AP107" i="6"/>
  <c r="BB143" i="6" s="1"/>
  <c r="AM107" i="6"/>
  <c r="AL107" i="6"/>
  <c r="AI107" i="6"/>
  <c r="Z107" i="6"/>
  <c r="Y107" i="6"/>
  <c r="V107" i="6"/>
  <c r="U107" i="6"/>
  <c r="R107" i="6"/>
  <c r="AS106" i="6"/>
  <c r="AR106" i="6"/>
  <c r="AQ106" i="6"/>
  <c r="AP106" i="6"/>
  <c r="AK106" i="6"/>
  <c r="AJ106" i="6"/>
  <c r="AI106" i="6"/>
  <c r="AH106" i="6"/>
  <c r="AB106" i="6"/>
  <c r="AA106" i="6"/>
  <c r="Z106" i="6"/>
  <c r="Y106" i="6"/>
  <c r="T106" i="6"/>
  <c r="S106" i="6"/>
  <c r="R106" i="6"/>
  <c r="Q106" i="6"/>
  <c r="AS105" i="6"/>
  <c r="AR105" i="6"/>
  <c r="AQ105" i="6"/>
  <c r="AP105" i="6"/>
  <c r="AM105" i="6"/>
  <c r="AK105" i="6"/>
  <c r="AJ105" i="6"/>
  <c r="AI105" i="6"/>
  <c r="AH105" i="6"/>
  <c r="AB105" i="6"/>
  <c r="AA105" i="6"/>
  <c r="Z105" i="6"/>
  <c r="Y105" i="6"/>
  <c r="V105" i="6"/>
  <c r="T105" i="6"/>
  <c r="S105" i="6"/>
  <c r="R105" i="6"/>
  <c r="Q105" i="6"/>
  <c r="AR104" i="6"/>
  <c r="AP104" i="6"/>
  <c r="AJ104" i="6"/>
  <c r="BB148" i="6" s="1"/>
  <c r="AH104" i="6"/>
  <c r="AA104" i="6"/>
  <c r="G127" i="6" s="1"/>
  <c r="Y104" i="6"/>
  <c r="S104" i="6"/>
  <c r="AE148" i="6" s="1"/>
  <c r="Q104" i="6"/>
  <c r="AR103" i="6"/>
  <c r="AQ103" i="6"/>
  <c r="AM103" i="6"/>
  <c r="AL103" i="6"/>
  <c r="AH103" i="6"/>
  <c r="AG103" i="6"/>
  <c r="AA103" i="6"/>
  <c r="Z103" i="6"/>
  <c r="V103" i="6"/>
  <c r="U103" i="6"/>
  <c r="Q103" i="6"/>
  <c r="P103" i="6"/>
  <c r="AR102" i="6"/>
  <c r="AQ102" i="6"/>
  <c r="AM102" i="6"/>
  <c r="AL102" i="6"/>
  <c r="AH102" i="6"/>
  <c r="AG102" i="6"/>
  <c r="AA102" i="6"/>
  <c r="Z102" i="6"/>
  <c r="V102" i="6"/>
  <c r="U102" i="6"/>
  <c r="Q102" i="6"/>
  <c r="P102" i="6"/>
  <c r="AR101" i="6"/>
  <c r="AQ101" i="6"/>
  <c r="BB142" i="6" s="1"/>
  <c r="AM101" i="6"/>
  <c r="AL101" i="6"/>
  <c r="AH101" i="6"/>
  <c r="AG101" i="6"/>
  <c r="AA101" i="6"/>
  <c r="Z101" i="6"/>
  <c r="V101" i="6"/>
  <c r="U101" i="6"/>
  <c r="Q101" i="6"/>
  <c r="P101" i="6"/>
  <c r="AO100" i="6"/>
  <c r="AN100" i="6"/>
  <c r="AM100" i="6"/>
  <c r="AL100" i="6"/>
  <c r="X100" i="6"/>
  <c r="W100" i="6"/>
  <c r="V100" i="6"/>
  <c r="U100" i="6"/>
  <c r="AO99" i="6"/>
  <c r="AN99" i="6"/>
  <c r="AM99" i="6"/>
  <c r="AL99" i="6"/>
  <c r="X99" i="6"/>
  <c r="W99" i="6"/>
  <c r="V99" i="6"/>
  <c r="U99" i="6"/>
  <c r="AO98" i="6"/>
  <c r="AN98" i="6"/>
  <c r="AM98" i="6"/>
  <c r="AL98" i="6"/>
  <c r="X98" i="6"/>
  <c r="W98" i="6"/>
  <c r="V98" i="6"/>
  <c r="U98" i="6"/>
  <c r="AM112" i="4"/>
  <c r="AL112" i="4"/>
  <c r="AK112" i="4"/>
  <c r="V112" i="4"/>
  <c r="U112" i="4"/>
  <c r="T112" i="4"/>
  <c r="AM111" i="4"/>
  <c r="AL111" i="4"/>
  <c r="AK111" i="4"/>
  <c r="V111" i="4"/>
  <c r="U111" i="4"/>
  <c r="T111" i="4"/>
  <c r="AM110" i="4"/>
  <c r="AL110" i="4"/>
  <c r="AK110" i="4"/>
  <c r="V110" i="4"/>
  <c r="U110" i="4"/>
  <c r="T110" i="4"/>
  <c r="AQ109" i="4"/>
  <c r="AP109" i="4"/>
  <c r="AM109" i="4"/>
  <c r="AL109" i="4"/>
  <c r="AI109" i="4"/>
  <c r="Z109" i="4"/>
  <c r="Y109" i="4"/>
  <c r="V109" i="4"/>
  <c r="U109" i="4"/>
  <c r="R109" i="4"/>
  <c r="AQ108" i="4"/>
  <c r="AP108" i="4"/>
  <c r="AM108" i="4"/>
  <c r="AL108" i="4"/>
  <c r="AI108" i="4"/>
  <c r="Z108" i="4"/>
  <c r="Y108" i="4"/>
  <c r="V108" i="4"/>
  <c r="U108" i="4"/>
  <c r="R108" i="4"/>
  <c r="AQ107" i="4"/>
  <c r="AP107" i="4"/>
  <c r="AM107" i="4"/>
  <c r="AL107" i="4"/>
  <c r="BB150" i="4" s="1"/>
  <c r="AI107" i="4"/>
  <c r="Z107" i="4"/>
  <c r="Y107" i="4"/>
  <c r="V107" i="4"/>
  <c r="U107" i="4"/>
  <c r="AE150" i="4" s="1"/>
  <c r="R107" i="4"/>
  <c r="AS106" i="4"/>
  <c r="AR106" i="4"/>
  <c r="AQ106" i="4"/>
  <c r="AP106" i="4"/>
  <c r="AK106" i="4"/>
  <c r="AJ106" i="4"/>
  <c r="AI106" i="4"/>
  <c r="AH106" i="4"/>
  <c r="AB106" i="4"/>
  <c r="AA106" i="4"/>
  <c r="Z106" i="4"/>
  <c r="Y106" i="4"/>
  <c r="T106" i="4"/>
  <c r="S106" i="4"/>
  <c r="R106" i="4"/>
  <c r="Q106" i="4"/>
  <c r="AS105" i="4"/>
  <c r="AR105" i="4"/>
  <c r="AQ105" i="4"/>
  <c r="AP105" i="4"/>
  <c r="AM105" i="4"/>
  <c r="AK105" i="4"/>
  <c r="AJ105" i="4"/>
  <c r="AI105" i="4"/>
  <c r="AH105" i="4"/>
  <c r="AB105" i="4"/>
  <c r="AA105" i="4"/>
  <c r="Z105" i="4"/>
  <c r="Y105" i="4"/>
  <c r="V105" i="4"/>
  <c r="AE152" i="4" s="1"/>
  <c r="T105" i="4"/>
  <c r="S105" i="4"/>
  <c r="R105" i="4"/>
  <c r="Q105" i="4"/>
  <c r="AR104" i="4"/>
  <c r="BB145" i="4" s="1"/>
  <c r="AP104" i="4"/>
  <c r="BB149" i="4" s="1"/>
  <c r="AJ104" i="4"/>
  <c r="BB148" i="4" s="1"/>
  <c r="AH104" i="4"/>
  <c r="AA104" i="4"/>
  <c r="Y104" i="4"/>
  <c r="S104" i="4"/>
  <c r="AE148" i="4" s="1"/>
  <c r="Q104" i="4"/>
  <c r="AE144" i="4" s="1"/>
  <c r="AR103" i="4"/>
  <c r="AQ103" i="4"/>
  <c r="AM103" i="4"/>
  <c r="AL103" i="4"/>
  <c r="AH103" i="4"/>
  <c r="AG103" i="4"/>
  <c r="AA103" i="4"/>
  <c r="Z103" i="4"/>
  <c r="V103" i="4"/>
  <c r="U103" i="4"/>
  <c r="Q103" i="4"/>
  <c r="P103" i="4"/>
  <c r="AR102" i="4"/>
  <c r="AQ102" i="4"/>
  <c r="AM102" i="4"/>
  <c r="AL102" i="4"/>
  <c r="AH102" i="4"/>
  <c r="AG102" i="4"/>
  <c r="AA102" i="4"/>
  <c r="Z102" i="4"/>
  <c r="V102" i="4"/>
  <c r="U102" i="4"/>
  <c r="Q102" i="4"/>
  <c r="P102" i="4"/>
  <c r="AR101" i="4"/>
  <c r="AQ101" i="4"/>
  <c r="BB142" i="4" s="1"/>
  <c r="AM101" i="4"/>
  <c r="AL101" i="4"/>
  <c r="AH101" i="4"/>
  <c r="AG101" i="4"/>
  <c r="BB141" i="4" s="1"/>
  <c r="AA101" i="4"/>
  <c r="Z101" i="4"/>
  <c r="AE142" i="4" s="1"/>
  <c r="V101" i="4"/>
  <c r="U101" i="4"/>
  <c r="G133" i="4" s="1"/>
  <c r="Q101" i="4"/>
  <c r="P101" i="4"/>
  <c r="AO100" i="4"/>
  <c r="AN100" i="4"/>
  <c r="AM100" i="4"/>
  <c r="AL100" i="4"/>
  <c r="X100" i="4"/>
  <c r="W100" i="4"/>
  <c r="V100" i="4"/>
  <c r="U100" i="4"/>
  <c r="AO99" i="4"/>
  <c r="AN99" i="4"/>
  <c r="AM99" i="4"/>
  <c r="AL99" i="4"/>
  <c r="X99" i="4"/>
  <c r="W99" i="4"/>
  <c r="V99" i="4"/>
  <c r="U99" i="4"/>
  <c r="AO98" i="4"/>
  <c r="AN98" i="4"/>
  <c r="AM98" i="4"/>
  <c r="AL98" i="4"/>
  <c r="X98" i="4"/>
  <c r="W98" i="4"/>
  <c r="V98" i="4"/>
  <c r="U98" i="4"/>
  <c r="AM112" i="3"/>
  <c r="AL112" i="3"/>
  <c r="AK112" i="3"/>
  <c r="V112" i="3"/>
  <c r="U112" i="3"/>
  <c r="T112" i="3"/>
  <c r="AM111" i="3"/>
  <c r="AL111" i="3"/>
  <c r="AK111" i="3"/>
  <c r="V111" i="3"/>
  <c r="U111" i="3"/>
  <c r="T111" i="3"/>
  <c r="AM110" i="3"/>
  <c r="AL110" i="3"/>
  <c r="AK110" i="3"/>
  <c r="V110" i="3"/>
  <c r="U110" i="3"/>
  <c r="T110" i="3"/>
  <c r="AQ109" i="3"/>
  <c r="AP109" i="3"/>
  <c r="AM109" i="3"/>
  <c r="AL109" i="3"/>
  <c r="AI109" i="3"/>
  <c r="Z109" i="3"/>
  <c r="Y109" i="3"/>
  <c r="V109" i="3"/>
  <c r="U109" i="3"/>
  <c r="R109" i="3"/>
  <c r="AQ108" i="3"/>
  <c r="AP108" i="3"/>
  <c r="AM108" i="3"/>
  <c r="AL108" i="3"/>
  <c r="AI108" i="3"/>
  <c r="Z108" i="3"/>
  <c r="Y108" i="3"/>
  <c r="V108" i="3"/>
  <c r="U108" i="3"/>
  <c r="R108" i="3"/>
  <c r="AQ107" i="3"/>
  <c r="AP107" i="3"/>
  <c r="AM107" i="3"/>
  <c r="AL107" i="3"/>
  <c r="AI107" i="3"/>
  <c r="G125" i="3" s="1"/>
  <c r="Z107" i="3"/>
  <c r="Y107" i="3"/>
  <c r="V107" i="3"/>
  <c r="U107" i="3"/>
  <c r="AE150" i="3" s="1"/>
  <c r="R107" i="3"/>
  <c r="AS106" i="3"/>
  <c r="AR106" i="3"/>
  <c r="AQ106" i="3"/>
  <c r="AP106" i="3"/>
  <c r="AK106" i="3"/>
  <c r="AJ106" i="3"/>
  <c r="AI106" i="3"/>
  <c r="AH106" i="3"/>
  <c r="AB106" i="3"/>
  <c r="AA106" i="3"/>
  <c r="Z106" i="3"/>
  <c r="Y106" i="3"/>
  <c r="T106" i="3"/>
  <c r="S106" i="3"/>
  <c r="R106" i="3"/>
  <c r="Q106" i="3"/>
  <c r="AS105" i="3"/>
  <c r="AR105" i="3"/>
  <c r="AQ105" i="3"/>
  <c r="AP105" i="3"/>
  <c r="AM105" i="3"/>
  <c r="AK105" i="3"/>
  <c r="AJ105" i="3"/>
  <c r="AI105" i="3"/>
  <c r="AH105" i="3"/>
  <c r="AB105" i="3"/>
  <c r="AA105" i="3"/>
  <c r="Z105" i="3"/>
  <c r="Y105" i="3"/>
  <c r="V105" i="3"/>
  <c r="T105" i="3"/>
  <c r="S105" i="3"/>
  <c r="R105" i="3"/>
  <c r="Q105" i="3"/>
  <c r="AR104" i="3"/>
  <c r="AP104" i="3"/>
  <c r="AJ104" i="3"/>
  <c r="AH104" i="3"/>
  <c r="AA104" i="3"/>
  <c r="Y104" i="3"/>
  <c r="S104" i="3"/>
  <c r="Q104" i="3"/>
  <c r="AR103" i="3"/>
  <c r="AQ103" i="3"/>
  <c r="AM103" i="3"/>
  <c r="AL103" i="3"/>
  <c r="AH103" i="3"/>
  <c r="AG103" i="3"/>
  <c r="AA103" i="3"/>
  <c r="Z103" i="3"/>
  <c r="V103" i="3"/>
  <c r="U103" i="3"/>
  <c r="Q103" i="3"/>
  <c r="P103" i="3"/>
  <c r="AR102" i="3"/>
  <c r="AQ102" i="3"/>
  <c r="AM102" i="3"/>
  <c r="AL102" i="3"/>
  <c r="AH102" i="3"/>
  <c r="AG102" i="3"/>
  <c r="AA102" i="3"/>
  <c r="Z102" i="3"/>
  <c r="V102" i="3"/>
  <c r="U102" i="3"/>
  <c r="Q102" i="3"/>
  <c r="P102" i="3"/>
  <c r="AR101" i="3"/>
  <c r="AQ101" i="3"/>
  <c r="AM101" i="3"/>
  <c r="AL101" i="3"/>
  <c r="BB151" i="3" s="1"/>
  <c r="AH101" i="3"/>
  <c r="AG101" i="3"/>
  <c r="AA101" i="3"/>
  <c r="Z101" i="3"/>
  <c r="V101" i="3"/>
  <c r="U101" i="3"/>
  <c r="Q101" i="3"/>
  <c r="P101" i="3"/>
  <c r="AA98" i="3" s="1"/>
  <c r="AO100" i="3"/>
  <c r="AN100" i="3"/>
  <c r="AM100" i="3"/>
  <c r="AL100" i="3"/>
  <c r="X100" i="3"/>
  <c r="W100" i="3"/>
  <c r="V100" i="3"/>
  <c r="U100" i="3"/>
  <c r="AO99" i="3"/>
  <c r="AN99" i="3"/>
  <c r="AM99" i="3"/>
  <c r="AL99" i="3"/>
  <c r="X99" i="3"/>
  <c r="W99" i="3"/>
  <c r="V99" i="3"/>
  <c r="U99" i="3"/>
  <c r="AO98" i="3"/>
  <c r="AN98" i="3"/>
  <c r="AM98" i="3"/>
  <c r="AL98" i="3"/>
  <c r="M100" i="3" s="1"/>
  <c r="X98" i="3"/>
  <c r="W98" i="3"/>
  <c r="V98" i="3"/>
  <c r="M99" i="3" s="1"/>
  <c r="AE138" i="3" s="1"/>
  <c r="U98" i="3"/>
  <c r="U100" i="2"/>
  <c r="U99" i="2"/>
  <c r="U98" i="2"/>
  <c r="AM112" i="2"/>
  <c r="AL112" i="2"/>
  <c r="AK112" i="2"/>
  <c r="AM111" i="2"/>
  <c r="AL111" i="2"/>
  <c r="AK111" i="2"/>
  <c r="AM110" i="2"/>
  <c r="AL110" i="2"/>
  <c r="AK110" i="2"/>
  <c r="BB146" i="2" s="1"/>
  <c r="AQ109" i="2"/>
  <c r="AP109" i="2"/>
  <c r="AM109" i="2"/>
  <c r="AL109" i="2"/>
  <c r="AI109" i="2"/>
  <c r="AQ108" i="2"/>
  <c r="AP108" i="2"/>
  <c r="AM108" i="2"/>
  <c r="AL108" i="2"/>
  <c r="AI108" i="2"/>
  <c r="AQ107" i="2"/>
  <c r="AP107" i="2"/>
  <c r="AM107" i="2"/>
  <c r="AL107" i="2"/>
  <c r="AI107" i="2"/>
  <c r="AS106" i="2"/>
  <c r="AR106" i="2"/>
  <c r="AQ106" i="2"/>
  <c r="AP106" i="2"/>
  <c r="AK106" i="2"/>
  <c r="AJ106" i="2"/>
  <c r="AI106" i="2"/>
  <c r="AH106" i="2"/>
  <c r="AS105" i="2"/>
  <c r="AR105" i="2"/>
  <c r="AQ105" i="2"/>
  <c r="AP105" i="2"/>
  <c r="AM105" i="2"/>
  <c r="G134" i="2" s="1"/>
  <c r="AK105" i="2"/>
  <c r="AJ105" i="2"/>
  <c r="AI105" i="2"/>
  <c r="AH105" i="2"/>
  <c r="AR104" i="2"/>
  <c r="AP104" i="2"/>
  <c r="AJ104" i="2"/>
  <c r="BB148" i="2" s="1"/>
  <c r="AH104" i="2"/>
  <c r="AR103" i="2"/>
  <c r="AQ103" i="2"/>
  <c r="AM103" i="2"/>
  <c r="AL103" i="2"/>
  <c r="AH103" i="2"/>
  <c r="AG103" i="2"/>
  <c r="AR102" i="2"/>
  <c r="AQ102" i="2"/>
  <c r="AM102" i="2"/>
  <c r="AL102" i="2"/>
  <c r="AH102" i="2"/>
  <c r="AG102" i="2"/>
  <c r="AR101" i="2"/>
  <c r="AQ101" i="2"/>
  <c r="AM101" i="2"/>
  <c r="AL101" i="2"/>
  <c r="AH101" i="2"/>
  <c r="AG101" i="2"/>
  <c r="AO100" i="2"/>
  <c r="AN100" i="2"/>
  <c r="AM100" i="2"/>
  <c r="AL100" i="2"/>
  <c r="AO99" i="2"/>
  <c r="AN99" i="2"/>
  <c r="AM99" i="2"/>
  <c r="AL99" i="2"/>
  <c r="AO98" i="2"/>
  <c r="AN98" i="2"/>
  <c r="AM98" i="2"/>
  <c r="AL98" i="2"/>
  <c r="V105" i="2"/>
  <c r="AE152" i="2" s="1"/>
  <c r="V112" i="2"/>
  <c r="U112" i="2"/>
  <c r="T112" i="2"/>
  <c r="V111" i="2"/>
  <c r="U111" i="2"/>
  <c r="T111" i="2"/>
  <c r="V110" i="2"/>
  <c r="U110" i="2"/>
  <c r="T110" i="2"/>
  <c r="Z109" i="2"/>
  <c r="Y109" i="2"/>
  <c r="Z108" i="2"/>
  <c r="Y108" i="2"/>
  <c r="Z107" i="2"/>
  <c r="Y107" i="2"/>
  <c r="V109" i="2"/>
  <c r="U109" i="2"/>
  <c r="V108" i="2"/>
  <c r="U108" i="2"/>
  <c r="V107" i="2"/>
  <c r="U107" i="2"/>
  <c r="AE150" i="2" s="1"/>
  <c r="R109" i="2"/>
  <c r="R108" i="2"/>
  <c r="R107" i="2"/>
  <c r="AB106" i="2"/>
  <c r="AA106" i="2"/>
  <c r="AB105" i="2"/>
  <c r="AA105" i="2"/>
  <c r="AA104" i="2"/>
  <c r="Z106" i="2"/>
  <c r="Y106" i="2"/>
  <c r="Z105" i="2"/>
  <c r="Y105" i="2"/>
  <c r="Y104" i="2"/>
  <c r="T106" i="2"/>
  <c r="S106" i="2"/>
  <c r="T105" i="2"/>
  <c r="S105" i="2"/>
  <c r="S104" i="2"/>
  <c r="AE148" i="2" s="1"/>
  <c r="R106" i="2"/>
  <c r="Q106" i="2"/>
  <c r="R105" i="2"/>
  <c r="Q105" i="2"/>
  <c r="Q104" i="2"/>
  <c r="AE144" i="2" s="1"/>
  <c r="AA103" i="2"/>
  <c r="Z103" i="2"/>
  <c r="AA102" i="2"/>
  <c r="Z102" i="2"/>
  <c r="AA101" i="2"/>
  <c r="Z101" i="2"/>
  <c r="AE142" i="2" s="1"/>
  <c r="V103" i="2"/>
  <c r="U103" i="2"/>
  <c r="V102" i="2"/>
  <c r="U102" i="2"/>
  <c r="V101" i="2"/>
  <c r="U101" i="2"/>
  <c r="AE151" i="2" s="1"/>
  <c r="Q103" i="2"/>
  <c r="P103" i="2"/>
  <c r="Q102" i="2"/>
  <c r="P102" i="2"/>
  <c r="Q101" i="2"/>
  <c r="P101" i="2"/>
  <c r="X100" i="2"/>
  <c r="W100" i="2"/>
  <c r="V100" i="2"/>
  <c r="X99" i="2"/>
  <c r="W99" i="2"/>
  <c r="V99" i="2"/>
  <c r="X98" i="2"/>
  <c r="W98" i="2"/>
  <c r="V98" i="2"/>
  <c r="O37" i="1"/>
  <c r="AA34" i="12"/>
  <c r="AA33" i="12"/>
  <c r="AA34" i="11"/>
  <c r="AA33" i="11"/>
  <c r="AA34" i="10"/>
  <c r="AA33" i="10"/>
  <c r="W37" i="9"/>
  <c r="AA34" i="9"/>
  <c r="AA33" i="9"/>
  <c r="AA34" i="7"/>
  <c r="AA33" i="7"/>
  <c r="AA34" i="6"/>
  <c r="AA33" i="6"/>
  <c r="M35" i="3"/>
  <c r="M42" i="3"/>
  <c r="AA34" i="3"/>
  <c r="V18" i="30"/>
  <c r="S18" i="30"/>
  <c r="P18" i="30"/>
  <c r="W18" i="30" s="1"/>
  <c r="L18" i="30"/>
  <c r="I18" i="30"/>
  <c r="F18" i="30"/>
  <c r="M18" i="30" s="1"/>
  <c r="V17" i="30"/>
  <c r="S17" i="30"/>
  <c r="P17" i="30"/>
  <c r="W17" i="30" s="1"/>
  <c r="L17" i="30"/>
  <c r="I17" i="30"/>
  <c r="F17" i="30"/>
  <c r="V16" i="30"/>
  <c r="S16" i="30"/>
  <c r="P16" i="30"/>
  <c r="W16" i="30" s="1"/>
  <c r="L16" i="30"/>
  <c r="I16" i="30"/>
  <c r="F16" i="30"/>
  <c r="M16" i="30" s="1"/>
  <c r="V15" i="30"/>
  <c r="S15" i="30"/>
  <c r="P15" i="30"/>
  <c r="L15" i="30"/>
  <c r="I15" i="30"/>
  <c r="F15" i="30"/>
  <c r="V14" i="30"/>
  <c r="S14" i="30"/>
  <c r="P14" i="30"/>
  <c r="W14" i="30" s="1"/>
  <c r="L14" i="30"/>
  <c r="I14" i="30"/>
  <c r="F14" i="30"/>
  <c r="V13" i="30"/>
  <c r="S13" i="30"/>
  <c r="P13" i="30"/>
  <c r="W13" i="30" s="1"/>
  <c r="L13" i="30"/>
  <c r="I13" i="30"/>
  <c r="F13" i="30"/>
  <c r="V12" i="30"/>
  <c r="S12" i="30"/>
  <c r="P12" i="30"/>
  <c r="L12" i="30"/>
  <c r="I12" i="30"/>
  <c r="F12" i="30"/>
  <c r="M12" i="30" s="1"/>
  <c r="V11" i="30"/>
  <c r="S11" i="30"/>
  <c r="P11" i="30"/>
  <c r="L11" i="30"/>
  <c r="I11" i="30"/>
  <c r="F11" i="30"/>
  <c r="M11" i="30" s="1"/>
  <c r="V10" i="30"/>
  <c r="S10" i="30"/>
  <c r="P10" i="30"/>
  <c r="L10" i="30"/>
  <c r="I10" i="30"/>
  <c r="F10" i="30"/>
  <c r="V9" i="30"/>
  <c r="S9" i="30"/>
  <c r="P9" i="30"/>
  <c r="L9" i="30"/>
  <c r="I9" i="30"/>
  <c r="F9" i="30"/>
  <c r="V8" i="30"/>
  <c r="S8" i="30"/>
  <c r="P8" i="30"/>
  <c r="L8" i="30"/>
  <c r="I8" i="30"/>
  <c r="F8" i="30"/>
  <c r="M8" i="30" s="1"/>
  <c r="V7" i="30"/>
  <c r="S7" i="30"/>
  <c r="P7" i="30"/>
  <c r="W7" i="30" s="1"/>
  <c r="L7" i="30"/>
  <c r="I7" i="30"/>
  <c r="F7" i="30"/>
  <c r="V6" i="30"/>
  <c r="S6" i="30"/>
  <c r="P6" i="30"/>
  <c r="L6" i="30"/>
  <c r="I6" i="30"/>
  <c r="F6" i="30"/>
  <c r="M6" i="30" s="1"/>
  <c r="V5" i="30"/>
  <c r="S5" i="30"/>
  <c r="P5" i="30"/>
  <c r="L5" i="30"/>
  <c r="I5" i="30"/>
  <c r="F5" i="30"/>
  <c r="AK176" i="12"/>
  <c r="AJ176" i="12"/>
  <c r="AL176" i="12"/>
  <c r="AE134" i="12"/>
  <c r="AE133" i="12"/>
  <c r="AE132" i="12"/>
  <c r="AE131" i="12"/>
  <c r="AE130" i="12"/>
  <c r="AE129" i="12"/>
  <c r="AE128" i="12"/>
  <c r="AE127" i="12"/>
  <c r="AE126" i="12"/>
  <c r="AE125" i="12"/>
  <c r="AE124" i="12"/>
  <c r="AE123" i="12"/>
  <c r="AE122" i="12"/>
  <c r="AE120" i="12"/>
  <c r="BB148" i="12"/>
  <c r="G148" i="12" s="1"/>
  <c r="AE148" i="12"/>
  <c r="BB142" i="12"/>
  <c r="BB141" i="12"/>
  <c r="M78" i="12"/>
  <c r="M79" i="12" s="1"/>
  <c r="M77" i="12"/>
  <c r="AN88" i="12"/>
  <c r="AR76" i="12"/>
  <c r="AA76" i="12"/>
  <c r="M76" i="12"/>
  <c r="M80" i="12"/>
  <c r="I84" i="12"/>
  <c r="AR75" i="12"/>
  <c r="AA75" i="12"/>
  <c r="M58" i="12"/>
  <c r="M59" i="12" s="1"/>
  <c r="M57" i="12"/>
  <c r="AN65" i="12" s="1"/>
  <c r="AR56" i="12"/>
  <c r="AA56" i="12"/>
  <c r="M56" i="12"/>
  <c r="M63" i="12" s="1"/>
  <c r="AR55" i="12"/>
  <c r="AA55" i="12"/>
  <c r="M37" i="12"/>
  <c r="M36" i="12"/>
  <c r="M35" i="12"/>
  <c r="W37" i="12" s="1"/>
  <c r="AS37" i="12"/>
  <c r="AR34" i="12"/>
  <c r="AR33" i="12"/>
  <c r="BE25" i="12"/>
  <c r="BD25" i="12"/>
  <c r="BC25" i="12"/>
  <c r="BB25" i="12"/>
  <c r="BA25" i="12"/>
  <c r="AZ25" i="12"/>
  <c r="AY25" i="12"/>
  <c r="AX25" i="12"/>
  <c r="AW25" i="12"/>
  <c r="AV25" i="12"/>
  <c r="AT25" i="12"/>
  <c r="AS25" i="12"/>
  <c r="AR25" i="12"/>
  <c r="AQ25" i="12"/>
  <c r="AP25" i="12"/>
  <c r="AN25" i="12"/>
  <c r="AM25" i="12"/>
  <c r="AL25" i="12"/>
  <c r="AK25" i="12"/>
  <c r="AJ25" i="12"/>
  <c r="AH25" i="12"/>
  <c r="AG25" i="12"/>
  <c r="AF25" i="12"/>
  <c r="AD25" i="12"/>
  <c r="AE25" i="12"/>
  <c r="AB25" i="12"/>
  <c r="AA25" i="12"/>
  <c r="Z25" i="12"/>
  <c r="Y25" i="12"/>
  <c r="X25" i="12"/>
  <c r="V25" i="12"/>
  <c r="U25" i="12"/>
  <c r="T25" i="12"/>
  <c r="S25" i="12"/>
  <c r="R25" i="12"/>
  <c r="K25" i="12"/>
  <c r="J25" i="12"/>
  <c r="I25" i="12"/>
  <c r="AU24" i="12"/>
  <c r="AO24" i="12"/>
  <c r="AJ24" i="12"/>
  <c r="AI24" i="12"/>
  <c r="AD24" i="12"/>
  <c r="AC24" i="12"/>
  <c r="X24" i="12"/>
  <c r="W24" i="12"/>
  <c r="Q24" i="12"/>
  <c r="P24" i="12"/>
  <c r="O24" i="12"/>
  <c r="M24" i="12"/>
  <c r="N24" i="12"/>
  <c r="AU23" i="12"/>
  <c r="L23" i="12"/>
  <c r="AO23" i="12"/>
  <c r="AJ23" i="12"/>
  <c r="AI23" i="12"/>
  <c r="AD23" i="12"/>
  <c r="AC23" i="12"/>
  <c r="X23" i="12"/>
  <c r="W23" i="12"/>
  <c r="Q23" i="12"/>
  <c r="P23" i="12"/>
  <c r="O23" i="12"/>
  <c r="N23" i="12"/>
  <c r="M23" i="12"/>
  <c r="G23" i="12"/>
  <c r="BH23" i="12" s="1"/>
  <c r="F23" i="12"/>
  <c r="AU22" i="12"/>
  <c r="L22" i="12"/>
  <c r="AO22" i="12"/>
  <c r="AJ22" i="12"/>
  <c r="AI22" i="12"/>
  <c r="AD22" i="12"/>
  <c r="AC22" i="12"/>
  <c r="X22" i="12"/>
  <c r="W22" i="12"/>
  <c r="Q22" i="12"/>
  <c r="P22" i="12"/>
  <c r="O22" i="12"/>
  <c r="N22" i="12"/>
  <c r="M22" i="12"/>
  <c r="G22" i="12"/>
  <c r="BH22" i="12" s="1"/>
  <c r="F22" i="12"/>
  <c r="AU21" i="12"/>
  <c r="AO21" i="12"/>
  <c r="AJ21" i="12"/>
  <c r="AI21" i="12"/>
  <c r="AD21" i="12"/>
  <c r="AC21" i="12"/>
  <c r="X21" i="12"/>
  <c r="W21" i="12"/>
  <c r="Q21" i="12"/>
  <c r="P21" i="12"/>
  <c r="O21" i="12"/>
  <c r="N21" i="12"/>
  <c r="L21" i="12"/>
  <c r="G21" i="12"/>
  <c r="BH21" i="12" s="1"/>
  <c r="F21" i="12"/>
  <c r="AU20" i="12"/>
  <c r="L20" i="12"/>
  <c r="AO20" i="12"/>
  <c r="AJ20" i="12"/>
  <c r="AI20" i="12"/>
  <c r="AD20" i="12"/>
  <c r="AC20" i="12"/>
  <c r="X20" i="12"/>
  <c r="W20" i="12"/>
  <c r="Q20" i="12"/>
  <c r="P20" i="12"/>
  <c r="O20" i="12"/>
  <c r="N20" i="12"/>
  <c r="M20" i="12"/>
  <c r="G20" i="12"/>
  <c r="BH20" i="12" s="1"/>
  <c r="F20" i="12"/>
  <c r="AU19" i="12"/>
  <c r="L19" i="12"/>
  <c r="AO19" i="12"/>
  <c r="AJ19" i="12"/>
  <c r="AI19" i="12"/>
  <c r="AD19" i="12"/>
  <c r="AC19" i="12"/>
  <c r="X19" i="12"/>
  <c r="W19" i="12"/>
  <c r="Q19" i="12"/>
  <c r="P19" i="12"/>
  <c r="O19" i="12"/>
  <c r="N19" i="12"/>
  <c r="M19" i="12"/>
  <c r="G19" i="12"/>
  <c r="BH19" i="12" s="1"/>
  <c r="F19" i="12"/>
  <c r="AU18" i="12"/>
  <c r="L18" i="12"/>
  <c r="AO18" i="12"/>
  <c r="AJ18" i="12"/>
  <c r="AI18" i="12"/>
  <c r="AD18" i="12"/>
  <c r="AC18" i="12"/>
  <c r="X18" i="12"/>
  <c r="W18" i="12"/>
  <c r="Q18" i="12"/>
  <c r="P18" i="12"/>
  <c r="O18" i="12"/>
  <c r="N18" i="12"/>
  <c r="G18" i="12"/>
  <c r="BH18" i="12" s="1"/>
  <c r="F18" i="12"/>
  <c r="AU17" i="12"/>
  <c r="AO17" i="12"/>
  <c r="AJ17" i="12"/>
  <c r="AI17" i="12"/>
  <c r="AD17" i="12"/>
  <c r="AC17" i="12"/>
  <c r="X17" i="12"/>
  <c r="W17" i="12"/>
  <c r="Q17" i="12"/>
  <c r="P17" i="12"/>
  <c r="O17" i="12"/>
  <c r="N17" i="12"/>
  <c r="L17" i="12"/>
  <c r="G17" i="12"/>
  <c r="BH17" i="12" s="1"/>
  <c r="F17" i="12"/>
  <c r="AU16" i="12"/>
  <c r="L16" i="12"/>
  <c r="AO16" i="12"/>
  <c r="AJ16" i="12"/>
  <c r="AI16" i="12"/>
  <c r="AD16" i="12"/>
  <c r="AC16" i="12"/>
  <c r="X16" i="12"/>
  <c r="W16" i="12"/>
  <c r="Q16" i="12"/>
  <c r="P16" i="12"/>
  <c r="O16" i="12"/>
  <c r="M16" i="12"/>
  <c r="N16" i="12"/>
  <c r="G16" i="12"/>
  <c r="BH16" i="12" s="1"/>
  <c r="F16" i="12"/>
  <c r="AU15" i="12"/>
  <c r="AO15" i="12"/>
  <c r="AJ15" i="12"/>
  <c r="AI15" i="12"/>
  <c r="AD15" i="12"/>
  <c r="AC15" i="12"/>
  <c r="X15" i="12"/>
  <c r="W15" i="12"/>
  <c r="Q15" i="12"/>
  <c r="P15" i="12"/>
  <c r="O15" i="12"/>
  <c r="M15" i="12"/>
  <c r="N15" i="12"/>
  <c r="L15" i="12"/>
  <c r="G15" i="12"/>
  <c r="BH15" i="12" s="1"/>
  <c r="F15" i="12"/>
  <c r="AU14" i="12"/>
  <c r="L14" i="12"/>
  <c r="AO14" i="12"/>
  <c r="AJ14" i="12"/>
  <c r="AI14" i="12"/>
  <c r="AD14" i="12"/>
  <c r="AC14" i="12"/>
  <c r="X14" i="12"/>
  <c r="W14" i="12"/>
  <c r="Q14" i="12"/>
  <c r="P14" i="12"/>
  <c r="O14" i="12"/>
  <c r="N14" i="12"/>
  <c r="M14" i="12"/>
  <c r="G14" i="12"/>
  <c r="BH14" i="12" s="1"/>
  <c r="F14" i="12"/>
  <c r="AU13" i="12"/>
  <c r="L13" i="12"/>
  <c r="AO13" i="12"/>
  <c r="AJ13" i="12"/>
  <c r="AI13" i="12"/>
  <c r="AD13" i="12"/>
  <c r="AC13" i="12"/>
  <c r="X13" i="12"/>
  <c r="W13" i="12"/>
  <c r="Q13" i="12"/>
  <c r="P13" i="12"/>
  <c r="O13" i="12"/>
  <c r="M13" i="12"/>
  <c r="N13" i="12"/>
  <c r="G13" i="12"/>
  <c r="BH13" i="12" s="1"/>
  <c r="F13" i="12"/>
  <c r="AU12" i="12"/>
  <c r="L12" i="12"/>
  <c r="AO12" i="12"/>
  <c r="AJ12" i="12"/>
  <c r="AI12" i="12"/>
  <c r="AD12" i="12"/>
  <c r="AC12" i="12"/>
  <c r="X12" i="12"/>
  <c r="W12" i="12"/>
  <c r="Q12" i="12"/>
  <c r="P12" i="12"/>
  <c r="O12" i="12"/>
  <c r="M12" i="12"/>
  <c r="N12" i="12"/>
  <c r="G12" i="12"/>
  <c r="BH12" i="12" s="1"/>
  <c r="F12" i="12"/>
  <c r="AU11" i="12"/>
  <c r="AO11" i="12"/>
  <c r="AJ11" i="12"/>
  <c r="AI11" i="12"/>
  <c r="AD11" i="12"/>
  <c r="AC11" i="12"/>
  <c r="X11" i="12"/>
  <c r="W11" i="12"/>
  <c r="Q11" i="12"/>
  <c r="P11" i="12"/>
  <c r="O11" i="12"/>
  <c r="M11" i="12"/>
  <c r="N11" i="12"/>
  <c r="L11" i="12"/>
  <c r="G11" i="12"/>
  <c r="BH11" i="12" s="1"/>
  <c r="F11" i="12"/>
  <c r="AU10" i="12"/>
  <c r="AO10" i="12"/>
  <c r="AO25" i="12"/>
  <c r="AJ10" i="12"/>
  <c r="AI10" i="12"/>
  <c r="AD10" i="12"/>
  <c r="AC10" i="12"/>
  <c r="X10" i="12"/>
  <c r="W10" i="12"/>
  <c r="Q10" i="12"/>
  <c r="P10" i="12"/>
  <c r="O10" i="12"/>
  <c r="M10" i="12"/>
  <c r="N10" i="12"/>
  <c r="L10" i="12"/>
  <c r="G10" i="12"/>
  <c r="BH10" i="12" s="1"/>
  <c r="F10" i="12"/>
  <c r="AK176" i="11"/>
  <c r="AJ176" i="11"/>
  <c r="AL176" i="11"/>
  <c r="AE134" i="11"/>
  <c r="AE133" i="11"/>
  <c r="AE132" i="11"/>
  <c r="AE131" i="11"/>
  <c r="AE130" i="11"/>
  <c r="AE129" i="11"/>
  <c r="AE128" i="11"/>
  <c r="AE127" i="11"/>
  <c r="AE126" i="11"/>
  <c r="AE125" i="11"/>
  <c r="AE124" i="11"/>
  <c r="AE123" i="11"/>
  <c r="AE122" i="11"/>
  <c r="AE120" i="11"/>
  <c r="BB152" i="11"/>
  <c r="AE148" i="11"/>
  <c r="BB142" i="11"/>
  <c r="G123" i="11"/>
  <c r="AQ82" i="11"/>
  <c r="M78" i="11"/>
  <c r="M79" i="11" s="1"/>
  <c r="M77" i="11"/>
  <c r="AA85" i="11" s="1"/>
  <c r="AN85" i="11"/>
  <c r="AR76" i="11"/>
  <c r="AA76" i="11"/>
  <c r="M76" i="11"/>
  <c r="M84" i="11" s="1"/>
  <c r="M80" i="11"/>
  <c r="I84" i="11" s="1"/>
  <c r="AR75" i="11"/>
  <c r="AA75" i="11"/>
  <c r="S65" i="11"/>
  <c r="M58" i="11"/>
  <c r="M57" i="11"/>
  <c r="AN65" i="11"/>
  <c r="AR56" i="11"/>
  <c r="AA56" i="11"/>
  <c r="M56" i="11"/>
  <c r="M60" i="11"/>
  <c r="I64" i="11"/>
  <c r="AR55" i="11"/>
  <c r="AA55" i="11"/>
  <c r="M37" i="11"/>
  <c r="M36" i="11"/>
  <c r="M35" i="11"/>
  <c r="W37" i="11" s="1"/>
  <c r="AR34" i="11"/>
  <c r="AR33" i="11"/>
  <c r="BE25" i="11"/>
  <c r="BD25" i="11"/>
  <c r="BC25" i="11"/>
  <c r="BB25" i="11"/>
  <c r="BA25" i="11"/>
  <c r="AZ25" i="11"/>
  <c r="AY25" i="11"/>
  <c r="AX25" i="11"/>
  <c r="AW25" i="11"/>
  <c r="AV25" i="11"/>
  <c r="AT25" i="11"/>
  <c r="AS25" i="11"/>
  <c r="AR25" i="11"/>
  <c r="AQ25" i="11"/>
  <c r="AP25" i="11"/>
  <c r="AN25" i="11"/>
  <c r="AM25" i="11"/>
  <c r="AL25" i="11"/>
  <c r="AK25" i="11"/>
  <c r="AH25" i="11"/>
  <c r="AG25" i="11"/>
  <c r="AF25" i="11"/>
  <c r="AE25" i="11"/>
  <c r="AC25" i="11"/>
  <c r="AB25" i="11"/>
  <c r="AA25" i="11"/>
  <c r="Z25" i="11"/>
  <c r="Y25" i="11"/>
  <c r="V25" i="11"/>
  <c r="U25" i="11"/>
  <c r="T25" i="11"/>
  <c r="S25" i="11"/>
  <c r="R25" i="11"/>
  <c r="K25" i="11"/>
  <c r="J25" i="11"/>
  <c r="I25" i="11"/>
  <c r="AU24" i="11"/>
  <c r="AO24" i="11"/>
  <c r="AJ24" i="11"/>
  <c r="AI24" i="11"/>
  <c r="AD24" i="11"/>
  <c r="AC24" i="11"/>
  <c r="X24" i="11"/>
  <c r="W24" i="11"/>
  <c r="Q24" i="11"/>
  <c r="P24" i="11"/>
  <c r="O24" i="11"/>
  <c r="N24" i="11"/>
  <c r="L24" i="11"/>
  <c r="AU23" i="11"/>
  <c r="AO23" i="11"/>
  <c r="AJ23" i="11"/>
  <c r="AI23" i="11"/>
  <c r="AD23" i="11"/>
  <c r="AC23" i="11"/>
  <c r="X23" i="11"/>
  <c r="W23" i="11"/>
  <c r="Q23" i="11"/>
  <c r="P23" i="11"/>
  <c r="O23" i="11"/>
  <c r="N23" i="11"/>
  <c r="G23" i="11"/>
  <c r="BH23" i="11" s="1"/>
  <c r="F23" i="11"/>
  <c r="AU22" i="11"/>
  <c r="AO22" i="11"/>
  <c r="L22" i="11"/>
  <c r="AJ22" i="11"/>
  <c r="AI22" i="11"/>
  <c r="AD22" i="11"/>
  <c r="AC22" i="11"/>
  <c r="X22" i="11"/>
  <c r="W22" i="11"/>
  <c r="Q22" i="11"/>
  <c r="P22" i="11"/>
  <c r="O22" i="11"/>
  <c r="N22" i="11"/>
  <c r="G22" i="11"/>
  <c r="BH22" i="11" s="1"/>
  <c r="F22" i="11"/>
  <c r="AU21" i="11"/>
  <c r="AO21" i="11"/>
  <c r="AJ21" i="11"/>
  <c r="AI21" i="11"/>
  <c r="AD21" i="11"/>
  <c r="AC21" i="11"/>
  <c r="X21" i="11"/>
  <c r="W21" i="11"/>
  <c r="Q21" i="11"/>
  <c r="P21" i="11"/>
  <c r="O21" i="11"/>
  <c r="N21" i="11"/>
  <c r="L21" i="11"/>
  <c r="G21" i="11"/>
  <c r="BH21" i="11" s="1"/>
  <c r="F21" i="11"/>
  <c r="AU20" i="11"/>
  <c r="L20" i="11"/>
  <c r="AO20" i="11"/>
  <c r="AJ20" i="11"/>
  <c r="AI20" i="11"/>
  <c r="AD20" i="11"/>
  <c r="AC20" i="11"/>
  <c r="X20" i="11"/>
  <c r="W20" i="11"/>
  <c r="Q20" i="11"/>
  <c r="P20" i="11"/>
  <c r="O20" i="11"/>
  <c r="N20" i="11"/>
  <c r="M20" i="11"/>
  <c r="G20" i="11"/>
  <c r="BH20" i="11" s="1"/>
  <c r="F20" i="11"/>
  <c r="AU19" i="11"/>
  <c r="L19" i="11"/>
  <c r="AO19" i="11"/>
  <c r="AJ19" i="11"/>
  <c r="AI19" i="11"/>
  <c r="AD19" i="11"/>
  <c r="AC19" i="11"/>
  <c r="X19" i="11"/>
  <c r="W19" i="11"/>
  <c r="Q19" i="11"/>
  <c r="P19" i="11"/>
  <c r="O19" i="11"/>
  <c r="N19" i="11"/>
  <c r="M19" i="11"/>
  <c r="G19" i="11"/>
  <c r="BH19" i="11" s="1"/>
  <c r="F19" i="11"/>
  <c r="AU18" i="11"/>
  <c r="L18" i="11"/>
  <c r="AO18" i="11"/>
  <c r="AJ18" i="11"/>
  <c r="AI18" i="11"/>
  <c r="AD18" i="11"/>
  <c r="AC18" i="11"/>
  <c r="X18" i="11"/>
  <c r="W18" i="11"/>
  <c r="Q18" i="11"/>
  <c r="P18" i="11"/>
  <c r="O18" i="11"/>
  <c r="N18" i="11"/>
  <c r="M18" i="11"/>
  <c r="G18" i="11"/>
  <c r="BH18" i="11" s="1"/>
  <c r="F18" i="11"/>
  <c r="AU17" i="11"/>
  <c r="AO17" i="11"/>
  <c r="L17" i="11"/>
  <c r="AJ17" i="11"/>
  <c r="AI17" i="11"/>
  <c r="AD17" i="11"/>
  <c r="AC17" i="11"/>
  <c r="X17" i="11"/>
  <c r="W17" i="11"/>
  <c r="Q17" i="11"/>
  <c r="P17" i="11"/>
  <c r="O17" i="11"/>
  <c r="M17" i="11"/>
  <c r="N17" i="11"/>
  <c r="G17" i="11"/>
  <c r="BH17" i="11" s="1"/>
  <c r="F17" i="11"/>
  <c r="AU16" i="11"/>
  <c r="AO16" i="11"/>
  <c r="AJ16" i="11"/>
  <c r="AI16" i="11"/>
  <c r="AD16" i="11"/>
  <c r="AC16" i="11"/>
  <c r="X16" i="11"/>
  <c r="W16" i="11"/>
  <c r="Q16" i="11"/>
  <c r="P16" i="11"/>
  <c r="O16" i="11"/>
  <c r="N16" i="11"/>
  <c r="L16" i="11"/>
  <c r="G16" i="11"/>
  <c r="BH16" i="11" s="1"/>
  <c r="F16" i="11"/>
  <c r="AU15" i="11"/>
  <c r="L15" i="11"/>
  <c r="AO15" i="11"/>
  <c r="AJ15" i="11"/>
  <c r="AI15" i="11"/>
  <c r="AD15" i="11"/>
  <c r="AC15" i="11"/>
  <c r="X15" i="11"/>
  <c r="W15" i="11"/>
  <c r="Q15" i="11"/>
  <c r="P15" i="11"/>
  <c r="O15" i="11"/>
  <c r="N15" i="11"/>
  <c r="M15" i="11"/>
  <c r="G15" i="11"/>
  <c r="BH15" i="11" s="1"/>
  <c r="F15" i="11"/>
  <c r="AU14" i="11"/>
  <c r="L14" i="11"/>
  <c r="AO14" i="11"/>
  <c r="AJ14" i="11"/>
  <c r="AI14" i="11"/>
  <c r="AD14" i="11"/>
  <c r="AC14" i="11"/>
  <c r="X14" i="11"/>
  <c r="W14" i="11"/>
  <c r="Q14" i="11"/>
  <c r="P14" i="11"/>
  <c r="O14" i="11"/>
  <c r="N14" i="11"/>
  <c r="M14" i="11"/>
  <c r="G14" i="11"/>
  <c r="BH14" i="11" s="1"/>
  <c r="F14" i="11"/>
  <c r="AU13" i="11"/>
  <c r="AO13" i="11"/>
  <c r="L13" i="11"/>
  <c r="AJ13" i="11"/>
  <c r="AI13" i="11"/>
  <c r="AD13" i="11"/>
  <c r="AC13" i="11"/>
  <c r="X13" i="11"/>
  <c r="W13" i="11"/>
  <c r="Q13" i="11"/>
  <c r="P13" i="11"/>
  <c r="O13" i="11"/>
  <c r="M13" i="11"/>
  <c r="N13" i="11"/>
  <c r="G13" i="11"/>
  <c r="BH13" i="11" s="1"/>
  <c r="F13" i="11"/>
  <c r="AU12" i="11"/>
  <c r="AO12" i="11"/>
  <c r="AJ12" i="11"/>
  <c r="AI12" i="11"/>
  <c r="AD12" i="11"/>
  <c r="AC12" i="11"/>
  <c r="X12" i="11"/>
  <c r="W12" i="11"/>
  <c r="Q12" i="11"/>
  <c r="P12" i="11"/>
  <c r="O12" i="11"/>
  <c r="M12" i="11"/>
  <c r="N12" i="11"/>
  <c r="L12" i="11"/>
  <c r="G12" i="11"/>
  <c r="BH12" i="11" s="1"/>
  <c r="F12" i="11"/>
  <c r="AU11" i="11"/>
  <c r="L11" i="11"/>
  <c r="AO11" i="11"/>
  <c r="AJ11" i="11"/>
  <c r="AI11" i="11"/>
  <c r="AD11" i="11"/>
  <c r="AC11" i="11"/>
  <c r="X11" i="11"/>
  <c r="W11" i="11"/>
  <c r="Q11" i="11"/>
  <c r="P11" i="11"/>
  <c r="O11" i="11"/>
  <c r="M11" i="11"/>
  <c r="N11" i="11"/>
  <c r="G11" i="11"/>
  <c r="BH11" i="11" s="1"/>
  <c r="F11" i="11"/>
  <c r="AU10" i="11"/>
  <c r="L10" i="11"/>
  <c r="AO10" i="11"/>
  <c r="AJ10" i="11"/>
  <c r="AI10" i="11"/>
  <c r="AD10" i="11"/>
  <c r="AC10" i="11"/>
  <c r="X10" i="11"/>
  <c r="W10" i="11"/>
  <c r="Q10" i="11"/>
  <c r="P10" i="11"/>
  <c r="O10" i="11"/>
  <c r="N10" i="11"/>
  <c r="G10" i="11"/>
  <c r="BH10" i="11" s="1"/>
  <c r="F10" i="11"/>
  <c r="AK176" i="10"/>
  <c r="AJ176" i="10"/>
  <c r="AE134" i="10"/>
  <c r="AE133" i="10"/>
  <c r="AE132" i="10"/>
  <c r="AE131" i="10"/>
  <c r="AE130" i="10"/>
  <c r="AE129" i="10"/>
  <c r="AE128" i="10"/>
  <c r="AE127" i="10"/>
  <c r="AE126" i="10"/>
  <c r="AE125" i="10"/>
  <c r="AE124" i="10"/>
  <c r="AE123" i="10"/>
  <c r="AE122" i="10"/>
  <c r="AE120" i="10"/>
  <c r="BB152" i="10"/>
  <c r="BB142" i="10"/>
  <c r="BB151" i="10"/>
  <c r="G124" i="10"/>
  <c r="AE151" i="10"/>
  <c r="M78" i="10"/>
  <c r="M77" i="10"/>
  <c r="AI79" i="10" s="1"/>
  <c r="AR76" i="10"/>
  <c r="AA76" i="10"/>
  <c r="M76" i="10"/>
  <c r="M84" i="10" s="1"/>
  <c r="AR75" i="10"/>
  <c r="AA75" i="10"/>
  <c r="M58" i="10"/>
  <c r="M57" i="10"/>
  <c r="AM64" i="10" s="1"/>
  <c r="AR56" i="10"/>
  <c r="AA56" i="10"/>
  <c r="M56" i="10"/>
  <c r="M63" i="10" s="1"/>
  <c r="AR55" i="10"/>
  <c r="AA55" i="10"/>
  <c r="M37" i="10"/>
  <c r="M36" i="10"/>
  <c r="M35" i="10"/>
  <c r="AN101" i="10" s="1"/>
  <c r="AR34" i="10"/>
  <c r="AR33" i="10"/>
  <c r="BE25" i="10"/>
  <c r="BD25" i="10"/>
  <c r="BC25" i="10"/>
  <c r="BB25" i="10"/>
  <c r="BA25" i="10"/>
  <c r="AZ25" i="10"/>
  <c r="AY25" i="10"/>
  <c r="AX25" i="10"/>
  <c r="AW25" i="10"/>
  <c r="AV25" i="10"/>
  <c r="AT25" i="10"/>
  <c r="AS25" i="10"/>
  <c r="AR25" i="10"/>
  <c r="AQ25" i="10"/>
  <c r="AP25" i="10"/>
  <c r="AN25" i="10"/>
  <c r="AM25" i="10"/>
  <c r="AL25" i="10"/>
  <c r="AK25" i="10"/>
  <c r="AH25" i="10"/>
  <c r="AG25" i="10"/>
  <c r="AF25" i="10"/>
  <c r="AE25" i="10"/>
  <c r="AB25" i="10"/>
  <c r="AA25" i="10"/>
  <c r="Z25" i="10"/>
  <c r="Y25" i="10"/>
  <c r="V25" i="10"/>
  <c r="U25" i="10"/>
  <c r="T25" i="10"/>
  <c r="S25" i="10"/>
  <c r="R25" i="10"/>
  <c r="K25" i="10"/>
  <c r="J25" i="10"/>
  <c r="I25" i="10"/>
  <c r="AU24" i="10"/>
  <c r="AO24" i="10"/>
  <c r="L24" i="10"/>
  <c r="AJ24" i="10"/>
  <c r="AI24" i="10"/>
  <c r="AD24" i="10"/>
  <c r="AC24" i="10"/>
  <c r="X24" i="10"/>
  <c r="W24" i="10"/>
  <c r="Q24" i="10"/>
  <c r="P24" i="10"/>
  <c r="O24" i="10"/>
  <c r="N24" i="10"/>
  <c r="AU23" i="10"/>
  <c r="L23" i="10"/>
  <c r="AO23" i="10"/>
  <c r="AJ23" i="10"/>
  <c r="AI23" i="10"/>
  <c r="AD23" i="10"/>
  <c r="AC23" i="10"/>
  <c r="X23" i="10"/>
  <c r="W23" i="10"/>
  <c r="Q23" i="10"/>
  <c r="P23" i="10"/>
  <c r="O23" i="10"/>
  <c r="N23" i="10"/>
  <c r="M23" i="10"/>
  <c r="G23" i="10"/>
  <c r="BH23" i="10" s="1"/>
  <c r="F23" i="10"/>
  <c r="AU22" i="10"/>
  <c r="AO22" i="10"/>
  <c r="AJ22" i="10"/>
  <c r="AI22" i="10"/>
  <c r="AD22" i="10"/>
  <c r="AC22" i="10"/>
  <c r="X22" i="10"/>
  <c r="W22" i="10"/>
  <c r="Q22" i="10"/>
  <c r="P22" i="10"/>
  <c r="O22" i="10"/>
  <c r="N22" i="10"/>
  <c r="M22" i="10"/>
  <c r="G22" i="10"/>
  <c r="BH22" i="10" s="1"/>
  <c r="F22" i="10"/>
  <c r="AU21" i="10"/>
  <c r="AO21" i="10"/>
  <c r="AJ21" i="10"/>
  <c r="AI21" i="10"/>
  <c r="AD21" i="10"/>
  <c r="AC21" i="10"/>
  <c r="X21" i="10"/>
  <c r="W21" i="10"/>
  <c r="Q21" i="10"/>
  <c r="P21" i="10"/>
  <c r="O21" i="10"/>
  <c r="N21" i="10"/>
  <c r="L21" i="10"/>
  <c r="G21" i="10"/>
  <c r="BH21" i="10" s="1"/>
  <c r="F21" i="10"/>
  <c r="AU20" i="10"/>
  <c r="AO20" i="10"/>
  <c r="L20" i="10" s="1"/>
  <c r="AJ20" i="10"/>
  <c r="AI20" i="10"/>
  <c r="AD20" i="10"/>
  <c r="AC20" i="10"/>
  <c r="X20" i="10"/>
  <c r="W20" i="10"/>
  <c r="Q20" i="10"/>
  <c r="P20" i="10"/>
  <c r="O20" i="10"/>
  <c r="M20" i="10"/>
  <c r="N20" i="10"/>
  <c r="G20" i="10"/>
  <c r="BH20" i="10" s="1"/>
  <c r="F20" i="10"/>
  <c r="AU19" i="10"/>
  <c r="AO19" i="10"/>
  <c r="AJ19" i="10"/>
  <c r="AI19" i="10"/>
  <c r="AD19" i="10"/>
  <c r="AC19" i="10"/>
  <c r="X19" i="10"/>
  <c r="W19" i="10"/>
  <c r="Q19" i="10"/>
  <c r="P19" i="10"/>
  <c r="O19" i="10"/>
  <c r="M19" i="10" s="1"/>
  <c r="N19" i="10"/>
  <c r="L19" i="10"/>
  <c r="G19" i="10"/>
  <c r="BH19" i="10" s="1"/>
  <c r="F19" i="10"/>
  <c r="AU18" i="10"/>
  <c r="L18" i="10"/>
  <c r="AO18" i="10"/>
  <c r="AJ18" i="10"/>
  <c r="AI18" i="10"/>
  <c r="AD18" i="10"/>
  <c r="AC18" i="10"/>
  <c r="X18" i="10"/>
  <c r="W18" i="10"/>
  <c r="Q18" i="10"/>
  <c r="P18" i="10"/>
  <c r="O18" i="10"/>
  <c r="N18" i="10"/>
  <c r="M18" i="10"/>
  <c r="G18" i="10"/>
  <c r="BH18" i="10" s="1"/>
  <c r="F18" i="10"/>
  <c r="AU17" i="10"/>
  <c r="AO17" i="10"/>
  <c r="AJ17" i="10"/>
  <c r="AI17" i="10"/>
  <c r="AD17" i="10"/>
  <c r="AC17" i="10"/>
  <c r="X17" i="10"/>
  <c r="W17" i="10"/>
  <c r="Q17" i="10"/>
  <c r="P17" i="10"/>
  <c r="O17" i="10"/>
  <c r="M17" i="10"/>
  <c r="N17" i="10"/>
  <c r="L17" i="10"/>
  <c r="G17" i="10"/>
  <c r="BH17" i="10" s="1"/>
  <c r="F17" i="10"/>
  <c r="AU16" i="10"/>
  <c r="AO16" i="10"/>
  <c r="L16" i="10" s="1"/>
  <c r="AJ16" i="10"/>
  <c r="AI16" i="10"/>
  <c r="AD16" i="10"/>
  <c r="AC16" i="10"/>
  <c r="X16" i="10"/>
  <c r="W16" i="10"/>
  <c r="Q16" i="10"/>
  <c r="P16" i="10"/>
  <c r="O16" i="10"/>
  <c r="N16" i="10"/>
  <c r="M16" i="10" s="1"/>
  <c r="G16" i="10"/>
  <c r="BH16" i="10" s="1"/>
  <c r="F16" i="10"/>
  <c r="AU15" i="10"/>
  <c r="L15" i="10" s="1"/>
  <c r="AO15" i="10"/>
  <c r="AJ15" i="10"/>
  <c r="AI15" i="10"/>
  <c r="AD15" i="10"/>
  <c r="AC15" i="10"/>
  <c r="X15" i="10"/>
  <c r="W15" i="10"/>
  <c r="Q15" i="10"/>
  <c r="P15" i="10"/>
  <c r="O15" i="10"/>
  <c r="N15" i="10"/>
  <c r="M15" i="10" s="1"/>
  <c r="G15" i="10"/>
  <c r="BH15" i="10" s="1"/>
  <c r="F15" i="10"/>
  <c r="AU14" i="10"/>
  <c r="AO14" i="10"/>
  <c r="AJ14" i="10"/>
  <c r="AI14" i="10"/>
  <c r="AD14" i="10"/>
  <c r="AC14" i="10"/>
  <c r="X14" i="10"/>
  <c r="W14" i="10"/>
  <c r="Q14" i="10"/>
  <c r="P14" i="10"/>
  <c r="O14" i="10"/>
  <c r="M14" i="10"/>
  <c r="N14" i="10"/>
  <c r="G14" i="10"/>
  <c r="BH14" i="10" s="1"/>
  <c r="F14" i="10"/>
  <c r="AU13" i="10"/>
  <c r="AO13" i="10"/>
  <c r="L13" i="10"/>
  <c r="AJ13" i="10"/>
  <c r="AI13" i="10"/>
  <c r="AD13" i="10"/>
  <c r="AC13" i="10"/>
  <c r="X13" i="10"/>
  <c r="W13" i="10"/>
  <c r="Q13" i="10"/>
  <c r="P13" i="10"/>
  <c r="O13" i="10"/>
  <c r="N13" i="10"/>
  <c r="M13" i="10" s="1"/>
  <c r="G13" i="10"/>
  <c r="BH13" i="10" s="1"/>
  <c r="F13" i="10"/>
  <c r="AU12" i="10"/>
  <c r="AO12" i="10"/>
  <c r="AJ12" i="10"/>
  <c r="AI12" i="10"/>
  <c r="AD12" i="10"/>
  <c r="AC12" i="10"/>
  <c r="X12" i="10"/>
  <c r="W12" i="10"/>
  <c r="Q12" i="10"/>
  <c r="P12" i="10"/>
  <c r="O12" i="10"/>
  <c r="N12" i="10"/>
  <c r="L12" i="10"/>
  <c r="G12" i="10"/>
  <c r="BH12" i="10" s="1"/>
  <c r="F12" i="10"/>
  <c r="AU11" i="10"/>
  <c r="L11" i="10"/>
  <c r="AO11" i="10"/>
  <c r="AJ11" i="10"/>
  <c r="AI11" i="10"/>
  <c r="AD11" i="10"/>
  <c r="AC11" i="10"/>
  <c r="X11" i="10"/>
  <c r="W11" i="10"/>
  <c r="Q11" i="10"/>
  <c r="P11" i="10"/>
  <c r="O11" i="10"/>
  <c r="N11" i="10"/>
  <c r="G11" i="10"/>
  <c r="BH11" i="10" s="1"/>
  <c r="F11" i="10"/>
  <c r="AU10" i="10"/>
  <c r="AO10" i="10"/>
  <c r="L10" i="10" s="1"/>
  <c r="AJ10" i="10"/>
  <c r="AI10" i="10"/>
  <c r="AD10" i="10"/>
  <c r="AC10" i="10"/>
  <c r="X10" i="10"/>
  <c r="W10" i="10"/>
  <c r="Q10" i="10"/>
  <c r="P10" i="10"/>
  <c r="O10" i="10"/>
  <c r="N10" i="10"/>
  <c r="G10" i="10"/>
  <c r="BH10" i="10" s="1"/>
  <c r="F10" i="10"/>
  <c r="AK176" i="9"/>
  <c r="AJ176" i="9"/>
  <c r="AL176" i="9"/>
  <c r="AE134" i="9"/>
  <c r="AE133" i="9"/>
  <c r="AE132" i="9"/>
  <c r="AE131" i="9"/>
  <c r="AE130" i="9"/>
  <c r="AE129" i="9"/>
  <c r="AE128" i="9"/>
  <c r="AE127" i="9"/>
  <c r="AE126" i="9"/>
  <c r="AE125" i="9"/>
  <c r="AE124" i="9"/>
  <c r="AE123" i="9"/>
  <c r="AE122" i="9"/>
  <c r="AE120" i="9"/>
  <c r="BB152" i="9"/>
  <c r="AE148" i="9"/>
  <c r="BB151" i="9"/>
  <c r="AE142" i="9"/>
  <c r="M78" i="9"/>
  <c r="M77" i="9"/>
  <c r="AQ82" i="9" s="1"/>
  <c r="AR76" i="9"/>
  <c r="AA76" i="9"/>
  <c r="M76" i="9"/>
  <c r="M80" i="9" s="1"/>
  <c r="AR75" i="9"/>
  <c r="AA75" i="9"/>
  <c r="M58" i="9"/>
  <c r="M57" i="9"/>
  <c r="AQ62" i="9" s="1"/>
  <c r="AR56" i="9"/>
  <c r="AA56" i="9"/>
  <c r="M56" i="9"/>
  <c r="M62" i="9" s="1"/>
  <c r="AR55" i="9"/>
  <c r="AA55" i="9"/>
  <c r="M37" i="9"/>
  <c r="M38" i="9" s="1"/>
  <c r="M36" i="9"/>
  <c r="M35" i="9"/>
  <c r="AR34" i="9"/>
  <c r="AR33" i="9"/>
  <c r="BE25" i="9"/>
  <c r="BD25" i="9"/>
  <c r="BC25" i="9"/>
  <c r="BB25" i="9"/>
  <c r="BA25" i="9"/>
  <c r="AZ25" i="9"/>
  <c r="AY25" i="9"/>
  <c r="AX25" i="9"/>
  <c r="AW25" i="9"/>
  <c r="AV25" i="9"/>
  <c r="AT25" i="9"/>
  <c r="AS25" i="9"/>
  <c r="AR25" i="9"/>
  <c r="AQ25" i="9"/>
  <c r="AP25" i="9"/>
  <c r="AN25" i="9"/>
  <c r="AM25" i="9"/>
  <c r="AL25" i="9"/>
  <c r="AK25" i="9"/>
  <c r="AH25" i="9"/>
  <c r="AG25" i="9"/>
  <c r="AF25" i="9"/>
  <c r="AE25" i="9"/>
  <c r="AB25" i="9"/>
  <c r="AA25" i="9"/>
  <c r="Z25" i="9"/>
  <c r="Y25" i="9"/>
  <c r="V25" i="9"/>
  <c r="U25" i="9"/>
  <c r="T25" i="9"/>
  <c r="S25" i="9"/>
  <c r="R25" i="9"/>
  <c r="K25" i="9"/>
  <c r="J25" i="9"/>
  <c r="I25" i="9"/>
  <c r="AU24" i="9"/>
  <c r="AO24" i="9"/>
  <c r="AJ24" i="9"/>
  <c r="AI24" i="9"/>
  <c r="AD24" i="9"/>
  <c r="AC24" i="9"/>
  <c r="X24" i="9"/>
  <c r="W24" i="9"/>
  <c r="Q24" i="9"/>
  <c r="P24" i="9"/>
  <c r="O24" i="9"/>
  <c r="M24" i="9"/>
  <c r="N24" i="9"/>
  <c r="AU23" i="9"/>
  <c r="AO23" i="9"/>
  <c r="AJ23" i="9"/>
  <c r="AI23" i="9"/>
  <c r="AD23" i="9"/>
  <c r="AC23" i="9"/>
  <c r="X23" i="9"/>
  <c r="W23" i="9"/>
  <c r="Q23" i="9"/>
  <c r="P23" i="9"/>
  <c r="O23" i="9"/>
  <c r="N23" i="9"/>
  <c r="M23" i="9"/>
  <c r="G23" i="9"/>
  <c r="BH23" i="9" s="1"/>
  <c r="F23" i="9"/>
  <c r="AU22" i="9"/>
  <c r="AO22" i="9"/>
  <c r="L22" i="9"/>
  <c r="AJ22" i="9"/>
  <c r="AI22" i="9"/>
  <c r="AD22" i="9"/>
  <c r="AC22" i="9"/>
  <c r="X22" i="9"/>
  <c r="W22" i="9"/>
  <c r="Q22" i="9"/>
  <c r="P22" i="9"/>
  <c r="O22" i="9"/>
  <c r="M22" i="9"/>
  <c r="N22" i="9"/>
  <c r="G22" i="9"/>
  <c r="BH22" i="9" s="1"/>
  <c r="F22" i="9"/>
  <c r="AU21" i="9"/>
  <c r="AO21" i="9"/>
  <c r="AJ21" i="9"/>
  <c r="AI21" i="9"/>
  <c r="AD21" i="9"/>
  <c r="AC21" i="9"/>
  <c r="X21" i="9"/>
  <c r="W21" i="9"/>
  <c r="Q21" i="9"/>
  <c r="P21" i="9"/>
  <c r="O21" i="9"/>
  <c r="M21" i="9"/>
  <c r="N21" i="9"/>
  <c r="L21" i="9"/>
  <c r="G21" i="9"/>
  <c r="BH21" i="9" s="1"/>
  <c r="F21" i="9"/>
  <c r="AU20" i="9"/>
  <c r="AO20" i="9"/>
  <c r="AJ20" i="9"/>
  <c r="AI20" i="9"/>
  <c r="AD20" i="9"/>
  <c r="AC20" i="9"/>
  <c r="X20" i="9"/>
  <c r="W20" i="9"/>
  <c r="Q20" i="9"/>
  <c r="P20" i="9"/>
  <c r="O20" i="9"/>
  <c r="N20" i="9"/>
  <c r="G20" i="9"/>
  <c r="BH20" i="9" s="1"/>
  <c r="F20" i="9"/>
  <c r="AU19" i="9"/>
  <c r="AO19" i="9"/>
  <c r="AJ19" i="9"/>
  <c r="AI19" i="9"/>
  <c r="AD19" i="9"/>
  <c r="AC19" i="9"/>
  <c r="X19" i="9"/>
  <c r="W19" i="9"/>
  <c r="Q19" i="9"/>
  <c r="P19" i="9"/>
  <c r="O19" i="9"/>
  <c r="N19" i="9"/>
  <c r="M19" i="9"/>
  <c r="G19" i="9"/>
  <c r="BH19" i="9" s="1"/>
  <c r="F19" i="9"/>
  <c r="AU18" i="9"/>
  <c r="AO18" i="9"/>
  <c r="L18" i="9"/>
  <c r="AJ18" i="9"/>
  <c r="AI18" i="9"/>
  <c r="AD18" i="9"/>
  <c r="AC18" i="9"/>
  <c r="X18" i="9"/>
  <c r="W18" i="9"/>
  <c r="Q18" i="9"/>
  <c r="P18" i="9"/>
  <c r="O18" i="9"/>
  <c r="M18" i="9"/>
  <c r="N18" i="9"/>
  <c r="G18" i="9"/>
  <c r="BH18" i="9" s="1"/>
  <c r="F18" i="9"/>
  <c r="AU17" i="9"/>
  <c r="AO17" i="9"/>
  <c r="L17" i="9" s="1"/>
  <c r="AJ17" i="9"/>
  <c r="AI17" i="9"/>
  <c r="AD17" i="9"/>
  <c r="AC17" i="9"/>
  <c r="X17" i="9"/>
  <c r="W17" i="9"/>
  <c r="Q17" i="9"/>
  <c r="P17" i="9"/>
  <c r="O17" i="9"/>
  <c r="N17" i="9"/>
  <c r="M17" i="9" s="1"/>
  <c r="G17" i="9"/>
  <c r="BH17" i="9" s="1"/>
  <c r="F17" i="9"/>
  <c r="AU16" i="9"/>
  <c r="AO16" i="9"/>
  <c r="AJ16" i="9"/>
  <c r="AI16" i="9"/>
  <c r="AD16" i="9"/>
  <c r="AC16" i="9"/>
  <c r="X16" i="9"/>
  <c r="W16" i="9"/>
  <c r="Q16" i="9"/>
  <c r="P16" i="9"/>
  <c r="O16" i="9"/>
  <c r="M16" i="9"/>
  <c r="N16" i="9"/>
  <c r="L16" i="9"/>
  <c r="G16" i="9"/>
  <c r="BH16" i="9" s="1"/>
  <c r="F16" i="9"/>
  <c r="AU15" i="9"/>
  <c r="AO15" i="9"/>
  <c r="AJ15" i="9"/>
  <c r="AI15" i="9"/>
  <c r="AD15" i="9"/>
  <c r="AC15" i="9"/>
  <c r="X15" i="9"/>
  <c r="W15" i="9"/>
  <c r="Q15" i="9"/>
  <c r="P15" i="9"/>
  <c r="O15" i="9"/>
  <c r="N15" i="9"/>
  <c r="M15" i="9"/>
  <c r="G15" i="9"/>
  <c r="BH15" i="9" s="1"/>
  <c r="F15" i="9"/>
  <c r="AU14" i="9"/>
  <c r="AO14" i="9"/>
  <c r="L14" i="9" s="1"/>
  <c r="AJ14" i="9"/>
  <c r="AI14" i="9"/>
  <c r="AD14" i="9"/>
  <c r="AC14" i="9"/>
  <c r="X14" i="9"/>
  <c r="W14" i="9"/>
  <c r="Q14" i="9"/>
  <c r="P14" i="9"/>
  <c r="O14" i="9"/>
  <c r="N14" i="9"/>
  <c r="M14" i="9" s="1"/>
  <c r="G14" i="9"/>
  <c r="BH14" i="9" s="1"/>
  <c r="F14" i="9"/>
  <c r="AU13" i="9"/>
  <c r="AO13" i="9"/>
  <c r="L13" i="9"/>
  <c r="AJ13" i="9"/>
  <c r="AI13" i="9"/>
  <c r="AD13" i="9"/>
  <c r="AC13" i="9"/>
  <c r="X13" i="9"/>
  <c r="W13" i="9"/>
  <c r="Q13" i="9"/>
  <c r="P13" i="9"/>
  <c r="O13" i="9"/>
  <c r="M13" i="9"/>
  <c r="N13" i="9"/>
  <c r="G13" i="9"/>
  <c r="BH13" i="9" s="1"/>
  <c r="F13" i="9"/>
  <c r="AU12" i="9"/>
  <c r="AO12" i="9"/>
  <c r="AJ12" i="9"/>
  <c r="AI12" i="9"/>
  <c r="AD12" i="9"/>
  <c r="AC12" i="9"/>
  <c r="X12" i="9"/>
  <c r="W12" i="9"/>
  <c r="Q12" i="9"/>
  <c r="P12" i="9"/>
  <c r="O12" i="9"/>
  <c r="N12" i="9"/>
  <c r="L12" i="9"/>
  <c r="G12" i="9"/>
  <c r="BH12" i="9" s="1"/>
  <c r="F12" i="9"/>
  <c r="AU11" i="9"/>
  <c r="AO11" i="9"/>
  <c r="AJ11" i="9"/>
  <c r="AI11" i="9"/>
  <c r="AD11" i="9"/>
  <c r="AC11" i="9"/>
  <c r="X11" i="9"/>
  <c r="W11" i="9"/>
  <c r="Q11" i="9"/>
  <c r="P11" i="9"/>
  <c r="O11" i="9"/>
  <c r="N11" i="9"/>
  <c r="G11" i="9"/>
  <c r="BH11" i="9" s="1"/>
  <c r="F11" i="9"/>
  <c r="AU10" i="9"/>
  <c r="L10" i="9" s="1"/>
  <c r="AO10" i="9"/>
  <c r="AJ10" i="9"/>
  <c r="AI10" i="9"/>
  <c r="AD10" i="9"/>
  <c r="AC10" i="9"/>
  <c r="X10" i="9"/>
  <c r="W10" i="9"/>
  <c r="Q10" i="9"/>
  <c r="P10" i="9"/>
  <c r="O10" i="9"/>
  <c r="N10" i="9"/>
  <c r="G10" i="9"/>
  <c r="BH10" i="9" s="1"/>
  <c r="F10" i="9"/>
  <c r="AK176" i="7"/>
  <c r="AJ176" i="7"/>
  <c r="AL176" i="7"/>
  <c r="AE134" i="7"/>
  <c r="AE133" i="7"/>
  <c r="AE132" i="7"/>
  <c r="AE131" i="7"/>
  <c r="AE130" i="7"/>
  <c r="AE129" i="7"/>
  <c r="AE128" i="7"/>
  <c r="AE127" i="7"/>
  <c r="AE126" i="7"/>
  <c r="AE125" i="7"/>
  <c r="AE124" i="7"/>
  <c r="AE123" i="7"/>
  <c r="AE122" i="7"/>
  <c r="AE120" i="7"/>
  <c r="BB152" i="7"/>
  <c r="BB148" i="7"/>
  <c r="BB151" i="7"/>
  <c r="BB141" i="7"/>
  <c r="G133" i="7"/>
  <c r="AE141" i="7"/>
  <c r="M78" i="7"/>
  <c r="M77" i="7"/>
  <c r="AQ82" i="7" s="1"/>
  <c r="AR76" i="7"/>
  <c r="AA76" i="7"/>
  <c r="M76" i="7"/>
  <c r="M81" i="7" s="1"/>
  <c r="AR75" i="7"/>
  <c r="AA75" i="7"/>
  <c r="M58" i="7"/>
  <c r="M57" i="7"/>
  <c r="AQ62" i="7" s="1"/>
  <c r="AR56" i="7"/>
  <c r="AA56" i="7"/>
  <c r="M56" i="7"/>
  <c r="M61" i="7" s="1"/>
  <c r="AR55" i="7"/>
  <c r="AA55" i="7"/>
  <c r="M37" i="7"/>
  <c r="M36" i="7"/>
  <c r="M35" i="7"/>
  <c r="AB37" i="7" s="1"/>
  <c r="AR34" i="7"/>
  <c r="AR33" i="7"/>
  <c r="BE25" i="7"/>
  <c r="BD25" i="7"/>
  <c r="BC25" i="7"/>
  <c r="BB25" i="7"/>
  <c r="BA25" i="7"/>
  <c r="AZ25" i="7"/>
  <c r="AY25" i="7"/>
  <c r="AX25" i="7"/>
  <c r="AW25" i="7"/>
  <c r="AV25" i="7"/>
  <c r="AT25" i="7"/>
  <c r="AS25" i="7"/>
  <c r="AR25" i="7"/>
  <c r="AQ25" i="7"/>
  <c r="AP25" i="7"/>
  <c r="AN25" i="7"/>
  <c r="AM25" i="7"/>
  <c r="AL25" i="7"/>
  <c r="AK25" i="7"/>
  <c r="AI25" i="7" s="1"/>
  <c r="AH25" i="7"/>
  <c r="AG25" i="7"/>
  <c r="AF25" i="7"/>
  <c r="AE25" i="7"/>
  <c r="AB25" i="7"/>
  <c r="AA25" i="7"/>
  <c r="Z25" i="7"/>
  <c r="Y25" i="7"/>
  <c r="V25" i="7"/>
  <c r="U25" i="7"/>
  <c r="T25" i="7"/>
  <c r="S25" i="7"/>
  <c r="R25" i="7"/>
  <c r="K25" i="7"/>
  <c r="J25" i="7"/>
  <c r="I25" i="7"/>
  <c r="AU24" i="7"/>
  <c r="AO24" i="7"/>
  <c r="L24" i="7"/>
  <c r="AJ24" i="7"/>
  <c r="AI24" i="7"/>
  <c r="AD24" i="7"/>
  <c r="AC24" i="7"/>
  <c r="X24" i="7"/>
  <c r="W24" i="7"/>
  <c r="Q24" i="7"/>
  <c r="P24" i="7"/>
  <c r="O24" i="7"/>
  <c r="N24" i="7"/>
  <c r="M24" i="7"/>
  <c r="AU23" i="7"/>
  <c r="L23" i="7"/>
  <c r="AO23" i="7"/>
  <c r="AJ23" i="7"/>
  <c r="AI23" i="7"/>
  <c r="AD23" i="7"/>
  <c r="AC23" i="7"/>
  <c r="X23" i="7"/>
  <c r="W23" i="7"/>
  <c r="Q23" i="7"/>
  <c r="P23" i="7"/>
  <c r="O23" i="7"/>
  <c r="N23" i="7"/>
  <c r="M23" i="7"/>
  <c r="G23" i="7"/>
  <c r="BH23" i="7" s="1"/>
  <c r="F23" i="7"/>
  <c r="AU22" i="7"/>
  <c r="AO22" i="7"/>
  <c r="AJ22" i="7"/>
  <c r="AI22" i="7"/>
  <c r="AD22" i="7"/>
  <c r="AC22" i="7"/>
  <c r="X22" i="7"/>
  <c r="W22" i="7"/>
  <c r="Q22" i="7"/>
  <c r="P22" i="7"/>
  <c r="O22" i="7"/>
  <c r="M22" i="7"/>
  <c r="N22" i="7"/>
  <c r="G22" i="7"/>
  <c r="BH22" i="7" s="1"/>
  <c r="F22" i="7"/>
  <c r="AU21" i="7"/>
  <c r="AO21" i="7"/>
  <c r="L21" i="7"/>
  <c r="AJ21" i="7"/>
  <c r="AI21" i="7"/>
  <c r="AD21" i="7"/>
  <c r="AC21" i="7"/>
  <c r="X21" i="7"/>
  <c r="W21" i="7"/>
  <c r="Q21" i="7"/>
  <c r="P21" i="7"/>
  <c r="O21" i="7"/>
  <c r="N21" i="7"/>
  <c r="G21" i="7"/>
  <c r="BH21" i="7" s="1"/>
  <c r="F21" i="7"/>
  <c r="AU20" i="7"/>
  <c r="AO20" i="7"/>
  <c r="L20" i="7" s="1"/>
  <c r="AJ20" i="7"/>
  <c r="AI20" i="7"/>
  <c r="AD20" i="7"/>
  <c r="AC20" i="7"/>
  <c r="X20" i="7"/>
  <c r="W20" i="7"/>
  <c r="Q20" i="7"/>
  <c r="P20" i="7"/>
  <c r="O20" i="7"/>
  <c r="N20" i="7"/>
  <c r="G20" i="7"/>
  <c r="BH20" i="7" s="1"/>
  <c r="F20" i="7"/>
  <c r="AU19" i="7"/>
  <c r="L19" i="7"/>
  <c r="AO19" i="7"/>
  <c r="AJ19" i="7"/>
  <c r="AI19" i="7"/>
  <c r="AD19" i="7"/>
  <c r="AC19" i="7"/>
  <c r="X19" i="7"/>
  <c r="W19" i="7"/>
  <c r="Q19" i="7"/>
  <c r="P19" i="7"/>
  <c r="O19" i="7"/>
  <c r="N19" i="7"/>
  <c r="M19" i="7"/>
  <c r="G19" i="7"/>
  <c r="BH19" i="7" s="1"/>
  <c r="F19" i="7"/>
  <c r="AU18" i="7"/>
  <c r="AO18" i="7"/>
  <c r="AJ18" i="7"/>
  <c r="AI18" i="7"/>
  <c r="AD18" i="7"/>
  <c r="AC18" i="7"/>
  <c r="X18" i="7"/>
  <c r="W18" i="7"/>
  <c r="Q18" i="7"/>
  <c r="P18" i="7"/>
  <c r="O18" i="7"/>
  <c r="N18" i="7"/>
  <c r="G18" i="7"/>
  <c r="BH18" i="7" s="1"/>
  <c r="F18" i="7"/>
  <c r="AU17" i="7"/>
  <c r="AO17" i="7"/>
  <c r="AJ17" i="7"/>
  <c r="AI17" i="7"/>
  <c r="AD17" i="7"/>
  <c r="AC17" i="7"/>
  <c r="X17" i="7"/>
  <c r="W17" i="7"/>
  <c r="Q17" i="7"/>
  <c r="P17" i="7"/>
  <c r="O17" i="7"/>
  <c r="N17" i="7"/>
  <c r="L17" i="7"/>
  <c r="G17" i="7"/>
  <c r="BH17" i="7" s="1"/>
  <c r="F17" i="7"/>
  <c r="AU16" i="7"/>
  <c r="L16" i="7" s="1"/>
  <c r="AO16" i="7"/>
  <c r="AJ16" i="7"/>
  <c r="AI16" i="7"/>
  <c r="AC16" i="7"/>
  <c r="X16" i="7"/>
  <c r="W16" i="7"/>
  <c r="Q16" i="7"/>
  <c r="P16" i="7"/>
  <c r="O16" i="7"/>
  <c r="M16" i="7" s="1"/>
  <c r="N16" i="7"/>
  <c r="G16" i="7"/>
  <c r="BH16" i="7" s="1"/>
  <c r="F16" i="7"/>
  <c r="AU15" i="7"/>
  <c r="AO15" i="7"/>
  <c r="AJ15" i="7"/>
  <c r="AI15" i="7"/>
  <c r="AD15" i="7"/>
  <c r="AC15" i="7"/>
  <c r="X15" i="7"/>
  <c r="W15" i="7"/>
  <c r="Q15" i="7"/>
  <c r="P15" i="7"/>
  <c r="O15" i="7"/>
  <c r="N15" i="7"/>
  <c r="G15" i="7"/>
  <c r="BH15" i="7" s="1"/>
  <c r="F15" i="7"/>
  <c r="AU14" i="7"/>
  <c r="L14" i="7"/>
  <c r="AO14" i="7"/>
  <c r="AJ14" i="7"/>
  <c r="AI14" i="7"/>
  <c r="AD14" i="7"/>
  <c r="AC14" i="7"/>
  <c r="X14" i="7"/>
  <c r="W14" i="7"/>
  <c r="Q14" i="7"/>
  <c r="P14" i="7"/>
  <c r="O14" i="7"/>
  <c r="N14" i="7"/>
  <c r="M14" i="7" s="1"/>
  <c r="G14" i="7"/>
  <c r="BH14" i="7" s="1"/>
  <c r="F14" i="7"/>
  <c r="AU13" i="7"/>
  <c r="L13" i="7" s="1"/>
  <c r="AO13" i="7"/>
  <c r="AJ13" i="7"/>
  <c r="AI13" i="7"/>
  <c r="AD13" i="7"/>
  <c r="AC13" i="7"/>
  <c r="X13" i="7"/>
  <c r="W13" i="7"/>
  <c r="Q13" i="7"/>
  <c r="P13" i="7"/>
  <c r="O13" i="7"/>
  <c r="N13" i="7"/>
  <c r="G13" i="7"/>
  <c r="BH13" i="7" s="1"/>
  <c r="F13" i="7"/>
  <c r="AU12" i="7"/>
  <c r="L12" i="7" s="1"/>
  <c r="AO12" i="7"/>
  <c r="AJ12" i="7"/>
  <c r="AI12" i="7"/>
  <c r="AD12" i="7"/>
  <c r="AC12" i="7"/>
  <c r="X12" i="7"/>
  <c r="W12" i="7"/>
  <c r="Q12" i="7"/>
  <c r="P12" i="7"/>
  <c r="O12" i="7"/>
  <c r="N12" i="7"/>
  <c r="G12" i="7"/>
  <c r="BH12" i="7" s="1"/>
  <c r="F12" i="7"/>
  <c r="AU11" i="7"/>
  <c r="L11" i="7"/>
  <c r="AO11" i="7"/>
  <c r="AJ11" i="7"/>
  <c r="AI11" i="7"/>
  <c r="AD11" i="7"/>
  <c r="AC11" i="7"/>
  <c r="X11" i="7"/>
  <c r="W11" i="7"/>
  <c r="Q11" i="7"/>
  <c r="P11" i="7"/>
  <c r="O11" i="7"/>
  <c r="N11" i="7"/>
  <c r="M11" i="7"/>
  <c r="G11" i="7"/>
  <c r="BH11" i="7" s="1"/>
  <c r="F11" i="7"/>
  <c r="AU10" i="7"/>
  <c r="AO10" i="7"/>
  <c r="AJ10" i="7"/>
  <c r="AI10" i="7"/>
  <c r="AD10" i="7"/>
  <c r="AC10" i="7"/>
  <c r="X10" i="7"/>
  <c r="W10" i="7"/>
  <c r="Q10" i="7"/>
  <c r="P10" i="7"/>
  <c r="O10" i="7"/>
  <c r="N10" i="7"/>
  <c r="G10" i="7"/>
  <c r="BH10" i="7" s="1"/>
  <c r="F10" i="7"/>
  <c r="AK176" i="6"/>
  <c r="AJ176" i="6"/>
  <c r="AL176" i="6"/>
  <c r="AE134" i="6"/>
  <c r="AE133" i="6"/>
  <c r="AE132" i="6"/>
  <c r="AE131" i="6"/>
  <c r="AE130" i="6"/>
  <c r="AE129" i="6"/>
  <c r="AE128" i="6"/>
  <c r="AE127" i="6"/>
  <c r="AE126" i="6"/>
  <c r="AE125" i="6"/>
  <c r="AE124" i="6"/>
  <c r="AE123" i="6"/>
  <c r="AE122" i="6"/>
  <c r="AE120" i="6"/>
  <c r="G128" i="6"/>
  <c r="BB150" i="6"/>
  <c r="BB152" i="6"/>
  <c r="BB140" i="6"/>
  <c r="AE151" i="6"/>
  <c r="M78" i="6"/>
  <c r="M77" i="6"/>
  <c r="AN85" i="6" s="1"/>
  <c r="AR76" i="6"/>
  <c r="AA76" i="6"/>
  <c r="M76" i="6"/>
  <c r="M80" i="6" s="1"/>
  <c r="AR75" i="6"/>
  <c r="AA75" i="6"/>
  <c r="M58" i="6"/>
  <c r="M59" i="6" s="1"/>
  <c r="M57" i="6"/>
  <c r="AM64" i="6" s="1"/>
  <c r="AR56" i="6"/>
  <c r="AA56" i="6"/>
  <c r="M56" i="6"/>
  <c r="M62" i="6" s="1"/>
  <c r="AR55" i="6"/>
  <c r="AA55" i="6"/>
  <c r="M37" i="6"/>
  <c r="M36" i="6"/>
  <c r="M35" i="6"/>
  <c r="W43" i="6" s="1"/>
  <c r="AR34" i="6"/>
  <c r="AR33" i="6"/>
  <c r="BE25" i="6"/>
  <c r="BD25" i="6"/>
  <c r="BC25" i="6"/>
  <c r="BB25" i="6"/>
  <c r="BA25" i="6"/>
  <c r="AZ25" i="6"/>
  <c r="AY25" i="6"/>
  <c r="AX25" i="6"/>
  <c r="AW25" i="6"/>
  <c r="AV25" i="6"/>
  <c r="AT25" i="6"/>
  <c r="AS25" i="6"/>
  <c r="AR25" i="6"/>
  <c r="AQ25" i="6"/>
  <c r="AP25" i="6"/>
  <c r="AN25" i="6"/>
  <c r="AM25" i="6"/>
  <c r="AL25" i="6"/>
  <c r="AK25" i="6"/>
  <c r="AH25" i="6"/>
  <c r="AG25" i="6"/>
  <c r="AF25" i="6"/>
  <c r="AE25" i="6"/>
  <c r="AB25" i="6"/>
  <c r="AA25" i="6"/>
  <c r="Z25" i="6"/>
  <c r="Y25" i="6"/>
  <c r="V25" i="6"/>
  <c r="U25" i="6"/>
  <c r="T25" i="6"/>
  <c r="S25" i="6"/>
  <c r="R25" i="6"/>
  <c r="K25" i="6"/>
  <c r="J25" i="6"/>
  <c r="I25" i="6"/>
  <c r="AU24" i="6"/>
  <c r="AO24" i="6"/>
  <c r="AJ24" i="6"/>
  <c r="AI24" i="6"/>
  <c r="AD24" i="6"/>
  <c r="AC24" i="6"/>
  <c r="X24" i="6"/>
  <c r="W24" i="6"/>
  <c r="Q24" i="6"/>
  <c r="P24" i="6"/>
  <c r="O24" i="6"/>
  <c r="N24" i="6"/>
  <c r="L24" i="6"/>
  <c r="AU23" i="6"/>
  <c r="L23" i="6"/>
  <c r="AO23" i="6"/>
  <c r="AJ23" i="6"/>
  <c r="AI23" i="6"/>
  <c r="AD23" i="6"/>
  <c r="AC23" i="6"/>
  <c r="X23" i="6"/>
  <c r="W23" i="6"/>
  <c r="Q23" i="6"/>
  <c r="P23" i="6"/>
  <c r="O23" i="6"/>
  <c r="N23" i="6"/>
  <c r="M23" i="6"/>
  <c r="G23" i="6"/>
  <c r="BH23" i="6" s="1"/>
  <c r="F23" i="6"/>
  <c r="AU22" i="6"/>
  <c r="AO22" i="6"/>
  <c r="L22" i="6"/>
  <c r="AJ22" i="6"/>
  <c r="AI22" i="6"/>
  <c r="AD22" i="6"/>
  <c r="AC22" i="6"/>
  <c r="X22" i="6"/>
  <c r="W22" i="6"/>
  <c r="Q22" i="6"/>
  <c r="P22" i="6"/>
  <c r="O22" i="6"/>
  <c r="N22" i="6"/>
  <c r="G22" i="6"/>
  <c r="BH22" i="6" s="1"/>
  <c r="F22" i="6"/>
  <c r="AU21" i="6"/>
  <c r="AO21" i="6"/>
  <c r="L21" i="6"/>
  <c r="AJ21" i="6"/>
  <c r="AI21" i="6"/>
  <c r="AD21" i="6"/>
  <c r="AC21" i="6"/>
  <c r="X21" i="6"/>
  <c r="W21" i="6"/>
  <c r="Q21" i="6"/>
  <c r="P21" i="6"/>
  <c r="O21" i="6"/>
  <c r="M21" i="6"/>
  <c r="N21" i="6"/>
  <c r="G21" i="6"/>
  <c r="BH21" i="6" s="1"/>
  <c r="F21" i="6"/>
  <c r="AU20" i="6"/>
  <c r="AO20" i="6"/>
  <c r="L20" i="6" s="1"/>
  <c r="AJ20" i="6"/>
  <c r="AI20" i="6"/>
  <c r="AD20" i="6"/>
  <c r="AC20" i="6"/>
  <c r="X20" i="6"/>
  <c r="W20" i="6"/>
  <c r="Q20" i="6"/>
  <c r="P20" i="6"/>
  <c r="O20" i="6"/>
  <c r="N20" i="6"/>
  <c r="G20" i="6"/>
  <c r="BH20" i="6" s="1"/>
  <c r="F20" i="6"/>
  <c r="AU19" i="6"/>
  <c r="AO19" i="6"/>
  <c r="AJ19" i="6"/>
  <c r="AI19" i="6"/>
  <c r="AD19" i="6"/>
  <c r="AC19" i="6"/>
  <c r="X19" i="6"/>
  <c r="W19" i="6"/>
  <c r="Q19" i="6"/>
  <c r="P19" i="6"/>
  <c r="O19" i="6"/>
  <c r="M19" i="6"/>
  <c r="N19" i="6"/>
  <c r="G19" i="6"/>
  <c r="BH19" i="6" s="1"/>
  <c r="F19" i="6"/>
  <c r="AU18" i="6"/>
  <c r="AO18" i="6"/>
  <c r="AJ18" i="6"/>
  <c r="AI18" i="6"/>
  <c r="AD18" i="6"/>
  <c r="AC18" i="6"/>
  <c r="X18" i="6"/>
  <c r="W18" i="6"/>
  <c r="Q18" i="6"/>
  <c r="P18" i="6"/>
  <c r="O18" i="6"/>
  <c r="N18" i="6"/>
  <c r="G18" i="6"/>
  <c r="BH18" i="6" s="1"/>
  <c r="F18" i="6"/>
  <c r="AU17" i="6"/>
  <c r="AO17" i="6"/>
  <c r="L17" i="6"/>
  <c r="AJ17" i="6"/>
  <c r="AI17" i="6"/>
  <c r="AD17" i="6"/>
  <c r="AC17" i="6"/>
  <c r="X17" i="6"/>
  <c r="W17" i="6"/>
  <c r="Q17" i="6"/>
  <c r="P17" i="6"/>
  <c r="O17" i="6"/>
  <c r="M17" i="6" s="1"/>
  <c r="N17" i="6"/>
  <c r="G17" i="6"/>
  <c r="BH17" i="6" s="1"/>
  <c r="F17" i="6"/>
  <c r="AU16" i="6"/>
  <c r="AO16" i="6"/>
  <c r="L16" i="6" s="1"/>
  <c r="AJ16" i="6"/>
  <c r="AI16" i="6"/>
  <c r="AD16" i="6"/>
  <c r="AC16" i="6"/>
  <c r="X16" i="6"/>
  <c r="W16" i="6"/>
  <c r="Q16" i="6"/>
  <c r="P16" i="6"/>
  <c r="O16" i="6"/>
  <c r="N16" i="6"/>
  <c r="G16" i="6"/>
  <c r="BH16" i="6" s="1"/>
  <c r="F16" i="6"/>
  <c r="AU15" i="6"/>
  <c r="AO15" i="6"/>
  <c r="AJ15" i="6"/>
  <c r="AI15" i="6"/>
  <c r="AD15" i="6"/>
  <c r="AC15" i="6"/>
  <c r="X15" i="6"/>
  <c r="W15" i="6"/>
  <c r="Q15" i="6"/>
  <c r="P15" i="6"/>
  <c r="O15" i="6"/>
  <c r="N15" i="6"/>
  <c r="L15" i="6"/>
  <c r="G15" i="6"/>
  <c r="BH15" i="6" s="1"/>
  <c r="F15" i="6"/>
  <c r="AU14" i="6"/>
  <c r="L14" i="6"/>
  <c r="AO14" i="6"/>
  <c r="AJ14" i="6"/>
  <c r="AI14" i="6"/>
  <c r="AD14" i="6"/>
  <c r="AC14" i="6"/>
  <c r="X14" i="6"/>
  <c r="W14" i="6"/>
  <c r="Q14" i="6"/>
  <c r="P14" i="6"/>
  <c r="O14" i="6"/>
  <c r="N14" i="6"/>
  <c r="M14" i="6"/>
  <c r="G14" i="6"/>
  <c r="BH14" i="6" s="1"/>
  <c r="F14" i="6"/>
  <c r="AU13" i="6"/>
  <c r="L13" i="6" s="1"/>
  <c r="AO13" i="6"/>
  <c r="AJ13" i="6"/>
  <c r="AI13" i="6"/>
  <c r="AD13" i="6"/>
  <c r="AC13" i="6"/>
  <c r="X13" i="6"/>
  <c r="W13" i="6"/>
  <c r="Q13" i="6"/>
  <c r="P13" i="6"/>
  <c r="O13" i="6"/>
  <c r="N13" i="6"/>
  <c r="G13" i="6"/>
  <c r="BH13" i="6" s="1"/>
  <c r="F13" i="6"/>
  <c r="AU12" i="6"/>
  <c r="L12" i="6" s="1"/>
  <c r="AO12" i="6"/>
  <c r="AJ12" i="6"/>
  <c r="AI12" i="6"/>
  <c r="AD12" i="6"/>
  <c r="AC12" i="6"/>
  <c r="X12" i="6"/>
  <c r="W12" i="6"/>
  <c r="Q12" i="6"/>
  <c r="P12" i="6"/>
  <c r="O12" i="6"/>
  <c r="N12" i="6"/>
  <c r="G12" i="6"/>
  <c r="BH12" i="6" s="1"/>
  <c r="F12" i="6"/>
  <c r="AU11" i="6"/>
  <c r="AO11" i="6"/>
  <c r="AJ11" i="6"/>
  <c r="AI11" i="6"/>
  <c r="AD11" i="6"/>
  <c r="AC11" i="6"/>
  <c r="X11" i="6"/>
  <c r="W11" i="6"/>
  <c r="Q11" i="6"/>
  <c r="P11" i="6"/>
  <c r="O11" i="6"/>
  <c r="M11" i="6" s="1"/>
  <c r="N11" i="6"/>
  <c r="L11" i="6"/>
  <c r="G11" i="6"/>
  <c r="BH11" i="6" s="1"/>
  <c r="F11" i="6"/>
  <c r="AU10" i="6"/>
  <c r="AO10" i="6"/>
  <c r="AJ10" i="6"/>
  <c r="AI10" i="6"/>
  <c r="AD10" i="6"/>
  <c r="AC10" i="6"/>
  <c r="X10" i="6"/>
  <c r="W10" i="6"/>
  <c r="Q10" i="6"/>
  <c r="P10" i="6"/>
  <c r="O10" i="6"/>
  <c r="N10" i="6"/>
  <c r="G10" i="6"/>
  <c r="BH10" i="6" s="1"/>
  <c r="F10" i="6"/>
  <c r="AK176" i="4"/>
  <c r="AJ176" i="4"/>
  <c r="AL176" i="4" s="1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0" i="4"/>
  <c r="BB152" i="4"/>
  <c r="BB151" i="4"/>
  <c r="M78" i="4"/>
  <c r="M77" i="4"/>
  <c r="AI79" i="4" s="1"/>
  <c r="AR76" i="4"/>
  <c r="AA76" i="4"/>
  <c r="M76" i="4"/>
  <c r="M80" i="4" s="1"/>
  <c r="AR75" i="4"/>
  <c r="AA75" i="4"/>
  <c r="M58" i="4"/>
  <c r="M57" i="4"/>
  <c r="S65" i="4" s="1"/>
  <c r="AR56" i="4"/>
  <c r="AA56" i="4"/>
  <c r="M56" i="4"/>
  <c r="M63" i="4" s="1"/>
  <c r="AR55" i="4"/>
  <c r="AA55" i="4"/>
  <c r="M37" i="4"/>
  <c r="M36" i="4"/>
  <c r="M35" i="4"/>
  <c r="W43" i="4" s="1"/>
  <c r="AR34" i="4"/>
  <c r="AA34" i="4"/>
  <c r="AR33" i="4"/>
  <c r="AA33" i="4"/>
  <c r="BE25" i="4"/>
  <c r="BD25" i="4"/>
  <c r="BC25" i="4"/>
  <c r="BB25" i="4"/>
  <c r="BA25" i="4"/>
  <c r="AZ25" i="4"/>
  <c r="AY25" i="4"/>
  <c r="AX25" i="4"/>
  <c r="AW25" i="4"/>
  <c r="AV25" i="4"/>
  <c r="AT25" i="4"/>
  <c r="AS25" i="4"/>
  <c r="AR25" i="4"/>
  <c r="AQ25" i="4"/>
  <c r="AP25" i="4"/>
  <c r="AN25" i="4"/>
  <c r="AM25" i="4"/>
  <c r="AL25" i="4"/>
  <c r="AK25" i="4"/>
  <c r="AH25" i="4"/>
  <c r="AG25" i="4"/>
  <c r="AF25" i="4"/>
  <c r="AE25" i="4"/>
  <c r="AB25" i="4"/>
  <c r="AA25" i="4"/>
  <c r="Z25" i="4"/>
  <c r="Y25" i="4"/>
  <c r="V25" i="4"/>
  <c r="U25" i="4"/>
  <c r="T25" i="4"/>
  <c r="S25" i="4"/>
  <c r="R25" i="4"/>
  <c r="K25" i="4"/>
  <c r="J25" i="4"/>
  <c r="I25" i="4"/>
  <c r="AU24" i="4"/>
  <c r="AO24" i="4"/>
  <c r="L24" i="4"/>
  <c r="AJ24" i="4"/>
  <c r="AI24" i="4"/>
  <c r="AD24" i="4"/>
  <c r="AC24" i="4"/>
  <c r="X24" i="4"/>
  <c r="W24" i="4"/>
  <c r="Q24" i="4"/>
  <c r="P24" i="4"/>
  <c r="O24" i="4"/>
  <c r="N24" i="4"/>
  <c r="AU23" i="4"/>
  <c r="AO23" i="4"/>
  <c r="AJ23" i="4"/>
  <c r="AI23" i="4"/>
  <c r="AD23" i="4"/>
  <c r="AC23" i="4"/>
  <c r="X23" i="4"/>
  <c r="W23" i="4"/>
  <c r="Q23" i="4"/>
  <c r="P23" i="4"/>
  <c r="O23" i="4"/>
  <c r="N23" i="4"/>
  <c r="M23" i="4"/>
  <c r="G23" i="4"/>
  <c r="BH23" i="4" s="1"/>
  <c r="F23" i="4"/>
  <c r="AU22" i="4"/>
  <c r="AO22" i="4"/>
  <c r="AJ22" i="4"/>
  <c r="AI22" i="4"/>
  <c r="AD22" i="4"/>
  <c r="AC22" i="4"/>
  <c r="X22" i="4"/>
  <c r="W22" i="4"/>
  <c r="Q22" i="4"/>
  <c r="P22" i="4"/>
  <c r="O22" i="4"/>
  <c r="N22" i="4"/>
  <c r="L22" i="4"/>
  <c r="G22" i="4"/>
  <c r="BH22" i="4" s="1"/>
  <c r="F22" i="4"/>
  <c r="AU21" i="4"/>
  <c r="AO21" i="4"/>
  <c r="L21" i="4"/>
  <c r="AJ21" i="4"/>
  <c r="AI21" i="4"/>
  <c r="AD21" i="4"/>
  <c r="AC21" i="4"/>
  <c r="X21" i="4"/>
  <c r="W21" i="4"/>
  <c r="Q21" i="4"/>
  <c r="P21" i="4"/>
  <c r="O21" i="4"/>
  <c r="N21" i="4"/>
  <c r="G21" i="4"/>
  <c r="BH21" i="4" s="1"/>
  <c r="F21" i="4"/>
  <c r="AU20" i="4"/>
  <c r="AO20" i="4"/>
  <c r="AJ20" i="4"/>
  <c r="AI20" i="4"/>
  <c r="AD20" i="4"/>
  <c r="AC20" i="4"/>
  <c r="X20" i="4"/>
  <c r="W20" i="4"/>
  <c r="Q20" i="4"/>
  <c r="P20" i="4"/>
  <c r="O20" i="4"/>
  <c r="N20" i="4"/>
  <c r="G20" i="4"/>
  <c r="BH20" i="4" s="1"/>
  <c r="F20" i="4"/>
  <c r="AU19" i="4"/>
  <c r="AO19" i="4"/>
  <c r="AJ19" i="4"/>
  <c r="AI19" i="4"/>
  <c r="AD19" i="4"/>
  <c r="AC19" i="4"/>
  <c r="X19" i="4"/>
  <c r="W19" i="4"/>
  <c r="Q19" i="4"/>
  <c r="P19" i="4"/>
  <c r="O19" i="4"/>
  <c r="N19" i="4"/>
  <c r="M19" i="4"/>
  <c r="G19" i="4"/>
  <c r="BH19" i="4" s="1"/>
  <c r="F19" i="4"/>
  <c r="AU18" i="4"/>
  <c r="AO18" i="4"/>
  <c r="L18" i="4" s="1"/>
  <c r="AJ18" i="4"/>
  <c r="AI18" i="4"/>
  <c r="AD18" i="4"/>
  <c r="AC18" i="4"/>
  <c r="X18" i="4"/>
  <c r="W18" i="4"/>
  <c r="Q18" i="4"/>
  <c r="P18" i="4"/>
  <c r="O18" i="4"/>
  <c r="N18" i="4"/>
  <c r="G18" i="4"/>
  <c r="BH18" i="4" s="1"/>
  <c r="F18" i="4"/>
  <c r="AU17" i="4"/>
  <c r="AO17" i="4"/>
  <c r="L17" i="4" s="1"/>
  <c r="AJ17" i="4"/>
  <c r="AI17" i="4"/>
  <c r="AD17" i="4"/>
  <c r="AC17" i="4"/>
  <c r="X17" i="4"/>
  <c r="W17" i="4"/>
  <c r="Q17" i="4"/>
  <c r="P17" i="4"/>
  <c r="O17" i="4"/>
  <c r="M17" i="4" s="1"/>
  <c r="N17" i="4"/>
  <c r="G17" i="4"/>
  <c r="BH17" i="4" s="1"/>
  <c r="F17" i="4"/>
  <c r="AU16" i="4"/>
  <c r="AO16" i="4"/>
  <c r="L16" i="4" s="1"/>
  <c r="AJ16" i="4"/>
  <c r="AI16" i="4"/>
  <c r="AD16" i="4"/>
  <c r="AC16" i="4"/>
  <c r="X16" i="4"/>
  <c r="W16" i="4"/>
  <c r="Q16" i="4"/>
  <c r="P16" i="4"/>
  <c r="O16" i="4"/>
  <c r="N16" i="4"/>
  <c r="M16" i="4" s="1"/>
  <c r="G16" i="4"/>
  <c r="BH16" i="4" s="1"/>
  <c r="F16" i="4"/>
  <c r="AU15" i="4"/>
  <c r="AO15" i="4"/>
  <c r="AJ15" i="4"/>
  <c r="AI15" i="4"/>
  <c r="AD15" i="4"/>
  <c r="AC15" i="4"/>
  <c r="X15" i="4"/>
  <c r="W15" i="4"/>
  <c r="Q15" i="4"/>
  <c r="P15" i="4"/>
  <c r="O15" i="4"/>
  <c r="N15" i="4"/>
  <c r="G15" i="4"/>
  <c r="BH15" i="4" s="1"/>
  <c r="F15" i="4"/>
  <c r="AU14" i="4"/>
  <c r="AO14" i="4"/>
  <c r="AJ14" i="4"/>
  <c r="AI14" i="4"/>
  <c r="AD14" i="4"/>
  <c r="AC14" i="4"/>
  <c r="X14" i="4"/>
  <c r="W14" i="4"/>
  <c r="Q14" i="4"/>
  <c r="P14" i="4"/>
  <c r="O14" i="4"/>
  <c r="N14" i="4"/>
  <c r="M14" i="4"/>
  <c r="G14" i="4"/>
  <c r="BH14" i="4" s="1"/>
  <c r="F14" i="4"/>
  <c r="AU13" i="4"/>
  <c r="AO13" i="4"/>
  <c r="L13" i="4" s="1"/>
  <c r="AJ13" i="4"/>
  <c r="AI13" i="4"/>
  <c r="AD13" i="4"/>
  <c r="AC13" i="4"/>
  <c r="X13" i="4"/>
  <c r="W13" i="4"/>
  <c r="Q13" i="4"/>
  <c r="P13" i="4"/>
  <c r="O13" i="4"/>
  <c r="N13" i="4"/>
  <c r="G13" i="4"/>
  <c r="BH13" i="4" s="1"/>
  <c r="F13" i="4"/>
  <c r="AU12" i="4"/>
  <c r="AO12" i="4"/>
  <c r="AJ12" i="4"/>
  <c r="AI12" i="4"/>
  <c r="AD12" i="4"/>
  <c r="AC12" i="4"/>
  <c r="X12" i="4"/>
  <c r="W12" i="4"/>
  <c r="Q12" i="4"/>
  <c r="P12" i="4"/>
  <c r="O12" i="4"/>
  <c r="N12" i="4"/>
  <c r="M12" i="4" s="1"/>
  <c r="G12" i="4"/>
  <c r="BH12" i="4" s="1"/>
  <c r="F12" i="4"/>
  <c r="AU11" i="4"/>
  <c r="AO11" i="4"/>
  <c r="L11" i="4" s="1"/>
  <c r="AJ11" i="4"/>
  <c r="AI11" i="4"/>
  <c r="AD11" i="4"/>
  <c r="AC11" i="4"/>
  <c r="X11" i="4"/>
  <c r="W11" i="4"/>
  <c r="Q11" i="4"/>
  <c r="P11" i="4"/>
  <c r="O11" i="4"/>
  <c r="N11" i="4"/>
  <c r="G11" i="4"/>
  <c r="BH11" i="4" s="1"/>
  <c r="F11" i="4"/>
  <c r="AU10" i="4"/>
  <c r="AO10" i="4"/>
  <c r="AJ10" i="4"/>
  <c r="AI10" i="4"/>
  <c r="AD10" i="4"/>
  <c r="AC10" i="4"/>
  <c r="X10" i="4"/>
  <c r="W10" i="4"/>
  <c r="Q10" i="4"/>
  <c r="P10" i="4"/>
  <c r="O10" i="4"/>
  <c r="N10" i="4"/>
  <c r="G10" i="4"/>
  <c r="BH10" i="4" s="1"/>
  <c r="F10" i="4"/>
  <c r="M56" i="3"/>
  <c r="M62" i="3"/>
  <c r="I64" i="3" s="1"/>
  <c r="AK176" i="3"/>
  <c r="AJ176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0" i="3"/>
  <c r="BB150" i="3"/>
  <c r="BB152" i="3"/>
  <c r="AE148" i="3"/>
  <c r="BB142" i="3"/>
  <c r="AE151" i="3"/>
  <c r="M78" i="3"/>
  <c r="M77" i="3"/>
  <c r="AN85" i="3"/>
  <c r="AR76" i="3"/>
  <c r="AA76" i="3"/>
  <c r="M76" i="3"/>
  <c r="M80" i="3"/>
  <c r="I84" i="3" s="1"/>
  <c r="AR75" i="3"/>
  <c r="AA75" i="3"/>
  <c r="M58" i="3"/>
  <c r="M57" i="3"/>
  <c r="AM64" i="3" s="1"/>
  <c r="AR56" i="3"/>
  <c r="AA56" i="3"/>
  <c r="AR55" i="3"/>
  <c r="AA55" i="3"/>
  <c r="M37" i="3"/>
  <c r="M36" i="3"/>
  <c r="AS40" i="3"/>
  <c r="AR34" i="3"/>
  <c r="AR33" i="3"/>
  <c r="AA33" i="3"/>
  <c r="BE25" i="3"/>
  <c r="BD25" i="3"/>
  <c r="BC25" i="3"/>
  <c r="BB25" i="3"/>
  <c r="BA25" i="3"/>
  <c r="AZ25" i="3"/>
  <c r="AY25" i="3"/>
  <c r="AX25" i="3"/>
  <c r="AW25" i="3"/>
  <c r="AV25" i="3"/>
  <c r="AT25" i="3"/>
  <c r="AS25" i="3"/>
  <c r="AR25" i="3"/>
  <c r="AQ25" i="3"/>
  <c r="AP25" i="3"/>
  <c r="AN25" i="3"/>
  <c r="AM25" i="3"/>
  <c r="AL25" i="3"/>
  <c r="AK25" i="3"/>
  <c r="AH25" i="3"/>
  <c r="AG25" i="3"/>
  <c r="AF25" i="3"/>
  <c r="AE25" i="3"/>
  <c r="AB25" i="3"/>
  <c r="AA25" i="3"/>
  <c r="Z25" i="3"/>
  <c r="Y25" i="3"/>
  <c r="V25" i="3"/>
  <c r="U25" i="3"/>
  <c r="T25" i="3"/>
  <c r="S25" i="3"/>
  <c r="R25" i="3"/>
  <c r="K25" i="3"/>
  <c r="J25" i="3"/>
  <c r="I25" i="3"/>
  <c r="AU24" i="3"/>
  <c r="AO24" i="3"/>
  <c r="L24" i="3"/>
  <c r="AJ24" i="3"/>
  <c r="AI24" i="3"/>
  <c r="AD24" i="3"/>
  <c r="AC24" i="3"/>
  <c r="X24" i="3"/>
  <c r="W24" i="3"/>
  <c r="Q24" i="3"/>
  <c r="P24" i="3"/>
  <c r="O24" i="3"/>
  <c r="N24" i="3"/>
  <c r="AU23" i="3"/>
  <c r="AO23" i="3"/>
  <c r="AJ23" i="3"/>
  <c r="AI23" i="3"/>
  <c r="AD23" i="3"/>
  <c r="AC23" i="3"/>
  <c r="X23" i="3"/>
  <c r="W23" i="3"/>
  <c r="Q23" i="3"/>
  <c r="P23" i="3"/>
  <c r="O23" i="3"/>
  <c r="N23" i="3"/>
  <c r="G23" i="3"/>
  <c r="BH23" i="3" s="1"/>
  <c r="F23" i="3"/>
  <c r="AU22" i="3"/>
  <c r="AO22" i="3"/>
  <c r="L22" i="3"/>
  <c r="AJ22" i="3"/>
  <c r="AI22" i="3"/>
  <c r="AD22" i="3"/>
  <c r="AC22" i="3"/>
  <c r="X22" i="3"/>
  <c r="W22" i="3"/>
  <c r="Q22" i="3"/>
  <c r="P22" i="3"/>
  <c r="O22" i="3"/>
  <c r="N22" i="3"/>
  <c r="G22" i="3"/>
  <c r="BH22" i="3" s="1"/>
  <c r="F22" i="3"/>
  <c r="AU21" i="3"/>
  <c r="AO21" i="3"/>
  <c r="AJ21" i="3"/>
  <c r="AI21" i="3"/>
  <c r="AD21" i="3"/>
  <c r="AC21" i="3"/>
  <c r="X21" i="3"/>
  <c r="W21" i="3"/>
  <c r="Q21" i="3"/>
  <c r="P21" i="3"/>
  <c r="O21" i="3"/>
  <c r="N21" i="3"/>
  <c r="G21" i="3"/>
  <c r="BH21" i="3" s="1"/>
  <c r="F21" i="3"/>
  <c r="AU20" i="3"/>
  <c r="AO20" i="3"/>
  <c r="L20" i="3"/>
  <c r="AJ20" i="3"/>
  <c r="AI20" i="3"/>
  <c r="AD20" i="3"/>
  <c r="AC20" i="3"/>
  <c r="X20" i="3"/>
  <c r="W20" i="3"/>
  <c r="Q20" i="3"/>
  <c r="P20" i="3"/>
  <c r="O20" i="3"/>
  <c r="N20" i="3"/>
  <c r="G20" i="3"/>
  <c r="BH20" i="3" s="1"/>
  <c r="F20" i="3"/>
  <c r="AU19" i="3"/>
  <c r="AO19" i="3"/>
  <c r="AJ19" i="3"/>
  <c r="AI19" i="3"/>
  <c r="AD19" i="3"/>
  <c r="AC19" i="3"/>
  <c r="X19" i="3"/>
  <c r="W19" i="3"/>
  <c r="Q19" i="3"/>
  <c r="P19" i="3"/>
  <c r="O19" i="3"/>
  <c r="N19" i="3"/>
  <c r="G19" i="3"/>
  <c r="BH19" i="3" s="1"/>
  <c r="F19" i="3"/>
  <c r="AU18" i="3"/>
  <c r="AO18" i="3"/>
  <c r="L18" i="3"/>
  <c r="AJ18" i="3"/>
  <c r="AI18" i="3"/>
  <c r="AD18" i="3"/>
  <c r="AC18" i="3"/>
  <c r="X18" i="3"/>
  <c r="W18" i="3"/>
  <c r="Q18" i="3"/>
  <c r="P18" i="3"/>
  <c r="O18" i="3"/>
  <c r="N18" i="3"/>
  <c r="G18" i="3"/>
  <c r="BH18" i="3" s="1"/>
  <c r="F18" i="3"/>
  <c r="AU17" i="3"/>
  <c r="AO17" i="3"/>
  <c r="L17" i="3"/>
  <c r="AJ17" i="3"/>
  <c r="AI17" i="3"/>
  <c r="AD17" i="3"/>
  <c r="AC17" i="3"/>
  <c r="X17" i="3"/>
  <c r="W17" i="3"/>
  <c r="Q17" i="3"/>
  <c r="P17" i="3"/>
  <c r="O17" i="3"/>
  <c r="N17" i="3"/>
  <c r="G17" i="3"/>
  <c r="BH17" i="3" s="1"/>
  <c r="F17" i="3"/>
  <c r="AU16" i="3"/>
  <c r="AO16" i="3"/>
  <c r="AJ16" i="3"/>
  <c r="AI16" i="3"/>
  <c r="AD16" i="3"/>
  <c r="AC16" i="3"/>
  <c r="X16" i="3"/>
  <c r="W16" i="3"/>
  <c r="Q16" i="3"/>
  <c r="P16" i="3"/>
  <c r="O16" i="3"/>
  <c r="N16" i="3"/>
  <c r="G16" i="3"/>
  <c r="BH16" i="3" s="1"/>
  <c r="F16" i="3"/>
  <c r="AU15" i="3"/>
  <c r="AO15" i="3"/>
  <c r="AO25" i="3" s="1"/>
  <c r="AJ15" i="3"/>
  <c r="AI15" i="3"/>
  <c r="AD15" i="3"/>
  <c r="AC15" i="3"/>
  <c r="X15" i="3"/>
  <c r="W15" i="3"/>
  <c r="Q15" i="3"/>
  <c r="P15" i="3"/>
  <c r="O15" i="3"/>
  <c r="N15" i="3"/>
  <c r="G15" i="3"/>
  <c r="BH15" i="3" s="1"/>
  <c r="F15" i="3"/>
  <c r="AU14" i="3"/>
  <c r="AO14" i="3"/>
  <c r="L14" i="3"/>
  <c r="AJ14" i="3"/>
  <c r="AI14" i="3"/>
  <c r="AD14" i="3"/>
  <c r="AC14" i="3"/>
  <c r="X14" i="3"/>
  <c r="W14" i="3"/>
  <c r="Q14" i="3"/>
  <c r="P14" i="3"/>
  <c r="O14" i="3"/>
  <c r="N14" i="3"/>
  <c r="G14" i="3"/>
  <c r="BH14" i="3" s="1"/>
  <c r="F14" i="3"/>
  <c r="AU13" i="3"/>
  <c r="AO13" i="3"/>
  <c r="L13" i="3"/>
  <c r="AJ13" i="3"/>
  <c r="AI13" i="3"/>
  <c r="AD13" i="3"/>
  <c r="AC13" i="3"/>
  <c r="X13" i="3"/>
  <c r="W13" i="3"/>
  <c r="Q13" i="3"/>
  <c r="P13" i="3"/>
  <c r="O13" i="3"/>
  <c r="N13" i="3"/>
  <c r="G13" i="3"/>
  <c r="BH13" i="3" s="1"/>
  <c r="F13" i="3"/>
  <c r="AU12" i="3"/>
  <c r="AO12" i="3"/>
  <c r="L12" i="3"/>
  <c r="AJ12" i="3"/>
  <c r="AI12" i="3"/>
  <c r="AD12" i="3"/>
  <c r="AC12" i="3"/>
  <c r="X12" i="3"/>
  <c r="W12" i="3"/>
  <c r="Q12" i="3"/>
  <c r="P12" i="3"/>
  <c r="O12" i="3"/>
  <c r="N12" i="3"/>
  <c r="G12" i="3"/>
  <c r="BH12" i="3" s="1"/>
  <c r="F12" i="3"/>
  <c r="AU11" i="3"/>
  <c r="AO11" i="3"/>
  <c r="L11" i="3"/>
  <c r="AJ11" i="3"/>
  <c r="AI11" i="3"/>
  <c r="AD11" i="3"/>
  <c r="AC11" i="3"/>
  <c r="X11" i="3"/>
  <c r="W11" i="3"/>
  <c r="Q11" i="3"/>
  <c r="P11" i="3"/>
  <c r="O11" i="3"/>
  <c r="N11" i="3"/>
  <c r="G11" i="3"/>
  <c r="BH11" i="3" s="1"/>
  <c r="F11" i="3"/>
  <c r="AU10" i="3"/>
  <c r="AO10" i="3"/>
  <c r="L10" i="3"/>
  <c r="AJ10" i="3"/>
  <c r="AI10" i="3"/>
  <c r="AD10" i="3"/>
  <c r="AC10" i="3"/>
  <c r="X10" i="3"/>
  <c r="W10" i="3"/>
  <c r="Q10" i="3"/>
  <c r="P10" i="3"/>
  <c r="O10" i="3"/>
  <c r="N10" i="3"/>
  <c r="G10" i="3"/>
  <c r="BH10" i="3" s="1"/>
  <c r="F10" i="3"/>
  <c r="R37" i="12"/>
  <c r="G128" i="12"/>
  <c r="AB37" i="12"/>
  <c r="R40" i="12"/>
  <c r="T40" i="12"/>
  <c r="Z40" i="12"/>
  <c r="AS40" i="12"/>
  <c r="AB40" i="12"/>
  <c r="V42" i="12"/>
  <c r="S43" i="12"/>
  <c r="W43" i="12"/>
  <c r="AA43" i="12"/>
  <c r="W46" i="12"/>
  <c r="R37" i="11"/>
  <c r="AB37" i="11"/>
  <c r="R40" i="11"/>
  <c r="T40" i="11"/>
  <c r="Z40" i="11"/>
  <c r="AB40" i="11"/>
  <c r="V42" i="11"/>
  <c r="S43" i="11"/>
  <c r="W43" i="11"/>
  <c r="AA43" i="11"/>
  <c r="W46" i="11"/>
  <c r="R37" i="9"/>
  <c r="AB37" i="9"/>
  <c r="R40" i="9"/>
  <c r="T40" i="9"/>
  <c r="Z40" i="9"/>
  <c r="AB40" i="9"/>
  <c r="V42" i="9"/>
  <c r="S43" i="9"/>
  <c r="W43" i="9"/>
  <c r="AA43" i="9"/>
  <c r="W46" i="9"/>
  <c r="W37" i="7"/>
  <c r="T40" i="7"/>
  <c r="AA43" i="7"/>
  <c r="W46" i="7"/>
  <c r="AB40" i="4"/>
  <c r="R37" i="3"/>
  <c r="W37" i="3"/>
  <c r="M19" i="3"/>
  <c r="AI25" i="3"/>
  <c r="W25" i="3"/>
  <c r="AC25" i="3"/>
  <c r="P25" i="3"/>
  <c r="AQ82" i="12"/>
  <c r="N25" i="12"/>
  <c r="M18" i="12"/>
  <c r="L24" i="12"/>
  <c r="L25" i="12"/>
  <c r="Q25" i="12"/>
  <c r="AI79" i="12"/>
  <c r="Z82" i="12"/>
  <c r="AS82" i="12"/>
  <c r="W85" i="12"/>
  <c r="W88" i="12"/>
  <c r="G130" i="12"/>
  <c r="T82" i="12"/>
  <c r="AR85" i="12"/>
  <c r="AN43" i="12"/>
  <c r="M81" i="12"/>
  <c r="AB82" i="12"/>
  <c r="M84" i="12"/>
  <c r="AA85" i="12"/>
  <c r="AB79" i="12"/>
  <c r="S85" i="12"/>
  <c r="R79" i="12"/>
  <c r="M82" i="12"/>
  <c r="AK82" i="12"/>
  <c r="V84" i="12"/>
  <c r="AN85" i="12"/>
  <c r="AS37" i="11"/>
  <c r="AR43" i="11"/>
  <c r="AO25" i="11"/>
  <c r="M16" i="11"/>
  <c r="M21" i="11"/>
  <c r="L23" i="11"/>
  <c r="L25" i="11"/>
  <c r="M24" i="11"/>
  <c r="W59" i="11"/>
  <c r="AJ65" i="11"/>
  <c r="M82" i="11"/>
  <c r="AS82" i="11"/>
  <c r="M23" i="11"/>
  <c r="M38" i="11"/>
  <c r="AI40" i="11"/>
  <c r="R62" i="11"/>
  <c r="R79" i="11"/>
  <c r="Z82" i="11"/>
  <c r="BB140" i="11"/>
  <c r="BB141" i="11"/>
  <c r="G141" i="11" s="1"/>
  <c r="M10" i="11"/>
  <c r="P25" i="11"/>
  <c r="AD25" i="11"/>
  <c r="AN37" i="11"/>
  <c r="AM42" i="11"/>
  <c r="AK62" i="11"/>
  <c r="AI79" i="11"/>
  <c r="AB82" i="11"/>
  <c r="AB104" i="11" s="1"/>
  <c r="L14" i="10"/>
  <c r="M21" i="10"/>
  <c r="W85" i="10"/>
  <c r="AU25" i="10"/>
  <c r="P25" i="10"/>
  <c r="L22" i="10"/>
  <c r="M24" i="10"/>
  <c r="AL176" i="10"/>
  <c r="AI37" i="9"/>
  <c r="AN43" i="9"/>
  <c r="AE140" i="9"/>
  <c r="L11" i="9"/>
  <c r="AO25" i="9"/>
  <c r="L15" i="9"/>
  <c r="L19" i="9"/>
  <c r="L23" i="9"/>
  <c r="AN37" i="9"/>
  <c r="AM42" i="9"/>
  <c r="AR43" i="9"/>
  <c r="W59" i="9"/>
  <c r="M59" i="9"/>
  <c r="L24" i="9"/>
  <c r="P25" i="9"/>
  <c r="M39" i="9"/>
  <c r="I43" i="9"/>
  <c r="AQ40" i="9"/>
  <c r="AN59" i="9"/>
  <c r="M63" i="9"/>
  <c r="M40" i="9"/>
  <c r="AS40" i="9"/>
  <c r="M43" i="7"/>
  <c r="W59" i="7"/>
  <c r="T82" i="7"/>
  <c r="AJ25" i="7"/>
  <c r="AN59" i="7"/>
  <c r="AJ65" i="7"/>
  <c r="S85" i="7"/>
  <c r="L18" i="7"/>
  <c r="L22" i="7"/>
  <c r="AK40" i="7"/>
  <c r="M64" i="7"/>
  <c r="W85" i="7"/>
  <c r="G123" i="7"/>
  <c r="M13" i="6"/>
  <c r="M24" i="6"/>
  <c r="M82" i="6"/>
  <c r="AS82" i="6"/>
  <c r="AA85" i="6"/>
  <c r="M12" i="6"/>
  <c r="L18" i="6"/>
  <c r="L19" i="6"/>
  <c r="R79" i="6"/>
  <c r="Z82" i="6"/>
  <c r="M84" i="6"/>
  <c r="AR85" i="6"/>
  <c r="BB141" i="6"/>
  <c r="AI79" i="6"/>
  <c r="AB82" i="6"/>
  <c r="V84" i="6"/>
  <c r="W88" i="6"/>
  <c r="M81" i="6"/>
  <c r="AQ82" i="6"/>
  <c r="W85" i="6"/>
  <c r="M10" i="4"/>
  <c r="L19" i="4"/>
  <c r="L20" i="4"/>
  <c r="AK62" i="4"/>
  <c r="W85" i="4"/>
  <c r="G123" i="4"/>
  <c r="M13" i="4"/>
  <c r="L14" i="4"/>
  <c r="M21" i="4"/>
  <c r="L23" i="4"/>
  <c r="AB59" i="4"/>
  <c r="AN65" i="4"/>
  <c r="AA85" i="3"/>
  <c r="M12" i="3"/>
  <c r="AL176" i="3"/>
  <c r="AU25" i="12"/>
  <c r="M17" i="12"/>
  <c r="AI25" i="12"/>
  <c r="W79" i="12"/>
  <c r="AN46" i="12"/>
  <c r="AJ43" i="12"/>
  <c r="M43" i="12"/>
  <c r="M42" i="12"/>
  <c r="AK40" i="12"/>
  <c r="M39" i="12"/>
  <c r="I43" i="12"/>
  <c r="M41" i="12"/>
  <c r="AR43" i="12"/>
  <c r="M61" i="12"/>
  <c r="AN59" i="12"/>
  <c r="G125" i="12"/>
  <c r="V64" i="12"/>
  <c r="W65" i="12"/>
  <c r="AB59" i="12"/>
  <c r="M21" i="12"/>
  <c r="P25" i="12"/>
  <c r="W25" i="12"/>
  <c r="AC25" i="12"/>
  <c r="AI37" i="12"/>
  <c r="M40" i="12"/>
  <c r="AI40" i="12"/>
  <c r="AI62" i="12"/>
  <c r="AI104" i="12" s="1"/>
  <c r="AN79" i="12"/>
  <c r="AE144" i="12"/>
  <c r="O25" i="12"/>
  <c r="M25" i="12"/>
  <c r="M38" i="12"/>
  <c r="AN37" i="12"/>
  <c r="AQ40" i="12"/>
  <c r="AM42" i="12"/>
  <c r="W59" i="12"/>
  <c r="S65" i="12"/>
  <c r="AS79" i="12"/>
  <c r="R82" i="12"/>
  <c r="AI82" i="12"/>
  <c r="M83" i="12"/>
  <c r="AM84" i="12"/>
  <c r="AJ85" i="12"/>
  <c r="M59" i="11"/>
  <c r="O25" i="11"/>
  <c r="M22" i="11"/>
  <c r="X25" i="11"/>
  <c r="W25" i="11"/>
  <c r="M63" i="11"/>
  <c r="G132" i="11"/>
  <c r="G127" i="11"/>
  <c r="N25" i="11"/>
  <c r="M40" i="11"/>
  <c r="AS40" i="11"/>
  <c r="AB59" i="11"/>
  <c r="T62" i="11"/>
  <c r="AE149" i="11"/>
  <c r="M62" i="11"/>
  <c r="M64" i="11"/>
  <c r="M61" i="11"/>
  <c r="AU25" i="11"/>
  <c r="Q25" i="11"/>
  <c r="AJ25" i="11"/>
  <c r="AI25" i="11"/>
  <c r="AN59" i="11"/>
  <c r="AN43" i="11"/>
  <c r="AQ40" i="11"/>
  <c r="M39" i="11"/>
  <c r="I43" i="11"/>
  <c r="AI37" i="11"/>
  <c r="W79" i="11"/>
  <c r="AN46" i="11"/>
  <c r="AJ43" i="11"/>
  <c r="M43" i="11"/>
  <c r="M42" i="11"/>
  <c r="AK40" i="11"/>
  <c r="M41" i="11"/>
  <c r="W68" i="11"/>
  <c r="AA65" i="11"/>
  <c r="V64" i="11"/>
  <c r="AS62" i="11"/>
  <c r="AS104" i="11" s="1"/>
  <c r="AB62" i="11"/>
  <c r="R59" i="11"/>
  <c r="AR65" i="11"/>
  <c r="W65" i="11"/>
  <c r="AQ62" i="11"/>
  <c r="AQ104" i="11" s="1"/>
  <c r="Z62" i="11"/>
  <c r="Z104" i="11" s="1"/>
  <c r="AI59" i="11"/>
  <c r="AS59" i="11"/>
  <c r="AI62" i="11"/>
  <c r="AI104" i="11" s="1"/>
  <c r="AM64" i="11"/>
  <c r="AN68" i="11"/>
  <c r="BB145" i="11"/>
  <c r="G145" i="11" s="1"/>
  <c r="AE152" i="11"/>
  <c r="G152" i="11" s="1"/>
  <c r="AI82" i="11"/>
  <c r="M83" i="11"/>
  <c r="AN88" i="11"/>
  <c r="M99" i="11"/>
  <c r="AE138" i="11" s="1"/>
  <c r="AE141" i="11"/>
  <c r="AE145" i="11"/>
  <c r="BB148" i="11"/>
  <c r="G148" i="11" s="1"/>
  <c r="AK82" i="11"/>
  <c r="S85" i="11"/>
  <c r="G130" i="11"/>
  <c r="AJ25" i="10"/>
  <c r="AI25" i="10"/>
  <c r="AA65" i="10"/>
  <c r="W65" i="10"/>
  <c r="AK62" i="10"/>
  <c r="AN68" i="10"/>
  <c r="BB146" i="10"/>
  <c r="M41" i="10"/>
  <c r="M60" i="10"/>
  <c r="M82" i="10"/>
  <c r="G127" i="10"/>
  <c r="M59" i="10"/>
  <c r="M61" i="10"/>
  <c r="M64" i="10"/>
  <c r="M83" i="10"/>
  <c r="AE145" i="10"/>
  <c r="BB148" i="10"/>
  <c r="AI37" i="10"/>
  <c r="BB142" i="9"/>
  <c r="G142" i="9" s="1"/>
  <c r="M82" i="9"/>
  <c r="M81" i="9"/>
  <c r="M79" i="9"/>
  <c r="X25" i="9"/>
  <c r="AE151" i="9"/>
  <c r="G133" i="9"/>
  <c r="AE150" i="9"/>
  <c r="BB144" i="9"/>
  <c r="AU25" i="9"/>
  <c r="AS37" i="9"/>
  <c r="AI40" i="9"/>
  <c r="M41" i="9"/>
  <c r="M60" i="9"/>
  <c r="AN79" i="9"/>
  <c r="G122" i="9"/>
  <c r="AK40" i="9"/>
  <c r="M42" i="9"/>
  <c r="M43" i="9"/>
  <c r="AJ43" i="9"/>
  <c r="AN46" i="9"/>
  <c r="M61" i="9"/>
  <c r="W79" i="9"/>
  <c r="M12" i="7"/>
  <c r="AU25" i="7"/>
  <c r="M13" i="7"/>
  <c r="M21" i="7"/>
  <c r="G125" i="7"/>
  <c r="AN65" i="7"/>
  <c r="S65" i="7"/>
  <c r="AB59" i="7"/>
  <c r="AB62" i="7"/>
  <c r="AI59" i="7"/>
  <c r="AI62" i="7"/>
  <c r="AE151" i="7"/>
  <c r="G151" i="7" s="1"/>
  <c r="AS37" i="7"/>
  <c r="R79" i="7"/>
  <c r="V84" i="7"/>
  <c r="AI82" i="7"/>
  <c r="P25" i="6"/>
  <c r="AE150" i="6"/>
  <c r="G132" i="6"/>
  <c r="M22" i="6"/>
  <c r="X25" i="6"/>
  <c r="W25" i="6"/>
  <c r="BB149" i="6"/>
  <c r="AE143" i="6"/>
  <c r="L10" i="6"/>
  <c r="V64" i="6"/>
  <c r="AR65" i="6"/>
  <c r="AI59" i="6"/>
  <c r="T62" i="6"/>
  <c r="BB145" i="6"/>
  <c r="BB146" i="6"/>
  <c r="AN79" i="6"/>
  <c r="G133" i="6"/>
  <c r="M64" i="6"/>
  <c r="W79" i="6"/>
  <c r="AS79" i="6"/>
  <c r="R82" i="6"/>
  <c r="AI82" i="6"/>
  <c r="M83" i="6"/>
  <c r="AM84" i="6"/>
  <c r="AJ85" i="6"/>
  <c r="AN88" i="6"/>
  <c r="AE141" i="6"/>
  <c r="AE142" i="6"/>
  <c r="AB79" i="6"/>
  <c r="T82" i="6"/>
  <c r="S85" i="6"/>
  <c r="M59" i="4"/>
  <c r="M22" i="4"/>
  <c r="W25" i="4"/>
  <c r="R62" i="4"/>
  <c r="AE149" i="4"/>
  <c r="M24" i="4"/>
  <c r="W68" i="4"/>
  <c r="AA65" i="4"/>
  <c r="V64" i="4"/>
  <c r="AS62" i="4"/>
  <c r="AB62" i="4"/>
  <c r="R59" i="4"/>
  <c r="AR65" i="4"/>
  <c r="W65" i="4"/>
  <c r="AQ62" i="4"/>
  <c r="Z62" i="4"/>
  <c r="AI59" i="4"/>
  <c r="AS59" i="4"/>
  <c r="AI62" i="4"/>
  <c r="AM64" i="4"/>
  <c r="AN68" i="4"/>
  <c r="R79" i="4"/>
  <c r="W88" i="4"/>
  <c r="AM84" i="4"/>
  <c r="AB79" i="4"/>
  <c r="T82" i="4"/>
  <c r="R79" i="3"/>
  <c r="L16" i="3"/>
  <c r="M21" i="3"/>
  <c r="Q25" i="3"/>
  <c r="M15" i="3"/>
  <c r="M23" i="3"/>
  <c r="AR43" i="3"/>
  <c r="M79" i="3"/>
  <c r="M11" i="3"/>
  <c r="M17" i="3"/>
  <c r="M20" i="3"/>
  <c r="W59" i="3"/>
  <c r="M13" i="3"/>
  <c r="M16" i="3"/>
  <c r="L23" i="3"/>
  <c r="AD25" i="3"/>
  <c r="M82" i="3"/>
  <c r="M84" i="3"/>
  <c r="AS82" i="3"/>
  <c r="BB140" i="3"/>
  <c r="O25" i="3"/>
  <c r="M14" i="3"/>
  <c r="L19" i="3"/>
  <c r="AB79" i="3"/>
  <c r="Z82" i="3"/>
  <c r="AR85" i="3"/>
  <c r="AE147" i="3"/>
  <c r="G147" i="3" s="1"/>
  <c r="M40" i="3"/>
  <c r="M63" i="3"/>
  <c r="AI79" i="3"/>
  <c r="AB82" i="3"/>
  <c r="V84" i="3"/>
  <c r="W88" i="3"/>
  <c r="BB141" i="3"/>
  <c r="N25" i="3"/>
  <c r="L21" i="3"/>
  <c r="M59" i="3"/>
  <c r="M81" i="3"/>
  <c r="AQ82" i="3"/>
  <c r="W85" i="3"/>
  <c r="G128" i="3"/>
  <c r="AE144" i="3"/>
  <c r="AE143" i="3"/>
  <c r="M24" i="3"/>
  <c r="AJ25" i="3"/>
  <c r="AN59" i="3"/>
  <c r="AN43" i="3"/>
  <c r="S43" i="3"/>
  <c r="V42" i="3"/>
  <c r="AQ40" i="3"/>
  <c r="Z40" i="3"/>
  <c r="M39" i="3"/>
  <c r="I43" i="3" s="1"/>
  <c r="AI37" i="3"/>
  <c r="W79" i="3"/>
  <c r="AN46" i="3"/>
  <c r="AJ43" i="3"/>
  <c r="M43" i="3"/>
  <c r="AK40" i="3"/>
  <c r="T40" i="3"/>
  <c r="AB37" i="3"/>
  <c r="AN79" i="3"/>
  <c r="W46" i="3"/>
  <c r="AA43" i="3"/>
  <c r="R40" i="3"/>
  <c r="M41" i="3"/>
  <c r="G127" i="3"/>
  <c r="M10" i="3"/>
  <c r="AU25" i="3"/>
  <c r="AN37" i="3"/>
  <c r="AB40" i="3"/>
  <c r="AM42" i="3"/>
  <c r="V64" i="3"/>
  <c r="AR65" i="3"/>
  <c r="AI59" i="3"/>
  <c r="T62" i="3"/>
  <c r="T104" i="3" s="1"/>
  <c r="AE149" i="3"/>
  <c r="G149" i="3" s="1"/>
  <c r="G131" i="3"/>
  <c r="BB149" i="3"/>
  <c r="M18" i="3"/>
  <c r="M22" i="3"/>
  <c r="X25" i="3"/>
  <c r="M38" i="3"/>
  <c r="AS37" i="3"/>
  <c r="AI40" i="3"/>
  <c r="W43" i="3"/>
  <c r="BB145" i="3"/>
  <c r="G145" i="3" s="1"/>
  <c r="M60" i="3"/>
  <c r="G133" i="3"/>
  <c r="AE152" i="3"/>
  <c r="M61" i="3"/>
  <c r="M64" i="3"/>
  <c r="AS79" i="3"/>
  <c r="R82" i="3"/>
  <c r="AI82" i="3"/>
  <c r="M83" i="3"/>
  <c r="AM84" i="3"/>
  <c r="AJ85" i="3"/>
  <c r="AN88" i="3"/>
  <c r="G134" i="3"/>
  <c r="AE145" i="3"/>
  <c r="AE146" i="3"/>
  <c r="BB147" i="3"/>
  <c r="BB148" i="3"/>
  <c r="T82" i="3"/>
  <c r="AK82" i="3"/>
  <c r="S85" i="3"/>
  <c r="G130" i="3"/>
  <c r="M25" i="3"/>
  <c r="M25" i="11"/>
  <c r="G148" i="3"/>
  <c r="G152" i="3"/>
  <c r="AK24" i="1"/>
  <c r="AE24" i="1"/>
  <c r="Y24" i="1"/>
  <c r="M78" i="2"/>
  <c r="M77" i="2"/>
  <c r="AN88" i="2" s="1"/>
  <c r="AR76" i="2"/>
  <c r="AA76" i="2"/>
  <c r="M76" i="2"/>
  <c r="M81" i="2" s="1"/>
  <c r="AR75" i="2"/>
  <c r="AA75" i="2"/>
  <c r="M58" i="2"/>
  <c r="M59" i="2" s="1"/>
  <c r="M57" i="2"/>
  <c r="AR65" i="2" s="1"/>
  <c r="AR56" i="2"/>
  <c r="AA56" i="2"/>
  <c r="M56" i="2"/>
  <c r="M64" i="2" s="1"/>
  <c r="AR55" i="2"/>
  <c r="AA55" i="2"/>
  <c r="M37" i="2"/>
  <c r="M36" i="2"/>
  <c r="M35" i="2"/>
  <c r="W79" i="2"/>
  <c r="AR34" i="2"/>
  <c r="AA34" i="2"/>
  <c r="AR33" i="2"/>
  <c r="AA33" i="2"/>
  <c r="AS62" i="2"/>
  <c r="T62" i="2"/>
  <c r="M38" i="2"/>
  <c r="R59" i="2"/>
  <c r="AA65" i="2"/>
  <c r="AK62" i="2"/>
  <c r="W68" i="2"/>
  <c r="W37" i="2"/>
  <c r="AS37" i="2"/>
  <c r="R40" i="2"/>
  <c r="AI40" i="2"/>
  <c r="M41" i="2"/>
  <c r="I43" i="2" s="1"/>
  <c r="AI37" i="2"/>
  <c r="M39" i="2"/>
  <c r="Z40" i="2"/>
  <c r="AQ40" i="2"/>
  <c r="V42" i="2"/>
  <c r="S43" i="2"/>
  <c r="AN43" i="2"/>
  <c r="AN59" i="2"/>
  <c r="R37" i="2"/>
  <c r="AN37" i="2"/>
  <c r="M40" i="2"/>
  <c r="AB40" i="2"/>
  <c r="AS40" i="2"/>
  <c r="AM42" i="2"/>
  <c r="W43" i="2"/>
  <c r="AR43" i="2"/>
  <c r="W59" i="2"/>
  <c r="R62" i="2"/>
  <c r="AI62" i="2"/>
  <c r="AJ65" i="2"/>
  <c r="AN68" i="2"/>
  <c r="Z82" i="2"/>
  <c r="AR85" i="2"/>
  <c r="S65" i="2"/>
  <c r="AN65" i="2"/>
  <c r="AN79" i="2"/>
  <c r="V84" i="2"/>
  <c r="AA43" i="2"/>
  <c r="W46" i="2"/>
  <c r="M60" i="2"/>
  <c r="AB37" i="2"/>
  <c r="T40" i="2"/>
  <c r="AK40" i="2"/>
  <c r="M42" i="2"/>
  <c r="M43" i="2"/>
  <c r="AJ43" i="2"/>
  <c r="AN46" i="2"/>
  <c r="AI59" i="2"/>
  <c r="Z62" i="2"/>
  <c r="W65" i="2"/>
  <c r="AS79" i="2"/>
  <c r="AJ85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10" i="2"/>
  <c r="G11" i="2"/>
  <c r="BH11" i="2" s="1"/>
  <c r="G12" i="2"/>
  <c r="BH12" i="2" s="1"/>
  <c r="G13" i="2"/>
  <c r="BH13" i="2" s="1"/>
  <c r="G14" i="2"/>
  <c r="BH14" i="2" s="1"/>
  <c r="G15" i="2"/>
  <c r="BH15" i="2" s="1"/>
  <c r="G16" i="2"/>
  <c r="BH16" i="2" s="1"/>
  <c r="G17" i="2"/>
  <c r="BH17" i="2" s="1"/>
  <c r="G18" i="2"/>
  <c r="BH18" i="2" s="1"/>
  <c r="G19" i="2"/>
  <c r="BH19" i="2" s="1"/>
  <c r="G20" i="2"/>
  <c r="BH20" i="2" s="1"/>
  <c r="G21" i="2"/>
  <c r="BH21" i="2" s="1"/>
  <c r="G22" i="2"/>
  <c r="BH22" i="2" s="1"/>
  <c r="G23" i="2"/>
  <c r="BH23" i="2" s="1"/>
  <c r="G10" i="2"/>
  <c r="BH10" i="2" s="1"/>
  <c r="BE25" i="2"/>
  <c r="BD25" i="2"/>
  <c r="BC25" i="2"/>
  <c r="BB25" i="2"/>
  <c r="BA25" i="2"/>
  <c r="AZ25" i="2"/>
  <c r="AY25" i="2"/>
  <c r="AX25" i="2"/>
  <c r="AW25" i="2"/>
  <c r="AV25" i="2"/>
  <c r="AT25" i="2"/>
  <c r="AS25" i="2"/>
  <c r="AR25" i="2"/>
  <c r="AQ25" i="2"/>
  <c r="AP25" i="2"/>
  <c r="AN25" i="2"/>
  <c r="AM25" i="2"/>
  <c r="AL25" i="2"/>
  <c r="AK25" i="2"/>
  <c r="AH25" i="2"/>
  <c r="AG25" i="2"/>
  <c r="AF25" i="2"/>
  <c r="AE25" i="2"/>
  <c r="AB25" i="2"/>
  <c r="AA25" i="2"/>
  <c r="Z25" i="2"/>
  <c r="Y25" i="2"/>
  <c r="V25" i="2"/>
  <c r="U25" i="2"/>
  <c r="T25" i="2"/>
  <c r="S25" i="2"/>
  <c r="R25" i="2"/>
  <c r="K25" i="2"/>
  <c r="J25" i="2"/>
  <c r="I25" i="2"/>
  <c r="AU24" i="2"/>
  <c r="AO24" i="2"/>
  <c r="AJ24" i="2"/>
  <c r="AI24" i="2"/>
  <c r="AD24" i="2"/>
  <c r="AC24" i="2"/>
  <c r="X24" i="2"/>
  <c r="W24" i="2"/>
  <c r="Q24" i="2"/>
  <c r="P24" i="2"/>
  <c r="O24" i="2"/>
  <c r="N24" i="2"/>
  <c r="AU23" i="2"/>
  <c r="AO23" i="2"/>
  <c r="AJ23" i="2"/>
  <c r="AI23" i="2"/>
  <c r="AD23" i="2"/>
  <c r="AC23" i="2"/>
  <c r="X23" i="2"/>
  <c r="W23" i="2"/>
  <c r="Q23" i="2"/>
  <c r="P23" i="2"/>
  <c r="O23" i="2"/>
  <c r="N23" i="2"/>
  <c r="AU22" i="2"/>
  <c r="AO22" i="2"/>
  <c r="AJ22" i="2"/>
  <c r="AI22" i="2"/>
  <c r="AD22" i="2"/>
  <c r="AC22" i="2"/>
  <c r="X22" i="2"/>
  <c r="W22" i="2"/>
  <c r="Q22" i="2"/>
  <c r="P22" i="2"/>
  <c r="O22" i="2"/>
  <c r="N22" i="2"/>
  <c r="AU21" i="2"/>
  <c r="AO21" i="2"/>
  <c r="AJ21" i="2"/>
  <c r="AI21" i="2"/>
  <c r="AD21" i="2"/>
  <c r="AC21" i="2"/>
  <c r="X21" i="2"/>
  <c r="W21" i="2"/>
  <c r="Q21" i="2"/>
  <c r="P21" i="2"/>
  <c r="O21" i="2"/>
  <c r="N21" i="2"/>
  <c r="AU20" i="2"/>
  <c r="AO20" i="2"/>
  <c r="AJ20" i="2"/>
  <c r="AI20" i="2"/>
  <c r="AD20" i="2"/>
  <c r="AC20" i="2"/>
  <c r="X20" i="2"/>
  <c r="W20" i="2"/>
  <c r="Q20" i="2"/>
  <c r="P20" i="2"/>
  <c r="O20" i="2"/>
  <c r="N20" i="2"/>
  <c r="AU19" i="2"/>
  <c r="AO19" i="2"/>
  <c r="AJ19" i="2"/>
  <c r="AI19" i="2"/>
  <c r="AD19" i="2"/>
  <c r="AC19" i="2"/>
  <c r="X19" i="2"/>
  <c r="W19" i="2"/>
  <c r="Q19" i="2"/>
  <c r="P19" i="2"/>
  <c r="O19" i="2"/>
  <c r="N19" i="2"/>
  <c r="AU18" i="2"/>
  <c r="AO18" i="2"/>
  <c r="AJ18" i="2"/>
  <c r="AI18" i="2"/>
  <c r="AD18" i="2"/>
  <c r="AC18" i="2"/>
  <c r="X18" i="2"/>
  <c r="W18" i="2"/>
  <c r="Q18" i="2"/>
  <c r="P18" i="2"/>
  <c r="O18" i="2"/>
  <c r="N18" i="2"/>
  <c r="AU17" i="2"/>
  <c r="AO17" i="2"/>
  <c r="AJ17" i="2"/>
  <c r="AI17" i="2"/>
  <c r="AD17" i="2"/>
  <c r="AC17" i="2"/>
  <c r="X17" i="2"/>
  <c r="W17" i="2"/>
  <c r="Q17" i="2"/>
  <c r="P17" i="2"/>
  <c r="O17" i="2"/>
  <c r="N17" i="2"/>
  <c r="AU16" i="2"/>
  <c r="AO16" i="2"/>
  <c r="AJ16" i="2"/>
  <c r="AI16" i="2"/>
  <c r="AD16" i="2"/>
  <c r="AC16" i="2"/>
  <c r="X16" i="2"/>
  <c r="W16" i="2"/>
  <c r="Q16" i="2"/>
  <c r="P16" i="2"/>
  <c r="O16" i="2"/>
  <c r="N16" i="2"/>
  <c r="AU15" i="2"/>
  <c r="AO15" i="2"/>
  <c r="AJ15" i="2"/>
  <c r="AI15" i="2"/>
  <c r="AD15" i="2"/>
  <c r="AC15" i="2"/>
  <c r="X15" i="2"/>
  <c r="W15" i="2"/>
  <c r="Q15" i="2"/>
  <c r="P15" i="2"/>
  <c r="O15" i="2"/>
  <c r="N15" i="2"/>
  <c r="AU14" i="2"/>
  <c r="AO14" i="2"/>
  <c r="AJ14" i="2"/>
  <c r="AI14" i="2"/>
  <c r="AD14" i="2"/>
  <c r="AC14" i="2"/>
  <c r="X14" i="2"/>
  <c r="W14" i="2"/>
  <c r="Q14" i="2"/>
  <c r="P14" i="2"/>
  <c r="O14" i="2"/>
  <c r="N14" i="2"/>
  <c r="AU13" i="2"/>
  <c r="AO13" i="2"/>
  <c r="AJ13" i="2"/>
  <c r="AI13" i="2"/>
  <c r="AD13" i="2"/>
  <c r="AC13" i="2"/>
  <c r="X13" i="2"/>
  <c r="W13" i="2"/>
  <c r="Q13" i="2"/>
  <c r="P13" i="2"/>
  <c r="O13" i="2"/>
  <c r="N13" i="2"/>
  <c r="AU12" i="2"/>
  <c r="AO12" i="2"/>
  <c r="AJ12" i="2"/>
  <c r="AI12" i="2"/>
  <c r="AD12" i="2"/>
  <c r="AC12" i="2"/>
  <c r="X12" i="2"/>
  <c r="W12" i="2"/>
  <c r="Q12" i="2"/>
  <c r="P12" i="2"/>
  <c r="O12" i="2"/>
  <c r="N12" i="2"/>
  <c r="AU11" i="2"/>
  <c r="AO11" i="2"/>
  <c r="AJ11" i="2"/>
  <c r="AI11" i="2"/>
  <c r="AD11" i="2"/>
  <c r="AC11" i="2"/>
  <c r="X11" i="2"/>
  <c r="W11" i="2"/>
  <c r="Q11" i="2"/>
  <c r="P11" i="2"/>
  <c r="O11" i="2"/>
  <c r="N11" i="2"/>
  <c r="AU10" i="2"/>
  <c r="AO10" i="2"/>
  <c r="AJ10" i="2"/>
  <c r="AI10" i="2"/>
  <c r="AD10" i="2"/>
  <c r="AC10" i="2"/>
  <c r="X10" i="2"/>
  <c r="W10" i="2"/>
  <c r="Q10" i="2"/>
  <c r="P10" i="2"/>
  <c r="O10" i="2"/>
  <c r="N10" i="2"/>
  <c r="L12" i="2"/>
  <c r="L13" i="2"/>
  <c r="L16" i="2"/>
  <c r="L17" i="2"/>
  <c r="M12" i="2"/>
  <c r="M14" i="2"/>
  <c r="AC25" i="2"/>
  <c r="L21" i="2"/>
  <c r="L23" i="2"/>
  <c r="O25" i="2"/>
  <c r="M19" i="2"/>
  <c r="Q25" i="2"/>
  <c r="X25" i="2"/>
  <c r="M18" i="2"/>
  <c r="M21" i="2"/>
  <c r="M23" i="2"/>
  <c r="M16" i="2"/>
  <c r="L18" i="2"/>
  <c r="L19" i="2"/>
  <c r="L20" i="2"/>
  <c r="L14" i="2"/>
  <c r="L22" i="2"/>
  <c r="AD25" i="2"/>
  <c r="AJ25" i="2"/>
  <c r="M10" i="2"/>
  <c r="L10" i="2"/>
  <c r="L11" i="2"/>
  <c r="M13" i="2"/>
  <c r="M15" i="2"/>
  <c r="M20" i="2"/>
  <c r="M22" i="2"/>
  <c r="L24" i="2"/>
  <c r="P25" i="2"/>
  <c r="L15" i="2"/>
  <c r="M17" i="2"/>
  <c r="N25" i="2"/>
  <c r="M25" i="2"/>
  <c r="M11" i="2"/>
  <c r="AO25" i="2"/>
  <c r="M24" i="2"/>
  <c r="W25" i="2"/>
  <c r="AI25" i="2"/>
  <c r="AU25" i="2"/>
  <c r="L25" i="2"/>
  <c r="T10" i="1"/>
  <c r="U10" i="1"/>
  <c r="V10" i="1"/>
  <c r="W10" i="1"/>
  <c r="X10" i="1"/>
  <c r="AS11" i="1"/>
  <c r="AT11" i="1"/>
  <c r="AU11" i="1"/>
  <c r="AV11" i="1"/>
  <c r="AS12" i="1"/>
  <c r="AT12" i="1"/>
  <c r="AU12" i="1"/>
  <c r="AV12" i="1"/>
  <c r="AS13" i="1"/>
  <c r="AT13" i="1"/>
  <c r="AU13" i="1"/>
  <c r="AV13" i="1"/>
  <c r="AS14" i="1"/>
  <c r="AT14" i="1"/>
  <c r="AU14" i="1"/>
  <c r="AV14" i="1"/>
  <c r="AS15" i="1"/>
  <c r="AT15" i="1"/>
  <c r="AU15" i="1"/>
  <c r="AV15" i="1"/>
  <c r="AS16" i="1"/>
  <c r="AT16" i="1"/>
  <c r="AU16" i="1"/>
  <c r="AV16" i="1"/>
  <c r="AS17" i="1"/>
  <c r="AT17" i="1"/>
  <c r="AU17" i="1"/>
  <c r="AV17" i="1"/>
  <c r="AS18" i="1"/>
  <c r="AT18" i="1"/>
  <c r="AU18" i="1"/>
  <c r="AV18" i="1"/>
  <c r="AS19" i="1"/>
  <c r="AT19" i="1"/>
  <c r="AU19" i="1"/>
  <c r="AV19" i="1"/>
  <c r="AS20" i="1"/>
  <c r="AT20" i="1"/>
  <c r="AU20" i="1"/>
  <c r="AV20" i="1"/>
  <c r="AS21" i="1"/>
  <c r="AT21" i="1"/>
  <c r="AU21" i="1"/>
  <c r="AV21" i="1"/>
  <c r="AS22" i="1"/>
  <c r="AT22" i="1"/>
  <c r="AU22" i="1"/>
  <c r="AV22" i="1"/>
  <c r="AS23" i="1"/>
  <c r="AT23" i="1"/>
  <c r="AU23" i="1"/>
  <c r="AV23" i="1"/>
  <c r="T34" i="1"/>
  <c r="AY11" i="1"/>
  <c r="AZ11" i="1"/>
  <c r="BA11" i="1"/>
  <c r="BB11" i="1"/>
  <c r="BC11" i="1"/>
  <c r="BD11" i="1"/>
  <c r="BE11" i="1"/>
  <c r="BF11" i="1"/>
  <c r="BG11" i="1"/>
  <c r="BH11" i="1"/>
  <c r="BI11" i="1"/>
  <c r="AY12" i="1"/>
  <c r="AZ12" i="1"/>
  <c r="BA12" i="1"/>
  <c r="BB12" i="1"/>
  <c r="BC12" i="1"/>
  <c r="BD12" i="1"/>
  <c r="BE12" i="1"/>
  <c r="BF12" i="1"/>
  <c r="BG12" i="1"/>
  <c r="BH12" i="1"/>
  <c r="BI12" i="1"/>
  <c r="AY13" i="1"/>
  <c r="AZ13" i="1"/>
  <c r="BA13" i="1"/>
  <c r="BB13" i="1"/>
  <c r="BC13" i="1"/>
  <c r="BD13" i="1"/>
  <c r="BE13" i="1"/>
  <c r="BF13" i="1"/>
  <c r="BG13" i="1"/>
  <c r="BH13" i="1"/>
  <c r="BI13" i="1"/>
  <c r="AY14" i="1"/>
  <c r="AZ14" i="1"/>
  <c r="BA14" i="1"/>
  <c r="BB14" i="1"/>
  <c r="BC14" i="1"/>
  <c r="BD14" i="1"/>
  <c r="BE14" i="1"/>
  <c r="BF14" i="1"/>
  <c r="BG14" i="1"/>
  <c r="BH14" i="1"/>
  <c r="BI14" i="1"/>
  <c r="AY15" i="1"/>
  <c r="AZ15" i="1"/>
  <c r="BA15" i="1"/>
  <c r="BB15" i="1"/>
  <c r="BC15" i="1"/>
  <c r="BD15" i="1"/>
  <c r="BE15" i="1"/>
  <c r="BF15" i="1"/>
  <c r="BG15" i="1"/>
  <c r="BH15" i="1"/>
  <c r="BI15" i="1"/>
  <c r="AY16" i="1"/>
  <c r="AZ16" i="1"/>
  <c r="BA16" i="1"/>
  <c r="BB16" i="1"/>
  <c r="BC16" i="1"/>
  <c r="BD16" i="1"/>
  <c r="BE16" i="1"/>
  <c r="BF16" i="1"/>
  <c r="BG16" i="1"/>
  <c r="BH16" i="1"/>
  <c r="BI16" i="1"/>
  <c r="AY17" i="1"/>
  <c r="AZ17" i="1"/>
  <c r="BA17" i="1"/>
  <c r="BB17" i="1"/>
  <c r="BC17" i="1"/>
  <c r="BD17" i="1"/>
  <c r="BE17" i="1"/>
  <c r="BF17" i="1"/>
  <c r="BG17" i="1"/>
  <c r="BH17" i="1"/>
  <c r="BI17" i="1"/>
  <c r="AY18" i="1"/>
  <c r="AZ18" i="1"/>
  <c r="BA18" i="1"/>
  <c r="BB18" i="1"/>
  <c r="BC18" i="1"/>
  <c r="BD18" i="1"/>
  <c r="BE18" i="1"/>
  <c r="BF18" i="1"/>
  <c r="BG18" i="1"/>
  <c r="BH18" i="1"/>
  <c r="BI18" i="1"/>
  <c r="AY19" i="1"/>
  <c r="AZ19" i="1"/>
  <c r="BA19" i="1"/>
  <c r="BB19" i="1"/>
  <c r="BC19" i="1"/>
  <c r="BD19" i="1"/>
  <c r="BE19" i="1"/>
  <c r="BF19" i="1"/>
  <c r="BG19" i="1"/>
  <c r="BH19" i="1"/>
  <c r="BI19" i="1"/>
  <c r="AY20" i="1"/>
  <c r="AZ20" i="1"/>
  <c r="BA20" i="1"/>
  <c r="BB20" i="1"/>
  <c r="BC20" i="1"/>
  <c r="BD20" i="1"/>
  <c r="BE20" i="1"/>
  <c r="BF20" i="1"/>
  <c r="BG20" i="1"/>
  <c r="BH20" i="1"/>
  <c r="BI20" i="1"/>
  <c r="AY21" i="1"/>
  <c r="AZ21" i="1"/>
  <c r="BA21" i="1"/>
  <c r="BB21" i="1"/>
  <c r="BC21" i="1"/>
  <c r="BD21" i="1"/>
  <c r="BE21" i="1"/>
  <c r="BF21" i="1"/>
  <c r="BG21" i="1"/>
  <c r="BH21" i="1"/>
  <c r="BI21" i="1"/>
  <c r="AY22" i="1"/>
  <c r="AZ22" i="1"/>
  <c r="BA22" i="1"/>
  <c r="BB22" i="1"/>
  <c r="BC22" i="1"/>
  <c r="BD22" i="1"/>
  <c r="BE22" i="1"/>
  <c r="BF22" i="1"/>
  <c r="BG22" i="1"/>
  <c r="BH22" i="1"/>
  <c r="BI22" i="1"/>
  <c r="AY23" i="1"/>
  <c r="AZ23" i="1"/>
  <c r="BA23" i="1"/>
  <c r="BB23" i="1"/>
  <c r="BC23" i="1"/>
  <c r="BD23" i="1"/>
  <c r="BE23" i="1"/>
  <c r="BF23" i="1"/>
  <c r="BG23" i="1"/>
  <c r="BH23" i="1"/>
  <c r="BI23" i="1"/>
  <c r="AN11" i="1"/>
  <c r="AO11" i="1"/>
  <c r="AP11" i="1"/>
  <c r="AN12" i="1"/>
  <c r="AO12" i="1"/>
  <c r="AP12" i="1"/>
  <c r="AN13" i="1"/>
  <c r="AO13" i="1"/>
  <c r="AP13" i="1"/>
  <c r="AN14" i="1"/>
  <c r="AO14" i="1"/>
  <c r="AP14" i="1"/>
  <c r="AN15" i="1"/>
  <c r="AO15" i="1"/>
  <c r="AP15" i="1"/>
  <c r="AN16" i="1"/>
  <c r="AO16" i="1"/>
  <c r="AP16" i="1"/>
  <c r="AN17" i="1"/>
  <c r="AO17" i="1"/>
  <c r="AP17" i="1"/>
  <c r="AN18" i="1"/>
  <c r="AO18" i="1"/>
  <c r="AP18" i="1"/>
  <c r="AN19" i="1"/>
  <c r="AO19" i="1"/>
  <c r="AP19" i="1"/>
  <c r="AN20" i="1"/>
  <c r="AO20" i="1"/>
  <c r="AP20" i="1"/>
  <c r="AN21" i="1"/>
  <c r="AO21" i="1"/>
  <c r="AP21" i="1"/>
  <c r="AN22" i="1"/>
  <c r="AO22" i="1"/>
  <c r="AP22" i="1"/>
  <c r="AN23" i="1"/>
  <c r="AO23" i="1"/>
  <c r="AP23" i="1"/>
  <c r="AH11" i="1"/>
  <c r="AI11" i="1"/>
  <c r="AJ11" i="1"/>
  <c r="AH12" i="1"/>
  <c r="AI12" i="1"/>
  <c r="AJ12" i="1"/>
  <c r="AH13" i="1"/>
  <c r="AI13" i="1"/>
  <c r="AJ13" i="1"/>
  <c r="AH14" i="1"/>
  <c r="AI14" i="1"/>
  <c r="AJ14" i="1"/>
  <c r="AH15" i="1"/>
  <c r="AI15" i="1"/>
  <c r="AJ15" i="1"/>
  <c r="AH16" i="1"/>
  <c r="AI16" i="1"/>
  <c r="AJ16" i="1"/>
  <c r="AH17" i="1"/>
  <c r="AI17" i="1"/>
  <c r="AJ17" i="1"/>
  <c r="AH18" i="1"/>
  <c r="AI18" i="1"/>
  <c r="AJ18" i="1"/>
  <c r="AH19" i="1"/>
  <c r="AI19" i="1"/>
  <c r="AJ19" i="1"/>
  <c r="AH20" i="1"/>
  <c r="AI20" i="1"/>
  <c r="AJ20" i="1"/>
  <c r="AH21" i="1"/>
  <c r="AI21" i="1"/>
  <c r="AJ21" i="1"/>
  <c r="AH22" i="1"/>
  <c r="AI22" i="1"/>
  <c r="AJ22" i="1"/>
  <c r="AH23" i="1"/>
  <c r="AI23" i="1"/>
  <c r="AJ23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AK176" i="2"/>
  <c r="AJ176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0" i="2"/>
  <c r="BB142" i="2"/>
  <c r="BB141" i="2"/>
  <c r="AE141" i="2"/>
  <c r="AJ67" i="1"/>
  <c r="S67" i="1"/>
  <c r="AO64" i="1"/>
  <c r="AK64" i="1"/>
  <c r="AH64" i="1"/>
  <c r="X64" i="1"/>
  <c r="T64" i="1"/>
  <c r="Q64" i="1"/>
  <c r="AL62" i="1"/>
  <c r="U62" i="1"/>
  <c r="AQ61" i="1"/>
  <c r="AO61" i="1"/>
  <c r="AI61" i="1"/>
  <c r="AG61" i="1"/>
  <c r="Z61" i="1"/>
  <c r="X61" i="1"/>
  <c r="R61" i="1"/>
  <c r="P61" i="1"/>
  <c r="AP58" i="1"/>
  <c r="AK58" i="1"/>
  <c r="AF58" i="1"/>
  <c r="Y58" i="1"/>
  <c r="T58" i="1"/>
  <c r="O58" i="1"/>
  <c r="AN57" i="1"/>
  <c r="AL57" i="1"/>
  <c r="AK57" i="1"/>
  <c r="W57" i="1"/>
  <c r="U57" i="1"/>
  <c r="T57" i="1"/>
  <c r="AN56" i="1"/>
  <c r="AL56" i="1"/>
  <c r="AK56" i="1"/>
  <c r="W56" i="1"/>
  <c r="U56" i="1"/>
  <c r="T56" i="1"/>
  <c r="AN55" i="1"/>
  <c r="AL55" i="1"/>
  <c r="AK55" i="1"/>
  <c r="W55" i="1"/>
  <c r="U55" i="1"/>
  <c r="T55" i="1"/>
  <c r="AJ46" i="1"/>
  <c r="S46" i="1"/>
  <c r="AO43" i="1"/>
  <c r="AK43" i="1"/>
  <c r="AH43" i="1"/>
  <c r="X43" i="1"/>
  <c r="T43" i="1"/>
  <c r="Q43" i="1"/>
  <c r="AL41" i="1"/>
  <c r="U41" i="1"/>
  <c r="AQ40" i="1"/>
  <c r="AO40" i="1"/>
  <c r="AI40" i="1"/>
  <c r="AG40" i="1"/>
  <c r="Z40" i="1"/>
  <c r="X40" i="1"/>
  <c r="R40" i="1"/>
  <c r="P40" i="1"/>
  <c r="AP37" i="1"/>
  <c r="AK37" i="1"/>
  <c r="AK100" i="1" s="1"/>
  <c r="AF37" i="1"/>
  <c r="Y37" i="1"/>
  <c r="T37" i="1"/>
  <c r="AN36" i="1"/>
  <c r="AL36" i="1"/>
  <c r="AK36" i="1"/>
  <c r="W36" i="1"/>
  <c r="U36" i="1"/>
  <c r="T36" i="1"/>
  <c r="AN35" i="1"/>
  <c r="AL35" i="1"/>
  <c r="AK35" i="1"/>
  <c r="W35" i="1"/>
  <c r="U35" i="1"/>
  <c r="T35" i="1"/>
  <c r="AN34" i="1"/>
  <c r="AL34" i="1"/>
  <c r="AK34" i="1"/>
  <c r="W34" i="1"/>
  <c r="U34" i="1"/>
  <c r="AX23" i="1"/>
  <c r="AR23" i="1"/>
  <c r="AM23" i="1"/>
  <c r="AG23" i="1"/>
  <c r="AA23" i="1"/>
  <c r="T23" i="1"/>
  <c r="AX22" i="1"/>
  <c r="AR22" i="1"/>
  <c r="AM22" i="1"/>
  <c r="AG22" i="1"/>
  <c r="AA22" i="1"/>
  <c r="T22" i="1"/>
  <c r="AX21" i="1"/>
  <c r="AR21" i="1"/>
  <c r="AM21" i="1"/>
  <c r="AG21" i="1"/>
  <c r="AA21" i="1"/>
  <c r="T21" i="1"/>
  <c r="AX20" i="1"/>
  <c r="AR20" i="1"/>
  <c r="AM20" i="1"/>
  <c r="AG20" i="1"/>
  <c r="AA20" i="1"/>
  <c r="T20" i="1"/>
  <c r="AX19" i="1"/>
  <c r="AR19" i="1"/>
  <c r="AM19" i="1"/>
  <c r="AG19" i="1"/>
  <c r="AA19" i="1"/>
  <c r="T19" i="1"/>
  <c r="AX18" i="1"/>
  <c r="AR18" i="1"/>
  <c r="AM18" i="1"/>
  <c r="AG18" i="1"/>
  <c r="AA18" i="1"/>
  <c r="T18" i="1"/>
  <c r="AX17" i="1"/>
  <c r="AR17" i="1"/>
  <c r="AM17" i="1"/>
  <c r="AG17" i="1"/>
  <c r="AA17" i="1"/>
  <c r="T17" i="1"/>
  <c r="AX16" i="1"/>
  <c r="AR16" i="1"/>
  <c r="AM16" i="1"/>
  <c r="AG16" i="1"/>
  <c r="AA16" i="1"/>
  <c r="T16" i="1"/>
  <c r="AX15" i="1"/>
  <c r="AR15" i="1"/>
  <c r="AM15" i="1"/>
  <c r="AG15" i="1"/>
  <c r="AA15" i="1"/>
  <c r="T15" i="1"/>
  <c r="AX14" i="1"/>
  <c r="AR14" i="1"/>
  <c r="AM14" i="1"/>
  <c r="AG14" i="1"/>
  <c r="AA14" i="1"/>
  <c r="T14" i="1"/>
  <c r="M14" i="1"/>
  <c r="AX13" i="1"/>
  <c r="AR13" i="1"/>
  <c r="AM13" i="1"/>
  <c r="AG13" i="1"/>
  <c r="AA13" i="1"/>
  <c r="T13" i="1"/>
  <c r="AX12" i="1"/>
  <c r="AR12" i="1"/>
  <c r="AM12" i="1"/>
  <c r="AG12" i="1"/>
  <c r="AA12" i="1"/>
  <c r="T12" i="1"/>
  <c r="AX11" i="1"/>
  <c r="AR11" i="1"/>
  <c r="AM11" i="1"/>
  <c r="AG11" i="1"/>
  <c r="AA11" i="1"/>
  <c r="T11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V10" i="1"/>
  <c r="AU10" i="1"/>
  <c r="AT10" i="1"/>
  <c r="AS10" i="1"/>
  <c r="AR10" i="1"/>
  <c r="AP10" i="1"/>
  <c r="AO10" i="1"/>
  <c r="AN10" i="1"/>
  <c r="AM10" i="1"/>
  <c r="AJ10" i="1"/>
  <c r="AI10" i="1"/>
  <c r="AH10" i="1"/>
  <c r="AG10" i="1"/>
  <c r="AD10" i="1"/>
  <c r="AC10" i="1"/>
  <c r="AB10" i="1"/>
  <c r="AA10" i="1"/>
  <c r="J16" i="1"/>
  <c r="K16" i="1" s="1"/>
  <c r="AL176" i="2"/>
  <c r="BB140" i="2"/>
  <c r="L11" i="1"/>
  <c r="J10" i="1"/>
  <c r="K10" i="1" s="1"/>
  <c r="M10" i="1"/>
  <c r="J23" i="1"/>
  <c r="K23" i="1" s="1"/>
  <c r="L19" i="1"/>
  <c r="J22" i="1"/>
  <c r="K22" i="1" s="1"/>
  <c r="M20" i="1"/>
  <c r="J12" i="1"/>
  <c r="K12" i="1" s="1"/>
  <c r="L13" i="1"/>
  <c r="L12" i="1"/>
  <c r="M13" i="1"/>
  <c r="J15" i="1"/>
  <c r="K15" i="1" s="1"/>
  <c r="L18" i="1"/>
  <c r="M19" i="1"/>
  <c r="J21" i="1"/>
  <c r="K21" i="1" s="1"/>
  <c r="BB149" i="2"/>
  <c r="BB150" i="2"/>
  <c r="M12" i="1"/>
  <c r="J14" i="1"/>
  <c r="K14" i="1" s="1"/>
  <c r="L17" i="1"/>
  <c r="M18" i="1"/>
  <c r="J20" i="1"/>
  <c r="K20" i="1" s="1"/>
  <c r="L23" i="1"/>
  <c r="L10" i="1"/>
  <c r="M11" i="1"/>
  <c r="J13" i="1"/>
  <c r="K13" i="1" s="1"/>
  <c r="L16" i="1"/>
  <c r="M17" i="1"/>
  <c r="J19" i="1"/>
  <c r="K19" i="1" s="1"/>
  <c r="L22" i="1"/>
  <c r="M23" i="1"/>
  <c r="G131" i="2"/>
  <c r="L15" i="1"/>
  <c r="M16" i="1"/>
  <c r="K18" i="1"/>
  <c r="L21" i="1"/>
  <c r="M22" i="1"/>
  <c r="W101" i="2"/>
  <c r="J11" i="1"/>
  <c r="K11" i="1" s="1"/>
  <c r="L14" i="1"/>
  <c r="M15" i="1"/>
  <c r="J17" i="1"/>
  <c r="K17" i="1" s="1"/>
  <c r="L20" i="1"/>
  <c r="M21" i="1"/>
  <c r="G123" i="10" l="1"/>
  <c r="W88" i="10"/>
  <c r="AI82" i="10"/>
  <c r="S85" i="10"/>
  <c r="AQ82" i="10"/>
  <c r="R79" i="10"/>
  <c r="R82" i="10"/>
  <c r="AK82" i="10"/>
  <c r="AN88" i="10"/>
  <c r="AS79" i="10"/>
  <c r="AA85" i="10"/>
  <c r="T82" i="10"/>
  <c r="AJ85" i="10"/>
  <c r="V84" i="10"/>
  <c r="AR85" i="10"/>
  <c r="AB79" i="10"/>
  <c r="AM84" i="10"/>
  <c r="AS82" i="10"/>
  <c r="Z82" i="10"/>
  <c r="AB82" i="10"/>
  <c r="AI62" i="10"/>
  <c r="S65" i="10"/>
  <c r="AR65" i="10"/>
  <c r="W68" i="10"/>
  <c r="AS59" i="10"/>
  <c r="AJ65" i="10"/>
  <c r="AN65" i="10"/>
  <c r="R59" i="10"/>
  <c r="R62" i="10"/>
  <c r="AI59" i="10"/>
  <c r="AB62" i="10"/>
  <c r="AB59" i="10"/>
  <c r="Z62" i="10"/>
  <c r="AS62" i="10"/>
  <c r="T62" i="10"/>
  <c r="AQ62" i="10"/>
  <c r="V64" i="10"/>
  <c r="G151" i="10"/>
  <c r="AK40" i="10"/>
  <c r="AN37" i="10"/>
  <c r="S43" i="10"/>
  <c r="M40" i="10"/>
  <c r="T40" i="10"/>
  <c r="V42" i="10"/>
  <c r="AN46" i="10"/>
  <c r="AN79" i="10"/>
  <c r="AS37" i="10"/>
  <c r="AR43" i="10"/>
  <c r="W59" i="10"/>
  <c r="AE147" i="10"/>
  <c r="AN43" i="10"/>
  <c r="AJ43" i="10"/>
  <c r="BB141" i="10"/>
  <c r="W46" i="10"/>
  <c r="AB40" i="10"/>
  <c r="AB104" i="10" s="1"/>
  <c r="AB37" i="10"/>
  <c r="W37" i="10"/>
  <c r="G130" i="10"/>
  <c r="AQ40" i="10"/>
  <c r="AQ104" i="10" s="1"/>
  <c r="W79" i="10"/>
  <c r="M43" i="10"/>
  <c r="AA43" i="10"/>
  <c r="M38" i="10"/>
  <c r="R37" i="10"/>
  <c r="AN85" i="10"/>
  <c r="G150" i="10"/>
  <c r="AI40" i="10"/>
  <c r="AS40" i="10"/>
  <c r="R40" i="10"/>
  <c r="M39" i="10"/>
  <c r="M42" i="10"/>
  <c r="AM42" i="10"/>
  <c r="M81" i="10"/>
  <c r="W43" i="10"/>
  <c r="Z40" i="10"/>
  <c r="AO25" i="10"/>
  <c r="AC25" i="10"/>
  <c r="AD25" i="10"/>
  <c r="M12" i="10"/>
  <c r="X25" i="10"/>
  <c r="L25" i="10"/>
  <c r="M11" i="10"/>
  <c r="N25" i="10"/>
  <c r="O25" i="10"/>
  <c r="W25" i="10"/>
  <c r="M10" i="10"/>
  <c r="Q25" i="10"/>
  <c r="AR97" i="10"/>
  <c r="W101" i="10"/>
  <c r="M80" i="10"/>
  <c r="M79" i="10"/>
  <c r="AE141" i="10"/>
  <c r="AN59" i="10"/>
  <c r="M62" i="10"/>
  <c r="I64" i="10" s="1"/>
  <c r="M98" i="9"/>
  <c r="AR107" i="9" s="1"/>
  <c r="G132" i="9"/>
  <c r="G150" i="9"/>
  <c r="AR97" i="9"/>
  <c r="G148" i="9"/>
  <c r="M84" i="9"/>
  <c r="M83" i="9"/>
  <c r="I84" i="9" s="1"/>
  <c r="AI82" i="9"/>
  <c r="AS79" i="9"/>
  <c r="V84" i="9"/>
  <c r="W85" i="9"/>
  <c r="S85" i="9"/>
  <c r="AB79" i="9"/>
  <c r="AR85" i="9"/>
  <c r="AA85" i="9"/>
  <c r="AN85" i="9"/>
  <c r="AJ85" i="9"/>
  <c r="AS82" i="9"/>
  <c r="T82" i="9"/>
  <c r="AQ104" i="9"/>
  <c r="AM84" i="9"/>
  <c r="AB82" i="9"/>
  <c r="AN88" i="9"/>
  <c r="R82" i="9"/>
  <c r="R79" i="9"/>
  <c r="Z82" i="9"/>
  <c r="W88" i="9"/>
  <c r="AI79" i="9"/>
  <c r="G151" i="9"/>
  <c r="M64" i="9"/>
  <c r="I64" i="9" s="1"/>
  <c r="AA98" i="9"/>
  <c r="M99" i="9"/>
  <c r="AE138" i="9" s="1"/>
  <c r="AM64" i="9"/>
  <c r="AA65" i="9"/>
  <c r="AB59" i="9"/>
  <c r="AN65" i="9"/>
  <c r="W65" i="9"/>
  <c r="AB62" i="9"/>
  <c r="AB104" i="9" s="1"/>
  <c r="L20" i="9"/>
  <c r="AI25" i="9"/>
  <c r="M20" i="9"/>
  <c r="O25" i="9"/>
  <c r="AC25" i="9"/>
  <c r="M12" i="9"/>
  <c r="AD25" i="9"/>
  <c r="M11" i="9"/>
  <c r="N25" i="9"/>
  <c r="M25" i="9" s="1"/>
  <c r="L25" i="9"/>
  <c r="W25" i="9"/>
  <c r="AJ25" i="9"/>
  <c r="Q25" i="9"/>
  <c r="M10" i="9"/>
  <c r="W15" i="30"/>
  <c r="W11" i="30"/>
  <c r="M25" i="8"/>
  <c r="L25" i="8"/>
  <c r="AJ25" i="8"/>
  <c r="AI25" i="8"/>
  <c r="W68" i="8"/>
  <c r="AA65" i="8"/>
  <c r="V64" i="8"/>
  <c r="AS62" i="8"/>
  <c r="AS104" i="8" s="1"/>
  <c r="AB62" i="8"/>
  <c r="AB104" i="8" s="1"/>
  <c r="R59" i="8"/>
  <c r="AR65" i="8"/>
  <c r="W65" i="8"/>
  <c r="AQ62" i="8"/>
  <c r="Z62" i="8"/>
  <c r="AI59" i="8"/>
  <c r="AN65" i="8"/>
  <c r="S65" i="8"/>
  <c r="AK62" i="8"/>
  <c r="T62" i="8"/>
  <c r="AB59" i="8"/>
  <c r="R62" i="8"/>
  <c r="R104" i="8" s="1"/>
  <c r="AJ65" i="8"/>
  <c r="G145" i="8"/>
  <c r="AI62" i="8"/>
  <c r="AN68" i="8"/>
  <c r="G125" i="8"/>
  <c r="AA98" i="8"/>
  <c r="AE144" i="8"/>
  <c r="AE143" i="8"/>
  <c r="G126" i="8"/>
  <c r="M98" i="8"/>
  <c r="M103" i="8" s="1"/>
  <c r="S107" i="8"/>
  <c r="M10" i="8"/>
  <c r="AU25" i="8"/>
  <c r="M24" i="8"/>
  <c r="P25" i="8"/>
  <c r="B122" i="8"/>
  <c r="AR98" i="8"/>
  <c r="BB140" i="8"/>
  <c r="AI101" i="8"/>
  <c r="M106" i="8"/>
  <c r="W107" i="8"/>
  <c r="AE150" i="8"/>
  <c r="G132" i="8"/>
  <c r="M102" i="8"/>
  <c r="AJ107" i="8"/>
  <c r="BB141" i="8"/>
  <c r="N25" i="8"/>
  <c r="X25" i="8"/>
  <c r="W25" i="8"/>
  <c r="AS59" i="8"/>
  <c r="AM64" i="8"/>
  <c r="BB138" i="8"/>
  <c r="M101" i="8"/>
  <c r="AE149" i="8"/>
  <c r="G131" i="8"/>
  <c r="BB150" i="8"/>
  <c r="BB143" i="8"/>
  <c r="AE147" i="8"/>
  <c r="W37" i="8"/>
  <c r="AS37" i="8"/>
  <c r="R40" i="8"/>
  <c r="AI40" i="8"/>
  <c r="M41" i="8"/>
  <c r="AA43" i="8"/>
  <c r="W46" i="8"/>
  <c r="M60" i="8"/>
  <c r="AN79" i="8"/>
  <c r="AN101" i="8"/>
  <c r="G122" i="8"/>
  <c r="AE152" i="8"/>
  <c r="AB37" i="8"/>
  <c r="M38" i="8"/>
  <c r="T40" i="8"/>
  <c r="AK40" i="8"/>
  <c r="M42" i="8"/>
  <c r="M43" i="8"/>
  <c r="AJ43" i="8"/>
  <c r="AN46" i="8"/>
  <c r="M61" i="8"/>
  <c r="M64" i="8"/>
  <c r="W79" i="8"/>
  <c r="AS79" i="8"/>
  <c r="R82" i="8"/>
  <c r="AI82" i="8"/>
  <c r="AM84" i="8"/>
  <c r="AJ85" i="8"/>
  <c r="AN88" i="8"/>
  <c r="G134" i="8"/>
  <c r="AE141" i="8"/>
  <c r="AE142" i="8"/>
  <c r="AE146" i="8"/>
  <c r="BB147" i="8"/>
  <c r="AI37" i="8"/>
  <c r="M39" i="8"/>
  <c r="Z40" i="8"/>
  <c r="AQ40" i="8"/>
  <c r="V42" i="8"/>
  <c r="S43" i="8"/>
  <c r="AN43" i="8"/>
  <c r="AB79" i="8"/>
  <c r="T82" i="8"/>
  <c r="AK82" i="8"/>
  <c r="S85" i="8"/>
  <c r="AB101" i="8"/>
  <c r="G129" i="8"/>
  <c r="G130" i="8"/>
  <c r="M14" i="30"/>
  <c r="X14" i="30" s="1"/>
  <c r="W6" i="30"/>
  <c r="W8" i="30"/>
  <c r="W10" i="30"/>
  <c r="M5" i="30"/>
  <c r="M9" i="30"/>
  <c r="M13" i="30"/>
  <c r="X13" i="30" s="1"/>
  <c r="M10" i="30"/>
  <c r="X10" i="30" s="1"/>
  <c r="M63" i="7"/>
  <c r="M62" i="7"/>
  <c r="AK106" i="1"/>
  <c r="BB150" i="7"/>
  <c r="G148" i="7"/>
  <c r="L56" i="1"/>
  <c r="L64" i="1" s="1"/>
  <c r="M59" i="7"/>
  <c r="W65" i="7"/>
  <c r="AS59" i="7"/>
  <c r="T62" i="7"/>
  <c r="T104" i="7" s="1"/>
  <c r="AM64" i="7"/>
  <c r="AA65" i="7"/>
  <c r="AK62" i="7"/>
  <c r="AS62" i="7"/>
  <c r="AN68" i="7"/>
  <c r="AR65" i="7"/>
  <c r="Z62" i="7"/>
  <c r="R62" i="7"/>
  <c r="V64" i="7"/>
  <c r="T98" i="1"/>
  <c r="G150" i="7"/>
  <c r="G131" i="7"/>
  <c r="M100" i="7"/>
  <c r="M41" i="7"/>
  <c r="AJ43" i="7"/>
  <c r="AB40" i="7"/>
  <c r="AA98" i="7"/>
  <c r="AI40" i="7"/>
  <c r="AI104" i="7" s="1"/>
  <c r="M42" i="7"/>
  <c r="Z40" i="7"/>
  <c r="W79" i="7"/>
  <c r="AN46" i="7"/>
  <c r="AN43" i="7"/>
  <c r="AQ40" i="7"/>
  <c r="R40" i="7"/>
  <c r="M40" i="7"/>
  <c r="AS40" i="7"/>
  <c r="M39" i="7"/>
  <c r="W43" i="7"/>
  <c r="R37" i="7"/>
  <c r="AN79" i="7"/>
  <c r="AN37" i="7"/>
  <c r="AI37" i="7"/>
  <c r="S43" i="7"/>
  <c r="AM42" i="7"/>
  <c r="M38" i="7"/>
  <c r="AR43" i="7"/>
  <c r="V42" i="7"/>
  <c r="AQ104" i="7"/>
  <c r="AN101" i="7"/>
  <c r="AA97" i="7"/>
  <c r="T97" i="1"/>
  <c r="M17" i="7"/>
  <c r="M20" i="7"/>
  <c r="AO25" i="7"/>
  <c r="M18" i="7"/>
  <c r="X25" i="7"/>
  <c r="AD25" i="7"/>
  <c r="L15" i="7"/>
  <c r="AC25" i="7"/>
  <c r="M15" i="7"/>
  <c r="Q25" i="7"/>
  <c r="P25" i="7"/>
  <c r="N25" i="7"/>
  <c r="W25" i="7"/>
  <c r="L10" i="7"/>
  <c r="L25" i="7" s="1"/>
  <c r="M10" i="7"/>
  <c r="O25" i="7"/>
  <c r="G123" i="6"/>
  <c r="L76" i="1"/>
  <c r="L80" i="1" s="1"/>
  <c r="I84" i="6"/>
  <c r="M79" i="6"/>
  <c r="AR97" i="6"/>
  <c r="G150" i="6"/>
  <c r="L35" i="1"/>
  <c r="AM100" i="1" s="1"/>
  <c r="AN43" i="6"/>
  <c r="M41" i="6"/>
  <c r="W59" i="6"/>
  <c r="M40" i="6"/>
  <c r="R40" i="6"/>
  <c r="AQ40" i="6"/>
  <c r="AN46" i="6"/>
  <c r="AI40" i="6"/>
  <c r="AR43" i="6"/>
  <c r="M38" i="6"/>
  <c r="AB40" i="6"/>
  <c r="AJ43" i="6"/>
  <c r="AS37" i="6"/>
  <c r="AS40" i="6"/>
  <c r="V42" i="6"/>
  <c r="AA98" i="6"/>
  <c r="M39" i="6"/>
  <c r="M43" i="6"/>
  <c r="G141" i="6"/>
  <c r="AA43" i="6"/>
  <c r="AI37" i="6"/>
  <c r="M42" i="6"/>
  <c r="AM42" i="6"/>
  <c r="W46" i="6"/>
  <c r="AB37" i="6"/>
  <c r="AK40" i="6"/>
  <c r="AN37" i="6"/>
  <c r="AN101" i="6"/>
  <c r="AN59" i="6"/>
  <c r="AA97" i="6"/>
  <c r="AO25" i="6"/>
  <c r="M20" i="6"/>
  <c r="AJ25" i="6"/>
  <c r="M18" i="6"/>
  <c r="AD25" i="6"/>
  <c r="AI25" i="6"/>
  <c r="O25" i="6"/>
  <c r="M16" i="6"/>
  <c r="M15" i="6"/>
  <c r="AC25" i="6"/>
  <c r="N25" i="6"/>
  <c r="AU25" i="6"/>
  <c r="L25" i="6"/>
  <c r="M10" i="6"/>
  <c r="Q25" i="6"/>
  <c r="L25" i="5"/>
  <c r="W68" i="5"/>
  <c r="AA65" i="5"/>
  <c r="V64" i="5"/>
  <c r="AS62" i="5"/>
  <c r="AB62" i="5"/>
  <c r="R59" i="5"/>
  <c r="AR65" i="5"/>
  <c r="W65" i="5"/>
  <c r="AQ62" i="5"/>
  <c r="AQ104" i="5" s="1"/>
  <c r="Z62" i="5"/>
  <c r="Z104" i="5" s="1"/>
  <c r="AI59" i="5"/>
  <c r="AN65" i="5"/>
  <c r="S65" i="5"/>
  <c r="AK62" i="5"/>
  <c r="AK104" i="5" s="1"/>
  <c r="T62" i="5"/>
  <c r="AB59" i="5"/>
  <c r="AS59" i="5"/>
  <c r="G151" i="5"/>
  <c r="G125" i="5"/>
  <c r="AE144" i="5"/>
  <c r="AE143" i="5"/>
  <c r="G126" i="5"/>
  <c r="BB143" i="5"/>
  <c r="G147" i="5"/>
  <c r="AJ109" i="1"/>
  <c r="L57" i="1"/>
  <c r="O25" i="5"/>
  <c r="M25" i="5" s="1"/>
  <c r="AI25" i="5"/>
  <c r="AM64" i="5"/>
  <c r="BB138" i="5"/>
  <c r="M101" i="5"/>
  <c r="G138" i="5"/>
  <c r="AR98" i="5"/>
  <c r="BB140" i="5"/>
  <c r="AE150" i="5"/>
  <c r="G132" i="5"/>
  <c r="G140" i="5"/>
  <c r="G148" i="5"/>
  <c r="AL98" i="1"/>
  <c r="R103" i="1"/>
  <c r="X25" i="5"/>
  <c r="R62" i="5"/>
  <c r="AJ65" i="5"/>
  <c r="I84" i="5"/>
  <c r="AE149" i="5"/>
  <c r="G131" i="5"/>
  <c r="BB150" i="5"/>
  <c r="AK97" i="1"/>
  <c r="AK99" i="1"/>
  <c r="M10" i="5"/>
  <c r="AU25" i="5"/>
  <c r="AI62" i="5"/>
  <c r="AN68" i="5"/>
  <c r="G145" i="5"/>
  <c r="AA107" i="5"/>
  <c r="C122" i="5"/>
  <c r="BB141" i="5"/>
  <c r="W37" i="5"/>
  <c r="AS37" i="5"/>
  <c r="R40" i="5"/>
  <c r="AI40" i="5"/>
  <c r="M41" i="5"/>
  <c r="AA43" i="5"/>
  <c r="W46" i="5"/>
  <c r="M60" i="5"/>
  <c r="I64" i="5" s="1"/>
  <c r="R79" i="5"/>
  <c r="AN79" i="5"/>
  <c r="M82" i="5"/>
  <c r="AB82" i="5"/>
  <c r="AS82" i="5"/>
  <c r="V84" i="5"/>
  <c r="AA85" i="5"/>
  <c r="W88" i="5"/>
  <c r="M98" i="5"/>
  <c r="M103" i="5" s="1"/>
  <c r="R101" i="5"/>
  <c r="AN101" i="5"/>
  <c r="AM106" i="5"/>
  <c r="W110" i="5"/>
  <c r="G122" i="5"/>
  <c r="G127" i="5"/>
  <c r="G133" i="5"/>
  <c r="BB151" i="5"/>
  <c r="AE152" i="5"/>
  <c r="AB37" i="5"/>
  <c r="T40" i="5"/>
  <c r="AK40" i="5"/>
  <c r="M42" i="5"/>
  <c r="I43" i="5" s="1"/>
  <c r="M43" i="5"/>
  <c r="AJ43" i="5"/>
  <c r="AN46" i="5"/>
  <c r="M61" i="5"/>
  <c r="AS79" i="5"/>
  <c r="R82" i="5"/>
  <c r="AI82" i="5"/>
  <c r="M83" i="5"/>
  <c r="AM84" i="5"/>
  <c r="AJ85" i="5"/>
  <c r="AA98" i="5"/>
  <c r="AE141" i="5"/>
  <c r="AE142" i="5"/>
  <c r="AE146" i="5"/>
  <c r="BB147" i="5"/>
  <c r="G129" i="5"/>
  <c r="G130" i="5"/>
  <c r="W9" i="30"/>
  <c r="X9" i="30" s="1"/>
  <c r="W5" i="30"/>
  <c r="X16" i="30"/>
  <c r="W12" i="30"/>
  <c r="X12" i="30" s="1"/>
  <c r="X8" i="30"/>
  <c r="M15" i="30"/>
  <c r="X15" i="30" s="1"/>
  <c r="L78" i="1"/>
  <c r="M82" i="4"/>
  <c r="M84" i="4"/>
  <c r="M83" i="4"/>
  <c r="M79" i="4"/>
  <c r="M81" i="4"/>
  <c r="AN85" i="4"/>
  <c r="U97" i="1"/>
  <c r="AO103" i="1"/>
  <c r="AK98" i="1"/>
  <c r="AQ33" i="1"/>
  <c r="AE151" i="4"/>
  <c r="G151" i="4" s="1"/>
  <c r="AA98" i="4"/>
  <c r="M43" i="4"/>
  <c r="W46" i="4"/>
  <c r="O100" i="1"/>
  <c r="AB37" i="4"/>
  <c r="W99" i="1"/>
  <c r="W98" i="1"/>
  <c r="W97" i="1"/>
  <c r="M20" i="4"/>
  <c r="X25" i="4"/>
  <c r="AO25" i="4"/>
  <c r="L15" i="4"/>
  <c r="M15" i="4"/>
  <c r="P25" i="4"/>
  <c r="AC25" i="4"/>
  <c r="M11" i="4"/>
  <c r="G150" i="4"/>
  <c r="X103" i="1"/>
  <c r="AL104" i="1"/>
  <c r="AL97" i="1"/>
  <c r="AL99" i="1"/>
  <c r="AG103" i="1"/>
  <c r="Q106" i="1"/>
  <c r="S109" i="1"/>
  <c r="AI82" i="4"/>
  <c r="AA85" i="4"/>
  <c r="AI37" i="4"/>
  <c r="M64" i="4"/>
  <c r="AN101" i="4"/>
  <c r="G131" i="4"/>
  <c r="AQ75" i="1"/>
  <c r="Y100" i="1"/>
  <c r="AQ34" i="1"/>
  <c r="AQ55" i="1"/>
  <c r="M61" i="4"/>
  <c r="AN97" i="1"/>
  <c r="AN98" i="1"/>
  <c r="AN99" i="1"/>
  <c r="AP100" i="1"/>
  <c r="AI103" i="1"/>
  <c r="G130" i="4"/>
  <c r="AE141" i="4"/>
  <c r="R82" i="4"/>
  <c r="V84" i="4"/>
  <c r="V42" i="4"/>
  <c r="M62" i="4"/>
  <c r="AQ82" i="4"/>
  <c r="G127" i="4"/>
  <c r="U104" i="1"/>
  <c r="AO106" i="1"/>
  <c r="T99" i="1"/>
  <c r="P103" i="1"/>
  <c r="X106" i="1"/>
  <c r="S85" i="4"/>
  <c r="AN88" i="4"/>
  <c r="AS79" i="4"/>
  <c r="AS82" i="4"/>
  <c r="G132" i="4"/>
  <c r="AR85" i="4"/>
  <c r="T106" i="1"/>
  <c r="Z74" i="1"/>
  <c r="Z103" i="1"/>
  <c r="M99" i="4"/>
  <c r="AE138" i="4" s="1"/>
  <c r="U99" i="1"/>
  <c r="T100" i="1"/>
  <c r="AQ103" i="1"/>
  <c r="AH106" i="1"/>
  <c r="AK82" i="4"/>
  <c r="AJ85" i="4"/>
  <c r="AB82" i="4"/>
  <c r="AB104" i="4" s="1"/>
  <c r="M41" i="4"/>
  <c r="M60" i="4"/>
  <c r="Z82" i="4"/>
  <c r="T62" i="4"/>
  <c r="Z34" i="1"/>
  <c r="G148" i="4"/>
  <c r="Z75" i="1"/>
  <c r="N25" i="4"/>
  <c r="O25" i="4"/>
  <c r="AJ25" i="4"/>
  <c r="AU25" i="4"/>
  <c r="L12" i="4"/>
  <c r="L25" i="4" s="1"/>
  <c r="AS25" i="1"/>
  <c r="AI25" i="4"/>
  <c r="M18" i="4"/>
  <c r="AD25" i="4"/>
  <c r="Q25" i="4"/>
  <c r="X6" i="30"/>
  <c r="X18" i="30"/>
  <c r="M17" i="30"/>
  <c r="X17" i="30" s="1"/>
  <c r="X11" i="30"/>
  <c r="M7" i="30"/>
  <c r="X7" i="30" s="1"/>
  <c r="U98" i="1"/>
  <c r="Z33" i="1"/>
  <c r="Z55" i="1"/>
  <c r="Z54" i="1"/>
  <c r="L77" i="1"/>
  <c r="AQ74" i="1"/>
  <c r="AQ54" i="1"/>
  <c r="AF100" i="1"/>
  <c r="L15" i="3"/>
  <c r="L25" i="3" s="1"/>
  <c r="L25" i="23"/>
  <c r="W68" i="23"/>
  <c r="AA65" i="23"/>
  <c r="V64" i="23"/>
  <c r="AS62" i="23"/>
  <c r="AS104" i="23" s="1"/>
  <c r="AB62" i="23"/>
  <c r="AB104" i="23" s="1"/>
  <c r="R59" i="23"/>
  <c r="AR65" i="23"/>
  <c r="W65" i="23"/>
  <c r="AQ62" i="23"/>
  <c r="AQ104" i="23" s="1"/>
  <c r="Z62" i="23"/>
  <c r="AI59" i="23"/>
  <c r="AN65" i="23"/>
  <c r="S65" i="23"/>
  <c r="AK62" i="23"/>
  <c r="T62" i="23"/>
  <c r="AB59" i="23"/>
  <c r="R62" i="23"/>
  <c r="R104" i="23" s="1"/>
  <c r="AJ65" i="23"/>
  <c r="BB138" i="23"/>
  <c r="AE149" i="23"/>
  <c r="G131" i="23"/>
  <c r="BB150" i="23"/>
  <c r="AN107" i="23"/>
  <c r="AE147" i="23"/>
  <c r="AU25" i="23"/>
  <c r="M18" i="23"/>
  <c r="M22" i="23"/>
  <c r="X25" i="23"/>
  <c r="W25" i="23"/>
  <c r="AI62" i="23"/>
  <c r="AN68" i="23"/>
  <c r="G145" i="23"/>
  <c r="AR97" i="23"/>
  <c r="G151" i="23"/>
  <c r="G125" i="23"/>
  <c r="M103" i="23"/>
  <c r="AA98" i="23"/>
  <c r="AE144" i="23"/>
  <c r="AE143" i="23"/>
  <c r="G126" i="23"/>
  <c r="M98" i="23"/>
  <c r="S107" i="23" s="1"/>
  <c r="O25" i="23"/>
  <c r="M25" i="23" s="1"/>
  <c r="M24" i="23"/>
  <c r="Q25" i="23"/>
  <c r="AJ25" i="23"/>
  <c r="AI25" i="23"/>
  <c r="AN59" i="23"/>
  <c r="AN43" i="23"/>
  <c r="S43" i="23"/>
  <c r="V42" i="23"/>
  <c r="AQ40" i="23"/>
  <c r="Z40" i="23"/>
  <c r="M39" i="23"/>
  <c r="I43" i="23" s="1"/>
  <c r="AI37" i="23"/>
  <c r="W79" i="23"/>
  <c r="AN46" i="23"/>
  <c r="AJ43" i="23"/>
  <c r="M43" i="23"/>
  <c r="M42" i="23"/>
  <c r="AK40" i="23"/>
  <c r="T40" i="23"/>
  <c r="AB37" i="23"/>
  <c r="AN101" i="23"/>
  <c r="AN79" i="23"/>
  <c r="W46" i="23"/>
  <c r="AA43" i="23"/>
  <c r="W37" i="23"/>
  <c r="R40" i="23"/>
  <c r="M41" i="23"/>
  <c r="AS59" i="23"/>
  <c r="AM64" i="23"/>
  <c r="G138" i="23"/>
  <c r="B122" i="23"/>
  <c r="AR98" i="23"/>
  <c r="BB140" i="23"/>
  <c r="AI101" i="23"/>
  <c r="M106" i="23"/>
  <c r="W107" i="23"/>
  <c r="AE150" i="23"/>
  <c r="G132" i="23"/>
  <c r="M102" i="23"/>
  <c r="AJ107" i="23"/>
  <c r="BB141" i="23"/>
  <c r="M60" i="23"/>
  <c r="I64" i="23" s="1"/>
  <c r="G122" i="23"/>
  <c r="AE152" i="23"/>
  <c r="M61" i="23"/>
  <c r="M64" i="23"/>
  <c r="AS79" i="23"/>
  <c r="R82" i="23"/>
  <c r="AI82" i="23"/>
  <c r="M83" i="23"/>
  <c r="AM84" i="23"/>
  <c r="AJ85" i="23"/>
  <c r="AN88" i="23"/>
  <c r="G134" i="23"/>
  <c r="AE141" i="23"/>
  <c r="AE142" i="23"/>
  <c r="AE146" i="23"/>
  <c r="BB147" i="23"/>
  <c r="AK82" i="23"/>
  <c r="S85" i="23"/>
  <c r="AB101" i="23"/>
  <c r="M104" i="23"/>
  <c r="G129" i="23"/>
  <c r="G130" i="23"/>
  <c r="M62" i="22"/>
  <c r="M64" i="22"/>
  <c r="M61" i="22"/>
  <c r="M59" i="22"/>
  <c r="M60" i="22"/>
  <c r="I64" i="22" s="1"/>
  <c r="G120" i="22"/>
  <c r="I128" i="22" s="1"/>
  <c r="P130" i="22" s="1"/>
  <c r="AN110" i="22"/>
  <c r="W110" i="22"/>
  <c r="AR107" i="22"/>
  <c r="AA107" i="22"/>
  <c r="AM106" i="22"/>
  <c r="R101" i="22"/>
  <c r="G125" i="22"/>
  <c r="I125" i="22" s="1"/>
  <c r="M103" i="22"/>
  <c r="AA98" i="22"/>
  <c r="AE144" i="22"/>
  <c r="AE143" i="22"/>
  <c r="G126" i="22"/>
  <c r="I126" i="22" s="1"/>
  <c r="N127" i="22" s="1"/>
  <c r="M105" i="22"/>
  <c r="S107" i="22"/>
  <c r="AG125" i="22"/>
  <c r="AG130" i="22"/>
  <c r="AM124" i="22" s="1"/>
  <c r="AG134" i="22"/>
  <c r="AP125" i="22" s="1"/>
  <c r="BB143" i="22"/>
  <c r="AG147" i="22"/>
  <c r="O25" i="22"/>
  <c r="M25" i="22" s="1"/>
  <c r="M22" i="22"/>
  <c r="X25" i="22"/>
  <c r="W25" i="22"/>
  <c r="M63" i="22"/>
  <c r="M99" i="22"/>
  <c r="AE138" i="22" s="1"/>
  <c r="AR98" i="22"/>
  <c r="BB140" i="22"/>
  <c r="BD140" i="22" s="1"/>
  <c r="AI101" i="22"/>
  <c r="BD142" i="22"/>
  <c r="BQ139" i="22" s="1"/>
  <c r="BD148" i="22"/>
  <c r="BJ142" i="22" s="1"/>
  <c r="M106" i="22"/>
  <c r="W107" i="22"/>
  <c r="AE150" i="22"/>
  <c r="G132" i="22"/>
  <c r="I132" i="22" s="1"/>
  <c r="M102" i="22"/>
  <c r="AJ107" i="22"/>
  <c r="AG127" i="22"/>
  <c r="AS127" i="22" s="1"/>
  <c r="AG140" i="22"/>
  <c r="G148" i="22"/>
  <c r="I148" i="22" s="1"/>
  <c r="O142" i="22" s="1"/>
  <c r="L25" i="22"/>
  <c r="AN79" i="22"/>
  <c r="M100" i="22"/>
  <c r="G123" i="22"/>
  <c r="I123" i="22" s="1"/>
  <c r="L121" i="22" s="1"/>
  <c r="AE149" i="22"/>
  <c r="G131" i="22"/>
  <c r="I131" i="22" s="1"/>
  <c r="U124" i="22" s="1"/>
  <c r="BD149" i="22"/>
  <c r="BP142" i="22" s="1"/>
  <c r="BB150" i="22"/>
  <c r="BD150" i="22" s="1"/>
  <c r="BL145" i="22" s="1"/>
  <c r="AN107" i="22"/>
  <c r="M10" i="22"/>
  <c r="AU25" i="22"/>
  <c r="M24" i="22"/>
  <c r="Q25" i="22"/>
  <c r="AJ25" i="22"/>
  <c r="AI25" i="22"/>
  <c r="AN59" i="22"/>
  <c r="AN43" i="22"/>
  <c r="S43" i="22"/>
  <c r="V42" i="22"/>
  <c r="AQ40" i="22"/>
  <c r="Z40" i="22"/>
  <c r="M39" i="22"/>
  <c r="I43" i="22" s="1"/>
  <c r="AI37" i="22"/>
  <c r="W79" i="22"/>
  <c r="AN46" i="22"/>
  <c r="AJ43" i="22"/>
  <c r="M43" i="22"/>
  <c r="M42" i="22"/>
  <c r="AK40" i="22"/>
  <c r="AK104" i="22" s="1"/>
  <c r="T40" i="22"/>
  <c r="T104" i="22" s="1"/>
  <c r="AB37" i="22"/>
  <c r="AN101" i="22"/>
  <c r="W37" i="22"/>
  <c r="R40" i="22"/>
  <c r="R104" i="22" s="1"/>
  <c r="M41" i="22"/>
  <c r="AA43" i="22"/>
  <c r="W68" i="22"/>
  <c r="AA65" i="22"/>
  <c r="V64" i="22"/>
  <c r="AS62" i="22"/>
  <c r="AS104" i="22" s="1"/>
  <c r="AB62" i="22"/>
  <c r="AB104" i="22" s="1"/>
  <c r="R59" i="22"/>
  <c r="AR65" i="22"/>
  <c r="W65" i="22"/>
  <c r="AQ62" i="22"/>
  <c r="AQ104" i="22" s="1"/>
  <c r="Z62" i="22"/>
  <c r="Z104" i="22" s="1"/>
  <c r="AI59" i="22"/>
  <c r="AS59" i="22"/>
  <c r="AI62" i="22"/>
  <c r="AI104" i="22" s="1"/>
  <c r="AM64" i="22"/>
  <c r="AN68" i="22"/>
  <c r="AR97" i="22"/>
  <c r="BD151" i="22"/>
  <c r="BL139" i="22" s="1"/>
  <c r="AS101" i="22"/>
  <c r="AG145" i="22"/>
  <c r="AS145" i="22" s="1"/>
  <c r="G145" i="22"/>
  <c r="I145" i="22" s="1"/>
  <c r="U145" i="22" s="1"/>
  <c r="V106" i="22"/>
  <c r="BB141" i="22"/>
  <c r="BD141" i="22" s="1"/>
  <c r="BG139" i="22" s="1"/>
  <c r="BD146" i="22"/>
  <c r="BK148" i="22" s="1"/>
  <c r="AG151" i="22"/>
  <c r="AO139" i="22" s="1"/>
  <c r="G122" i="22"/>
  <c r="I122" i="22" s="1"/>
  <c r="G127" i="22"/>
  <c r="I127" i="22" s="1"/>
  <c r="U127" i="22" s="1"/>
  <c r="G133" i="22"/>
  <c r="I133" i="22" s="1"/>
  <c r="AE152" i="22"/>
  <c r="AS79" i="22"/>
  <c r="R82" i="22"/>
  <c r="AI82" i="22"/>
  <c r="M83" i="22"/>
  <c r="AM84" i="22"/>
  <c r="AJ85" i="22"/>
  <c r="AN88" i="22"/>
  <c r="G134" i="22"/>
  <c r="AE141" i="22"/>
  <c r="AE142" i="22"/>
  <c r="AE146" i="22"/>
  <c r="BB147" i="22"/>
  <c r="BD147" i="22" s="1"/>
  <c r="AB79" i="22"/>
  <c r="T82" i="22"/>
  <c r="AK82" i="22"/>
  <c r="S85" i="22"/>
  <c r="AB101" i="22"/>
  <c r="M104" i="22"/>
  <c r="G129" i="22"/>
  <c r="I129" i="22" s="1"/>
  <c r="G130" i="22"/>
  <c r="I130" i="22" s="1"/>
  <c r="O124" i="22" s="1"/>
  <c r="BB138" i="21"/>
  <c r="M101" i="21"/>
  <c r="W37" i="21"/>
  <c r="R40" i="21"/>
  <c r="AA43" i="21"/>
  <c r="W68" i="21"/>
  <c r="AA65" i="21"/>
  <c r="V64" i="21"/>
  <c r="AS62" i="21"/>
  <c r="AB62" i="21"/>
  <c r="R59" i="21"/>
  <c r="AR65" i="21"/>
  <c r="W65" i="21"/>
  <c r="AQ62" i="21"/>
  <c r="Z62" i="21"/>
  <c r="AI59" i="21"/>
  <c r="AI62" i="21"/>
  <c r="AM64" i="21"/>
  <c r="AN68" i="21"/>
  <c r="W107" i="21"/>
  <c r="G152" i="21"/>
  <c r="M18" i="21"/>
  <c r="P25" i="21"/>
  <c r="AN37" i="21"/>
  <c r="AB40" i="21"/>
  <c r="AM42" i="21"/>
  <c r="AR43" i="21"/>
  <c r="M62" i="21"/>
  <c r="M64" i="21"/>
  <c r="M61" i="21"/>
  <c r="M59" i="21"/>
  <c r="M60" i="21"/>
  <c r="I64" i="21" s="1"/>
  <c r="AK62" i="21"/>
  <c r="AK104" i="21" s="1"/>
  <c r="S65" i="21"/>
  <c r="AR97" i="21"/>
  <c r="AR98" i="21"/>
  <c r="BB140" i="21"/>
  <c r="G122" i="21"/>
  <c r="G131" i="21"/>
  <c r="BB141" i="21"/>
  <c r="G148" i="21"/>
  <c r="AJ25" i="21"/>
  <c r="AI25" i="21"/>
  <c r="AN59" i="21"/>
  <c r="AN43" i="21"/>
  <c r="S43" i="21"/>
  <c r="V42" i="21"/>
  <c r="AQ40" i="21"/>
  <c r="Z40" i="21"/>
  <c r="M39" i="21"/>
  <c r="I43" i="21" s="1"/>
  <c r="AI37" i="21"/>
  <c r="W79" i="21"/>
  <c r="AN46" i="21"/>
  <c r="AJ43" i="21"/>
  <c r="M43" i="21"/>
  <c r="M42" i="21"/>
  <c r="AK40" i="21"/>
  <c r="T40" i="21"/>
  <c r="AB37" i="21"/>
  <c r="M41" i="21"/>
  <c r="AS59" i="21"/>
  <c r="AN79" i="21"/>
  <c r="G126" i="21"/>
  <c r="G132" i="21"/>
  <c r="N23" i="1"/>
  <c r="O25" i="21"/>
  <c r="M25" i="21" s="1"/>
  <c r="M22" i="21"/>
  <c r="X25" i="21"/>
  <c r="W25" i="21"/>
  <c r="M38" i="21"/>
  <c r="AS37" i="21"/>
  <c r="AI40" i="21"/>
  <c r="W46" i="21"/>
  <c r="W59" i="21"/>
  <c r="R62" i="21"/>
  <c r="M63" i="21"/>
  <c r="AJ65" i="21"/>
  <c r="M98" i="21"/>
  <c r="AJ107" i="21" s="1"/>
  <c r="AA97" i="21"/>
  <c r="W101" i="21"/>
  <c r="G125" i="21"/>
  <c r="M103" i="21"/>
  <c r="AA98" i="21"/>
  <c r="M105" i="21"/>
  <c r="BB150" i="21"/>
  <c r="AN107" i="21"/>
  <c r="AE143" i="21"/>
  <c r="AE144" i="21"/>
  <c r="G149" i="21"/>
  <c r="AE150" i="21"/>
  <c r="N20" i="1"/>
  <c r="L10" i="21"/>
  <c r="L25" i="21" s="1"/>
  <c r="R37" i="21"/>
  <c r="M40" i="21"/>
  <c r="AS40" i="21"/>
  <c r="W43" i="21"/>
  <c r="AB59" i="21"/>
  <c r="T62" i="21"/>
  <c r="AN65" i="21"/>
  <c r="M99" i="21"/>
  <c r="AE138" i="21" s="1"/>
  <c r="G124" i="21"/>
  <c r="AB101" i="21"/>
  <c r="AE142" i="21"/>
  <c r="M106" i="21"/>
  <c r="G134" i="21"/>
  <c r="S107" i="21"/>
  <c r="BB143" i="21"/>
  <c r="AE147" i="21"/>
  <c r="AS79" i="21"/>
  <c r="R82" i="21"/>
  <c r="AI82" i="21"/>
  <c r="M83" i="21"/>
  <c r="AM84" i="21"/>
  <c r="AJ85" i="21"/>
  <c r="AN88" i="21"/>
  <c r="AE141" i="21"/>
  <c r="AE146" i="21"/>
  <c r="BB147" i="21"/>
  <c r="T82" i="21"/>
  <c r="AK82" i="21"/>
  <c r="S85" i="21"/>
  <c r="M104" i="21"/>
  <c r="G129" i="21"/>
  <c r="G130" i="21"/>
  <c r="L25" i="20"/>
  <c r="AO25" i="20"/>
  <c r="M12" i="20"/>
  <c r="BB144" i="20"/>
  <c r="BB143" i="20"/>
  <c r="AE147" i="20"/>
  <c r="AE150" i="20"/>
  <c r="M98" i="20"/>
  <c r="AI101" i="20" s="1"/>
  <c r="G152" i="20"/>
  <c r="X25" i="20"/>
  <c r="W25" i="20"/>
  <c r="AU25" i="20"/>
  <c r="T104" i="20"/>
  <c r="M100" i="20"/>
  <c r="G148" i="20"/>
  <c r="G132" i="20"/>
  <c r="G151" i="20"/>
  <c r="G126" i="20"/>
  <c r="AR98" i="20"/>
  <c r="BB140" i="20"/>
  <c r="G122" i="20"/>
  <c r="G131" i="20"/>
  <c r="G140" i="20"/>
  <c r="BB141" i="20"/>
  <c r="M24" i="20"/>
  <c r="Q25" i="20"/>
  <c r="AJ25" i="20"/>
  <c r="AI25" i="20"/>
  <c r="AN59" i="20"/>
  <c r="AN43" i="20"/>
  <c r="S43" i="20"/>
  <c r="V42" i="20"/>
  <c r="AQ40" i="20"/>
  <c r="Z40" i="20"/>
  <c r="M39" i="20"/>
  <c r="I43" i="20" s="1"/>
  <c r="AI37" i="20"/>
  <c r="W79" i="20"/>
  <c r="AN46" i="20"/>
  <c r="AJ43" i="20"/>
  <c r="M43" i="20"/>
  <c r="M42" i="20"/>
  <c r="AK40" i="20"/>
  <c r="T40" i="20"/>
  <c r="AB37" i="20"/>
  <c r="W37" i="20"/>
  <c r="R40" i="20"/>
  <c r="R104" i="20" s="1"/>
  <c r="M41" i="20"/>
  <c r="AA43" i="20"/>
  <c r="W68" i="20"/>
  <c r="AA65" i="20"/>
  <c r="V64" i="20"/>
  <c r="AS62" i="20"/>
  <c r="AS104" i="20" s="1"/>
  <c r="AB62" i="20"/>
  <c r="AB104" i="20" s="1"/>
  <c r="R59" i="20"/>
  <c r="AR65" i="20"/>
  <c r="W65" i="20"/>
  <c r="AQ62" i="20"/>
  <c r="AQ104" i="20" s="1"/>
  <c r="Z62" i="20"/>
  <c r="Z104" i="20" s="1"/>
  <c r="AI59" i="20"/>
  <c r="AS59" i="20"/>
  <c r="AI62" i="20"/>
  <c r="AM64" i="20"/>
  <c r="AN68" i="20"/>
  <c r="AN79" i="20"/>
  <c r="AA97" i="20"/>
  <c r="W101" i="20"/>
  <c r="G125" i="20"/>
  <c r="AA98" i="20"/>
  <c r="BB150" i="20"/>
  <c r="AE143" i="20"/>
  <c r="AE144" i="20"/>
  <c r="G149" i="20"/>
  <c r="O25" i="20"/>
  <c r="M25" i="20" s="1"/>
  <c r="M62" i="20"/>
  <c r="M64" i="20"/>
  <c r="M61" i="20"/>
  <c r="M59" i="20"/>
  <c r="M60" i="20"/>
  <c r="I64" i="20" s="1"/>
  <c r="AK104" i="20"/>
  <c r="G124" i="20"/>
  <c r="AE142" i="20"/>
  <c r="G134" i="20"/>
  <c r="AS79" i="20"/>
  <c r="R82" i="20"/>
  <c r="AI82" i="20"/>
  <c r="M83" i="20"/>
  <c r="AM84" i="20"/>
  <c r="AJ85" i="20"/>
  <c r="AN88" i="20"/>
  <c r="AE141" i="20"/>
  <c r="AE146" i="20"/>
  <c r="BB147" i="20"/>
  <c r="S85" i="20"/>
  <c r="G129" i="20"/>
  <c r="G130" i="20"/>
  <c r="AS104" i="19"/>
  <c r="BB138" i="19"/>
  <c r="G125" i="19"/>
  <c r="AE144" i="19"/>
  <c r="AE143" i="19"/>
  <c r="G126" i="19"/>
  <c r="BB143" i="19"/>
  <c r="AU25" i="19"/>
  <c r="W25" i="19"/>
  <c r="M99" i="19"/>
  <c r="AE138" i="19" s="1"/>
  <c r="BB140" i="19"/>
  <c r="AI101" i="19"/>
  <c r="M106" i="19"/>
  <c r="W107" i="19"/>
  <c r="AE150" i="19"/>
  <c r="G132" i="19"/>
  <c r="M102" i="19"/>
  <c r="AN110" i="19"/>
  <c r="G148" i="19"/>
  <c r="N22" i="1"/>
  <c r="N18" i="1"/>
  <c r="N25" i="19"/>
  <c r="AR65" i="19"/>
  <c r="W65" i="19"/>
  <c r="AQ62" i="19"/>
  <c r="AQ104" i="19" s="1"/>
  <c r="Z62" i="19"/>
  <c r="Z104" i="19" s="1"/>
  <c r="AI59" i="19"/>
  <c r="AN65" i="19"/>
  <c r="S65" i="19"/>
  <c r="AK62" i="19"/>
  <c r="T62" i="19"/>
  <c r="AB59" i="19"/>
  <c r="AB62" i="19"/>
  <c r="V64" i="19"/>
  <c r="W68" i="19"/>
  <c r="M83" i="19"/>
  <c r="M82" i="19"/>
  <c r="M80" i="19"/>
  <c r="I84" i="19" s="1"/>
  <c r="G123" i="19"/>
  <c r="AE149" i="19"/>
  <c r="G131" i="19"/>
  <c r="BB150" i="19"/>
  <c r="AN107" i="19"/>
  <c r="O25" i="19"/>
  <c r="M25" i="19" s="1"/>
  <c r="AD25" i="19"/>
  <c r="AI25" i="19"/>
  <c r="AS59" i="19"/>
  <c r="AI62" i="19"/>
  <c r="AM64" i="19"/>
  <c r="AN68" i="19"/>
  <c r="M81" i="19"/>
  <c r="AR97" i="19"/>
  <c r="G145" i="19"/>
  <c r="BB141" i="19"/>
  <c r="W37" i="19"/>
  <c r="AS37" i="19"/>
  <c r="R40" i="19"/>
  <c r="R104" i="19" s="1"/>
  <c r="AI40" i="19"/>
  <c r="M41" i="19"/>
  <c r="AA43" i="19"/>
  <c r="W46" i="19"/>
  <c r="M60" i="19"/>
  <c r="I64" i="19" s="1"/>
  <c r="R79" i="19"/>
  <c r="AN79" i="19"/>
  <c r="AB82" i="19"/>
  <c r="AS82" i="19"/>
  <c r="V84" i="19"/>
  <c r="AA85" i="19"/>
  <c r="W88" i="19"/>
  <c r="M98" i="19"/>
  <c r="M101" i="19" s="1"/>
  <c r="R101" i="19"/>
  <c r="AN101" i="19"/>
  <c r="AM106" i="19"/>
  <c r="W110" i="19"/>
  <c r="G122" i="19"/>
  <c r="G127" i="19"/>
  <c r="G133" i="19"/>
  <c r="AE152" i="19"/>
  <c r="AB37" i="19"/>
  <c r="T40" i="19"/>
  <c r="AK40" i="19"/>
  <c r="M42" i="19"/>
  <c r="M43" i="19"/>
  <c r="AJ43" i="19"/>
  <c r="AN46" i="19"/>
  <c r="M61" i="19"/>
  <c r="AS79" i="19"/>
  <c r="R82" i="19"/>
  <c r="AI82" i="19"/>
  <c r="AM84" i="19"/>
  <c r="AJ85" i="19"/>
  <c r="AA98" i="19"/>
  <c r="G134" i="19"/>
  <c r="AE141" i="19"/>
  <c r="AE142" i="19"/>
  <c r="AE146" i="19"/>
  <c r="BB147" i="19"/>
  <c r="M104" i="19"/>
  <c r="G129" i="19"/>
  <c r="G130" i="19"/>
  <c r="G150" i="18"/>
  <c r="BB138" i="18"/>
  <c r="M101" i="18"/>
  <c r="M18" i="18"/>
  <c r="M22" i="18"/>
  <c r="X25" i="18"/>
  <c r="W25" i="18"/>
  <c r="M38" i="18"/>
  <c r="AS37" i="18"/>
  <c r="AI40" i="18"/>
  <c r="W46" i="18"/>
  <c r="W59" i="18"/>
  <c r="AR97" i="18"/>
  <c r="AR98" i="18"/>
  <c r="BB140" i="18"/>
  <c r="AN101" i="18"/>
  <c r="M102" i="18"/>
  <c r="G122" i="18"/>
  <c r="G131" i="18"/>
  <c r="G140" i="18"/>
  <c r="BB141" i="18"/>
  <c r="G148" i="18"/>
  <c r="L25" i="18"/>
  <c r="M62" i="18"/>
  <c r="M64" i="18"/>
  <c r="M61" i="18"/>
  <c r="M60" i="18"/>
  <c r="I64" i="18" s="1"/>
  <c r="G132" i="18"/>
  <c r="G152" i="18"/>
  <c r="R37" i="18"/>
  <c r="M40" i="18"/>
  <c r="AS40" i="18"/>
  <c r="W43" i="18"/>
  <c r="M98" i="18"/>
  <c r="AA97" i="18"/>
  <c r="G125" i="18"/>
  <c r="M103" i="18"/>
  <c r="AA98" i="18"/>
  <c r="BB150" i="18"/>
  <c r="AN107" i="18"/>
  <c r="AE143" i="18"/>
  <c r="AE144" i="18"/>
  <c r="G149" i="18"/>
  <c r="N16" i="1"/>
  <c r="M59" i="18"/>
  <c r="W107" i="18"/>
  <c r="G126" i="18"/>
  <c r="AU25" i="18"/>
  <c r="AL19" i="1"/>
  <c r="AQ15" i="1"/>
  <c r="O25" i="18"/>
  <c r="M25" i="18" s="1"/>
  <c r="Q25" i="18"/>
  <c r="AJ25" i="18"/>
  <c r="AI25" i="18"/>
  <c r="AN59" i="18"/>
  <c r="AN43" i="18"/>
  <c r="S43" i="18"/>
  <c r="V42" i="18"/>
  <c r="AQ40" i="18"/>
  <c r="Z40" i="18"/>
  <c r="M39" i="18"/>
  <c r="I43" i="18" s="1"/>
  <c r="AI37" i="18"/>
  <c r="W79" i="18"/>
  <c r="AN46" i="18"/>
  <c r="AJ43" i="18"/>
  <c r="M43" i="18"/>
  <c r="M42" i="18"/>
  <c r="AK40" i="18"/>
  <c r="AK104" i="18" s="1"/>
  <c r="T40" i="18"/>
  <c r="T104" i="18" s="1"/>
  <c r="AB37" i="18"/>
  <c r="W37" i="18"/>
  <c r="R40" i="18"/>
  <c r="M41" i="18"/>
  <c r="AA43" i="18"/>
  <c r="W68" i="18"/>
  <c r="AA65" i="18"/>
  <c r="V64" i="18"/>
  <c r="AS62" i="18"/>
  <c r="AS104" i="18" s="1"/>
  <c r="AB62" i="18"/>
  <c r="AB104" i="18" s="1"/>
  <c r="R59" i="18"/>
  <c r="AR65" i="18"/>
  <c r="W65" i="18"/>
  <c r="AQ62" i="18"/>
  <c r="AQ104" i="18" s="1"/>
  <c r="Z62" i="18"/>
  <c r="Z104" i="18" s="1"/>
  <c r="AI59" i="18"/>
  <c r="AS59" i="18"/>
  <c r="AI62" i="18"/>
  <c r="AI104" i="18" s="1"/>
  <c r="AM64" i="18"/>
  <c r="AN68" i="18"/>
  <c r="AN79" i="18"/>
  <c r="M99" i="18"/>
  <c r="AE138" i="18" s="1"/>
  <c r="G124" i="18"/>
  <c r="AB101" i="18"/>
  <c r="AE142" i="18"/>
  <c r="M106" i="18"/>
  <c r="G134" i="18"/>
  <c r="BB143" i="18"/>
  <c r="AE147" i="18"/>
  <c r="AS79" i="18"/>
  <c r="R82" i="18"/>
  <c r="R104" i="18" s="1"/>
  <c r="AI82" i="18"/>
  <c r="M83" i="18"/>
  <c r="AM84" i="18"/>
  <c r="AJ85" i="18"/>
  <c r="AN88" i="18"/>
  <c r="AE141" i="18"/>
  <c r="AE146" i="18"/>
  <c r="BB147" i="18"/>
  <c r="AK82" i="18"/>
  <c r="S85" i="18"/>
  <c r="M104" i="18"/>
  <c r="G129" i="18"/>
  <c r="G130" i="18"/>
  <c r="AJ25" i="17"/>
  <c r="AI25" i="17"/>
  <c r="BB143" i="17"/>
  <c r="AI25" i="1"/>
  <c r="AO25" i="1"/>
  <c r="AL12" i="1"/>
  <c r="AW13" i="1"/>
  <c r="R15" i="1"/>
  <c r="AE16" i="1"/>
  <c r="S17" i="1"/>
  <c r="AQ17" i="1"/>
  <c r="Q18" i="1"/>
  <c r="Q19" i="1"/>
  <c r="Q21" i="1"/>
  <c r="AQ21" i="1"/>
  <c r="Q22" i="1"/>
  <c r="R22" i="1"/>
  <c r="AU25" i="17"/>
  <c r="BB138" i="17"/>
  <c r="AR98" i="17"/>
  <c r="BB140" i="17"/>
  <c r="AE150" i="17"/>
  <c r="G132" i="17"/>
  <c r="AN110" i="17"/>
  <c r="G140" i="17"/>
  <c r="G148" i="17"/>
  <c r="Y17" i="1"/>
  <c r="Y21" i="1"/>
  <c r="AL15" i="1"/>
  <c r="AU25" i="1"/>
  <c r="N21" i="1"/>
  <c r="N25" i="17"/>
  <c r="AE149" i="17"/>
  <c r="G131" i="17"/>
  <c r="BB150" i="17"/>
  <c r="AN107" i="17"/>
  <c r="L25" i="17"/>
  <c r="G125" i="17"/>
  <c r="AA98" i="17"/>
  <c r="AE144" i="17"/>
  <c r="AE143" i="17"/>
  <c r="G126" i="17"/>
  <c r="M98" i="17"/>
  <c r="AI101" i="17" s="1"/>
  <c r="N17" i="1"/>
  <c r="O25" i="17"/>
  <c r="M25" i="17" s="1"/>
  <c r="X25" i="17"/>
  <c r="W25" i="17"/>
  <c r="W68" i="17"/>
  <c r="AA65" i="17"/>
  <c r="V64" i="17"/>
  <c r="AS62" i="17"/>
  <c r="AB62" i="17"/>
  <c r="R59" i="17"/>
  <c r="AR65" i="17"/>
  <c r="W65" i="17"/>
  <c r="AQ62" i="17"/>
  <c r="AQ104" i="17" s="1"/>
  <c r="Z62" i="17"/>
  <c r="Z104" i="17" s="1"/>
  <c r="AI59" i="17"/>
  <c r="AN65" i="17"/>
  <c r="S65" i="17"/>
  <c r="AK62" i="17"/>
  <c r="AK104" i="17" s="1"/>
  <c r="T62" i="17"/>
  <c r="AB59" i="17"/>
  <c r="AM64" i="17"/>
  <c r="G145" i="17"/>
  <c r="AA107" i="17"/>
  <c r="C122" i="17"/>
  <c r="BB141" i="17"/>
  <c r="W37" i="17"/>
  <c r="AS37" i="17"/>
  <c r="R40" i="17"/>
  <c r="R104" i="17" s="1"/>
  <c r="AI40" i="17"/>
  <c r="AI104" i="17" s="1"/>
  <c r="M41" i="17"/>
  <c r="AA43" i="17"/>
  <c r="W46" i="17"/>
  <c r="M60" i="17"/>
  <c r="I64" i="17" s="1"/>
  <c r="R79" i="17"/>
  <c r="AN79" i="17"/>
  <c r="M82" i="17"/>
  <c r="AB82" i="17"/>
  <c r="AS82" i="17"/>
  <c r="V84" i="17"/>
  <c r="AA85" i="17"/>
  <c r="W88" i="17"/>
  <c r="R101" i="17"/>
  <c r="AN101" i="17"/>
  <c r="AM106" i="17"/>
  <c r="W110" i="17"/>
  <c r="G122" i="17"/>
  <c r="G127" i="17"/>
  <c r="G133" i="17"/>
  <c r="AE152" i="17"/>
  <c r="AB37" i="17"/>
  <c r="T40" i="17"/>
  <c r="AK40" i="17"/>
  <c r="M42" i="17"/>
  <c r="M43" i="17"/>
  <c r="AJ43" i="17"/>
  <c r="AN46" i="17"/>
  <c r="M61" i="17"/>
  <c r="W79" i="17"/>
  <c r="AS79" i="17"/>
  <c r="R82" i="17"/>
  <c r="AI82" i="17"/>
  <c r="M83" i="17"/>
  <c r="AM84" i="17"/>
  <c r="AJ85" i="17"/>
  <c r="AN88" i="17"/>
  <c r="G134" i="17"/>
  <c r="AE141" i="17"/>
  <c r="AE142" i="17"/>
  <c r="AE146" i="17"/>
  <c r="BB147" i="17"/>
  <c r="S85" i="17"/>
  <c r="AB101" i="17"/>
  <c r="M104" i="17"/>
  <c r="G129" i="17"/>
  <c r="G130" i="17"/>
  <c r="P25" i="16"/>
  <c r="AN37" i="16"/>
  <c r="AB40" i="16"/>
  <c r="AM42" i="16"/>
  <c r="AR43" i="16"/>
  <c r="M59" i="16"/>
  <c r="AK62" i="16"/>
  <c r="G125" i="16"/>
  <c r="M103" i="16"/>
  <c r="AA98" i="16"/>
  <c r="AE144" i="16"/>
  <c r="AE143" i="16"/>
  <c r="G126" i="16"/>
  <c r="M98" i="16"/>
  <c r="N13" i="1"/>
  <c r="M10" i="16"/>
  <c r="AU25" i="16"/>
  <c r="M18" i="16"/>
  <c r="M22" i="16"/>
  <c r="X25" i="16"/>
  <c r="W25" i="16"/>
  <c r="M38" i="16"/>
  <c r="AS37" i="16"/>
  <c r="AI40" i="16"/>
  <c r="W46" i="16"/>
  <c r="R62" i="16"/>
  <c r="AR98" i="16"/>
  <c r="BB140" i="16"/>
  <c r="G140" i="16" s="1"/>
  <c r="AI101" i="16"/>
  <c r="M106" i="16"/>
  <c r="W107" i="16"/>
  <c r="AE150" i="16"/>
  <c r="G132" i="16"/>
  <c r="M102" i="16"/>
  <c r="BB141" i="16"/>
  <c r="AJ25" i="16"/>
  <c r="AI25" i="16"/>
  <c r="AN59" i="16"/>
  <c r="AN43" i="16"/>
  <c r="S43" i="16"/>
  <c r="V42" i="16"/>
  <c r="AQ40" i="16"/>
  <c r="Z40" i="16"/>
  <c r="M39" i="16"/>
  <c r="I43" i="16" s="1"/>
  <c r="AI37" i="16"/>
  <c r="W79" i="16"/>
  <c r="AN46" i="16"/>
  <c r="AJ43" i="16"/>
  <c r="M43" i="16"/>
  <c r="M42" i="16"/>
  <c r="AK40" i="16"/>
  <c r="T40" i="16"/>
  <c r="AB37" i="16"/>
  <c r="AN101" i="16"/>
  <c r="AN79" i="16"/>
  <c r="W37" i="16"/>
  <c r="R40" i="16"/>
  <c r="M41" i="16"/>
  <c r="AA43" i="16"/>
  <c r="W68" i="16"/>
  <c r="AA65" i="16"/>
  <c r="V64" i="16"/>
  <c r="AS62" i="16"/>
  <c r="AS104" i="16" s="1"/>
  <c r="AB62" i="16"/>
  <c r="AB104" i="16" s="1"/>
  <c r="R59" i="16"/>
  <c r="AR65" i="16"/>
  <c r="W65" i="16"/>
  <c r="AQ62" i="16"/>
  <c r="AQ104" i="16" s="1"/>
  <c r="Z62" i="16"/>
  <c r="Z104" i="16" s="1"/>
  <c r="AI59" i="16"/>
  <c r="AS59" i="16"/>
  <c r="AI62" i="16"/>
  <c r="AM64" i="16"/>
  <c r="AN68" i="16"/>
  <c r="G145" i="16"/>
  <c r="AF16" i="1"/>
  <c r="N12" i="1"/>
  <c r="L25" i="16"/>
  <c r="M62" i="16"/>
  <c r="M64" i="16"/>
  <c r="M61" i="16"/>
  <c r="M60" i="16"/>
  <c r="I64" i="16" s="1"/>
  <c r="S65" i="16"/>
  <c r="N19" i="1"/>
  <c r="R37" i="16"/>
  <c r="M40" i="16"/>
  <c r="AS40" i="16"/>
  <c r="W43" i="16"/>
  <c r="AB59" i="16"/>
  <c r="T62" i="16"/>
  <c r="T104" i="16" s="1"/>
  <c r="AN65" i="16"/>
  <c r="M100" i="16"/>
  <c r="G123" i="16"/>
  <c r="W101" i="16"/>
  <c r="AE149" i="16"/>
  <c r="G131" i="16"/>
  <c r="BB150" i="16"/>
  <c r="AN107" i="16"/>
  <c r="BB143" i="16"/>
  <c r="AE147" i="16"/>
  <c r="G122" i="16"/>
  <c r="AE152" i="16"/>
  <c r="AS79" i="16"/>
  <c r="R82" i="16"/>
  <c r="AI82" i="16"/>
  <c r="M83" i="16"/>
  <c r="AM84" i="16"/>
  <c r="AJ85" i="16"/>
  <c r="AN88" i="16"/>
  <c r="G134" i="16"/>
  <c r="AE141" i="16"/>
  <c r="AE142" i="16"/>
  <c r="AE146" i="16"/>
  <c r="BB147" i="16"/>
  <c r="AK82" i="16"/>
  <c r="S85" i="16"/>
  <c r="AB101" i="16"/>
  <c r="M104" i="16"/>
  <c r="G129" i="16"/>
  <c r="G130" i="16"/>
  <c r="N11" i="1"/>
  <c r="N15" i="1"/>
  <c r="L10" i="15"/>
  <c r="L25" i="15" s="1"/>
  <c r="M13" i="15"/>
  <c r="X25" i="15"/>
  <c r="W25" i="15"/>
  <c r="G145" i="15"/>
  <c r="M25" i="1"/>
  <c r="S13" i="1"/>
  <c r="Y22" i="1"/>
  <c r="Z14" i="1"/>
  <c r="Y23" i="1"/>
  <c r="Y19" i="1"/>
  <c r="Z15" i="1"/>
  <c r="Z20" i="1"/>
  <c r="Y12" i="1"/>
  <c r="AF21" i="1"/>
  <c r="AF19" i="1"/>
  <c r="AF12" i="1"/>
  <c r="AL18" i="1"/>
  <c r="AL14" i="1"/>
  <c r="AZ25" i="1"/>
  <c r="S10" i="1"/>
  <c r="AS59" i="15"/>
  <c r="G125" i="15"/>
  <c r="AA98" i="15"/>
  <c r="AE144" i="15"/>
  <c r="AE143" i="15"/>
  <c r="G126" i="15"/>
  <c r="M98" i="15"/>
  <c r="S107" i="15" s="1"/>
  <c r="M24" i="15"/>
  <c r="Q25" i="15"/>
  <c r="AJ25" i="15"/>
  <c r="AI25" i="15"/>
  <c r="W68" i="15"/>
  <c r="AA65" i="15"/>
  <c r="V64" i="15"/>
  <c r="AS62" i="15"/>
  <c r="AS104" i="15" s="1"/>
  <c r="AB62" i="15"/>
  <c r="AB104" i="15" s="1"/>
  <c r="R59" i="15"/>
  <c r="AR65" i="15"/>
  <c r="W65" i="15"/>
  <c r="AQ62" i="15"/>
  <c r="Z62" i="15"/>
  <c r="AI59" i="15"/>
  <c r="AN65" i="15"/>
  <c r="S65" i="15"/>
  <c r="AK62" i="15"/>
  <c r="T62" i="15"/>
  <c r="T104" i="15" s="1"/>
  <c r="AB59" i="15"/>
  <c r="R62" i="15"/>
  <c r="AJ65" i="15"/>
  <c r="G138" i="15"/>
  <c r="AR98" i="15"/>
  <c r="BB140" i="15"/>
  <c r="AI101" i="15"/>
  <c r="M106" i="15"/>
  <c r="W107" i="15"/>
  <c r="AE150" i="15"/>
  <c r="G132" i="15"/>
  <c r="M102" i="15"/>
  <c r="AJ107" i="15"/>
  <c r="BB141" i="15"/>
  <c r="N14" i="1"/>
  <c r="O25" i="15"/>
  <c r="M25" i="15" s="1"/>
  <c r="AI104" i="15"/>
  <c r="AN68" i="15"/>
  <c r="BB138" i="15"/>
  <c r="M101" i="15"/>
  <c r="AE149" i="15"/>
  <c r="G131" i="15"/>
  <c r="BB150" i="15"/>
  <c r="AN107" i="15"/>
  <c r="BB143" i="15"/>
  <c r="AE147" i="15"/>
  <c r="W37" i="15"/>
  <c r="AS37" i="15"/>
  <c r="R40" i="15"/>
  <c r="AI40" i="15"/>
  <c r="M41" i="15"/>
  <c r="AA43" i="15"/>
  <c r="W46" i="15"/>
  <c r="M60" i="15"/>
  <c r="I64" i="15" s="1"/>
  <c r="AN79" i="15"/>
  <c r="AN101" i="15"/>
  <c r="G122" i="15"/>
  <c r="AE152" i="15"/>
  <c r="AB37" i="15"/>
  <c r="T40" i="15"/>
  <c r="AK40" i="15"/>
  <c r="M42" i="15"/>
  <c r="M43" i="15"/>
  <c r="AJ43" i="15"/>
  <c r="AN46" i="15"/>
  <c r="M61" i="15"/>
  <c r="M64" i="15"/>
  <c r="W79" i="15"/>
  <c r="AS79" i="15"/>
  <c r="R82" i="15"/>
  <c r="AI82" i="15"/>
  <c r="M83" i="15"/>
  <c r="AM84" i="15"/>
  <c r="AJ85" i="15"/>
  <c r="AN88" i="15"/>
  <c r="G134" i="15"/>
  <c r="AE141" i="15"/>
  <c r="AE142" i="15"/>
  <c r="AE146" i="15"/>
  <c r="BB147" i="15"/>
  <c r="AI37" i="15"/>
  <c r="M39" i="15"/>
  <c r="I43" i="15" s="1"/>
  <c r="Z40" i="15"/>
  <c r="AQ40" i="15"/>
  <c r="V42" i="15"/>
  <c r="S43" i="15"/>
  <c r="AN43" i="15"/>
  <c r="S85" i="15"/>
  <c r="AB101" i="15"/>
  <c r="M104" i="15"/>
  <c r="G129" i="15"/>
  <c r="G130" i="15"/>
  <c r="Y11" i="1"/>
  <c r="Q11" i="1"/>
  <c r="AF20" i="1"/>
  <c r="AE20" i="1"/>
  <c r="S23" i="1"/>
  <c r="R23" i="1"/>
  <c r="P20" i="1"/>
  <c r="AJ25" i="1"/>
  <c r="AF11" i="1"/>
  <c r="AE11" i="1"/>
  <c r="AL21" i="1"/>
  <c r="AK21" i="1"/>
  <c r="R13" i="1"/>
  <c r="Z19" i="1"/>
  <c r="Z23" i="1"/>
  <c r="AO25" i="14"/>
  <c r="AD25" i="14"/>
  <c r="AC25" i="14"/>
  <c r="G125" i="14"/>
  <c r="AA98" i="14"/>
  <c r="AE144" i="14"/>
  <c r="AE143" i="14"/>
  <c r="G126" i="14"/>
  <c r="M98" i="14"/>
  <c r="AA107" i="14" s="1"/>
  <c r="Y13" i="1"/>
  <c r="Q13" i="1"/>
  <c r="Z13" i="1"/>
  <c r="U25" i="1"/>
  <c r="AK17" i="1"/>
  <c r="AL17" i="1"/>
  <c r="AN25" i="1"/>
  <c r="AW16" i="1"/>
  <c r="X25" i="1"/>
  <c r="Z11" i="1"/>
  <c r="AH25" i="1"/>
  <c r="Y15" i="1"/>
  <c r="AU25" i="14"/>
  <c r="L10" i="14"/>
  <c r="G151" i="14"/>
  <c r="G147" i="14"/>
  <c r="N25" i="14"/>
  <c r="X25" i="14"/>
  <c r="W25" i="14"/>
  <c r="AS59" i="14"/>
  <c r="M100" i="14"/>
  <c r="AR98" i="14"/>
  <c r="BB140" i="14"/>
  <c r="AI101" i="14"/>
  <c r="W107" i="14"/>
  <c r="AE150" i="14"/>
  <c r="G132" i="14"/>
  <c r="AJ107" i="14"/>
  <c r="G148" i="14"/>
  <c r="L25" i="1"/>
  <c r="Y10" i="1"/>
  <c r="AF10" i="1"/>
  <c r="AK10" i="1"/>
  <c r="AQ10" i="1"/>
  <c r="AV25" i="1"/>
  <c r="BA25" i="1"/>
  <c r="BE25" i="1"/>
  <c r="AW12" i="1"/>
  <c r="AK13" i="1"/>
  <c r="S14" i="1"/>
  <c r="AQ14" i="1"/>
  <c r="P15" i="1"/>
  <c r="R16" i="1"/>
  <c r="AQ16" i="1"/>
  <c r="AE17" i="1"/>
  <c r="S18" i="1"/>
  <c r="AQ18" i="1"/>
  <c r="AE19" i="1"/>
  <c r="AQ20" i="1"/>
  <c r="AE21" i="1"/>
  <c r="P22" i="1"/>
  <c r="AQ22" i="1"/>
  <c r="Q23" i="1"/>
  <c r="R17" i="1"/>
  <c r="S15" i="1"/>
  <c r="P11" i="1"/>
  <c r="Y20" i="1"/>
  <c r="AB25" i="1"/>
  <c r="Z21" i="1"/>
  <c r="Z17" i="1"/>
  <c r="AC25" i="1"/>
  <c r="Z22" i="1"/>
  <c r="Y18" i="1"/>
  <c r="Y14" i="1"/>
  <c r="AF22" i="1"/>
  <c r="AF14" i="1"/>
  <c r="AK22" i="1"/>
  <c r="AK19" i="1"/>
  <c r="AK18" i="1"/>
  <c r="AK15" i="1"/>
  <c r="AK14" i="1"/>
  <c r="BC25" i="1"/>
  <c r="AW14" i="1"/>
  <c r="BD25" i="1"/>
  <c r="AQ23" i="1"/>
  <c r="AQ19" i="1"/>
  <c r="AT25" i="1"/>
  <c r="AQ13" i="1"/>
  <c r="AQ12" i="1"/>
  <c r="O25" i="14"/>
  <c r="M25" i="14" s="1"/>
  <c r="AJ25" i="14"/>
  <c r="AI25" i="14"/>
  <c r="W68" i="14"/>
  <c r="AA65" i="14"/>
  <c r="V64" i="14"/>
  <c r="AS62" i="14"/>
  <c r="AB62" i="14"/>
  <c r="R59" i="14"/>
  <c r="AR65" i="14"/>
  <c r="W65" i="14"/>
  <c r="AQ62" i="14"/>
  <c r="Z62" i="14"/>
  <c r="Z104" i="14" s="1"/>
  <c r="AI59" i="14"/>
  <c r="AN65" i="14"/>
  <c r="S65" i="14"/>
  <c r="AK62" i="14"/>
  <c r="T62" i="14"/>
  <c r="T104" i="14" s="1"/>
  <c r="AB59" i="14"/>
  <c r="R62" i="14"/>
  <c r="AJ65" i="14"/>
  <c r="AE149" i="14"/>
  <c r="G131" i="14"/>
  <c r="BB150" i="14"/>
  <c r="AN107" i="14"/>
  <c r="BB25" i="1"/>
  <c r="AQ11" i="1"/>
  <c r="AE12" i="1"/>
  <c r="AI62" i="14"/>
  <c r="AN68" i="14"/>
  <c r="G145" i="14"/>
  <c r="BB141" i="14"/>
  <c r="W37" i="14"/>
  <c r="AS37" i="14"/>
  <c r="R40" i="14"/>
  <c r="AI40" i="14"/>
  <c r="M41" i="14"/>
  <c r="AA43" i="14"/>
  <c r="W46" i="14"/>
  <c r="M60" i="14"/>
  <c r="I64" i="14" s="1"/>
  <c r="R79" i="14"/>
  <c r="AN79" i="14"/>
  <c r="M82" i="14"/>
  <c r="AB82" i="14"/>
  <c r="AS82" i="14"/>
  <c r="V84" i="14"/>
  <c r="AA85" i="14"/>
  <c r="W88" i="14"/>
  <c r="AN101" i="14"/>
  <c r="AM106" i="14"/>
  <c r="G122" i="14"/>
  <c r="G127" i="14"/>
  <c r="G133" i="14"/>
  <c r="AE152" i="14"/>
  <c r="AB37" i="14"/>
  <c r="T40" i="14"/>
  <c r="AK40" i="14"/>
  <c r="M42" i="14"/>
  <c r="M43" i="14"/>
  <c r="AJ43" i="14"/>
  <c r="AN46" i="14"/>
  <c r="M61" i="14"/>
  <c r="M64" i="14"/>
  <c r="W79" i="14"/>
  <c r="AS79" i="14"/>
  <c r="R82" i="14"/>
  <c r="AI82" i="14"/>
  <c r="M83" i="14"/>
  <c r="AM84" i="14"/>
  <c r="AJ85" i="14"/>
  <c r="AN88" i="14"/>
  <c r="G134" i="14"/>
  <c r="AE141" i="14"/>
  <c r="AE142" i="14"/>
  <c r="AE146" i="14"/>
  <c r="BB147" i="14"/>
  <c r="AI37" i="14"/>
  <c r="M39" i="14"/>
  <c r="I43" i="14" s="1"/>
  <c r="Z40" i="14"/>
  <c r="AQ40" i="14"/>
  <c r="V42" i="14"/>
  <c r="S43" i="14"/>
  <c r="AN43" i="14"/>
  <c r="T82" i="14"/>
  <c r="AK82" i="14"/>
  <c r="S85" i="14"/>
  <c r="G129" i="14"/>
  <c r="G130" i="14"/>
  <c r="BB138" i="13"/>
  <c r="Q17" i="1"/>
  <c r="AF23" i="1"/>
  <c r="P23" i="1"/>
  <c r="P17" i="1"/>
  <c r="P13" i="1"/>
  <c r="AL13" i="1"/>
  <c r="AR25" i="1"/>
  <c r="AE23" i="1"/>
  <c r="AL11" i="1"/>
  <c r="AK11" i="1"/>
  <c r="AF15" i="1"/>
  <c r="AE15" i="1"/>
  <c r="R12" i="1"/>
  <c r="S12" i="1"/>
  <c r="W25" i="1"/>
  <c r="Y16" i="1"/>
  <c r="Z16" i="1"/>
  <c r="AF13" i="1"/>
  <c r="AE13" i="1"/>
  <c r="AK23" i="1"/>
  <c r="AL23" i="1"/>
  <c r="AK16" i="1"/>
  <c r="AL16" i="1"/>
  <c r="AP25" i="1"/>
  <c r="AK12" i="1"/>
  <c r="AW22" i="1"/>
  <c r="AW21" i="1"/>
  <c r="AW20" i="1"/>
  <c r="AW19" i="1"/>
  <c r="AW18" i="1"/>
  <c r="AW17" i="1"/>
  <c r="AW15" i="1"/>
  <c r="BG25" i="1"/>
  <c r="AW11" i="1"/>
  <c r="P10" i="1"/>
  <c r="R10" i="1"/>
  <c r="V25" i="1"/>
  <c r="AR97" i="13"/>
  <c r="G152" i="13"/>
  <c r="S21" i="1"/>
  <c r="R21" i="1"/>
  <c r="AK20" i="1"/>
  <c r="AL20" i="1"/>
  <c r="AW23" i="1"/>
  <c r="Q15" i="1"/>
  <c r="P21" i="1"/>
  <c r="AG25" i="1"/>
  <c r="Z18" i="1"/>
  <c r="P16" i="1"/>
  <c r="S22" i="1"/>
  <c r="Q10" i="1"/>
  <c r="AE14" i="1"/>
  <c r="AE22" i="1"/>
  <c r="R18" i="1"/>
  <c r="AE10" i="1"/>
  <c r="AX25" i="1"/>
  <c r="BF25" i="1"/>
  <c r="R11" i="1"/>
  <c r="L25" i="13"/>
  <c r="M14" i="13"/>
  <c r="BB144" i="13"/>
  <c r="BB143" i="13"/>
  <c r="AE147" i="13"/>
  <c r="AE150" i="13"/>
  <c r="M98" i="13"/>
  <c r="AJ107" i="13" s="1"/>
  <c r="Q12" i="1"/>
  <c r="Z12" i="1"/>
  <c r="R14" i="1"/>
  <c r="Q14" i="1"/>
  <c r="R20" i="1"/>
  <c r="S20" i="1"/>
  <c r="Q20" i="1"/>
  <c r="R19" i="1"/>
  <c r="S19" i="1"/>
  <c r="AE18" i="1"/>
  <c r="AF18" i="1"/>
  <c r="AA25" i="1"/>
  <c r="AY25" i="1"/>
  <c r="P18" i="1"/>
  <c r="AL22" i="1"/>
  <c r="P19" i="1"/>
  <c r="P12" i="1"/>
  <c r="Z10" i="1"/>
  <c r="AM25" i="1"/>
  <c r="P14" i="1"/>
  <c r="Q16" i="1"/>
  <c r="AF17" i="1"/>
  <c r="AD25" i="1"/>
  <c r="AW10" i="1"/>
  <c r="S16" i="1"/>
  <c r="AL10" i="1"/>
  <c r="N25" i="13"/>
  <c r="M19" i="13"/>
  <c r="AJ25" i="13"/>
  <c r="AI25" i="13"/>
  <c r="AN59" i="13"/>
  <c r="AN43" i="13"/>
  <c r="S43" i="13"/>
  <c r="V42" i="13"/>
  <c r="AQ40" i="13"/>
  <c r="Z40" i="13"/>
  <c r="M39" i="13"/>
  <c r="I43" i="13" s="1"/>
  <c r="AI37" i="13"/>
  <c r="W79" i="13"/>
  <c r="AN46" i="13"/>
  <c r="AJ43" i="13"/>
  <c r="M43" i="13"/>
  <c r="M42" i="13"/>
  <c r="AK40" i="13"/>
  <c r="T40" i="13"/>
  <c r="M38" i="13"/>
  <c r="AB37" i="13"/>
  <c r="AN79" i="13"/>
  <c r="W43" i="13"/>
  <c r="AS40" i="13"/>
  <c r="M40" i="13"/>
  <c r="R37" i="13"/>
  <c r="W101" i="13"/>
  <c r="W59" i="13"/>
  <c r="W46" i="13"/>
  <c r="AI40" i="13"/>
  <c r="AI104" i="13" s="1"/>
  <c r="AS37" i="13"/>
  <c r="AN101" i="13"/>
  <c r="AR43" i="13"/>
  <c r="AM42" i="13"/>
  <c r="AB40" i="13"/>
  <c r="AN37" i="13"/>
  <c r="R40" i="13"/>
  <c r="W68" i="13"/>
  <c r="AA65" i="13"/>
  <c r="V64" i="13"/>
  <c r="AS62" i="13"/>
  <c r="AB62" i="13"/>
  <c r="AB104" i="13" s="1"/>
  <c r="R59" i="13"/>
  <c r="AR65" i="13"/>
  <c r="W65" i="13"/>
  <c r="AQ62" i="13"/>
  <c r="AQ104" i="13" s="1"/>
  <c r="Z62" i="13"/>
  <c r="AI59" i="13"/>
  <c r="AN65" i="13"/>
  <c r="T62" i="13"/>
  <c r="AB59" i="13"/>
  <c r="AJ65" i="13"/>
  <c r="R62" i="13"/>
  <c r="S65" i="13"/>
  <c r="AK62" i="13"/>
  <c r="AM64" i="13"/>
  <c r="M99" i="13"/>
  <c r="AE138" i="13" s="1"/>
  <c r="G148" i="13"/>
  <c r="G132" i="13"/>
  <c r="G151" i="13"/>
  <c r="O25" i="13"/>
  <c r="M25" i="13" s="1"/>
  <c r="P25" i="13"/>
  <c r="M62" i="13"/>
  <c r="M64" i="13"/>
  <c r="M61" i="13"/>
  <c r="M59" i="13"/>
  <c r="M60" i="13"/>
  <c r="I64" i="13" s="1"/>
  <c r="AR98" i="13"/>
  <c r="BB140" i="13"/>
  <c r="G122" i="13"/>
  <c r="G131" i="13"/>
  <c r="G140" i="13"/>
  <c r="BB141" i="13"/>
  <c r="T25" i="1"/>
  <c r="S11" i="1"/>
  <c r="M22" i="13"/>
  <c r="X25" i="13"/>
  <c r="W25" i="13"/>
  <c r="M63" i="13"/>
  <c r="G125" i="13"/>
  <c r="AA98" i="13"/>
  <c r="BB150" i="13"/>
  <c r="AE143" i="13"/>
  <c r="AE144" i="13"/>
  <c r="G149" i="13"/>
  <c r="M10" i="13"/>
  <c r="AU25" i="13"/>
  <c r="AA97" i="13"/>
  <c r="G124" i="13"/>
  <c r="AE142" i="13"/>
  <c r="G134" i="13"/>
  <c r="AS79" i="13"/>
  <c r="R82" i="13"/>
  <c r="AI82" i="13"/>
  <c r="AM84" i="13"/>
  <c r="AJ85" i="13"/>
  <c r="AN88" i="13"/>
  <c r="AE141" i="13"/>
  <c r="AE146" i="13"/>
  <c r="BB147" i="13"/>
  <c r="AB79" i="13"/>
  <c r="T82" i="13"/>
  <c r="AK82" i="13"/>
  <c r="S85" i="13"/>
  <c r="G129" i="13"/>
  <c r="G130" i="13"/>
  <c r="G133" i="12"/>
  <c r="AK62" i="12"/>
  <c r="AK104" i="12" s="1"/>
  <c r="AS59" i="12"/>
  <c r="AI59" i="12"/>
  <c r="AR65" i="12"/>
  <c r="AA65" i="12"/>
  <c r="T62" i="12"/>
  <c r="T104" i="12" s="1"/>
  <c r="M64" i="12"/>
  <c r="AE150" i="12"/>
  <c r="M98" i="12"/>
  <c r="BB144" i="12"/>
  <c r="AE141" i="12"/>
  <c r="G141" i="12" s="1"/>
  <c r="AN68" i="12"/>
  <c r="R59" i="12"/>
  <c r="AJ65" i="12"/>
  <c r="Z62" i="12"/>
  <c r="Z104" i="12" s="1"/>
  <c r="AB62" i="12"/>
  <c r="AB104" i="12" s="1"/>
  <c r="W68" i="12"/>
  <c r="M62" i="12"/>
  <c r="W101" i="12"/>
  <c r="AN101" i="12"/>
  <c r="G123" i="12"/>
  <c r="M60" i="12"/>
  <c r="I64" i="12" s="1"/>
  <c r="AM64" i="12"/>
  <c r="R62" i="12"/>
  <c r="R104" i="12" s="1"/>
  <c r="AQ62" i="12"/>
  <c r="AQ104" i="12" s="1"/>
  <c r="AS62" i="12"/>
  <c r="AS104" i="12" s="1"/>
  <c r="AA97" i="12"/>
  <c r="AS101" i="12"/>
  <c r="S107" i="12"/>
  <c r="AR107" i="12"/>
  <c r="BB151" i="11"/>
  <c r="AE150" i="11"/>
  <c r="G150" i="11" s="1"/>
  <c r="W85" i="11"/>
  <c r="G125" i="11"/>
  <c r="BB143" i="11"/>
  <c r="T82" i="11"/>
  <c r="T104" i="11" s="1"/>
  <c r="AE142" i="11"/>
  <c r="G142" i="11" s="1"/>
  <c r="AJ85" i="11"/>
  <c r="R82" i="11"/>
  <c r="R104" i="11" s="1"/>
  <c r="G133" i="11"/>
  <c r="G126" i="11"/>
  <c r="W88" i="11"/>
  <c r="AR85" i="11"/>
  <c r="M81" i="11"/>
  <c r="AN79" i="11"/>
  <c r="AA97" i="11"/>
  <c r="AA98" i="11"/>
  <c r="AR97" i="11"/>
  <c r="AB79" i="11"/>
  <c r="AM84" i="11"/>
  <c r="AS79" i="11"/>
  <c r="V84" i="11"/>
  <c r="AE151" i="11"/>
  <c r="G151" i="11" s="1"/>
  <c r="G134" i="10"/>
  <c r="G148" i="10"/>
  <c r="AA97" i="10"/>
  <c r="AA98" i="10"/>
  <c r="G133" i="10"/>
  <c r="G132" i="10"/>
  <c r="G131" i="10"/>
  <c r="AE144" i="10"/>
  <c r="G144" i="10" s="1"/>
  <c r="AE140" i="10"/>
  <c r="G140" i="10" s="1"/>
  <c r="AI101" i="9"/>
  <c r="M102" i="9"/>
  <c r="BB141" i="9"/>
  <c r="BB140" i="9"/>
  <c r="AN68" i="9"/>
  <c r="AI62" i="9"/>
  <c r="AI104" i="9" s="1"/>
  <c r="T62" i="9"/>
  <c r="AI59" i="9"/>
  <c r="AR65" i="9"/>
  <c r="S107" i="9"/>
  <c r="W68" i="9"/>
  <c r="R59" i="9"/>
  <c r="R62" i="9"/>
  <c r="R104" i="9" s="1"/>
  <c r="AK62" i="9"/>
  <c r="Z62" i="9"/>
  <c r="Z104" i="9" s="1"/>
  <c r="AK82" i="9"/>
  <c r="AE141" i="9"/>
  <c r="AE145" i="9"/>
  <c r="G145" i="9" s="1"/>
  <c r="AB101" i="9"/>
  <c r="AJ107" i="9"/>
  <c r="AN110" i="9"/>
  <c r="G120" i="9"/>
  <c r="AG148" i="9" s="1"/>
  <c r="AM142" i="9" s="1"/>
  <c r="V64" i="9"/>
  <c r="AS59" i="9"/>
  <c r="AS62" i="9"/>
  <c r="AS104" i="9" s="1"/>
  <c r="AJ65" i="9"/>
  <c r="S65" i="9"/>
  <c r="AE144" i="9"/>
  <c r="AE147" i="9"/>
  <c r="BB143" i="9"/>
  <c r="V106" i="9"/>
  <c r="W110" i="9"/>
  <c r="G145" i="7"/>
  <c r="R82" i="7"/>
  <c r="G127" i="7"/>
  <c r="AS82" i="7"/>
  <c r="M80" i="7"/>
  <c r="I84" i="7" s="1"/>
  <c r="BB140" i="7"/>
  <c r="AK82" i="7"/>
  <c r="AK104" i="7" s="1"/>
  <c r="Z82" i="7"/>
  <c r="G130" i="7"/>
  <c r="M60" i="7"/>
  <c r="I64" i="7" s="1"/>
  <c r="W68" i="7"/>
  <c r="R59" i="7"/>
  <c r="AR97" i="7"/>
  <c r="AJ85" i="7"/>
  <c r="AS79" i="7"/>
  <c r="W88" i="7"/>
  <c r="AB82" i="7"/>
  <c r="G129" i="7"/>
  <c r="M82" i="7"/>
  <c r="AB79" i="7"/>
  <c r="M79" i="7"/>
  <c r="AR85" i="7"/>
  <c r="AI79" i="7"/>
  <c r="G126" i="7"/>
  <c r="AN85" i="7"/>
  <c r="AM84" i="7"/>
  <c r="AA85" i="7"/>
  <c r="M83" i="7"/>
  <c r="M84" i="7"/>
  <c r="AN88" i="7"/>
  <c r="W101" i="7"/>
  <c r="AE145" i="6"/>
  <c r="G145" i="6" s="1"/>
  <c r="M61" i="6"/>
  <c r="AJ65" i="6"/>
  <c r="AK62" i="6"/>
  <c r="AK104" i="6" s="1"/>
  <c r="Z62" i="6"/>
  <c r="R59" i="6"/>
  <c r="AA65" i="6"/>
  <c r="AI62" i="6"/>
  <c r="G148" i="6"/>
  <c r="G130" i="6"/>
  <c r="R62" i="6"/>
  <c r="S65" i="6"/>
  <c r="AQ62" i="6"/>
  <c r="AB62" i="6"/>
  <c r="AB104" i="6" s="1"/>
  <c r="W68" i="6"/>
  <c r="AS59" i="6"/>
  <c r="AN68" i="6"/>
  <c r="M63" i="6"/>
  <c r="R37" i="6"/>
  <c r="T40" i="6"/>
  <c r="T104" i="6" s="1"/>
  <c r="S43" i="6"/>
  <c r="G126" i="6"/>
  <c r="AE147" i="6"/>
  <c r="BB144" i="6"/>
  <c r="BB147" i="6"/>
  <c r="G143" i="6"/>
  <c r="BB151" i="6"/>
  <c r="G151" i="6" s="1"/>
  <c r="M60" i="6"/>
  <c r="I64" i="6" s="1"/>
  <c r="AB59" i="6"/>
  <c r="AN65" i="6"/>
  <c r="W65" i="6"/>
  <c r="AS62" i="6"/>
  <c r="AS104" i="6" s="1"/>
  <c r="M99" i="6"/>
  <c r="AE138" i="6" s="1"/>
  <c r="W37" i="6"/>
  <c r="Z40" i="6"/>
  <c r="W101" i="6"/>
  <c r="W101" i="4"/>
  <c r="R40" i="4"/>
  <c r="R104" i="4" s="1"/>
  <c r="T40" i="4"/>
  <c r="AJ43" i="4"/>
  <c r="M39" i="4"/>
  <c r="S43" i="4"/>
  <c r="AI40" i="4"/>
  <c r="AR43" i="4"/>
  <c r="AM42" i="4"/>
  <c r="AS40" i="4"/>
  <c r="AJ65" i="4"/>
  <c r="BB140" i="4"/>
  <c r="G122" i="4"/>
  <c r="AS37" i="4"/>
  <c r="M40" i="4"/>
  <c r="AN37" i="4"/>
  <c r="R37" i="4"/>
  <c r="AE143" i="4"/>
  <c r="G143" i="4" s="1"/>
  <c r="BB143" i="4"/>
  <c r="AE145" i="4"/>
  <c r="G145" i="4" s="1"/>
  <c r="W37" i="4"/>
  <c r="AK40" i="4"/>
  <c r="AN46" i="4"/>
  <c r="Z40" i="4"/>
  <c r="AN43" i="4"/>
  <c r="G142" i="4"/>
  <c r="AA43" i="4"/>
  <c r="AN79" i="4"/>
  <c r="M42" i="4"/>
  <c r="W79" i="4"/>
  <c r="AQ40" i="4"/>
  <c r="AQ104" i="4" s="1"/>
  <c r="AN59" i="4"/>
  <c r="W59" i="4"/>
  <c r="M38" i="4"/>
  <c r="AA97" i="4"/>
  <c r="AR97" i="4"/>
  <c r="G150" i="3"/>
  <c r="BB138" i="3"/>
  <c r="B122" i="3" s="1"/>
  <c r="G151" i="3"/>
  <c r="AR61" i="1"/>
  <c r="L36" i="1"/>
  <c r="L58" i="1"/>
  <c r="G129" i="3"/>
  <c r="G122" i="3"/>
  <c r="AN68" i="3"/>
  <c r="AJ65" i="3"/>
  <c r="AK62" i="3"/>
  <c r="AK104" i="3" s="1"/>
  <c r="Z62" i="3"/>
  <c r="Z104" i="3" s="1"/>
  <c r="R59" i="3"/>
  <c r="AA65" i="3"/>
  <c r="G132" i="3"/>
  <c r="BB143" i="3"/>
  <c r="G123" i="3"/>
  <c r="G124" i="3"/>
  <c r="AR98" i="3"/>
  <c r="AE142" i="3"/>
  <c r="AI62" i="3"/>
  <c r="AI104" i="3" s="1"/>
  <c r="R62" i="3"/>
  <c r="R104" i="3" s="1"/>
  <c r="S65" i="3"/>
  <c r="AQ62" i="3"/>
  <c r="AQ104" i="3" s="1"/>
  <c r="AB62" i="3"/>
  <c r="AB104" i="3" s="1"/>
  <c r="W68" i="3"/>
  <c r="BB144" i="3"/>
  <c r="AS59" i="3"/>
  <c r="M98" i="3"/>
  <c r="W101" i="3"/>
  <c r="AN101" i="3"/>
  <c r="AE141" i="3"/>
  <c r="BB146" i="3"/>
  <c r="AB59" i="3"/>
  <c r="AN65" i="3"/>
  <c r="W65" i="3"/>
  <c r="AS62" i="3"/>
  <c r="AS104" i="3" s="1"/>
  <c r="G126" i="3"/>
  <c r="AE140" i="3"/>
  <c r="AA97" i="3"/>
  <c r="AR97" i="3"/>
  <c r="G142" i="12"/>
  <c r="AJ107" i="12"/>
  <c r="AN110" i="12"/>
  <c r="M104" i="12"/>
  <c r="W107" i="12"/>
  <c r="R101" i="12"/>
  <c r="M106" i="12"/>
  <c r="G120" i="12"/>
  <c r="BD146" i="12" s="1"/>
  <c r="BK148" i="12" s="1"/>
  <c r="AI101" i="12"/>
  <c r="AN107" i="12"/>
  <c r="G149" i="12"/>
  <c r="AG149" i="12"/>
  <c r="AS142" i="12" s="1"/>
  <c r="BD144" i="12"/>
  <c r="BI145" i="12" s="1"/>
  <c r="W110" i="12"/>
  <c r="I141" i="12"/>
  <c r="L139" i="12" s="1"/>
  <c r="BD150" i="12"/>
  <c r="BL145" i="12" s="1"/>
  <c r="AM106" i="12"/>
  <c r="AA107" i="12"/>
  <c r="G126" i="12"/>
  <c r="I126" i="12" s="1"/>
  <c r="N127" i="12" s="1"/>
  <c r="AE143" i="12"/>
  <c r="M102" i="12"/>
  <c r="G122" i="12"/>
  <c r="I122" i="12" s="1"/>
  <c r="AE152" i="12"/>
  <c r="AR98" i="12"/>
  <c r="G144" i="12"/>
  <c r="I144" i="12" s="1"/>
  <c r="N145" i="12" s="1"/>
  <c r="BB147" i="12"/>
  <c r="BD147" i="12" s="1"/>
  <c r="G129" i="12"/>
  <c r="I129" i="12" s="1"/>
  <c r="G127" i="12"/>
  <c r="I127" i="12" s="1"/>
  <c r="U127" i="12" s="1"/>
  <c r="G124" i="12"/>
  <c r="I124" i="12" s="1"/>
  <c r="V121" i="12" s="1"/>
  <c r="M105" i="12"/>
  <c r="G150" i="12"/>
  <c r="I150" i="12" s="1"/>
  <c r="Q145" i="12" s="1"/>
  <c r="BB140" i="12"/>
  <c r="BD140" i="12" s="1"/>
  <c r="BB145" i="12"/>
  <c r="BD145" i="12" s="1"/>
  <c r="BP145" i="12" s="1"/>
  <c r="M100" i="12"/>
  <c r="AE145" i="12"/>
  <c r="AE140" i="12"/>
  <c r="BB152" i="12"/>
  <c r="BD152" i="12" s="1"/>
  <c r="BM143" i="12" s="1"/>
  <c r="AB101" i="12"/>
  <c r="V106" i="12"/>
  <c r="AE147" i="12"/>
  <c r="G131" i="12"/>
  <c r="I131" i="12" s="1"/>
  <c r="U124" i="12" s="1"/>
  <c r="AE146" i="12"/>
  <c r="BD148" i="12"/>
  <c r="BJ142" i="12" s="1"/>
  <c r="BB143" i="12"/>
  <c r="BD143" i="12" s="1"/>
  <c r="M103" i="12"/>
  <c r="AE151" i="12"/>
  <c r="G149" i="11"/>
  <c r="BB147" i="11"/>
  <c r="AE143" i="11"/>
  <c r="AE140" i="11"/>
  <c r="M100" i="11"/>
  <c r="AR98" i="11"/>
  <c r="AE146" i="11"/>
  <c r="G134" i="11"/>
  <c r="BB144" i="11"/>
  <c r="AE144" i="11"/>
  <c r="AE147" i="11"/>
  <c r="G128" i="11"/>
  <c r="G122" i="11"/>
  <c r="M98" i="11"/>
  <c r="AS101" i="11" s="1"/>
  <c r="G152" i="10"/>
  <c r="AE149" i="10"/>
  <c r="M98" i="10"/>
  <c r="M105" i="10" s="1"/>
  <c r="G125" i="10"/>
  <c r="AR98" i="10"/>
  <c r="AE142" i="10"/>
  <c r="M99" i="10"/>
  <c r="AE138" i="10" s="1"/>
  <c r="G122" i="10"/>
  <c r="M100" i="10"/>
  <c r="BB143" i="10"/>
  <c r="G126" i="10"/>
  <c r="G129" i="10"/>
  <c r="BB147" i="10"/>
  <c r="G128" i="10"/>
  <c r="G144" i="9"/>
  <c r="M103" i="9"/>
  <c r="R101" i="9"/>
  <c r="W107" i="9"/>
  <c r="AN107" i="9"/>
  <c r="M104" i="9"/>
  <c r="M106" i="9"/>
  <c r="BB147" i="9"/>
  <c r="BB146" i="9"/>
  <c r="G125" i="9"/>
  <c r="G126" i="9"/>
  <c r="G124" i="9"/>
  <c r="G134" i="9"/>
  <c r="AE146" i="9"/>
  <c r="AR98" i="9"/>
  <c r="AE152" i="9"/>
  <c r="M105" i="9"/>
  <c r="AE143" i="9"/>
  <c r="M100" i="9"/>
  <c r="G131" i="9"/>
  <c r="AA97" i="9"/>
  <c r="G129" i="9"/>
  <c r="AE149" i="9"/>
  <c r="AS101" i="9"/>
  <c r="AM106" i="9"/>
  <c r="AA107" i="9"/>
  <c r="BB138" i="7"/>
  <c r="G142" i="7"/>
  <c r="G152" i="7"/>
  <c r="BB147" i="7"/>
  <c r="BB143" i="7"/>
  <c r="G143" i="7" s="1"/>
  <c r="AE144" i="7"/>
  <c r="G134" i="7"/>
  <c r="AE149" i="7"/>
  <c r="AR98" i="7"/>
  <c r="G122" i="7"/>
  <c r="M99" i="7"/>
  <c r="AE138" i="7" s="1"/>
  <c r="G141" i="7"/>
  <c r="M98" i="7"/>
  <c r="M101" i="7" s="1"/>
  <c r="AE147" i="7"/>
  <c r="G124" i="7"/>
  <c r="BB146" i="7"/>
  <c r="AE140" i="7"/>
  <c r="G128" i="7"/>
  <c r="AE146" i="7"/>
  <c r="G142" i="6"/>
  <c r="G129" i="6"/>
  <c r="G122" i="6"/>
  <c r="AE144" i="6"/>
  <c r="G131" i="6"/>
  <c r="AE140" i="6"/>
  <c r="AR98" i="6"/>
  <c r="AE146" i="6"/>
  <c r="G134" i="6"/>
  <c r="AE152" i="6"/>
  <c r="M98" i="6"/>
  <c r="AN110" i="6" s="1"/>
  <c r="G125" i="6"/>
  <c r="AE149" i="6"/>
  <c r="G124" i="6"/>
  <c r="M100" i="6"/>
  <c r="G149" i="4"/>
  <c r="G152" i="4"/>
  <c r="BB147" i="4"/>
  <c r="M100" i="4"/>
  <c r="M98" i="4"/>
  <c r="V106" i="4" s="1"/>
  <c r="G125" i="4"/>
  <c r="AE140" i="4"/>
  <c r="G124" i="4"/>
  <c r="AR98" i="4"/>
  <c r="G141" i="4"/>
  <c r="G129" i="4"/>
  <c r="AE146" i="4"/>
  <c r="G134" i="4"/>
  <c r="G126" i="4"/>
  <c r="G128" i="4"/>
  <c r="AE147" i="4"/>
  <c r="BB146" i="4"/>
  <c r="BB144" i="4"/>
  <c r="C122" i="3"/>
  <c r="G138" i="3"/>
  <c r="R101" i="3"/>
  <c r="AN101" i="2"/>
  <c r="L37" i="1"/>
  <c r="G128" i="2"/>
  <c r="BB143" i="2"/>
  <c r="G127" i="2"/>
  <c r="AM84" i="2"/>
  <c r="AS82" i="2"/>
  <c r="R79" i="2"/>
  <c r="W85" i="2"/>
  <c r="AI79" i="2"/>
  <c r="AN85" i="2"/>
  <c r="S85" i="2"/>
  <c r="T82" i="2"/>
  <c r="AI82" i="2"/>
  <c r="AI104" i="2" s="1"/>
  <c r="W88" i="2"/>
  <c r="AB82" i="2"/>
  <c r="M84" i="2"/>
  <c r="AB79" i="2"/>
  <c r="M79" i="2"/>
  <c r="AK82" i="2"/>
  <c r="R82" i="2"/>
  <c r="AA85" i="2"/>
  <c r="M82" i="2"/>
  <c r="AQ82" i="2"/>
  <c r="M80" i="2"/>
  <c r="M83" i="2"/>
  <c r="I84" i="2" s="1"/>
  <c r="M63" i="2"/>
  <c r="M62" i="2"/>
  <c r="BB152" i="2"/>
  <c r="AR98" i="2"/>
  <c r="I64" i="2"/>
  <c r="M61" i="2"/>
  <c r="G122" i="2"/>
  <c r="G142" i="2"/>
  <c r="AR97" i="2"/>
  <c r="G152" i="2"/>
  <c r="AB104" i="2"/>
  <c r="AK104" i="2"/>
  <c r="AQ62" i="2"/>
  <c r="AQ104" i="2" s="1"/>
  <c r="Z104" i="2"/>
  <c r="AM64" i="2"/>
  <c r="AS59" i="2"/>
  <c r="AB59" i="2"/>
  <c r="AB62" i="2"/>
  <c r="V64" i="2"/>
  <c r="T104" i="2"/>
  <c r="AE146" i="2"/>
  <c r="G146" i="2" s="1"/>
  <c r="R104" i="2"/>
  <c r="AS104" i="2"/>
  <c r="G125" i="2"/>
  <c r="G126" i="2"/>
  <c r="BB145" i="2"/>
  <c r="AA97" i="2"/>
  <c r="G124" i="2"/>
  <c r="AE145" i="2"/>
  <c r="G145" i="2" s="1"/>
  <c r="G148" i="2"/>
  <c r="AE143" i="2"/>
  <c r="G143" i="2" s="1"/>
  <c r="AE140" i="2"/>
  <c r="G140" i="2" s="1"/>
  <c r="G123" i="2"/>
  <c r="G141" i="2"/>
  <c r="BB151" i="2"/>
  <c r="G151" i="2" s="1"/>
  <c r="BB144" i="2"/>
  <c r="G144" i="2" s="1"/>
  <c r="G133" i="2"/>
  <c r="G150" i="2"/>
  <c r="BB147" i="2"/>
  <c r="G130" i="2"/>
  <c r="G129" i="2"/>
  <c r="G132" i="2"/>
  <c r="M98" i="2"/>
  <c r="AN107" i="2" s="1"/>
  <c r="AE149" i="2"/>
  <c r="G149" i="2" s="1"/>
  <c r="AA98" i="2"/>
  <c r="AE147" i="2"/>
  <c r="M100" i="2"/>
  <c r="M99" i="2"/>
  <c r="AE138" i="2" s="1"/>
  <c r="I84" i="10" l="1"/>
  <c r="AK104" i="10"/>
  <c r="Z104" i="10"/>
  <c r="AS104" i="10"/>
  <c r="AI104" i="10"/>
  <c r="T104" i="10"/>
  <c r="R104" i="10"/>
  <c r="G141" i="10"/>
  <c r="G147" i="10"/>
  <c r="I43" i="10"/>
  <c r="M25" i="10"/>
  <c r="M106" i="10"/>
  <c r="W110" i="10"/>
  <c r="V106" i="10"/>
  <c r="BD148" i="9"/>
  <c r="BJ142" i="9" s="1"/>
  <c r="AG132" i="9"/>
  <c r="AO127" i="9" s="1"/>
  <c r="AG130" i="9"/>
  <c r="AM124" i="9" s="1"/>
  <c r="I130" i="9"/>
  <c r="O124" i="9" s="1"/>
  <c r="AG122" i="9"/>
  <c r="BD147" i="9"/>
  <c r="AG147" i="9"/>
  <c r="BD145" i="9"/>
  <c r="BP145" i="9" s="1"/>
  <c r="I122" i="9"/>
  <c r="T104" i="9"/>
  <c r="BD152" i="9"/>
  <c r="BM143" i="9" s="1"/>
  <c r="I126" i="9"/>
  <c r="N127" i="9" s="1"/>
  <c r="AG145" i="9"/>
  <c r="AS145" i="9" s="1"/>
  <c r="I125" i="9"/>
  <c r="AG150" i="9"/>
  <c r="AO145" i="9" s="1"/>
  <c r="AG120" i="9"/>
  <c r="I142" i="9"/>
  <c r="V139" i="9" s="1"/>
  <c r="AG133" i="9"/>
  <c r="AO121" i="9" s="1"/>
  <c r="I131" i="9"/>
  <c r="U124" i="9" s="1"/>
  <c r="I151" i="9"/>
  <c r="Q139" i="9" s="1"/>
  <c r="BD146" i="9"/>
  <c r="BK148" i="9" s="1"/>
  <c r="I123" i="9"/>
  <c r="L121" i="9" s="1"/>
  <c r="AG138" i="9"/>
  <c r="AG142" i="9"/>
  <c r="AT139" i="9" s="1"/>
  <c r="AG124" i="9"/>
  <c r="AT121" i="9" s="1"/>
  <c r="AG126" i="9"/>
  <c r="AL127" i="9" s="1"/>
  <c r="AG144" i="9"/>
  <c r="AL145" i="9" s="1"/>
  <c r="I128" i="9"/>
  <c r="P130" i="9" s="1"/>
  <c r="BD140" i="9"/>
  <c r="BD151" i="9"/>
  <c r="BL139" i="9" s="1"/>
  <c r="AG134" i="9"/>
  <c r="AP125" i="9" s="1"/>
  <c r="I144" i="9"/>
  <c r="N145" i="9" s="1"/>
  <c r="AG141" i="9"/>
  <c r="AJ139" i="9" s="1"/>
  <c r="AG140" i="9"/>
  <c r="AG131" i="9"/>
  <c r="AS124" i="9" s="1"/>
  <c r="AG129" i="9"/>
  <c r="BD149" i="9"/>
  <c r="BP142" i="9" s="1"/>
  <c r="I129" i="9"/>
  <c r="I145" i="9"/>
  <c r="U145" i="9" s="1"/>
  <c r="AG123" i="9"/>
  <c r="AJ121" i="9" s="1"/>
  <c r="I124" i="9"/>
  <c r="V121" i="9" s="1"/>
  <c r="BD143" i="9"/>
  <c r="O10" i="1"/>
  <c r="X5" i="30"/>
  <c r="I43" i="8"/>
  <c r="AG142" i="8"/>
  <c r="AT139" i="8" s="1"/>
  <c r="G142" i="8"/>
  <c r="I142" i="8" s="1"/>
  <c r="V139" i="8" s="1"/>
  <c r="G152" i="8"/>
  <c r="AG152" i="8"/>
  <c r="AP143" i="8" s="1"/>
  <c r="I64" i="8"/>
  <c r="I131" i="8"/>
  <c r="U124" i="8" s="1"/>
  <c r="I126" i="8"/>
  <c r="N127" i="8" s="1"/>
  <c r="AI104" i="8"/>
  <c r="T104" i="8"/>
  <c r="I134" i="8"/>
  <c r="R125" i="8" s="1"/>
  <c r="C134" i="8"/>
  <c r="BD143" i="8"/>
  <c r="G144" i="8"/>
  <c r="I144" i="8" s="1"/>
  <c r="N145" i="8" s="1"/>
  <c r="AG144" i="8"/>
  <c r="AL145" i="8" s="1"/>
  <c r="AQ104" i="8"/>
  <c r="AG146" i="8"/>
  <c r="AN148" i="8" s="1"/>
  <c r="G146" i="8"/>
  <c r="I146" i="8" s="1"/>
  <c r="P148" i="8" s="1"/>
  <c r="BD138" i="8"/>
  <c r="C122" i="8"/>
  <c r="BD141" i="8"/>
  <c r="BG139" i="8" s="1"/>
  <c r="BD140" i="8"/>
  <c r="G138" i="8"/>
  <c r="I138" i="8" s="1"/>
  <c r="G120" i="8"/>
  <c r="AN110" i="8"/>
  <c r="W110" i="8"/>
  <c r="AR107" i="8"/>
  <c r="AA107" i="8"/>
  <c r="AM106" i="8"/>
  <c r="R101" i="8"/>
  <c r="M105" i="8"/>
  <c r="V106" i="8"/>
  <c r="AS101" i="8"/>
  <c r="G140" i="8"/>
  <c r="I140" i="8" s="1"/>
  <c r="I145" i="8"/>
  <c r="U145" i="8" s="1"/>
  <c r="M104" i="8"/>
  <c r="AG141" i="8"/>
  <c r="AJ139" i="8" s="1"/>
  <c r="G141" i="8"/>
  <c r="I141" i="8" s="1"/>
  <c r="L139" i="8" s="1"/>
  <c r="I122" i="8"/>
  <c r="G147" i="8"/>
  <c r="I147" i="8" s="1"/>
  <c r="AG147" i="8"/>
  <c r="AN107" i="8"/>
  <c r="G149" i="8"/>
  <c r="I149" i="8" s="1"/>
  <c r="U142" i="8" s="1"/>
  <c r="AG149" i="8"/>
  <c r="AS142" i="8" s="1"/>
  <c r="G150" i="8"/>
  <c r="I150" i="8" s="1"/>
  <c r="Q145" i="8" s="1"/>
  <c r="AG150" i="8"/>
  <c r="AO145" i="8" s="1"/>
  <c r="AG143" i="8"/>
  <c r="G143" i="8"/>
  <c r="I143" i="8" s="1"/>
  <c r="I125" i="8"/>
  <c r="AK104" i="8"/>
  <c r="Z104" i="8"/>
  <c r="W19" i="30"/>
  <c r="W21" i="30" s="1"/>
  <c r="L62" i="1"/>
  <c r="L60" i="1"/>
  <c r="L63" i="1"/>
  <c r="L61" i="1"/>
  <c r="R104" i="7"/>
  <c r="AB104" i="7"/>
  <c r="I43" i="7"/>
  <c r="AS104" i="7"/>
  <c r="Z104" i="7"/>
  <c r="AI101" i="7"/>
  <c r="M25" i="7"/>
  <c r="G147" i="6"/>
  <c r="R104" i="6"/>
  <c r="AQ104" i="6"/>
  <c r="AI104" i="6"/>
  <c r="I43" i="6"/>
  <c r="M25" i="6"/>
  <c r="G146" i="5"/>
  <c r="BD150" i="5"/>
  <c r="BL145" i="5" s="1"/>
  <c r="I138" i="5"/>
  <c r="G143" i="5"/>
  <c r="I130" i="5"/>
  <c r="O124" i="5" s="1"/>
  <c r="G142" i="5"/>
  <c r="I145" i="5"/>
  <c r="U145" i="5" s="1"/>
  <c r="AI104" i="5"/>
  <c r="G150" i="5"/>
  <c r="I147" i="5"/>
  <c r="G144" i="5"/>
  <c r="AB104" i="5"/>
  <c r="I129" i="5"/>
  <c r="G141" i="5"/>
  <c r="G152" i="5"/>
  <c r="AG152" i="5"/>
  <c r="AP143" i="5" s="1"/>
  <c r="R104" i="5"/>
  <c r="AN110" i="5"/>
  <c r="W107" i="5"/>
  <c r="BD138" i="5"/>
  <c r="AR107" i="5"/>
  <c r="AS104" i="5"/>
  <c r="BD147" i="5"/>
  <c r="AJ107" i="5"/>
  <c r="S107" i="5"/>
  <c r="M106" i="5"/>
  <c r="AB101" i="5"/>
  <c r="G120" i="5"/>
  <c r="I133" i="5" s="1"/>
  <c r="V106" i="5"/>
  <c r="AS101" i="5"/>
  <c r="M105" i="5"/>
  <c r="M104" i="5"/>
  <c r="AN107" i="5"/>
  <c r="G149" i="5"/>
  <c r="I149" i="5" s="1"/>
  <c r="U142" i="5" s="1"/>
  <c r="AG149" i="5"/>
  <c r="AS142" i="5" s="1"/>
  <c r="M102" i="5"/>
  <c r="C134" i="5"/>
  <c r="AI101" i="5"/>
  <c r="B122" i="5"/>
  <c r="I126" i="5"/>
  <c r="N127" i="5" s="1"/>
  <c r="I125" i="5"/>
  <c r="T104" i="5"/>
  <c r="M19" i="30"/>
  <c r="M21" i="30" s="1"/>
  <c r="I84" i="4"/>
  <c r="AI104" i="4"/>
  <c r="Z104" i="4"/>
  <c r="AS104" i="4"/>
  <c r="AQ96" i="1"/>
  <c r="I64" i="4"/>
  <c r="AQ97" i="1"/>
  <c r="I43" i="4"/>
  <c r="AB101" i="4"/>
  <c r="T104" i="4"/>
  <c r="AK104" i="4"/>
  <c r="M25" i="4"/>
  <c r="L99" i="1"/>
  <c r="L98" i="1"/>
  <c r="X19" i="30"/>
  <c r="X21" i="30" s="1"/>
  <c r="V87" i="1"/>
  <c r="U83" i="1"/>
  <c r="Z84" i="1"/>
  <c r="AR78" i="1"/>
  <c r="V84" i="1"/>
  <c r="AH78" i="1"/>
  <c r="AA78" i="1"/>
  <c r="L82" i="1"/>
  <c r="L83" i="1"/>
  <c r="AM84" i="1"/>
  <c r="R84" i="1"/>
  <c r="Q37" i="1"/>
  <c r="L97" i="1"/>
  <c r="Q100" i="1" s="1"/>
  <c r="V78" i="1"/>
  <c r="AM78" i="1"/>
  <c r="AM87" i="1"/>
  <c r="AR81" i="1"/>
  <c r="AJ81" i="1"/>
  <c r="AA81" i="1"/>
  <c r="S81" i="1"/>
  <c r="L81" i="1"/>
  <c r="AQ84" i="1"/>
  <c r="AL83" i="1"/>
  <c r="AP81" i="1"/>
  <c r="AH81" i="1"/>
  <c r="Y81" i="1"/>
  <c r="Q81" i="1"/>
  <c r="AI84" i="1"/>
  <c r="L84" i="1"/>
  <c r="Q78" i="1"/>
  <c r="L79" i="1"/>
  <c r="G142" i="23"/>
  <c r="G152" i="23"/>
  <c r="G143" i="23"/>
  <c r="M101" i="23"/>
  <c r="G146" i="23"/>
  <c r="G149" i="23"/>
  <c r="G141" i="23"/>
  <c r="G144" i="23"/>
  <c r="G140" i="23"/>
  <c r="AI104" i="23"/>
  <c r="C122" i="23"/>
  <c r="T104" i="23"/>
  <c r="G147" i="23"/>
  <c r="C134" i="23"/>
  <c r="G150" i="23"/>
  <c r="G120" i="23"/>
  <c r="AN110" i="23"/>
  <c r="W110" i="23"/>
  <c r="AR107" i="23"/>
  <c r="AA107" i="23"/>
  <c r="AM106" i="23"/>
  <c r="R101" i="23"/>
  <c r="M105" i="23"/>
  <c r="V106" i="23"/>
  <c r="AS101" i="23"/>
  <c r="AK104" i="23"/>
  <c r="Z104" i="23"/>
  <c r="AG142" i="22"/>
  <c r="AT139" i="22" s="1"/>
  <c r="G142" i="22"/>
  <c r="I142" i="22" s="1"/>
  <c r="V139" i="22" s="1"/>
  <c r="AG141" i="22"/>
  <c r="AJ139" i="22" s="1"/>
  <c r="G141" i="22"/>
  <c r="I141" i="22" s="1"/>
  <c r="L139" i="22" s="1"/>
  <c r="G149" i="22"/>
  <c r="I149" i="22" s="1"/>
  <c r="U142" i="22" s="1"/>
  <c r="AG149" i="22"/>
  <c r="AS142" i="22" s="1"/>
  <c r="G140" i="22"/>
  <c r="I140" i="22" s="1"/>
  <c r="Q121" i="22"/>
  <c r="Q127" i="22"/>
  <c r="I134" i="22"/>
  <c r="R125" i="22" s="1"/>
  <c r="C134" i="22"/>
  <c r="G152" i="22"/>
  <c r="I152" i="22" s="1"/>
  <c r="R143" i="22" s="1"/>
  <c r="AG152" i="22"/>
  <c r="AP143" i="22" s="1"/>
  <c r="G150" i="22"/>
  <c r="I150" i="22" s="1"/>
  <c r="Q145" i="22" s="1"/>
  <c r="AG150" i="22"/>
  <c r="AO145" i="22" s="1"/>
  <c r="AG138" i="22"/>
  <c r="G147" i="22"/>
  <c r="I147" i="22" s="1"/>
  <c r="AG143" i="22"/>
  <c r="G143" i="22"/>
  <c r="I143" i="22" s="1"/>
  <c r="AG129" i="22"/>
  <c r="AG128" i="22"/>
  <c r="AN130" i="22" s="1"/>
  <c r="AG123" i="22"/>
  <c r="AJ121" i="22" s="1"/>
  <c r="AG133" i="22"/>
  <c r="AO121" i="22" s="1"/>
  <c r="AG131" i="22"/>
  <c r="AS124" i="22" s="1"/>
  <c r="AG126" i="22"/>
  <c r="AL127" i="22" s="1"/>
  <c r="AG124" i="22"/>
  <c r="AT121" i="22" s="1"/>
  <c r="BD152" i="22"/>
  <c r="BM143" i="22" s="1"/>
  <c r="BD145" i="22"/>
  <c r="BP145" i="22" s="1"/>
  <c r="AG132" i="22"/>
  <c r="AO127" i="22" s="1"/>
  <c r="AG122" i="22"/>
  <c r="AG120" i="22"/>
  <c r="I124" i="22"/>
  <c r="V121" i="22" s="1"/>
  <c r="BD144" i="22"/>
  <c r="BI145" i="22" s="1"/>
  <c r="O20" i="1"/>
  <c r="AG146" i="22"/>
  <c r="AN148" i="22" s="1"/>
  <c r="G146" i="22"/>
  <c r="I146" i="22" s="1"/>
  <c r="P148" i="22" s="1"/>
  <c r="BB138" i="22"/>
  <c r="BD138" i="22" s="1"/>
  <c r="BA136" i="22" s="1"/>
  <c r="M101" i="22"/>
  <c r="BD143" i="22"/>
  <c r="G144" i="22"/>
  <c r="I144" i="22" s="1"/>
  <c r="N145" i="22" s="1"/>
  <c r="AG144" i="22"/>
  <c r="AL145" i="22" s="1"/>
  <c r="I151" i="22"/>
  <c r="Q139" i="22" s="1"/>
  <c r="AG148" i="22"/>
  <c r="AM142" i="22" s="1"/>
  <c r="I122" i="21"/>
  <c r="BD140" i="21"/>
  <c r="O19" i="1"/>
  <c r="AG141" i="21"/>
  <c r="AJ139" i="21" s="1"/>
  <c r="G141" i="21"/>
  <c r="I141" i="21" s="1"/>
  <c r="L139" i="21" s="1"/>
  <c r="G147" i="21"/>
  <c r="AG142" i="21"/>
  <c r="AT139" i="21" s="1"/>
  <c r="G142" i="21"/>
  <c r="I142" i="21" s="1"/>
  <c r="V139" i="21" s="1"/>
  <c r="R104" i="21"/>
  <c r="I126" i="21"/>
  <c r="N127" i="21" s="1"/>
  <c r="Z104" i="21"/>
  <c r="BD138" i="21"/>
  <c r="G146" i="21"/>
  <c r="G150" i="21"/>
  <c r="I150" i="21" s="1"/>
  <c r="Q145" i="21" s="1"/>
  <c r="AG150" i="21"/>
  <c r="AO145" i="21" s="1"/>
  <c r="I134" i="21"/>
  <c r="R125" i="21" s="1"/>
  <c r="C134" i="21"/>
  <c r="T104" i="21"/>
  <c r="G144" i="21"/>
  <c r="AG144" i="21"/>
  <c r="AL145" i="21" s="1"/>
  <c r="I125" i="21"/>
  <c r="G120" i="21"/>
  <c r="I148" i="21" s="1"/>
  <c r="O142" i="21" s="1"/>
  <c r="R101" i="21"/>
  <c r="AN110" i="21"/>
  <c r="W110" i="21"/>
  <c r="AR107" i="21"/>
  <c r="AM106" i="21"/>
  <c r="AA107" i="21"/>
  <c r="V106" i="21"/>
  <c r="AS101" i="21"/>
  <c r="G140" i="21"/>
  <c r="M102" i="21"/>
  <c r="AQ104" i="21"/>
  <c r="AB104" i="21"/>
  <c r="G138" i="21"/>
  <c r="B122" i="21"/>
  <c r="AG138" i="21"/>
  <c r="B123" i="21" s="1"/>
  <c r="C122" i="21"/>
  <c r="I124" i="21"/>
  <c r="V121" i="21" s="1"/>
  <c r="AG143" i="21"/>
  <c r="G143" i="21"/>
  <c r="I143" i="21" s="1"/>
  <c r="I131" i="21"/>
  <c r="U124" i="21" s="1"/>
  <c r="AI101" i="21"/>
  <c r="AI104" i="21"/>
  <c r="AS104" i="21"/>
  <c r="M105" i="20"/>
  <c r="BB138" i="20"/>
  <c r="M101" i="20"/>
  <c r="S107" i="20"/>
  <c r="G142" i="20"/>
  <c r="G144" i="20"/>
  <c r="I144" i="20" s="1"/>
  <c r="N145" i="20" s="1"/>
  <c r="G150" i="20"/>
  <c r="G120" i="20"/>
  <c r="BD141" i="20" s="1"/>
  <c r="BG139" i="20" s="1"/>
  <c r="R101" i="20"/>
  <c r="AN110" i="20"/>
  <c r="W110" i="20"/>
  <c r="AR107" i="20"/>
  <c r="AM106" i="20"/>
  <c r="V106" i="20"/>
  <c r="AA107" i="20"/>
  <c r="AS101" i="20"/>
  <c r="G146" i="20"/>
  <c r="I134" i="20"/>
  <c r="R125" i="20" s="1"/>
  <c r="C134" i="20"/>
  <c r="AB101" i="20"/>
  <c r="G143" i="20"/>
  <c r="I143" i="20" s="1"/>
  <c r="I148" i="20"/>
  <c r="O142" i="20" s="1"/>
  <c r="G147" i="20"/>
  <c r="I125" i="20"/>
  <c r="AJ107" i="20"/>
  <c r="M104" i="20"/>
  <c r="AG141" i="20"/>
  <c r="AJ139" i="20" s="1"/>
  <c r="G141" i="20"/>
  <c r="M106" i="20"/>
  <c r="AN107" i="20"/>
  <c r="M103" i="20"/>
  <c r="AI104" i="20"/>
  <c r="M102" i="20"/>
  <c r="W107" i="20"/>
  <c r="G149" i="19"/>
  <c r="I149" i="19" s="1"/>
  <c r="U142" i="19" s="1"/>
  <c r="AG149" i="19"/>
  <c r="AS142" i="19" s="1"/>
  <c r="AG146" i="19"/>
  <c r="AN148" i="19" s="1"/>
  <c r="G146" i="19"/>
  <c r="I146" i="19" s="1"/>
  <c r="P148" i="19" s="1"/>
  <c r="BD150" i="19"/>
  <c r="BL145" i="19" s="1"/>
  <c r="I123" i="19"/>
  <c r="L121" i="19" s="1"/>
  <c r="T104" i="19"/>
  <c r="BD140" i="19"/>
  <c r="AG143" i="19"/>
  <c r="G143" i="19"/>
  <c r="O23" i="1"/>
  <c r="I129" i="19"/>
  <c r="AG142" i="19"/>
  <c r="AT139" i="19" s="1"/>
  <c r="G142" i="19"/>
  <c r="I122" i="19"/>
  <c r="AA107" i="19"/>
  <c r="AI104" i="19"/>
  <c r="AK104" i="19"/>
  <c r="I132" i="19"/>
  <c r="G138" i="19"/>
  <c r="I138" i="19" s="1"/>
  <c r="B122" i="19"/>
  <c r="C122" i="19"/>
  <c r="G144" i="19"/>
  <c r="I144" i="19" s="1"/>
  <c r="N145" i="19" s="1"/>
  <c r="AG144" i="19"/>
  <c r="AL145" i="19" s="1"/>
  <c r="C134" i="19"/>
  <c r="BD143" i="19"/>
  <c r="I126" i="19"/>
  <c r="N127" i="19" s="1"/>
  <c r="O16" i="1"/>
  <c r="AG141" i="19"/>
  <c r="AJ139" i="19" s="1"/>
  <c r="G141" i="19"/>
  <c r="I141" i="19" s="1"/>
  <c r="L139" i="19" s="1"/>
  <c r="G152" i="19"/>
  <c r="I152" i="19" s="1"/>
  <c r="R143" i="19" s="1"/>
  <c r="AJ107" i="19"/>
  <c r="S107" i="19"/>
  <c r="AB101" i="19"/>
  <c r="G120" i="19"/>
  <c r="I133" i="19" s="1"/>
  <c r="V106" i="19"/>
  <c r="AS101" i="19"/>
  <c r="M105" i="19"/>
  <c r="I145" i="19"/>
  <c r="U145" i="19" s="1"/>
  <c r="I131" i="19"/>
  <c r="U124" i="19" s="1"/>
  <c r="AB104" i="19"/>
  <c r="G140" i="19"/>
  <c r="I140" i="19" s="1"/>
  <c r="G150" i="19"/>
  <c r="I150" i="19" s="1"/>
  <c r="Q145" i="19" s="1"/>
  <c r="AG150" i="19"/>
  <c r="AO145" i="19" s="1"/>
  <c r="G147" i="19"/>
  <c r="I147" i="19" s="1"/>
  <c r="AR107" i="19"/>
  <c r="M103" i="19"/>
  <c r="BD138" i="19"/>
  <c r="I126" i="18"/>
  <c r="N127" i="18" s="1"/>
  <c r="AG143" i="18"/>
  <c r="G143" i="18"/>
  <c r="I150" i="18"/>
  <c r="Q145" i="18" s="1"/>
  <c r="O21" i="1"/>
  <c r="G141" i="18"/>
  <c r="G147" i="18"/>
  <c r="I147" i="18" s="1"/>
  <c r="AG147" i="18"/>
  <c r="C134" i="18"/>
  <c r="BD150" i="18"/>
  <c r="BL145" i="18" s="1"/>
  <c r="AJ107" i="18"/>
  <c r="S107" i="18"/>
  <c r="G120" i="18"/>
  <c r="R101" i="18"/>
  <c r="AS101" i="18"/>
  <c r="AN110" i="18"/>
  <c r="W110" i="18"/>
  <c r="AR107" i="18"/>
  <c r="AM106" i="18"/>
  <c r="AA107" i="18"/>
  <c r="V106" i="18"/>
  <c r="I131" i="18"/>
  <c r="U124" i="18" s="1"/>
  <c r="AI101" i="18"/>
  <c r="I129" i="18"/>
  <c r="G138" i="18"/>
  <c r="I138" i="18" s="1"/>
  <c r="B122" i="18"/>
  <c r="C122" i="18"/>
  <c r="G144" i="18"/>
  <c r="I144" i="18" s="1"/>
  <c r="N145" i="18" s="1"/>
  <c r="AG144" i="18"/>
  <c r="AL145" i="18" s="1"/>
  <c r="AG146" i="18"/>
  <c r="AN148" i="18" s="1"/>
  <c r="G146" i="18"/>
  <c r="I146" i="18" s="1"/>
  <c r="P148" i="18" s="1"/>
  <c r="AG142" i="18"/>
  <c r="AT139" i="18" s="1"/>
  <c r="G142" i="18"/>
  <c r="I142" i="18" s="1"/>
  <c r="V139" i="18" s="1"/>
  <c r="I152" i="18"/>
  <c r="R143" i="18" s="1"/>
  <c r="I130" i="18"/>
  <c r="O124" i="18" s="1"/>
  <c r="BD143" i="18"/>
  <c r="I124" i="18"/>
  <c r="V121" i="18" s="1"/>
  <c r="I149" i="18"/>
  <c r="U142" i="18" s="1"/>
  <c r="M105" i="18"/>
  <c r="I125" i="18"/>
  <c r="I132" i="18"/>
  <c r="I148" i="18"/>
  <c r="O142" i="18" s="1"/>
  <c r="I122" i="18"/>
  <c r="BD140" i="18"/>
  <c r="C134" i="17"/>
  <c r="G143" i="17"/>
  <c r="I125" i="17"/>
  <c r="G149" i="17"/>
  <c r="G147" i="17"/>
  <c r="G150" i="17"/>
  <c r="I150" i="17" s="1"/>
  <c r="Q145" i="17" s="1"/>
  <c r="G146" i="17"/>
  <c r="I146" i="17" s="1"/>
  <c r="P148" i="17" s="1"/>
  <c r="G152" i="17"/>
  <c r="AB104" i="17"/>
  <c r="G144" i="17"/>
  <c r="I144" i="17" s="1"/>
  <c r="N145" i="17" s="1"/>
  <c r="AJ107" i="17"/>
  <c r="W107" i="17"/>
  <c r="B122" i="17"/>
  <c r="AG142" i="17"/>
  <c r="AT139" i="17" s="1"/>
  <c r="G142" i="17"/>
  <c r="AS104" i="17"/>
  <c r="S107" i="17"/>
  <c r="G120" i="17"/>
  <c r="I134" i="17" s="1"/>
  <c r="R125" i="17" s="1"/>
  <c r="V106" i="17"/>
  <c r="AS101" i="17"/>
  <c r="M105" i="17"/>
  <c r="M102" i="17"/>
  <c r="M106" i="17"/>
  <c r="BD140" i="17"/>
  <c r="G138" i="17"/>
  <c r="O18" i="1"/>
  <c r="O22" i="1"/>
  <c r="I130" i="17"/>
  <c r="O124" i="17" s="1"/>
  <c r="G141" i="17"/>
  <c r="I141" i="17" s="1"/>
  <c r="L139" i="17" s="1"/>
  <c r="I127" i="17"/>
  <c r="U127" i="17" s="1"/>
  <c r="BD141" i="17"/>
  <c r="BG139" i="17" s="1"/>
  <c r="T104" i="17"/>
  <c r="I126" i="17"/>
  <c r="N127" i="17" s="1"/>
  <c r="M103" i="17"/>
  <c r="I131" i="17"/>
  <c r="U124" i="17" s="1"/>
  <c r="I132" i="17"/>
  <c r="M101" i="17"/>
  <c r="AR107" i="17"/>
  <c r="G146" i="16"/>
  <c r="I146" i="16" s="1"/>
  <c r="P148" i="16" s="1"/>
  <c r="I131" i="16"/>
  <c r="U124" i="16" s="1"/>
  <c r="G142" i="16"/>
  <c r="I142" i="16" s="1"/>
  <c r="V139" i="16" s="1"/>
  <c r="G149" i="16"/>
  <c r="I149" i="16" s="1"/>
  <c r="U142" i="16" s="1"/>
  <c r="AI104" i="16"/>
  <c r="AG143" i="16"/>
  <c r="G143" i="16"/>
  <c r="G150" i="16"/>
  <c r="I150" i="16" s="1"/>
  <c r="Q145" i="16" s="1"/>
  <c r="AG150" i="16"/>
  <c r="AO145" i="16" s="1"/>
  <c r="AG141" i="16"/>
  <c r="AJ139" i="16" s="1"/>
  <c r="G141" i="16"/>
  <c r="I141" i="16" s="1"/>
  <c r="L139" i="16" s="1"/>
  <c r="G147" i="16"/>
  <c r="BD150" i="16"/>
  <c r="BL145" i="16" s="1"/>
  <c r="BD140" i="16"/>
  <c r="G144" i="16"/>
  <c r="AK104" i="16"/>
  <c r="I122" i="16"/>
  <c r="BB138" i="16"/>
  <c r="M101" i="16"/>
  <c r="BD141" i="16"/>
  <c r="BG139" i="16" s="1"/>
  <c r="O15" i="1"/>
  <c r="O13" i="1"/>
  <c r="I134" i="16"/>
  <c r="R125" i="16" s="1"/>
  <c r="C134" i="16"/>
  <c r="G152" i="16"/>
  <c r="BD143" i="16"/>
  <c r="I123" i="16"/>
  <c r="L121" i="16" s="1"/>
  <c r="R104" i="16"/>
  <c r="AJ107" i="16"/>
  <c r="S107" i="16"/>
  <c r="G120" i="16"/>
  <c r="AG146" i="16" s="1"/>
  <c r="AN148" i="16" s="1"/>
  <c r="AN110" i="16"/>
  <c r="W110" i="16"/>
  <c r="AR107" i="16"/>
  <c r="AA107" i="16"/>
  <c r="AM106" i="16"/>
  <c r="R101" i="16"/>
  <c r="M105" i="16"/>
  <c r="V106" i="16"/>
  <c r="AS101" i="16"/>
  <c r="G147" i="15"/>
  <c r="G149" i="15"/>
  <c r="AG149" i="15"/>
  <c r="AS142" i="15" s="1"/>
  <c r="G143" i="15"/>
  <c r="I143" i="15" s="1"/>
  <c r="I130" i="15"/>
  <c r="O124" i="15" s="1"/>
  <c r="C134" i="15"/>
  <c r="BD143" i="15"/>
  <c r="I132" i="15"/>
  <c r="AK104" i="15"/>
  <c r="Z104" i="15"/>
  <c r="G144" i="15"/>
  <c r="AG144" i="15"/>
  <c r="AL145" i="15" s="1"/>
  <c r="G140" i="15"/>
  <c r="I140" i="15" s="1"/>
  <c r="I125" i="15"/>
  <c r="I129" i="15"/>
  <c r="G146" i="15"/>
  <c r="BD138" i="15"/>
  <c r="C122" i="15"/>
  <c r="G150" i="15"/>
  <c r="R104" i="15"/>
  <c r="AQ104" i="15"/>
  <c r="G120" i="15"/>
  <c r="AG147" i="15" s="1"/>
  <c r="AN110" i="15"/>
  <c r="W110" i="15"/>
  <c r="AR107" i="15"/>
  <c r="AA107" i="15"/>
  <c r="AM106" i="15"/>
  <c r="R101" i="15"/>
  <c r="M105" i="15"/>
  <c r="V106" i="15"/>
  <c r="AS101" i="15"/>
  <c r="AG141" i="15"/>
  <c r="AJ139" i="15" s="1"/>
  <c r="G141" i="15"/>
  <c r="I141" i="15" s="1"/>
  <c r="L139" i="15" s="1"/>
  <c r="I122" i="15"/>
  <c r="AG142" i="15"/>
  <c r="AT139" i="15" s="1"/>
  <c r="G142" i="15"/>
  <c r="I142" i="15" s="1"/>
  <c r="V139" i="15" s="1"/>
  <c r="G152" i="15"/>
  <c r="I152" i="15" s="1"/>
  <c r="R143" i="15" s="1"/>
  <c r="AG152" i="15"/>
  <c r="AP143" i="15" s="1"/>
  <c r="I131" i="15"/>
  <c r="U124" i="15" s="1"/>
  <c r="B122" i="15"/>
  <c r="I126" i="15"/>
  <c r="N127" i="15" s="1"/>
  <c r="M103" i="15"/>
  <c r="M104" i="14"/>
  <c r="AK104" i="14"/>
  <c r="M102" i="14"/>
  <c r="S107" i="14"/>
  <c r="AB101" i="14"/>
  <c r="G146" i="14"/>
  <c r="I122" i="14"/>
  <c r="R101" i="14"/>
  <c r="R104" i="14"/>
  <c r="AQ104" i="14"/>
  <c r="AB104" i="14"/>
  <c r="G140" i="14"/>
  <c r="BB138" i="14"/>
  <c r="M101" i="14"/>
  <c r="G143" i="14"/>
  <c r="I129" i="14"/>
  <c r="G141" i="14"/>
  <c r="G149" i="14"/>
  <c r="I149" i="14" s="1"/>
  <c r="U142" i="14" s="1"/>
  <c r="G120" i="14"/>
  <c r="V106" i="14"/>
  <c r="AS101" i="14"/>
  <c r="M105" i="14"/>
  <c r="AR107" i="14"/>
  <c r="BD147" i="14"/>
  <c r="C134" i="14"/>
  <c r="I127" i="14"/>
  <c r="U127" i="14" s="1"/>
  <c r="BD150" i="14"/>
  <c r="BL145" i="14" s="1"/>
  <c r="M106" i="14"/>
  <c r="L25" i="14"/>
  <c r="N10" i="1"/>
  <c r="N25" i="1" s="1"/>
  <c r="I126" i="14"/>
  <c r="N127" i="14" s="1"/>
  <c r="M103" i="14"/>
  <c r="O11" i="1"/>
  <c r="I130" i="14"/>
  <c r="O124" i="14" s="1"/>
  <c r="AG142" i="14"/>
  <c r="AT139" i="14" s="1"/>
  <c r="G142" i="14"/>
  <c r="G152" i="14"/>
  <c r="AG152" i="14"/>
  <c r="AP143" i="14" s="1"/>
  <c r="W110" i="14"/>
  <c r="AI104" i="14"/>
  <c r="I131" i="14"/>
  <c r="U124" i="14" s="1"/>
  <c r="AS104" i="14"/>
  <c r="AQ25" i="1"/>
  <c r="AN110" i="14"/>
  <c r="G150" i="14"/>
  <c r="I150" i="14" s="1"/>
  <c r="Q145" i="14" s="1"/>
  <c r="AG150" i="14"/>
  <c r="AO145" i="14" s="1"/>
  <c r="G144" i="14"/>
  <c r="G141" i="13"/>
  <c r="M103" i="13"/>
  <c r="R25" i="1"/>
  <c r="Q25" i="1"/>
  <c r="S25" i="1"/>
  <c r="P25" i="1"/>
  <c r="M104" i="13"/>
  <c r="S107" i="13"/>
  <c r="G142" i="13"/>
  <c r="G144" i="13"/>
  <c r="M105" i="13"/>
  <c r="AK104" i="13"/>
  <c r="Z104" i="13"/>
  <c r="O12" i="1"/>
  <c r="G150" i="13"/>
  <c r="AE25" i="1"/>
  <c r="AF25" i="1"/>
  <c r="O17" i="1"/>
  <c r="G120" i="13"/>
  <c r="BD141" i="13" s="1"/>
  <c r="BG139" i="13" s="1"/>
  <c r="R101" i="13"/>
  <c r="AN110" i="13"/>
  <c r="W110" i="13"/>
  <c r="AR107" i="13"/>
  <c r="AM106" i="13"/>
  <c r="V106" i="13"/>
  <c r="AA107" i="13"/>
  <c r="AS101" i="13"/>
  <c r="C134" i="13"/>
  <c r="AB101" i="13"/>
  <c r="G143" i="13"/>
  <c r="AI101" i="13"/>
  <c r="T104" i="13"/>
  <c r="AW25" i="1"/>
  <c r="Y25" i="1"/>
  <c r="Z25" i="1"/>
  <c r="O14" i="1"/>
  <c r="G147" i="13"/>
  <c r="AG147" i="13"/>
  <c r="M101" i="13"/>
  <c r="I129" i="13"/>
  <c r="I130" i="13"/>
  <c r="O124" i="13" s="1"/>
  <c r="G146" i="13"/>
  <c r="M106" i="13"/>
  <c r="I124" i="13"/>
  <c r="V121" i="13" s="1"/>
  <c r="AN107" i="13"/>
  <c r="G138" i="13"/>
  <c r="I138" i="13" s="1"/>
  <c r="B122" i="13"/>
  <c r="C122" i="13"/>
  <c r="R104" i="13"/>
  <c r="AS104" i="13"/>
  <c r="AL25" i="1"/>
  <c r="AK25" i="1"/>
  <c r="M102" i="13"/>
  <c r="W107" i="13"/>
  <c r="I148" i="12"/>
  <c r="O142" i="12" s="1"/>
  <c r="G140" i="9"/>
  <c r="I140" i="9" s="1"/>
  <c r="AG151" i="9"/>
  <c r="AO139" i="9" s="1"/>
  <c r="AG125" i="9"/>
  <c r="BD142" i="9"/>
  <c r="BQ139" i="9" s="1"/>
  <c r="AG128" i="9"/>
  <c r="AN130" i="9" s="1"/>
  <c r="AG127" i="9"/>
  <c r="AS127" i="9" s="1"/>
  <c r="G141" i="9"/>
  <c r="I141" i="9" s="1"/>
  <c r="L139" i="9" s="1"/>
  <c r="BD141" i="9"/>
  <c r="BG139" i="9" s="1"/>
  <c r="I132" i="9"/>
  <c r="I148" i="9"/>
  <c r="O142" i="9" s="1"/>
  <c r="BD144" i="9"/>
  <c r="BI145" i="9" s="1"/>
  <c r="AK104" i="9"/>
  <c r="I133" i="9"/>
  <c r="BD150" i="9"/>
  <c r="BL145" i="9" s="1"/>
  <c r="I127" i="9"/>
  <c r="U127" i="9" s="1"/>
  <c r="I150" i="9"/>
  <c r="Q145" i="9" s="1"/>
  <c r="Z104" i="6"/>
  <c r="Q58" i="1"/>
  <c r="L59" i="1"/>
  <c r="AQ64" i="1"/>
  <c r="AM106" i="4"/>
  <c r="M105" i="4"/>
  <c r="W110" i="4"/>
  <c r="AN110" i="4"/>
  <c r="M103" i="4"/>
  <c r="M106" i="4"/>
  <c r="AR107" i="3"/>
  <c r="M105" i="3"/>
  <c r="M103" i="3"/>
  <c r="G120" i="3"/>
  <c r="M106" i="3"/>
  <c r="V106" i="3"/>
  <c r="M101" i="3"/>
  <c r="C134" i="3"/>
  <c r="AH61" i="1"/>
  <c r="AM67" i="1"/>
  <c r="AA61" i="1"/>
  <c r="AA107" i="3"/>
  <c r="I129" i="3"/>
  <c r="R64" i="1"/>
  <c r="AM64" i="1"/>
  <c r="S61" i="1"/>
  <c r="V67" i="1"/>
  <c r="Z64" i="1"/>
  <c r="Q61" i="1"/>
  <c r="Z96" i="1"/>
  <c r="AN107" i="3"/>
  <c r="AS101" i="3"/>
  <c r="AJ61" i="1"/>
  <c r="AI101" i="3"/>
  <c r="G144" i="3"/>
  <c r="M102" i="3"/>
  <c r="I124" i="3"/>
  <c r="V121" i="3" s="1"/>
  <c r="AB101" i="3"/>
  <c r="G141" i="3"/>
  <c r="I141" i="3" s="1"/>
  <c r="L139" i="3" s="1"/>
  <c r="AM106" i="3"/>
  <c r="Y61" i="1"/>
  <c r="AP61" i="1"/>
  <c r="U63" i="1"/>
  <c r="AL63" i="1"/>
  <c r="I138" i="3"/>
  <c r="S107" i="3"/>
  <c r="G140" i="3"/>
  <c r="M104" i="3"/>
  <c r="G142" i="3"/>
  <c r="AN110" i="3"/>
  <c r="BD138" i="3"/>
  <c r="V64" i="1"/>
  <c r="AI64" i="1"/>
  <c r="AR58" i="1"/>
  <c r="AH58" i="1"/>
  <c r="AA58" i="1"/>
  <c r="W107" i="3"/>
  <c r="AJ107" i="3"/>
  <c r="G146" i="3"/>
  <c r="W110" i="3"/>
  <c r="G143" i="3"/>
  <c r="I150" i="3"/>
  <c r="Q145" i="3" s="1"/>
  <c r="G151" i="12"/>
  <c r="I151" i="12" s="1"/>
  <c r="Q139" i="12" s="1"/>
  <c r="AG151" i="12"/>
  <c r="AO139" i="12" s="1"/>
  <c r="AG146" i="12"/>
  <c r="AN148" i="12" s="1"/>
  <c r="G146" i="12"/>
  <c r="I146" i="12" s="1"/>
  <c r="P148" i="12" s="1"/>
  <c r="BB138" i="12"/>
  <c r="M101" i="12"/>
  <c r="AG130" i="12"/>
  <c r="AM124" i="12" s="1"/>
  <c r="AG125" i="12"/>
  <c r="AG134" i="12"/>
  <c r="AP125" i="12" s="1"/>
  <c r="AG133" i="12"/>
  <c r="AO121" i="12" s="1"/>
  <c r="AG126" i="12"/>
  <c r="AL127" i="12" s="1"/>
  <c r="I132" i="12"/>
  <c r="AG123" i="12"/>
  <c r="AJ121" i="12" s="1"/>
  <c r="AG141" i="12"/>
  <c r="AJ139" i="12" s="1"/>
  <c r="AG127" i="12"/>
  <c r="AS127" i="12" s="1"/>
  <c r="AG124" i="12"/>
  <c r="AT121" i="12" s="1"/>
  <c r="BD142" i="12"/>
  <c r="BQ139" i="12" s="1"/>
  <c r="AG150" i="12"/>
  <c r="AO145" i="12" s="1"/>
  <c r="I128" i="12"/>
  <c r="P130" i="12" s="1"/>
  <c r="I125" i="12"/>
  <c r="I123" i="12"/>
  <c r="L121" i="12" s="1"/>
  <c r="AG131" i="12"/>
  <c r="AS124" i="12" s="1"/>
  <c r="AG132" i="12"/>
  <c r="AO127" i="12" s="1"/>
  <c r="BD151" i="12"/>
  <c r="BL139" i="12" s="1"/>
  <c r="AG128" i="12"/>
  <c r="AN130" i="12" s="1"/>
  <c r="I130" i="12"/>
  <c r="O124" i="12" s="1"/>
  <c r="AG129" i="12"/>
  <c r="I133" i="12"/>
  <c r="AG148" i="12"/>
  <c r="AM142" i="12" s="1"/>
  <c r="BD149" i="12"/>
  <c r="BP142" i="12" s="1"/>
  <c r="AG120" i="12"/>
  <c r="AG122" i="12"/>
  <c r="I134" i="12"/>
  <c r="R125" i="12" s="1"/>
  <c r="AG144" i="12"/>
  <c r="AL145" i="12" s="1"/>
  <c r="I149" i="12"/>
  <c r="U142" i="12" s="1"/>
  <c r="BD141" i="12"/>
  <c r="BG139" i="12" s="1"/>
  <c r="AG142" i="12"/>
  <c r="AT139" i="12" s="1"/>
  <c r="AG145" i="12"/>
  <c r="AS145" i="12" s="1"/>
  <c r="G145" i="12"/>
  <c r="I145" i="12" s="1"/>
  <c r="U145" i="12" s="1"/>
  <c r="AG152" i="12"/>
  <c r="AP143" i="12" s="1"/>
  <c r="G152" i="12"/>
  <c r="I152" i="12" s="1"/>
  <c r="R143" i="12" s="1"/>
  <c r="AG147" i="12"/>
  <c r="G147" i="12"/>
  <c r="I147" i="12" s="1"/>
  <c r="G140" i="12"/>
  <c r="I140" i="12" s="1"/>
  <c r="AG140" i="12"/>
  <c r="AG143" i="12"/>
  <c r="G143" i="12"/>
  <c r="I143" i="12" s="1"/>
  <c r="C134" i="12"/>
  <c r="I142" i="12"/>
  <c r="V139" i="12" s="1"/>
  <c r="AG138" i="12"/>
  <c r="BB138" i="11"/>
  <c r="M101" i="11"/>
  <c r="AI101" i="11"/>
  <c r="AJ107" i="11"/>
  <c r="G147" i="11"/>
  <c r="C134" i="11"/>
  <c r="G140" i="11"/>
  <c r="AR107" i="11"/>
  <c r="AA107" i="11"/>
  <c r="M104" i="11"/>
  <c r="AN107" i="11"/>
  <c r="W107" i="11"/>
  <c r="R101" i="11"/>
  <c r="G120" i="11"/>
  <c r="AG147" i="11" s="1"/>
  <c r="S107" i="11"/>
  <c r="M103" i="11"/>
  <c r="G144" i="11"/>
  <c r="G146" i="11"/>
  <c r="G143" i="11"/>
  <c r="AG143" i="11"/>
  <c r="M105" i="11"/>
  <c r="W110" i="11"/>
  <c r="M102" i="11"/>
  <c r="AB101" i="11"/>
  <c r="M106" i="11"/>
  <c r="AM106" i="11"/>
  <c r="V106" i="11"/>
  <c r="AN110" i="11"/>
  <c r="G142" i="10"/>
  <c r="AR107" i="10"/>
  <c r="AA107" i="10"/>
  <c r="AS101" i="10"/>
  <c r="AN107" i="10"/>
  <c r="R101" i="10"/>
  <c r="M103" i="10"/>
  <c r="M104" i="10"/>
  <c r="M102" i="10"/>
  <c r="G120" i="10"/>
  <c r="I122" i="10" s="1"/>
  <c r="W107" i="10"/>
  <c r="AM106" i="10"/>
  <c r="S107" i="10"/>
  <c r="M101" i="10"/>
  <c r="BB138" i="10"/>
  <c r="G138" i="10" s="1"/>
  <c r="G149" i="10"/>
  <c r="AI101" i="10"/>
  <c r="AN110" i="10"/>
  <c r="C134" i="10"/>
  <c r="AB101" i="10"/>
  <c r="G143" i="10"/>
  <c r="AJ107" i="10"/>
  <c r="G149" i="9"/>
  <c r="I149" i="9" s="1"/>
  <c r="U142" i="9" s="1"/>
  <c r="AG149" i="9"/>
  <c r="AS142" i="9" s="1"/>
  <c r="G146" i="9"/>
  <c r="I146" i="9" s="1"/>
  <c r="P148" i="9" s="1"/>
  <c r="AG146" i="9"/>
  <c r="AN148" i="9" s="1"/>
  <c r="M101" i="9"/>
  <c r="BB138" i="9"/>
  <c r="AG152" i="9"/>
  <c r="AP143" i="9" s="1"/>
  <c r="G152" i="9"/>
  <c r="I152" i="9" s="1"/>
  <c r="R143" i="9" s="1"/>
  <c r="C134" i="9"/>
  <c r="I134" i="9"/>
  <c r="R125" i="9" s="1"/>
  <c r="G143" i="9"/>
  <c r="I143" i="9" s="1"/>
  <c r="AG143" i="9"/>
  <c r="G147" i="9"/>
  <c r="I147" i="9" s="1"/>
  <c r="G147" i="7"/>
  <c r="C134" i="7"/>
  <c r="G146" i="7"/>
  <c r="AR107" i="7"/>
  <c r="AA107" i="7"/>
  <c r="AN107" i="7"/>
  <c r="W107" i="7"/>
  <c r="R101" i="7"/>
  <c r="M104" i="7"/>
  <c r="M102" i="7"/>
  <c r="G120" i="7"/>
  <c r="I142" i="7" s="1"/>
  <c r="V139" i="7" s="1"/>
  <c r="M105" i="7"/>
  <c r="G144" i="7"/>
  <c r="W110" i="7"/>
  <c r="AN110" i="7"/>
  <c r="AB101" i="7"/>
  <c r="M103" i="7"/>
  <c r="M106" i="7"/>
  <c r="V106" i="7"/>
  <c r="AJ107" i="7"/>
  <c r="S107" i="7"/>
  <c r="G140" i="7"/>
  <c r="B122" i="7"/>
  <c r="G138" i="7"/>
  <c r="C122" i="7"/>
  <c r="G149" i="7"/>
  <c r="AM106" i="7"/>
  <c r="AS101" i="7"/>
  <c r="G149" i="6"/>
  <c r="C134" i="6"/>
  <c r="AM106" i="6"/>
  <c r="AS101" i="6"/>
  <c r="S107" i="6"/>
  <c r="AB101" i="6"/>
  <c r="G146" i="6"/>
  <c r="G144" i="6"/>
  <c r="M103" i="6"/>
  <c r="AI101" i="6"/>
  <c r="W110" i="6"/>
  <c r="V106" i="6"/>
  <c r="BB138" i="6"/>
  <c r="M101" i="6"/>
  <c r="AR107" i="6"/>
  <c r="AA107" i="6"/>
  <c r="G120" i="6"/>
  <c r="I134" i="6" s="1"/>
  <c r="R125" i="6" s="1"/>
  <c r="AN107" i="6"/>
  <c r="W107" i="6"/>
  <c r="M104" i="6"/>
  <c r="M105" i="6"/>
  <c r="R101" i="6"/>
  <c r="M102" i="6"/>
  <c r="M106" i="6"/>
  <c r="G152" i="6"/>
  <c r="G140" i="6"/>
  <c r="AJ107" i="6"/>
  <c r="G140" i="4"/>
  <c r="AJ107" i="4"/>
  <c r="S107" i="4"/>
  <c r="BB138" i="4"/>
  <c r="M101" i="4"/>
  <c r="C134" i="4"/>
  <c r="G144" i="4"/>
  <c r="AI101" i="4"/>
  <c r="G147" i="4"/>
  <c r="G146" i="4"/>
  <c r="AR107" i="4"/>
  <c r="AA107" i="4"/>
  <c r="AS101" i="4"/>
  <c r="M104" i="4"/>
  <c r="G120" i="4"/>
  <c r="BD144" i="4" s="1"/>
  <c r="BI145" i="4" s="1"/>
  <c r="AN107" i="4"/>
  <c r="W107" i="4"/>
  <c r="R101" i="4"/>
  <c r="M102" i="4"/>
  <c r="C134" i="2"/>
  <c r="G147" i="2"/>
  <c r="AB101" i="2"/>
  <c r="AM106" i="2"/>
  <c r="AR107" i="2"/>
  <c r="AS101" i="2"/>
  <c r="AJ107" i="2"/>
  <c r="AN110" i="2"/>
  <c r="AI101" i="2"/>
  <c r="W107" i="2"/>
  <c r="M106" i="2"/>
  <c r="S107" i="2"/>
  <c r="M102" i="2"/>
  <c r="M105" i="2"/>
  <c r="W110" i="2"/>
  <c r="AA107" i="2"/>
  <c r="M104" i="2"/>
  <c r="R101" i="2"/>
  <c r="V106" i="2"/>
  <c r="M103" i="2"/>
  <c r="G120" i="2"/>
  <c r="AG138" i="2" s="1"/>
  <c r="BB138" i="2"/>
  <c r="M101" i="2"/>
  <c r="Z97" i="1"/>
  <c r="L42" i="1"/>
  <c r="R43" i="1"/>
  <c r="AM43" i="1"/>
  <c r="AP40" i="1"/>
  <c r="AM58" i="1"/>
  <c r="AA37" i="1"/>
  <c r="AH40" i="1"/>
  <c r="V43" i="1"/>
  <c r="L41" i="1"/>
  <c r="L38" i="1"/>
  <c r="Z43" i="1"/>
  <c r="AM37" i="1"/>
  <c r="AR40" i="1"/>
  <c r="AJ40" i="1"/>
  <c r="AM46" i="1"/>
  <c r="AA40" i="1"/>
  <c r="V100" i="1"/>
  <c r="AI43" i="1"/>
  <c r="L43" i="1"/>
  <c r="AQ43" i="1"/>
  <c r="V46" i="1"/>
  <c r="U42" i="1"/>
  <c r="S40" i="1"/>
  <c r="Y40" i="1"/>
  <c r="Q40" i="1"/>
  <c r="L39" i="1"/>
  <c r="V37" i="1"/>
  <c r="AH37" i="1"/>
  <c r="V58" i="1"/>
  <c r="AR37" i="1"/>
  <c r="AL42" i="1"/>
  <c r="L40" i="1"/>
  <c r="I149" i="10" l="1"/>
  <c r="U142" i="10" s="1"/>
  <c r="I143" i="10"/>
  <c r="I138" i="10"/>
  <c r="BD138" i="10"/>
  <c r="I129" i="10"/>
  <c r="BD143" i="10"/>
  <c r="I152" i="10"/>
  <c r="R143" i="10" s="1"/>
  <c r="I126" i="10"/>
  <c r="N127" i="10" s="1"/>
  <c r="BD147" i="10"/>
  <c r="I140" i="10"/>
  <c r="I128" i="10"/>
  <c r="P130" i="10" s="1"/>
  <c r="I125" i="10"/>
  <c r="AG149" i="10"/>
  <c r="AS142" i="10" s="1"/>
  <c r="AG138" i="10"/>
  <c r="AG142" i="10"/>
  <c r="AT139" i="10" s="1"/>
  <c r="B122" i="10"/>
  <c r="C122" i="10"/>
  <c r="M66" i="1"/>
  <c r="AG132" i="8"/>
  <c r="AO127" i="8" s="1"/>
  <c r="AG124" i="8"/>
  <c r="AT121" i="8" s="1"/>
  <c r="AG133" i="8"/>
  <c r="AO121" i="8" s="1"/>
  <c r="AG122" i="8"/>
  <c r="AG120" i="8"/>
  <c r="C123" i="8" s="1"/>
  <c r="AG131" i="8"/>
  <c r="AS124" i="8" s="1"/>
  <c r="AG126" i="8"/>
  <c r="AL127" i="8" s="1"/>
  <c r="I124" i="8"/>
  <c r="V121" i="8" s="1"/>
  <c r="AG148" i="8"/>
  <c r="AM142" i="8" s="1"/>
  <c r="BD145" i="8"/>
  <c r="BP145" i="8" s="1"/>
  <c r="AG129" i="8"/>
  <c r="I148" i="8"/>
  <c r="O142" i="8" s="1"/>
  <c r="AG125" i="8"/>
  <c r="AG138" i="8"/>
  <c r="B123" i="8" s="1"/>
  <c r="BD142" i="8"/>
  <c r="BQ139" i="8" s="1"/>
  <c r="AG128" i="8"/>
  <c r="AN130" i="8" s="1"/>
  <c r="AG151" i="8"/>
  <c r="AO139" i="8" s="1"/>
  <c r="I128" i="8"/>
  <c r="P130" i="8" s="1"/>
  <c r="BD149" i="8"/>
  <c r="BP142" i="8" s="1"/>
  <c r="AG134" i="8"/>
  <c r="AP125" i="8" s="1"/>
  <c r="I123" i="8"/>
  <c r="L121" i="8" s="1"/>
  <c r="AG123" i="8"/>
  <c r="AJ121" i="8" s="1"/>
  <c r="AG140" i="8"/>
  <c r="I151" i="8"/>
  <c r="Q139" i="8" s="1"/>
  <c r="BD146" i="8"/>
  <c r="BK148" i="8" s="1"/>
  <c r="BD144" i="8"/>
  <c r="BI145" i="8" s="1"/>
  <c r="BD152" i="8"/>
  <c r="BM143" i="8" s="1"/>
  <c r="AG145" i="8"/>
  <c r="AS145" i="8" s="1"/>
  <c r="I133" i="8"/>
  <c r="I127" i="8"/>
  <c r="U127" i="8" s="1"/>
  <c r="BD148" i="8"/>
  <c r="BJ142" i="8" s="1"/>
  <c r="AG130" i="8"/>
  <c r="AM124" i="8" s="1"/>
  <c r="AG127" i="8"/>
  <c r="AS127" i="8" s="1"/>
  <c r="BD151" i="8"/>
  <c r="BL139" i="8" s="1"/>
  <c r="I130" i="8"/>
  <c r="O124" i="8" s="1"/>
  <c r="BD150" i="8"/>
  <c r="BL145" i="8" s="1"/>
  <c r="BD147" i="8"/>
  <c r="I132" i="8"/>
  <c r="I152" i="8"/>
  <c r="R143" i="8" s="1"/>
  <c r="I129" i="8"/>
  <c r="I152" i="7"/>
  <c r="R143" i="7" s="1"/>
  <c r="AG149" i="7"/>
  <c r="AS142" i="7" s="1"/>
  <c r="I141" i="7"/>
  <c r="L139" i="7" s="1"/>
  <c r="BD147" i="7"/>
  <c r="I122" i="7"/>
  <c r="I152" i="6"/>
  <c r="R143" i="6" s="1"/>
  <c r="AG152" i="6"/>
  <c r="AP143" i="6" s="1"/>
  <c r="I124" i="6"/>
  <c r="V121" i="6" s="1"/>
  <c r="I122" i="6"/>
  <c r="I131" i="5"/>
  <c r="U124" i="5" s="1"/>
  <c r="I152" i="5"/>
  <c r="R143" i="5" s="1"/>
  <c r="AG150" i="5"/>
  <c r="AO145" i="5" s="1"/>
  <c r="I127" i="5"/>
  <c r="U127" i="5" s="1"/>
  <c r="I151" i="5"/>
  <c r="Q139" i="5" s="1"/>
  <c r="BD140" i="5"/>
  <c r="AG129" i="5"/>
  <c r="AG128" i="5"/>
  <c r="AN130" i="5" s="1"/>
  <c r="AG123" i="5"/>
  <c r="AJ121" i="5" s="1"/>
  <c r="AG133" i="5"/>
  <c r="AO121" i="5" s="1"/>
  <c r="AG131" i="5"/>
  <c r="AS124" i="5" s="1"/>
  <c r="AG126" i="5"/>
  <c r="AL127" i="5" s="1"/>
  <c r="AG124" i="5"/>
  <c r="AT121" i="5" s="1"/>
  <c r="AG132" i="5"/>
  <c r="AO127" i="5" s="1"/>
  <c r="AG122" i="5"/>
  <c r="AG120" i="5"/>
  <c r="C123" i="5" s="1"/>
  <c r="I124" i="5"/>
  <c r="V121" i="5" s="1"/>
  <c r="BD152" i="5"/>
  <c r="BM143" i="5" s="1"/>
  <c r="BD145" i="5"/>
  <c r="BP145" i="5" s="1"/>
  <c r="I128" i="5"/>
  <c r="P130" i="5" s="1"/>
  <c r="AG134" i="5"/>
  <c r="AP125" i="5" s="1"/>
  <c r="AG140" i="5"/>
  <c r="AG148" i="5"/>
  <c r="AM142" i="5" s="1"/>
  <c r="AG138" i="5"/>
  <c r="B123" i="5" s="1"/>
  <c r="BD142" i="5"/>
  <c r="BQ139" i="5" s="1"/>
  <c r="AG145" i="5"/>
  <c r="AS145" i="5" s="1"/>
  <c r="AG125" i="5"/>
  <c r="BD148" i="5"/>
  <c r="BJ142" i="5" s="1"/>
  <c r="AG127" i="5"/>
  <c r="AS127" i="5" s="1"/>
  <c r="BD149" i="5"/>
  <c r="BP142" i="5" s="1"/>
  <c r="BD146" i="5"/>
  <c r="BK148" i="5" s="1"/>
  <c r="I123" i="5"/>
  <c r="L121" i="5" s="1"/>
  <c r="BD144" i="5"/>
  <c r="BI145" i="5" s="1"/>
  <c r="AG130" i="5"/>
  <c r="AM124" i="5" s="1"/>
  <c r="AG147" i="5"/>
  <c r="I134" i="5"/>
  <c r="R125" i="5" s="1"/>
  <c r="AG151" i="5"/>
  <c r="AO139" i="5" s="1"/>
  <c r="BD141" i="5"/>
  <c r="BG139" i="5" s="1"/>
  <c r="I141" i="5"/>
  <c r="L139" i="5" s="1"/>
  <c r="AG144" i="5"/>
  <c r="AL145" i="5" s="1"/>
  <c r="I150" i="5"/>
  <c r="Q145" i="5" s="1"/>
  <c r="I142" i="5"/>
  <c r="V139" i="5" s="1"/>
  <c r="I143" i="5"/>
  <c r="I132" i="5"/>
  <c r="I146" i="5"/>
  <c r="P148" i="5" s="1"/>
  <c r="BD151" i="5"/>
  <c r="BL139" i="5" s="1"/>
  <c r="BD143" i="5"/>
  <c r="I148" i="5"/>
  <c r="O142" i="5" s="1"/>
  <c r="I122" i="5"/>
  <c r="AG141" i="5"/>
  <c r="AJ139" i="5" s="1"/>
  <c r="I144" i="5"/>
  <c r="N145" i="5" s="1"/>
  <c r="AG142" i="5"/>
  <c r="AT139" i="5" s="1"/>
  <c r="AG143" i="5"/>
  <c r="I140" i="5"/>
  <c r="AG146" i="5"/>
  <c r="AN148" i="5" s="1"/>
  <c r="M86" i="1"/>
  <c r="AM106" i="1"/>
  <c r="L101" i="1"/>
  <c r="AH100" i="1"/>
  <c r="L103" i="1"/>
  <c r="AR103" i="1"/>
  <c r="L105" i="1"/>
  <c r="AQ106" i="1"/>
  <c r="AL105" i="1"/>
  <c r="AP103" i="1"/>
  <c r="AM109" i="1"/>
  <c r="AJ103" i="1"/>
  <c r="AI106" i="1"/>
  <c r="L102" i="1"/>
  <c r="AR100" i="1"/>
  <c r="L104" i="1"/>
  <c r="AG130" i="23"/>
  <c r="AM124" i="23" s="1"/>
  <c r="AG133" i="23"/>
  <c r="AO121" i="23" s="1"/>
  <c r="AG122" i="23"/>
  <c r="AG120" i="23"/>
  <c r="C123" i="23" s="1"/>
  <c r="AG148" i="23"/>
  <c r="AM142" i="23" s="1"/>
  <c r="AG131" i="23"/>
  <c r="AS124" i="23" s="1"/>
  <c r="AG126" i="23"/>
  <c r="AL127" i="23" s="1"/>
  <c r="AG132" i="23"/>
  <c r="AO127" i="23" s="1"/>
  <c r="AG124" i="23"/>
  <c r="AT121" i="23" s="1"/>
  <c r="BD152" i="23"/>
  <c r="BM143" i="23" s="1"/>
  <c r="I123" i="23"/>
  <c r="L121" i="23" s="1"/>
  <c r="AG127" i="23"/>
  <c r="AS127" i="23" s="1"/>
  <c r="AG145" i="23"/>
  <c r="AS145" i="23" s="1"/>
  <c r="I133" i="23"/>
  <c r="AG138" i="23"/>
  <c r="BD142" i="23"/>
  <c r="BQ139" i="23" s="1"/>
  <c r="AG128" i="23"/>
  <c r="AN130" i="23" s="1"/>
  <c r="BD151" i="23"/>
  <c r="BL139" i="23" s="1"/>
  <c r="I127" i="23"/>
  <c r="U127" i="23" s="1"/>
  <c r="I124" i="23"/>
  <c r="V121" i="23" s="1"/>
  <c r="BD145" i="23"/>
  <c r="BP145" i="23" s="1"/>
  <c r="BD149" i="23"/>
  <c r="BP142" i="23" s="1"/>
  <c r="AG134" i="23"/>
  <c r="AP125" i="23" s="1"/>
  <c r="BD148" i="23"/>
  <c r="BJ142" i="23" s="1"/>
  <c r="I128" i="23"/>
  <c r="P130" i="23" s="1"/>
  <c r="AG129" i="23"/>
  <c r="I148" i="23"/>
  <c r="O142" i="23" s="1"/>
  <c r="AG151" i="23"/>
  <c r="AO139" i="23" s="1"/>
  <c r="BD144" i="23"/>
  <c r="BI145" i="23" s="1"/>
  <c r="BD143" i="23"/>
  <c r="AG123" i="23"/>
  <c r="AJ121" i="23" s="1"/>
  <c r="AG140" i="23"/>
  <c r="AG125" i="23"/>
  <c r="BD146" i="23"/>
  <c r="BK148" i="23" s="1"/>
  <c r="I134" i="23"/>
  <c r="R125" i="23" s="1"/>
  <c r="I144" i="23"/>
  <c r="N145" i="23" s="1"/>
  <c r="I141" i="23"/>
  <c r="L139" i="23" s="1"/>
  <c r="I149" i="23"/>
  <c r="U142" i="23" s="1"/>
  <c r="AG143" i="23"/>
  <c r="AG150" i="23"/>
  <c r="AO145" i="23" s="1"/>
  <c r="BD147" i="23"/>
  <c r="I140" i="23"/>
  <c r="I132" i="23"/>
  <c r="AG141" i="23"/>
  <c r="AJ139" i="23" s="1"/>
  <c r="I126" i="23"/>
  <c r="N127" i="23" s="1"/>
  <c r="BD150" i="23"/>
  <c r="BL145" i="23" s="1"/>
  <c r="I138" i="23"/>
  <c r="I142" i="23"/>
  <c r="V139" i="23" s="1"/>
  <c r="I145" i="23"/>
  <c r="U145" i="23" s="1"/>
  <c r="I152" i="23"/>
  <c r="R143" i="23" s="1"/>
  <c r="I131" i="23"/>
  <c r="U124" i="23" s="1"/>
  <c r="I150" i="23"/>
  <c r="Q145" i="23" s="1"/>
  <c r="AG147" i="23"/>
  <c r="BD138" i="23"/>
  <c r="I151" i="23"/>
  <c r="Q139" i="23" s="1"/>
  <c r="BD141" i="23"/>
  <c r="BG139" i="23" s="1"/>
  <c r="I129" i="23"/>
  <c r="I146" i="23"/>
  <c r="P148" i="23" s="1"/>
  <c r="I125" i="23"/>
  <c r="BD140" i="23"/>
  <c r="AG142" i="23"/>
  <c r="AT139" i="23" s="1"/>
  <c r="I147" i="23"/>
  <c r="AG144" i="23"/>
  <c r="AL145" i="23" s="1"/>
  <c r="I122" i="23"/>
  <c r="AG149" i="23"/>
  <c r="AS142" i="23" s="1"/>
  <c r="AG146" i="23"/>
  <c r="AN148" i="23" s="1"/>
  <c r="I143" i="23"/>
  <c r="AG152" i="23"/>
  <c r="AP143" i="23" s="1"/>
  <c r="I130" i="23"/>
  <c r="O124" i="23" s="1"/>
  <c r="C122" i="22"/>
  <c r="B123" i="22"/>
  <c r="G138" i="22"/>
  <c r="I138" i="22" s="1"/>
  <c r="C123" i="22" s="1"/>
  <c r="B122" i="22"/>
  <c r="BD147" i="21"/>
  <c r="I138" i="21"/>
  <c r="I140" i="21"/>
  <c r="I144" i="21"/>
  <c r="N145" i="21" s="1"/>
  <c r="BD143" i="21"/>
  <c r="I146" i="21"/>
  <c r="P148" i="21" s="1"/>
  <c r="I152" i="21"/>
  <c r="R143" i="21" s="1"/>
  <c r="BD150" i="21"/>
  <c r="BL145" i="21" s="1"/>
  <c r="AG147" i="21"/>
  <c r="I130" i="21"/>
  <c r="O124" i="21" s="1"/>
  <c r="AG130" i="21"/>
  <c r="AM124" i="21" s="1"/>
  <c r="AG127" i="21"/>
  <c r="AS127" i="21" s="1"/>
  <c r="AG131" i="21"/>
  <c r="AS124" i="21" s="1"/>
  <c r="AG122" i="21"/>
  <c r="AG132" i="21"/>
  <c r="AO127" i="21" s="1"/>
  <c r="AG126" i="21"/>
  <c r="AL127" i="21" s="1"/>
  <c r="AG124" i="21"/>
  <c r="AT121" i="21" s="1"/>
  <c r="AG133" i="21"/>
  <c r="AO121" i="21" s="1"/>
  <c r="I128" i="21"/>
  <c r="P130" i="21" s="1"/>
  <c r="AG134" i="21"/>
  <c r="AP125" i="21" s="1"/>
  <c r="AG120" i="21"/>
  <c r="I151" i="21"/>
  <c r="Q139" i="21" s="1"/>
  <c r="BD144" i="21"/>
  <c r="BI145" i="21" s="1"/>
  <c r="AG148" i="21"/>
  <c r="AM142" i="21" s="1"/>
  <c r="AG129" i="21"/>
  <c r="AG151" i="21"/>
  <c r="AO139" i="21" s="1"/>
  <c r="BD142" i="21"/>
  <c r="BQ139" i="21" s="1"/>
  <c r="BD148" i="21"/>
  <c r="BJ142" i="21" s="1"/>
  <c r="AG123" i="21"/>
  <c r="AJ121" i="21" s="1"/>
  <c r="BD151" i="21"/>
  <c r="BL139" i="21" s="1"/>
  <c r="I133" i="21"/>
  <c r="BD145" i="21"/>
  <c r="BP145" i="21" s="1"/>
  <c r="BD146" i="21"/>
  <c r="BK148" i="21" s="1"/>
  <c r="BD152" i="21"/>
  <c r="BM143" i="21" s="1"/>
  <c r="I145" i="21"/>
  <c r="U145" i="21" s="1"/>
  <c r="AG125" i="21"/>
  <c r="BD149" i="21"/>
  <c r="BP142" i="21" s="1"/>
  <c r="AG145" i="21"/>
  <c r="AS145" i="21" s="1"/>
  <c r="I127" i="21"/>
  <c r="U127" i="21" s="1"/>
  <c r="AG149" i="21"/>
  <c r="AS142" i="21" s="1"/>
  <c r="AG128" i="21"/>
  <c r="AN130" i="21" s="1"/>
  <c r="I123" i="21"/>
  <c r="L121" i="21" s="1"/>
  <c r="AG152" i="21"/>
  <c r="AP143" i="21" s="1"/>
  <c r="AG140" i="21"/>
  <c r="I129" i="21"/>
  <c r="AG146" i="21"/>
  <c r="AN148" i="21" s="1"/>
  <c r="BD141" i="21"/>
  <c r="BG139" i="21" s="1"/>
  <c r="I149" i="21"/>
  <c r="U142" i="21" s="1"/>
  <c r="I147" i="21"/>
  <c r="I132" i="21"/>
  <c r="I122" i="20"/>
  <c r="I124" i="20"/>
  <c r="V121" i="20" s="1"/>
  <c r="BD144" i="20"/>
  <c r="BI145" i="20" s="1"/>
  <c r="I151" i="20"/>
  <c r="Q139" i="20" s="1"/>
  <c r="AG143" i="20"/>
  <c r="I146" i="20"/>
  <c r="P148" i="20" s="1"/>
  <c r="BD143" i="20"/>
  <c r="I126" i="20"/>
  <c r="N127" i="20" s="1"/>
  <c r="I142" i="20"/>
  <c r="V139" i="20" s="1"/>
  <c r="I130" i="20"/>
  <c r="O124" i="20" s="1"/>
  <c r="AG130" i="20"/>
  <c r="AM124" i="20" s="1"/>
  <c r="AG127" i="20"/>
  <c r="AS127" i="20" s="1"/>
  <c r="AG131" i="20"/>
  <c r="AS124" i="20" s="1"/>
  <c r="AG122" i="20"/>
  <c r="AG132" i="20"/>
  <c r="AO127" i="20" s="1"/>
  <c r="AG126" i="20"/>
  <c r="AL127" i="20" s="1"/>
  <c r="AG124" i="20"/>
  <c r="AT121" i="20" s="1"/>
  <c r="AG133" i="20"/>
  <c r="AO121" i="20" s="1"/>
  <c r="I128" i="20"/>
  <c r="P130" i="20" s="1"/>
  <c r="AG134" i="20"/>
  <c r="AP125" i="20" s="1"/>
  <c r="AG120" i="20"/>
  <c r="AG151" i="20"/>
  <c r="AO139" i="20" s="1"/>
  <c r="AG148" i="20"/>
  <c r="AM142" i="20" s="1"/>
  <c r="BD146" i="20"/>
  <c r="BK148" i="20" s="1"/>
  <c r="AG149" i="20"/>
  <c r="AS142" i="20" s="1"/>
  <c r="AG140" i="20"/>
  <c r="BD151" i="20"/>
  <c r="BL139" i="20" s="1"/>
  <c r="I133" i="20"/>
  <c r="AG145" i="20"/>
  <c r="AS145" i="20" s="1"/>
  <c r="BD149" i="20"/>
  <c r="BP142" i="20" s="1"/>
  <c r="BD152" i="20"/>
  <c r="BM143" i="20" s="1"/>
  <c r="AG123" i="20"/>
  <c r="AJ121" i="20" s="1"/>
  <c r="I127" i="20"/>
  <c r="U127" i="20" s="1"/>
  <c r="AG138" i="20"/>
  <c r="AG129" i="20"/>
  <c r="I123" i="20"/>
  <c r="L121" i="20" s="1"/>
  <c r="BD142" i="20"/>
  <c r="BQ139" i="20" s="1"/>
  <c r="BD148" i="20"/>
  <c r="BJ142" i="20" s="1"/>
  <c r="AG125" i="20"/>
  <c r="BD145" i="20"/>
  <c r="BP145" i="20" s="1"/>
  <c r="AG152" i="20"/>
  <c r="AP143" i="20" s="1"/>
  <c r="I145" i="20"/>
  <c r="U145" i="20" s="1"/>
  <c r="AG128" i="20"/>
  <c r="AN130" i="20" s="1"/>
  <c r="I152" i="20"/>
  <c r="R143" i="20" s="1"/>
  <c r="BD147" i="20"/>
  <c r="I132" i="20"/>
  <c r="AG147" i="20"/>
  <c r="BD140" i="20"/>
  <c r="AG146" i="20"/>
  <c r="AN148" i="20" s="1"/>
  <c r="AG150" i="20"/>
  <c r="AO145" i="20" s="1"/>
  <c r="I140" i="20"/>
  <c r="AG142" i="20"/>
  <c r="AT139" i="20" s="1"/>
  <c r="BD150" i="20"/>
  <c r="BL145" i="20" s="1"/>
  <c r="I141" i="20"/>
  <c r="L139" i="20" s="1"/>
  <c r="I147" i="20"/>
  <c r="I131" i="20"/>
  <c r="U124" i="20" s="1"/>
  <c r="I129" i="20"/>
  <c r="I150" i="20"/>
  <c r="Q145" i="20" s="1"/>
  <c r="AG144" i="20"/>
  <c r="AL145" i="20" s="1"/>
  <c r="BD138" i="20"/>
  <c r="BA136" i="20" s="1"/>
  <c r="C122" i="20"/>
  <c r="G138" i="20"/>
  <c r="I138" i="20" s="1"/>
  <c r="B122" i="20"/>
  <c r="I149" i="20"/>
  <c r="U142" i="20" s="1"/>
  <c r="Q121" i="19"/>
  <c r="Q127" i="19"/>
  <c r="I148" i="19"/>
  <c r="O142" i="19" s="1"/>
  <c r="BD141" i="19"/>
  <c r="BG139" i="19" s="1"/>
  <c r="I130" i="19"/>
  <c r="O124" i="19" s="1"/>
  <c r="AG130" i="19"/>
  <c r="AM124" i="19" s="1"/>
  <c r="AG127" i="19"/>
  <c r="AS127" i="19" s="1"/>
  <c r="AG125" i="19"/>
  <c r="AG123" i="19"/>
  <c r="AJ121" i="19" s="1"/>
  <c r="AG133" i="19"/>
  <c r="AO121" i="19" s="1"/>
  <c r="AG131" i="19"/>
  <c r="AS124" i="19" s="1"/>
  <c r="AG126" i="19"/>
  <c r="AL127" i="19" s="1"/>
  <c r="AG124" i="19"/>
  <c r="AT121" i="19" s="1"/>
  <c r="BD152" i="19"/>
  <c r="BM143" i="19" s="1"/>
  <c r="BD145" i="19"/>
  <c r="BP145" i="19" s="1"/>
  <c r="AG132" i="19"/>
  <c r="AO127" i="19" s="1"/>
  <c r="AG122" i="19"/>
  <c r="AG120" i="19"/>
  <c r="C123" i="19" s="1"/>
  <c r="I124" i="19"/>
  <c r="V121" i="19" s="1"/>
  <c r="AG148" i="19"/>
  <c r="AM142" i="19" s="1"/>
  <c r="BD142" i="19"/>
  <c r="BQ139" i="19" s="1"/>
  <c r="AG129" i="19"/>
  <c r="AG151" i="19"/>
  <c r="AO139" i="19" s="1"/>
  <c r="BD144" i="19"/>
  <c r="BI145" i="19" s="1"/>
  <c r="AG128" i="19"/>
  <c r="AN130" i="19" s="1"/>
  <c r="AG147" i="19"/>
  <c r="BD148" i="19"/>
  <c r="BJ142" i="19" s="1"/>
  <c r="AG140" i="19"/>
  <c r="BD149" i="19"/>
  <c r="BP142" i="19" s="1"/>
  <c r="I128" i="19"/>
  <c r="P130" i="19" s="1"/>
  <c r="I151" i="19"/>
  <c r="Q139" i="19" s="1"/>
  <c r="AG134" i="19"/>
  <c r="AP125" i="19" s="1"/>
  <c r="BD151" i="19"/>
  <c r="BL139" i="19" s="1"/>
  <c r="AG145" i="19"/>
  <c r="AS145" i="19" s="1"/>
  <c r="BD146" i="19"/>
  <c r="BK148" i="19" s="1"/>
  <c r="AG152" i="19"/>
  <c r="AP143" i="19" s="1"/>
  <c r="I134" i="19"/>
  <c r="R125" i="19" s="1"/>
  <c r="AG138" i="19"/>
  <c r="B123" i="19" s="1"/>
  <c r="I142" i="19"/>
  <c r="V139" i="19" s="1"/>
  <c r="I143" i="19"/>
  <c r="I127" i="19"/>
  <c r="U127" i="19" s="1"/>
  <c r="I125" i="19"/>
  <c r="BD147" i="19"/>
  <c r="AG130" i="18"/>
  <c r="AM124" i="18" s="1"/>
  <c r="AG127" i="18"/>
  <c r="AS127" i="18" s="1"/>
  <c r="AG125" i="18"/>
  <c r="AG131" i="18"/>
  <c r="AS124" i="18" s="1"/>
  <c r="AG122" i="18"/>
  <c r="AG120" i="18"/>
  <c r="C123" i="18" s="1"/>
  <c r="AG132" i="18"/>
  <c r="AO127" i="18" s="1"/>
  <c r="AG126" i="18"/>
  <c r="AL127" i="18" s="1"/>
  <c r="AG124" i="18"/>
  <c r="AT121" i="18" s="1"/>
  <c r="AG134" i="18"/>
  <c r="AP125" i="18" s="1"/>
  <c r="AG133" i="18"/>
  <c r="AO121" i="18" s="1"/>
  <c r="I128" i="18"/>
  <c r="P130" i="18" s="1"/>
  <c r="I151" i="18"/>
  <c r="Q139" i="18" s="1"/>
  <c r="I123" i="18"/>
  <c r="L121" i="18" s="1"/>
  <c r="AG149" i="18"/>
  <c r="AS142" i="18" s="1"/>
  <c r="BD152" i="18"/>
  <c r="BM143" i="18" s="1"/>
  <c r="AG128" i="18"/>
  <c r="AN130" i="18" s="1"/>
  <c r="BD146" i="18"/>
  <c r="BK148" i="18" s="1"/>
  <c r="I127" i="18"/>
  <c r="U127" i="18" s="1"/>
  <c r="AG150" i="18"/>
  <c r="AO145" i="18" s="1"/>
  <c r="BD142" i="18"/>
  <c r="BQ139" i="18" s="1"/>
  <c r="BD148" i="18"/>
  <c r="BJ142" i="18" s="1"/>
  <c r="I145" i="18"/>
  <c r="U145" i="18" s="1"/>
  <c r="BD145" i="18"/>
  <c r="BP145" i="18" s="1"/>
  <c r="BD144" i="18"/>
  <c r="BI145" i="18" s="1"/>
  <c r="AG151" i="18"/>
  <c r="AO139" i="18" s="1"/>
  <c r="BD149" i="18"/>
  <c r="BP142" i="18" s="1"/>
  <c r="AG140" i="18"/>
  <c r="BD151" i="18"/>
  <c r="BL139" i="18" s="1"/>
  <c r="AG148" i="18"/>
  <c r="AM142" i="18" s="1"/>
  <c r="AG129" i="18"/>
  <c r="AG152" i="18"/>
  <c r="AP143" i="18" s="1"/>
  <c r="AG123" i="18"/>
  <c r="AJ121" i="18" s="1"/>
  <c r="AG145" i="18"/>
  <c r="AS145" i="18" s="1"/>
  <c r="I133" i="18"/>
  <c r="I141" i="18"/>
  <c r="L139" i="18" s="1"/>
  <c r="I140" i="18"/>
  <c r="BD141" i="18"/>
  <c r="BG139" i="18" s="1"/>
  <c r="Q121" i="18"/>
  <c r="Q127" i="18"/>
  <c r="AG138" i="18"/>
  <c r="BD138" i="18"/>
  <c r="BA136" i="18" s="1"/>
  <c r="I134" i="18"/>
  <c r="R125" i="18" s="1"/>
  <c r="AG141" i="18"/>
  <c r="AJ139" i="18" s="1"/>
  <c r="I143" i="18"/>
  <c r="BD147" i="18"/>
  <c r="I145" i="17"/>
  <c r="U145" i="17" s="1"/>
  <c r="BD143" i="17"/>
  <c r="I148" i="17"/>
  <c r="O142" i="17" s="1"/>
  <c r="AG146" i="17"/>
  <c r="AN148" i="17" s="1"/>
  <c r="I147" i="17"/>
  <c r="I143" i="17"/>
  <c r="Q121" i="17"/>
  <c r="Q127" i="17"/>
  <c r="AG130" i="17"/>
  <c r="AM124" i="17" s="1"/>
  <c r="AG127" i="17"/>
  <c r="AS127" i="17" s="1"/>
  <c r="AG125" i="17"/>
  <c r="AG129" i="17"/>
  <c r="AG128" i="17"/>
  <c r="AN130" i="17" s="1"/>
  <c r="AG123" i="17"/>
  <c r="AJ121" i="17" s="1"/>
  <c r="AG133" i="17"/>
  <c r="AO121" i="17" s="1"/>
  <c r="AG131" i="17"/>
  <c r="AS124" i="17" s="1"/>
  <c r="AG126" i="17"/>
  <c r="AL127" i="17" s="1"/>
  <c r="AG124" i="17"/>
  <c r="AT121" i="17" s="1"/>
  <c r="AG132" i="17"/>
  <c r="AO127" i="17" s="1"/>
  <c r="AG122" i="17"/>
  <c r="AG120" i="17"/>
  <c r="I124" i="17"/>
  <c r="V121" i="17" s="1"/>
  <c r="AG148" i="17"/>
  <c r="AM142" i="17" s="1"/>
  <c r="BD144" i="17"/>
  <c r="BI145" i="17" s="1"/>
  <c r="BD148" i="17"/>
  <c r="BJ142" i="17" s="1"/>
  <c r="AG147" i="17"/>
  <c r="AG145" i="17"/>
  <c r="AS145" i="17" s="1"/>
  <c r="BD152" i="17"/>
  <c r="BM143" i="17" s="1"/>
  <c r="I128" i="17"/>
  <c r="P130" i="17" s="1"/>
  <c r="AG134" i="17"/>
  <c r="AP125" i="17" s="1"/>
  <c r="AG140" i="17"/>
  <c r="BD149" i="17"/>
  <c r="BP142" i="17" s="1"/>
  <c r="BD146" i="17"/>
  <c r="BK148" i="17" s="1"/>
  <c r="I123" i="17"/>
  <c r="L121" i="17" s="1"/>
  <c r="I151" i="17"/>
  <c r="Q139" i="17" s="1"/>
  <c r="AG151" i="17"/>
  <c r="AO139" i="17" s="1"/>
  <c r="BD145" i="17"/>
  <c r="BP145" i="17" s="1"/>
  <c r="AG138" i="17"/>
  <c r="BD142" i="17"/>
  <c r="BQ139" i="17" s="1"/>
  <c r="BD151" i="17"/>
  <c r="BL139" i="17" s="1"/>
  <c r="I133" i="17"/>
  <c r="BD150" i="17"/>
  <c r="BL145" i="17" s="1"/>
  <c r="AG152" i="17"/>
  <c r="AP143" i="17" s="1"/>
  <c r="BD138" i="17"/>
  <c r="BA136" i="17" s="1"/>
  <c r="AG149" i="17"/>
  <c r="AS142" i="17" s="1"/>
  <c r="AG143" i="17"/>
  <c r="BD147" i="17"/>
  <c r="I140" i="17"/>
  <c r="AG141" i="17"/>
  <c r="AJ139" i="17" s="1"/>
  <c r="I138" i="17"/>
  <c r="I142" i="17"/>
  <c r="V139" i="17" s="1"/>
  <c r="AG144" i="17"/>
  <c r="AL145" i="17" s="1"/>
  <c r="I152" i="17"/>
  <c r="R143" i="17" s="1"/>
  <c r="AG150" i="17"/>
  <c r="AO145" i="17" s="1"/>
  <c r="I149" i="17"/>
  <c r="U142" i="17" s="1"/>
  <c r="I122" i="17"/>
  <c r="I129" i="17"/>
  <c r="AG152" i="16"/>
  <c r="AP143" i="16" s="1"/>
  <c r="BD147" i="16"/>
  <c r="AG144" i="16"/>
  <c r="AL145" i="16" s="1"/>
  <c r="AG147" i="16"/>
  <c r="I129" i="16"/>
  <c r="I125" i="16"/>
  <c r="I145" i="16"/>
  <c r="U145" i="16" s="1"/>
  <c r="AG142" i="16"/>
  <c r="AT139" i="16" s="1"/>
  <c r="AG130" i="16"/>
  <c r="AM124" i="16" s="1"/>
  <c r="AG127" i="16"/>
  <c r="AS127" i="16" s="1"/>
  <c r="AG125" i="16"/>
  <c r="AG132" i="16"/>
  <c r="AO127" i="16" s="1"/>
  <c r="AG124" i="16"/>
  <c r="AT121" i="16" s="1"/>
  <c r="BD152" i="16"/>
  <c r="BM143" i="16" s="1"/>
  <c r="AG148" i="16"/>
  <c r="AM142" i="16" s="1"/>
  <c r="AG131" i="16"/>
  <c r="AS124" i="16" s="1"/>
  <c r="I128" i="16"/>
  <c r="P130" i="16" s="1"/>
  <c r="AG126" i="16"/>
  <c r="AL127" i="16" s="1"/>
  <c r="AG133" i="16"/>
  <c r="AO121" i="16" s="1"/>
  <c r="AG122" i="16"/>
  <c r="AG120" i="16"/>
  <c r="I124" i="16"/>
  <c r="V121" i="16" s="1"/>
  <c r="BD148" i="16"/>
  <c r="BJ142" i="16" s="1"/>
  <c r="BD146" i="16"/>
  <c r="BK148" i="16" s="1"/>
  <c r="AG129" i="16"/>
  <c r="I148" i="16"/>
  <c r="O142" i="16" s="1"/>
  <c r="BD149" i="16"/>
  <c r="BP142" i="16" s="1"/>
  <c r="BD142" i="16"/>
  <c r="BQ139" i="16" s="1"/>
  <c r="AG123" i="16"/>
  <c r="AJ121" i="16" s="1"/>
  <c r="AG140" i="16"/>
  <c r="AG134" i="16"/>
  <c r="AP125" i="16" s="1"/>
  <c r="BD144" i="16"/>
  <c r="BI145" i="16" s="1"/>
  <c r="AG151" i="16"/>
  <c r="AO139" i="16" s="1"/>
  <c r="AG145" i="16"/>
  <c r="AS145" i="16" s="1"/>
  <c r="I133" i="16"/>
  <c r="I151" i="16"/>
  <c r="Q139" i="16" s="1"/>
  <c r="AG138" i="16"/>
  <c r="BD145" i="16"/>
  <c r="BP145" i="16" s="1"/>
  <c r="AG128" i="16"/>
  <c r="AN130" i="16" s="1"/>
  <c r="I127" i="16"/>
  <c r="U127" i="16" s="1"/>
  <c r="BD151" i="16"/>
  <c r="BL139" i="16" s="1"/>
  <c r="I132" i="16"/>
  <c r="I152" i="16"/>
  <c r="R143" i="16" s="1"/>
  <c r="BD138" i="16"/>
  <c r="BA136" i="16" s="1"/>
  <c r="C122" i="16"/>
  <c r="G138" i="16"/>
  <c r="I138" i="16" s="1"/>
  <c r="B122" i="16"/>
  <c r="I144" i="16"/>
  <c r="N145" i="16" s="1"/>
  <c r="I147" i="16"/>
  <c r="I126" i="16"/>
  <c r="N127" i="16" s="1"/>
  <c r="I143" i="16"/>
  <c r="AG149" i="16"/>
  <c r="AS142" i="16" s="1"/>
  <c r="I130" i="16"/>
  <c r="O124" i="16" s="1"/>
  <c r="I140" i="16"/>
  <c r="Q121" i="15"/>
  <c r="Q127" i="15"/>
  <c r="I149" i="15"/>
  <c r="U142" i="15" s="1"/>
  <c r="AG150" i="15"/>
  <c r="AO145" i="15" s="1"/>
  <c r="I146" i="15"/>
  <c r="P148" i="15" s="1"/>
  <c r="I138" i="15"/>
  <c r="I144" i="15"/>
  <c r="N145" i="15" s="1"/>
  <c r="BD141" i="15"/>
  <c r="BG139" i="15" s="1"/>
  <c r="I134" i="15"/>
  <c r="R125" i="15" s="1"/>
  <c r="AG143" i="15"/>
  <c r="AG130" i="15"/>
  <c r="AM124" i="15" s="1"/>
  <c r="AG132" i="15"/>
  <c r="AO127" i="15" s="1"/>
  <c r="AG124" i="15"/>
  <c r="AT121" i="15" s="1"/>
  <c r="AG133" i="15"/>
  <c r="AO121" i="15" s="1"/>
  <c r="AG122" i="15"/>
  <c r="AG120" i="15"/>
  <c r="C123" i="15" s="1"/>
  <c r="AG131" i="15"/>
  <c r="AS124" i="15" s="1"/>
  <c r="AG126" i="15"/>
  <c r="AL127" i="15" s="1"/>
  <c r="I124" i="15"/>
  <c r="V121" i="15" s="1"/>
  <c r="I128" i="15"/>
  <c r="P130" i="15" s="1"/>
  <c r="AG129" i="15"/>
  <c r="I148" i="15"/>
  <c r="O142" i="15" s="1"/>
  <c r="I127" i="15"/>
  <c r="U127" i="15" s="1"/>
  <c r="AG151" i="15"/>
  <c r="AO139" i="15" s="1"/>
  <c r="AG127" i="15"/>
  <c r="AS127" i="15" s="1"/>
  <c r="BD151" i="15"/>
  <c r="BL139" i="15" s="1"/>
  <c r="BD152" i="15"/>
  <c r="BM143" i="15" s="1"/>
  <c r="AG140" i="15"/>
  <c r="AG125" i="15"/>
  <c r="BD144" i="15"/>
  <c r="BI145" i="15" s="1"/>
  <c r="I123" i="15"/>
  <c r="L121" i="15" s="1"/>
  <c r="AG145" i="15"/>
  <c r="AS145" i="15" s="1"/>
  <c r="I133" i="15"/>
  <c r="AG138" i="15"/>
  <c r="B123" i="15" s="1"/>
  <c r="BD142" i="15"/>
  <c r="BQ139" i="15" s="1"/>
  <c r="AG128" i="15"/>
  <c r="AN130" i="15" s="1"/>
  <c r="BD149" i="15"/>
  <c r="BP142" i="15" s="1"/>
  <c r="AG134" i="15"/>
  <c r="AP125" i="15" s="1"/>
  <c r="AG123" i="15"/>
  <c r="AJ121" i="15" s="1"/>
  <c r="AG148" i="15"/>
  <c r="AM142" i="15" s="1"/>
  <c r="BD145" i="15"/>
  <c r="BP145" i="15" s="1"/>
  <c r="I151" i="15"/>
  <c r="Q139" i="15" s="1"/>
  <c r="BD148" i="15"/>
  <c r="BJ142" i="15" s="1"/>
  <c r="BD146" i="15"/>
  <c r="BK148" i="15" s="1"/>
  <c r="I150" i="15"/>
  <c r="Q145" i="15" s="1"/>
  <c r="AG146" i="15"/>
  <c r="AN148" i="15" s="1"/>
  <c r="I145" i="15"/>
  <c r="U145" i="15" s="1"/>
  <c r="BD150" i="15"/>
  <c r="BL145" i="15" s="1"/>
  <c r="BD147" i="15"/>
  <c r="BD140" i="15"/>
  <c r="I147" i="15"/>
  <c r="AG130" i="14"/>
  <c r="AM124" i="14" s="1"/>
  <c r="AG127" i="14"/>
  <c r="AS127" i="14" s="1"/>
  <c r="AG123" i="14"/>
  <c r="AJ121" i="14" s="1"/>
  <c r="AG133" i="14"/>
  <c r="AO121" i="14" s="1"/>
  <c r="AG131" i="14"/>
  <c r="AS124" i="14" s="1"/>
  <c r="AG126" i="14"/>
  <c r="AL127" i="14" s="1"/>
  <c r="AG124" i="14"/>
  <c r="AT121" i="14" s="1"/>
  <c r="AG132" i="14"/>
  <c r="AO127" i="14" s="1"/>
  <c r="AG122" i="14"/>
  <c r="AG120" i="14"/>
  <c r="I124" i="14"/>
  <c r="V121" i="14" s="1"/>
  <c r="I123" i="14"/>
  <c r="L121" i="14" s="1"/>
  <c r="BD144" i="14"/>
  <c r="BI145" i="14" s="1"/>
  <c r="AG151" i="14"/>
  <c r="AO139" i="14" s="1"/>
  <c r="AG147" i="14"/>
  <c r="AG138" i="14"/>
  <c r="B123" i="14" s="1"/>
  <c r="BD142" i="14"/>
  <c r="BQ139" i="14" s="1"/>
  <c r="AG129" i="14"/>
  <c r="BD146" i="14"/>
  <c r="BK148" i="14" s="1"/>
  <c r="BD143" i="14"/>
  <c r="BD151" i="14"/>
  <c r="BL139" i="14" s="1"/>
  <c r="BD152" i="14"/>
  <c r="BM143" i="14" s="1"/>
  <c r="BD145" i="14"/>
  <c r="BP145" i="14" s="1"/>
  <c r="AG125" i="14"/>
  <c r="AG134" i="14"/>
  <c r="AP125" i="14" s="1"/>
  <c r="AG148" i="14"/>
  <c r="AM142" i="14" s="1"/>
  <c r="BD148" i="14"/>
  <c r="BJ142" i="14" s="1"/>
  <c r="BD149" i="14"/>
  <c r="BP142" i="14" s="1"/>
  <c r="AG128" i="14"/>
  <c r="AN130" i="14" s="1"/>
  <c r="I128" i="14"/>
  <c r="P130" i="14" s="1"/>
  <c r="AG140" i="14"/>
  <c r="AG145" i="14"/>
  <c r="AS145" i="14" s="1"/>
  <c r="I133" i="14"/>
  <c r="I125" i="14"/>
  <c r="BD138" i="14"/>
  <c r="C122" i="14"/>
  <c r="G138" i="14"/>
  <c r="I138" i="14" s="1"/>
  <c r="B122" i="14"/>
  <c r="I146" i="14"/>
  <c r="P148" i="14" s="1"/>
  <c r="BD140" i="14"/>
  <c r="I147" i="14"/>
  <c r="AG144" i="14"/>
  <c r="AL145" i="14" s="1"/>
  <c r="I152" i="14"/>
  <c r="R143" i="14" s="1"/>
  <c r="I151" i="14"/>
  <c r="Q139" i="14" s="1"/>
  <c r="I141" i="14"/>
  <c r="L139" i="14" s="1"/>
  <c r="I143" i="14"/>
  <c r="I132" i="14"/>
  <c r="AG146" i="14"/>
  <c r="AN148" i="14" s="1"/>
  <c r="I148" i="14"/>
  <c r="O142" i="14" s="1"/>
  <c r="I144" i="14"/>
  <c r="N145" i="14" s="1"/>
  <c r="I145" i="14"/>
  <c r="U145" i="14" s="1"/>
  <c r="I142" i="14"/>
  <c r="V139" i="14" s="1"/>
  <c r="I134" i="14"/>
  <c r="R125" i="14" s="1"/>
  <c r="AG149" i="14"/>
  <c r="AS142" i="14" s="1"/>
  <c r="AG141" i="14"/>
  <c r="AJ139" i="14" s="1"/>
  <c r="AG143" i="14"/>
  <c r="I140" i="14"/>
  <c r="BD141" i="14"/>
  <c r="BG139" i="14" s="1"/>
  <c r="BD143" i="13"/>
  <c r="BD140" i="13"/>
  <c r="I148" i="13"/>
  <c r="O142" i="13" s="1"/>
  <c r="I147" i="13"/>
  <c r="I140" i="13"/>
  <c r="AG150" i="13"/>
  <c r="AO145" i="13" s="1"/>
  <c r="AG144" i="13"/>
  <c r="AL145" i="13" s="1"/>
  <c r="I149" i="13"/>
  <c r="U142" i="13" s="1"/>
  <c r="AG142" i="13"/>
  <c r="AT139" i="13" s="1"/>
  <c r="BD138" i="13"/>
  <c r="AG138" i="13"/>
  <c r="I131" i="13"/>
  <c r="U124" i="13" s="1"/>
  <c r="I146" i="13"/>
  <c r="P148" i="13" s="1"/>
  <c r="I122" i="13"/>
  <c r="I152" i="13"/>
  <c r="R143" i="13" s="1"/>
  <c r="I143" i="13"/>
  <c r="I134" i="13"/>
  <c r="R125" i="13" s="1"/>
  <c r="I150" i="13"/>
  <c r="Q145" i="13" s="1"/>
  <c r="I144" i="13"/>
  <c r="N145" i="13" s="1"/>
  <c r="O25" i="1"/>
  <c r="I141" i="13"/>
  <c r="L139" i="13" s="1"/>
  <c r="AG130" i="13"/>
  <c r="AM124" i="13" s="1"/>
  <c r="AG127" i="13"/>
  <c r="AS127" i="13" s="1"/>
  <c r="AG131" i="13"/>
  <c r="AS124" i="13" s="1"/>
  <c r="AG122" i="13"/>
  <c r="AG132" i="13"/>
  <c r="AO127" i="13" s="1"/>
  <c r="AG126" i="13"/>
  <c r="AL127" i="13" s="1"/>
  <c r="AG124" i="13"/>
  <c r="AT121" i="13" s="1"/>
  <c r="AG133" i="13"/>
  <c r="AO121" i="13" s="1"/>
  <c r="I128" i="13"/>
  <c r="P130" i="13" s="1"/>
  <c r="AG120" i="13"/>
  <c r="C123" i="13" s="1"/>
  <c r="AG134" i="13"/>
  <c r="AP125" i="13" s="1"/>
  <c r="I126" i="13"/>
  <c r="N127" i="13" s="1"/>
  <c r="I123" i="13"/>
  <c r="L121" i="13" s="1"/>
  <c r="AG129" i="13"/>
  <c r="AG140" i="13"/>
  <c r="BD151" i="13"/>
  <c r="BL139" i="13" s="1"/>
  <c r="I133" i="13"/>
  <c r="AG128" i="13"/>
  <c r="AN130" i="13" s="1"/>
  <c r="I145" i="13"/>
  <c r="U145" i="13" s="1"/>
  <c r="BD149" i="13"/>
  <c r="BP142" i="13" s="1"/>
  <c r="AG151" i="13"/>
  <c r="AO139" i="13" s="1"/>
  <c r="BD142" i="13"/>
  <c r="BQ139" i="13" s="1"/>
  <c r="BD148" i="13"/>
  <c r="BJ142" i="13" s="1"/>
  <c r="AG123" i="13"/>
  <c r="AJ121" i="13" s="1"/>
  <c r="AG149" i="13"/>
  <c r="AS142" i="13" s="1"/>
  <c r="AG152" i="13"/>
  <c r="AP143" i="13" s="1"/>
  <c r="AG148" i="13"/>
  <c r="AM142" i="13" s="1"/>
  <c r="BD146" i="13"/>
  <c r="BK148" i="13" s="1"/>
  <c r="AG125" i="13"/>
  <c r="BD152" i="13"/>
  <c r="BM143" i="13" s="1"/>
  <c r="BD145" i="13"/>
  <c r="BP145" i="13" s="1"/>
  <c r="AG145" i="13"/>
  <c r="AS145" i="13" s="1"/>
  <c r="I127" i="13"/>
  <c r="U127" i="13" s="1"/>
  <c r="AG146" i="13"/>
  <c r="AN148" i="13" s="1"/>
  <c r="BD150" i="13"/>
  <c r="BL145" i="13" s="1"/>
  <c r="BD144" i="13"/>
  <c r="BI145" i="13" s="1"/>
  <c r="I132" i="13"/>
  <c r="AG143" i="13"/>
  <c r="BD147" i="13"/>
  <c r="I125" i="13"/>
  <c r="I142" i="13"/>
  <c r="V139" i="13" s="1"/>
  <c r="I151" i="13"/>
  <c r="Q139" i="13" s="1"/>
  <c r="AG141" i="13"/>
  <c r="AJ139" i="13" s="1"/>
  <c r="AG144" i="11"/>
  <c r="AL145" i="11" s="1"/>
  <c r="BD147" i="11"/>
  <c r="I128" i="11"/>
  <c r="P130" i="11" s="1"/>
  <c r="I143" i="11"/>
  <c r="I144" i="11"/>
  <c r="N145" i="11" s="1"/>
  <c r="BD144" i="11"/>
  <c r="BI145" i="11" s="1"/>
  <c r="I149" i="11"/>
  <c r="U142" i="11" s="1"/>
  <c r="I142" i="10"/>
  <c r="V139" i="10" s="1"/>
  <c r="Q127" i="9"/>
  <c r="Q121" i="9"/>
  <c r="I124" i="7"/>
  <c r="V121" i="7" s="1"/>
  <c r="BD146" i="7"/>
  <c r="BK148" i="7" s="1"/>
  <c r="I143" i="7"/>
  <c r="BD138" i="7"/>
  <c r="I144" i="7"/>
  <c r="N145" i="7" s="1"/>
  <c r="I134" i="7"/>
  <c r="R125" i="7" s="1"/>
  <c r="BD143" i="7"/>
  <c r="I138" i="7"/>
  <c r="AG140" i="7"/>
  <c r="I128" i="7"/>
  <c r="P130" i="7" s="1"/>
  <c r="AG144" i="7"/>
  <c r="AL145" i="7" s="1"/>
  <c r="I149" i="7"/>
  <c r="U142" i="7" s="1"/>
  <c r="AG138" i="7"/>
  <c r="I140" i="7"/>
  <c r="AG146" i="6"/>
  <c r="AN148" i="6" s="1"/>
  <c r="I140" i="6"/>
  <c r="I142" i="6"/>
  <c r="V139" i="6" s="1"/>
  <c r="AG146" i="4"/>
  <c r="AN148" i="4" s="1"/>
  <c r="I129" i="4"/>
  <c r="I134" i="4"/>
  <c r="R125" i="4" s="1"/>
  <c r="AG140" i="4"/>
  <c r="I143" i="4"/>
  <c r="I146" i="4"/>
  <c r="P148" i="4" s="1"/>
  <c r="I126" i="4"/>
  <c r="N127" i="4" s="1"/>
  <c r="I141" i="4"/>
  <c r="L139" i="4" s="1"/>
  <c r="I152" i="4"/>
  <c r="R143" i="4" s="1"/>
  <c r="AG147" i="4"/>
  <c r="I144" i="4"/>
  <c r="N145" i="4" s="1"/>
  <c r="I149" i="4"/>
  <c r="U142" i="4" s="1"/>
  <c r="I127" i="3"/>
  <c r="U127" i="3" s="1"/>
  <c r="AG130" i="3"/>
  <c r="AM124" i="3" s="1"/>
  <c r="AG126" i="3"/>
  <c r="AL127" i="3" s="1"/>
  <c r="AG132" i="3"/>
  <c r="AO127" i="3" s="1"/>
  <c r="BD150" i="3"/>
  <c r="BL145" i="3" s="1"/>
  <c r="I134" i="3"/>
  <c r="R125" i="3" s="1"/>
  <c r="AG131" i="3"/>
  <c r="AS124" i="3" s="1"/>
  <c r="AG151" i="3"/>
  <c r="AO139" i="3" s="1"/>
  <c r="BD142" i="3"/>
  <c r="BQ139" i="3" s="1"/>
  <c r="AG145" i="3"/>
  <c r="AS145" i="3" s="1"/>
  <c r="BD148" i="3"/>
  <c r="BJ142" i="3" s="1"/>
  <c r="AG144" i="3"/>
  <c r="AL145" i="3" s="1"/>
  <c r="AG127" i="3"/>
  <c r="AS127" i="3" s="1"/>
  <c r="AG124" i="3"/>
  <c r="AT121" i="3" s="1"/>
  <c r="AG122" i="3"/>
  <c r="AG125" i="3"/>
  <c r="AG148" i="3"/>
  <c r="AM142" i="3" s="1"/>
  <c r="AG134" i="3"/>
  <c r="AP125" i="3" s="1"/>
  <c r="BD147" i="3"/>
  <c r="I131" i="3"/>
  <c r="U124" i="3" s="1"/>
  <c r="BD149" i="3"/>
  <c r="BP142" i="3" s="1"/>
  <c r="AG133" i="3"/>
  <c r="AO121" i="3" s="1"/>
  <c r="AG120" i="3"/>
  <c r="C123" i="3" s="1"/>
  <c r="AG152" i="3"/>
  <c r="AP143" i="3" s="1"/>
  <c r="I133" i="3"/>
  <c r="BD152" i="3"/>
  <c r="BM143" i="3" s="1"/>
  <c r="AG123" i="3"/>
  <c r="AJ121" i="3" s="1"/>
  <c r="AG128" i="3"/>
  <c r="AN130" i="3" s="1"/>
  <c r="AG129" i="3"/>
  <c r="BD141" i="3"/>
  <c r="BG139" i="3" s="1"/>
  <c r="BD151" i="3"/>
  <c r="BL139" i="3" s="1"/>
  <c r="I149" i="3"/>
  <c r="U142" i="3" s="1"/>
  <c r="AG138" i="3"/>
  <c r="B123" i="3" s="1"/>
  <c r="I130" i="3"/>
  <c r="O124" i="3" s="1"/>
  <c r="I148" i="3"/>
  <c r="O142" i="3" s="1"/>
  <c r="AG146" i="3"/>
  <c r="AN148" i="3" s="1"/>
  <c r="BD145" i="3"/>
  <c r="BP145" i="3" s="1"/>
  <c r="I145" i="3"/>
  <c r="U145" i="3" s="1"/>
  <c r="AG150" i="3"/>
  <c r="AO145" i="3" s="1"/>
  <c r="I152" i="3"/>
  <c r="R143" i="3" s="1"/>
  <c r="BD140" i="3"/>
  <c r="I147" i="3"/>
  <c r="AG147" i="3"/>
  <c r="AG149" i="3"/>
  <c r="AS142" i="3" s="1"/>
  <c r="I125" i="3"/>
  <c r="I128" i="3"/>
  <c r="P130" i="3" s="1"/>
  <c r="AG143" i="3"/>
  <c r="I146" i="3"/>
  <c r="P148" i="3" s="1"/>
  <c r="I140" i="3"/>
  <c r="I132" i="3"/>
  <c r="I143" i="3"/>
  <c r="AG142" i="3"/>
  <c r="AT139" i="3" s="1"/>
  <c r="AG140" i="3"/>
  <c r="I151" i="3"/>
  <c r="Q139" i="3" s="1"/>
  <c r="I144" i="3"/>
  <c r="N145" i="3" s="1"/>
  <c r="I126" i="3"/>
  <c r="N127" i="3" s="1"/>
  <c r="I122" i="3"/>
  <c r="BD143" i="3"/>
  <c r="I123" i="3"/>
  <c r="L121" i="3" s="1"/>
  <c r="BD146" i="3"/>
  <c r="BK148" i="3" s="1"/>
  <c r="I142" i="3"/>
  <c r="V139" i="3" s="1"/>
  <c r="AG141" i="3"/>
  <c r="AJ139" i="3" s="1"/>
  <c r="BD144" i="3"/>
  <c r="BI145" i="3" s="1"/>
  <c r="Q127" i="12"/>
  <c r="Q121" i="12"/>
  <c r="BD138" i="12"/>
  <c r="BA136" i="12" s="1"/>
  <c r="B122" i="12"/>
  <c r="C122" i="12"/>
  <c r="G138" i="12"/>
  <c r="I138" i="12" s="1"/>
  <c r="C123" i="12" s="1"/>
  <c r="I140" i="11"/>
  <c r="I147" i="11"/>
  <c r="AG146" i="11"/>
  <c r="AN148" i="11" s="1"/>
  <c r="AG140" i="11"/>
  <c r="I151" i="11"/>
  <c r="Q139" i="11" s="1"/>
  <c r="BD140" i="11"/>
  <c r="AG129" i="11"/>
  <c r="I133" i="11"/>
  <c r="I132" i="11"/>
  <c r="AG145" i="11"/>
  <c r="AS145" i="11" s="1"/>
  <c r="AG123" i="11"/>
  <c r="AJ121" i="11" s="1"/>
  <c r="AG130" i="11"/>
  <c r="AM124" i="11" s="1"/>
  <c r="AG131" i="11"/>
  <c r="AS124" i="11" s="1"/>
  <c r="AG122" i="11"/>
  <c r="BD141" i="11"/>
  <c r="BG139" i="11" s="1"/>
  <c r="AG151" i="11"/>
  <c r="AO139" i="11" s="1"/>
  <c r="AG134" i="11"/>
  <c r="AP125" i="11" s="1"/>
  <c r="I130" i="11"/>
  <c r="O124" i="11" s="1"/>
  <c r="AG150" i="11"/>
  <c r="AO145" i="11" s="1"/>
  <c r="BD145" i="11"/>
  <c r="BP145" i="11" s="1"/>
  <c r="I150" i="11"/>
  <c r="Q145" i="11" s="1"/>
  <c r="BD151" i="11"/>
  <c r="BL139" i="11" s="1"/>
  <c r="AG126" i="11"/>
  <c r="AL127" i="11" s="1"/>
  <c r="AG124" i="11"/>
  <c r="AT121" i="11" s="1"/>
  <c r="BD150" i="11"/>
  <c r="BL145" i="11" s="1"/>
  <c r="AG125" i="11"/>
  <c r="I141" i="11"/>
  <c r="L139" i="11" s="1"/>
  <c r="AG141" i="11"/>
  <c r="AJ139" i="11" s="1"/>
  <c r="I145" i="11"/>
  <c r="U145" i="11" s="1"/>
  <c r="AG152" i="11"/>
  <c r="AP143" i="11" s="1"/>
  <c r="AG120" i="11"/>
  <c r="AG127" i="11"/>
  <c r="AS127" i="11" s="1"/>
  <c r="AG128" i="11"/>
  <c r="AN130" i="11" s="1"/>
  <c r="BD142" i="11"/>
  <c r="BQ139" i="11" s="1"/>
  <c r="BD148" i="11"/>
  <c r="BJ142" i="11" s="1"/>
  <c r="AG133" i="11"/>
  <c r="AO121" i="11" s="1"/>
  <c r="AG132" i="11"/>
  <c r="AO127" i="11" s="1"/>
  <c r="I123" i="11"/>
  <c r="L121" i="11" s="1"/>
  <c r="AG148" i="11"/>
  <c r="AM142" i="11" s="1"/>
  <c r="I129" i="11"/>
  <c r="I142" i="11"/>
  <c r="V139" i="11" s="1"/>
  <c r="BD146" i="11"/>
  <c r="BK148" i="11" s="1"/>
  <c r="I148" i="11"/>
  <c r="O142" i="11" s="1"/>
  <c r="I125" i="11"/>
  <c r="AG138" i="11"/>
  <c r="BD152" i="11"/>
  <c r="BM143" i="11" s="1"/>
  <c r="I127" i="11"/>
  <c r="U127" i="11" s="1"/>
  <c r="I126" i="11"/>
  <c r="N127" i="11" s="1"/>
  <c r="I152" i="11"/>
  <c r="R143" i="11" s="1"/>
  <c r="I131" i="11"/>
  <c r="U124" i="11" s="1"/>
  <c r="BD149" i="11"/>
  <c r="BP142" i="11" s="1"/>
  <c r="I124" i="11"/>
  <c r="V121" i="11" s="1"/>
  <c r="AG149" i="11"/>
  <c r="AS142" i="11" s="1"/>
  <c r="BD143" i="11"/>
  <c r="AG142" i="11"/>
  <c r="AT139" i="11" s="1"/>
  <c r="I146" i="11"/>
  <c r="P148" i="11" s="1"/>
  <c r="I134" i="11"/>
  <c r="R125" i="11" s="1"/>
  <c r="I122" i="11"/>
  <c r="BD138" i="11"/>
  <c r="B122" i="11"/>
  <c r="C122" i="11"/>
  <c r="G138" i="11"/>
  <c r="I138" i="11" s="1"/>
  <c r="AG120" i="10"/>
  <c r="BD142" i="10"/>
  <c r="BQ139" i="10" s="1"/>
  <c r="AG125" i="10"/>
  <c r="BD140" i="10"/>
  <c r="AG141" i="10"/>
  <c r="AJ139" i="10" s="1"/>
  <c r="AG123" i="10"/>
  <c r="AJ121" i="10" s="1"/>
  <c r="AG131" i="10"/>
  <c r="AS124" i="10" s="1"/>
  <c r="AG124" i="10"/>
  <c r="AT121" i="10" s="1"/>
  <c r="AG132" i="10"/>
  <c r="AO127" i="10" s="1"/>
  <c r="AG127" i="10"/>
  <c r="AS127" i="10" s="1"/>
  <c r="BD150" i="10"/>
  <c r="BL145" i="10" s="1"/>
  <c r="BD141" i="10"/>
  <c r="BG139" i="10" s="1"/>
  <c r="I130" i="10"/>
  <c r="O124" i="10" s="1"/>
  <c r="I150" i="10"/>
  <c r="Q145" i="10" s="1"/>
  <c r="AG128" i="10"/>
  <c r="AN130" i="10" s="1"/>
  <c r="AG126" i="10"/>
  <c r="AL127" i="10" s="1"/>
  <c r="AG122" i="10"/>
  <c r="AG151" i="10"/>
  <c r="AO139" i="10" s="1"/>
  <c r="BD145" i="10"/>
  <c r="BP145" i="10" s="1"/>
  <c r="AG145" i="10"/>
  <c r="AS145" i="10" s="1"/>
  <c r="AG129" i="10"/>
  <c r="BD151" i="10"/>
  <c r="BL139" i="10" s="1"/>
  <c r="AG150" i="10"/>
  <c r="AO145" i="10" s="1"/>
  <c r="I132" i="10"/>
  <c r="AG133" i="10"/>
  <c r="AO121" i="10" s="1"/>
  <c r="BD152" i="10"/>
  <c r="BM143" i="10" s="1"/>
  <c r="I123" i="10"/>
  <c r="L121" i="10" s="1"/>
  <c r="AG130" i="10"/>
  <c r="AM124" i="10" s="1"/>
  <c r="AG134" i="10"/>
  <c r="AP125" i="10" s="1"/>
  <c r="AG144" i="10"/>
  <c r="AL145" i="10" s="1"/>
  <c r="BD148" i="10"/>
  <c r="BJ142" i="10" s="1"/>
  <c r="I127" i="10"/>
  <c r="U127" i="10" s="1"/>
  <c r="I134" i="10"/>
  <c r="R125" i="10" s="1"/>
  <c r="I133" i="10"/>
  <c r="I144" i="10"/>
  <c r="N145" i="10" s="1"/>
  <c r="BD149" i="10"/>
  <c r="BP142" i="10" s="1"/>
  <c r="I141" i="10"/>
  <c r="L139" i="10" s="1"/>
  <c r="AG146" i="10"/>
  <c r="AN148" i="10" s="1"/>
  <c r="I146" i="10"/>
  <c r="P148" i="10" s="1"/>
  <c r="I131" i="10"/>
  <c r="U124" i="10" s="1"/>
  <c r="AG143" i="10"/>
  <c r="BD144" i="10"/>
  <c r="BI145" i="10" s="1"/>
  <c r="AG148" i="10"/>
  <c r="AM142" i="10" s="1"/>
  <c r="BD146" i="10"/>
  <c r="BK148" i="10" s="1"/>
  <c r="I151" i="10"/>
  <c r="Q139" i="10" s="1"/>
  <c r="I124" i="10"/>
  <c r="V121" i="10" s="1"/>
  <c r="AG147" i="10"/>
  <c r="AG140" i="10"/>
  <c r="I145" i="10"/>
  <c r="U145" i="10" s="1"/>
  <c r="I148" i="10"/>
  <c r="O142" i="10" s="1"/>
  <c r="AG152" i="10"/>
  <c r="AP143" i="10" s="1"/>
  <c r="I147" i="10"/>
  <c r="BD138" i="9"/>
  <c r="G138" i="9"/>
  <c r="I138" i="9" s="1"/>
  <c r="C123" i="9" s="1"/>
  <c r="B122" i="9"/>
  <c r="C122" i="9"/>
  <c r="BD145" i="7"/>
  <c r="BP145" i="7" s="1"/>
  <c r="AG129" i="7"/>
  <c r="BD152" i="7"/>
  <c r="BM143" i="7" s="1"/>
  <c r="AG133" i="7"/>
  <c r="AO121" i="7" s="1"/>
  <c r="AG122" i="7"/>
  <c r="I133" i="7"/>
  <c r="I132" i="7"/>
  <c r="I127" i="7"/>
  <c r="U127" i="7" s="1"/>
  <c r="AG123" i="7"/>
  <c r="AJ121" i="7" s="1"/>
  <c r="AG120" i="7"/>
  <c r="AG126" i="7"/>
  <c r="AL127" i="7" s="1"/>
  <c r="AG134" i="7"/>
  <c r="AP125" i="7" s="1"/>
  <c r="BD151" i="7"/>
  <c r="BL139" i="7" s="1"/>
  <c r="I129" i="7"/>
  <c r="AG128" i="7"/>
  <c r="AN130" i="7" s="1"/>
  <c r="AG125" i="7"/>
  <c r="I130" i="7"/>
  <c r="O124" i="7" s="1"/>
  <c r="BD142" i="7"/>
  <c r="BQ139" i="7" s="1"/>
  <c r="AG151" i="7"/>
  <c r="AO139" i="7" s="1"/>
  <c r="AG145" i="7"/>
  <c r="AS145" i="7" s="1"/>
  <c r="BD150" i="7"/>
  <c r="BL145" i="7" s="1"/>
  <c r="BD140" i="7"/>
  <c r="I151" i="7"/>
  <c r="Q139" i="7" s="1"/>
  <c r="AG150" i="7"/>
  <c r="AO145" i="7" s="1"/>
  <c r="AG130" i="7"/>
  <c r="AM124" i="7" s="1"/>
  <c r="AG127" i="7"/>
  <c r="AS127" i="7" s="1"/>
  <c r="AG131" i="7"/>
  <c r="AS124" i="7" s="1"/>
  <c r="AG124" i="7"/>
  <c r="AT121" i="7" s="1"/>
  <c r="AG132" i="7"/>
  <c r="AO127" i="7" s="1"/>
  <c r="I150" i="7"/>
  <c r="Q145" i="7" s="1"/>
  <c r="I123" i="7"/>
  <c r="L121" i="7" s="1"/>
  <c r="AG142" i="7"/>
  <c r="AT139" i="7" s="1"/>
  <c r="BD141" i="7"/>
  <c r="BG139" i="7" s="1"/>
  <c r="BD149" i="7"/>
  <c r="BP142" i="7" s="1"/>
  <c r="I145" i="7"/>
  <c r="U145" i="7" s="1"/>
  <c r="I125" i="7"/>
  <c r="AG141" i="7"/>
  <c r="AJ139" i="7" s="1"/>
  <c r="I126" i="7"/>
  <c r="N127" i="7" s="1"/>
  <c r="BD144" i="7"/>
  <c r="BI145" i="7" s="1"/>
  <c r="I148" i="7"/>
  <c r="O142" i="7" s="1"/>
  <c r="I131" i="7"/>
  <c r="U124" i="7" s="1"/>
  <c r="BD148" i="7"/>
  <c r="BJ142" i="7" s="1"/>
  <c r="AG143" i="7"/>
  <c r="AG148" i="7"/>
  <c r="AM142" i="7" s="1"/>
  <c r="AG152" i="7"/>
  <c r="AP143" i="7" s="1"/>
  <c r="I146" i="7"/>
  <c r="P148" i="7" s="1"/>
  <c r="AG147" i="7"/>
  <c r="AG146" i="7"/>
  <c r="AN148" i="7" s="1"/>
  <c r="I147" i="7"/>
  <c r="I147" i="6"/>
  <c r="I144" i="6"/>
  <c r="N145" i="6" s="1"/>
  <c r="I125" i="6"/>
  <c r="AG150" i="6"/>
  <c r="AO145" i="6" s="1"/>
  <c r="I141" i="6"/>
  <c r="L139" i="6" s="1"/>
  <c r="AG127" i="6"/>
  <c r="AS127" i="6" s="1"/>
  <c r="AG131" i="6"/>
  <c r="AS124" i="6" s="1"/>
  <c r="AG124" i="6"/>
  <c r="AT121" i="6" s="1"/>
  <c r="BD152" i="6"/>
  <c r="BM143" i="6" s="1"/>
  <c r="AG122" i="6"/>
  <c r="BD140" i="6"/>
  <c r="AG148" i="6"/>
  <c r="AM142" i="6" s="1"/>
  <c r="AG151" i="6"/>
  <c r="AO139" i="6" s="1"/>
  <c r="BD151" i="6"/>
  <c r="BL139" i="6" s="1"/>
  <c r="BD146" i="6"/>
  <c r="BK148" i="6" s="1"/>
  <c r="I130" i="6"/>
  <c r="O124" i="6" s="1"/>
  <c r="AG123" i="6"/>
  <c r="AJ121" i="6" s="1"/>
  <c r="AG143" i="6"/>
  <c r="AG120" i="6"/>
  <c r="AG125" i="6"/>
  <c r="I132" i="6"/>
  <c r="I145" i="6"/>
  <c r="U145" i="6" s="1"/>
  <c r="BD145" i="6"/>
  <c r="BP145" i="6" s="1"/>
  <c r="AG145" i="6"/>
  <c r="AS145" i="6" s="1"/>
  <c r="I127" i="6"/>
  <c r="U127" i="6" s="1"/>
  <c r="AG130" i="6"/>
  <c r="AM124" i="6" s="1"/>
  <c r="AG133" i="6"/>
  <c r="AO121" i="6" s="1"/>
  <c r="AG126" i="6"/>
  <c r="AL127" i="6" s="1"/>
  <c r="AG132" i="6"/>
  <c r="AO127" i="6" s="1"/>
  <c r="BD150" i="6"/>
  <c r="BL145" i="6" s="1"/>
  <c r="AG134" i="6"/>
  <c r="AP125" i="6" s="1"/>
  <c r="AG128" i="6"/>
  <c r="AN130" i="6" s="1"/>
  <c r="BD141" i="6"/>
  <c r="BG139" i="6" s="1"/>
  <c r="AG129" i="6"/>
  <c r="AG141" i="6"/>
  <c r="AJ139" i="6" s="1"/>
  <c r="BD143" i="6"/>
  <c r="I148" i="6"/>
  <c r="O142" i="6" s="1"/>
  <c r="I150" i="6"/>
  <c r="Q145" i="6" s="1"/>
  <c r="I126" i="6"/>
  <c r="N127" i="6" s="1"/>
  <c r="BD147" i="6"/>
  <c r="AG142" i="6"/>
  <c r="AT139" i="6" s="1"/>
  <c r="AG138" i="6"/>
  <c r="BD148" i="6"/>
  <c r="BJ142" i="6" s="1"/>
  <c r="I133" i="6"/>
  <c r="BD149" i="6"/>
  <c r="BP142" i="6" s="1"/>
  <c r="AG147" i="6"/>
  <c r="I123" i="6"/>
  <c r="L121" i="6" s="1"/>
  <c r="I143" i="6"/>
  <c r="I151" i="6"/>
  <c r="Q139" i="6" s="1"/>
  <c r="BD142" i="6"/>
  <c r="BQ139" i="6" s="1"/>
  <c r="I128" i="6"/>
  <c r="P130" i="6" s="1"/>
  <c r="BD144" i="6"/>
  <c r="BI145" i="6" s="1"/>
  <c r="BD138" i="6"/>
  <c r="B122" i="6"/>
  <c r="C122" i="6"/>
  <c r="G138" i="6"/>
  <c r="I138" i="6" s="1"/>
  <c r="AG144" i="6"/>
  <c r="AL145" i="6" s="1"/>
  <c r="I129" i="6"/>
  <c r="AG149" i="6"/>
  <c r="AS142" i="6" s="1"/>
  <c r="AG140" i="6"/>
  <c r="I146" i="6"/>
  <c r="P148" i="6" s="1"/>
  <c r="I131" i="6"/>
  <c r="U124" i="6" s="1"/>
  <c r="I149" i="6"/>
  <c r="U142" i="6" s="1"/>
  <c r="BD138" i="4"/>
  <c r="C122" i="4"/>
  <c r="B122" i="4"/>
  <c r="G138" i="4"/>
  <c r="I138" i="4" s="1"/>
  <c r="BD147" i="4"/>
  <c r="AG130" i="4"/>
  <c r="AM124" i="4" s="1"/>
  <c r="AG120" i="4"/>
  <c r="AG134" i="4"/>
  <c r="AP125" i="4" s="1"/>
  <c r="AG125" i="4"/>
  <c r="AG127" i="4"/>
  <c r="AS127" i="4" s="1"/>
  <c r="I130" i="4"/>
  <c r="O124" i="4" s="1"/>
  <c r="AG141" i="4"/>
  <c r="AJ139" i="4" s="1"/>
  <c r="AG123" i="4"/>
  <c r="AJ121" i="4" s="1"/>
  <c r="AG131" i="4"/>
  <c r="AS124" i="4" s="1"/>
  <c r="AG132" i="4"/>
  <c r="AO127" i="4" s="1"/>
  <c r="AG148" i="4"/>
  <c r="AM142" i="4" s="1"/>
  <c r="BD152" i="4"/>
  <c r="BM143" i="4" s="1"/>
  <c r="BD140" i="4"/>
  <c r="AG133" i="4"/>
  <c r="AO121" i="4" s="1"/>
  <c r="AG122" i="4"/>
  <c r="AG142" i="4"/>
  <c r="AT139" i="4" s="1"/>
  <c r="I133" i="4"/>
  <c r="BD145" i="4"/>
  <c r="BP145" i="4" s="1"/>
  <c r="AG129" i="4"/>
  <c r="BD151" i="4"/>
  <c r="BL139" i="4" s="1"/>
  <c r="I123" i="4"/>
  <c r="L121" i="4" s="1"/>
  <c r="BD150" i="4"/>
  <c r="BL145" i="4" s="1"/>
  <c r="AG150" i="4"/>
  <c r="AO145" i="4" s="1"/>
  <c r="I127" i="4"/>
  <c r="U127" i="4" s="1"/>
  <c r="I150" i="4"/>
  <c r="Q145" i="4" s="1"/>
  <c r="I132" i="4"/>
  <c r="AG128" i="4"/>
  <c r="AN130" i="4" s="1"/>
  <c r="AG126" i="4"/>
  <c r="AL127" i="4" s="1"/>
  <c r="AG124" i="4"/>
  <c r="AT121" i="4" s="1"/>
  <c r="AG145" i="4"/>
  <c r="AS145" i="4" s="1"/>
  <c r="I142" i="4"/>
  <c r="V139" i="4" s="1"/>
  <c r="BD142" i="4"/>
  <c r="BQ139" i="4" s="1"/>
  <c r="I148" i="4"/>
  <c r="O142" i="4" s="1"/>
  <c r="BD149" i="4"/>
  <c r="BP142" i="4" s="1"/>
  <c r="BD141" i="4"/>
  <c r="BG139" i="4" s="1"/>
  <c r="AG149" i="4"/>
  <c r="AS142" i="4" s="1"/>
  <c r="I122" i="4"/>
  <c r="AG138" i="4"/>
  <c r="AG152" i="4"/>
  <c r="AP143" i="4" s="1"/>
  <c r="I131" i="4"/>
  <c r="U124" i="4" s="1"/>
  <c r="AG144" i="4"/>
  <c r="AL145" i="4" s="1"/>
  <c r="I151" i="4"/>
  <c r="Q139" i="4" s="1"/>
  <c r="BD143" i="4"/>
  <c r="AG151" i="4"/>
  <c r="AO139" i="4" s="1"/>
  <c r="AG143" i="4"/>
  <c r="I145" i="4"/>
  <c r="U145" i="4" s="1"/>
  <c r="BD148" i="4"/>
  <c r="BJ142" i="4" s="1"/>
  <c r="I147" i="4"/>
  <c r="I125" i="4"/>
  <c r="BD146" i="4"/>
  <c r="BK148" i="4" s="1"/>
  <c r="I128" i="4"/>
  <c r="P130" i="4" s="1"/>
  <c r="I140" i="4"/>
  <c r="I124" i="4"/>
  <c r="V121" i="4" s="1"/>
  <c r="I148" i="2"/>
  <c r="O142" i="2" s="1"/>
  <c r="AG126" i="2"/>
  <c r="AL127" i="2" s="1"/>
  <c r="AG147" i="2"/>
  <c r="I124" i="2"/>
  <c r="V121" i="2" s="1"/>
  <c r="BD140" i="2"/>
  <c r="AG123" i="2"/>
  <c r="AJ121" i="2" s="1"/>
  <c r="AG120" i="2"/>
  <c r="AG127" i="2"/>
  <c r="AS127" i="2" s="1"/>
  <c r="I147" i="2"/>
  <c r="I146" i="2"/>
  <c r="P148" i="2" s="1"/>
  <c r="AG130" i="2"/>
  <c r="AM124" i="2" s="1"/>
  <c r="I143" i="2"/>
  <c r="I129" i="2"/>
  <c r="I133" i="2"/>
  <c r="I145" i="2"/>
  <c r="U145" i="2" s="1"/>
  <c r="I151" i="2"/>
  <c r="Q139" i="2" s="1"/>
  <c r="BD146" i="2"/>
  <c r="BK148" i="2" s="1"/>
  <c r="BD145" i="2"/>
  <c r="BP145" i="2" s="1"/>
  <c r="I122" i="2"/>
  <c r="I131" i="2"/>
  <c r="U124" i="2" s="1"/>
  <c r="AG149" i="2"/>
  <c r="AS142" i="2" s="1"/>
  <c r="AG150" i="2"/>
  <c r="AO145" i="2" s="1"/>
  <c r="AG129" i="2"/>
  <c r="I130" i="2"/>
  <c r="O124" i="2" s="1"/>
  <c r="I150" i="2"/>
  <c r="Q145" i="2" s="1"/>
  <c r="AG140" i="2"/>
  <c r="AG122" i="2"/>
  <c r="BD152" i="2"/>
  <c r="BM143" i="2" s="1"/>
  <c r="AG133" i="2"/>
  <c r="AO121" i="2" s="1"/>
  <c r="BD150" i="2"/>
  <c r="BL145" i="2" s="1"/>
  <c r="BD143" i="2"/>
  <c r="I132" i="2"/>
  <c r="Q127" i="2" s="1"/>
  <c r="AG128" i="2"/>
  <c r="AN130" i="2" s="1"/>
  <c r="AG142" i="2"/>
  <c r="AT139" i="2" s="1"/>
  <c r="I127" i="2"/>
  <c r="U127" i="2" s="1"/>
  <c r="AG141" i="2"/>
  <c r="AJ139" i="2" s="1"/>
  <c r="BD142" i="2"/>
  <c r="BQ139" i="2" s="1"/>
  <c r="AG131" i="2"/>
  <c r="AS124" i="2" s="1"/>
  <c r="I134" i="2"/>
  <c r="R125" i="2" s="1"/>
  <c r="I125" i="2"/>
  <c r="AG125" i="2"/>
  <c r="AG124" i="2"/>
  <c r="AT121" i="2" s="1"/>
  <c r="BD147" i="2"/>
  <c r="I149" i="2"/>
  <c r="U142" i="2" s="1"/>
  <c r="BD144" i="2"/>
  <c r="BI145" i="2" s="1"/>
  <c r="AG152" i="2"/>
  <c r="AP143" i="2" s="1"/>
  <c r="AG151" i="2"/>
  <c r="AO139" i="2" s="1"/>
  <c r="I152" i="2"/>
  <c r="R143" i="2" s="1"/>
  <c r="I140" i="2"/>
  <c r="BD141" i="2"/>
  <c r="BG139" i="2" s="1"/>
  <c r="AG145" i="2"/>
  <c r="AS145" i="2" s="1"/>
  <c r="BD149" i="2"/>
  <c r="BP142" i="2" s="1"/>
  <c r="AG134" i="2"/>
  <c r="AP125" i="2" s="1"/>
  <c r="I126" i="2"/>
  <c r="N127" i="2" s="1"/>
  <c r="AG148" i="2"/>
  <c r="AM142" i="2" s="1"/>
  <c r="I123" i="2"/>
  <c r="L121" i="2" s="1"/>
  <c r="I144" i="2"/>
  <c r="N145" i="2" s="1"/>
  <c r="AG143" i="2"/>
  <c r="BD151" i="2"/>
  <c r="BL139" i="2" s="1"/>
  <c r="AG144" i="2"/>
  <c r="AL145" i="2" s="1"/>
  <c r="AG132" i="2"/>
  <c r="AO127" i="2" s="1"/>
  <c r="AG146" i="2"/>
  <c r="AN148" i="2" s="1"/>
  <c r="I128" i="2"/>
  <c r="P130" i="2" s="1"/>
  <c r="BD148" i="2"/>
  <c r="BJ142" i="2" s="1"/>
  <c r="I141" i="2"/>
  <c r="L139" i="2" s="1"/>
  <c r="I142" i="2"/>
  <c r="V139" i="2" s="1"/>
  <c r="BD138" i="2"/>
  <c r="C122" i="2"/>
  <c r="G138" i="2"/>
  <c r="I138" i="2" s="1"/>
  <c r="B122" i="2"/>
  <c r="M44" i="1"/>
  <c r="L100" i="1"/>
  <c r="AA100" i="1"/>
  <c r="S103" i="1"/>
  <c r="V109" i="1"/>
  <c r="V106" i="1"/>
  <c r="AA103" i="1"/>
  <c r="Z106" i="1"/>
  <c r="Y103" i="1"/>
  <c r="R106" i="1"/>
  <c r="U105" i="1"/>
  <c r="C123" i="10" l="1"/>
  <c r="B123" i="10"/>
  <c r="Q121" i="8"/>
  <c r="Q127" i="8"/>
  <c r="BA136" i="8"/>
  <c r="BA136" i="7"/>
  <c r="Q121" i="5"/>
  <c r="Q127" i="5"/>
  <c r="BA136" i="5"/>
  <c r="M107" i="1"/>
  <c r="Q121" i="23"/>
  <c r="Q127" i="23"/>
  <c r="B123" i="23"/>
  <c r="BA136" i="23"/>
  <c r="C123" i="21"/>
  <c r="Q121" i="21"/>
  <c r="Q127" i="21"/>
  <c r="BA136" i="21"/>
  <c r="Q121" i="20"/>
  <c r="Q127" i="20"/>
  <c r="B123" i="20"/>
  <c r="C123" i="20"/>
  <c r="BA136" i="19"/>
  <c r="B123" i="18"/>
  <c r="B123" i="17"/>
  <c r="C123" i="17"/>
  <c r="Q121" i="16"/>
  <c r="Q127" i="16"/>
  <c r="B123" i="16"/>
  <c r="C123" i="16"/>
  <c r="BA136" i="15"/>
  <c r="Q121" i="14"/>
  <c r="Q127" i="14"/>
  <c r="BA136" i="14"/>
  <c r="C123" i="14"/>
  <c r="B123" i="13"/>
  <c r="Q121" i="13"/>
  <c r="Q127" i="13"/>
  <c r="BA136" i="13"/>
  <c r="BA136" i="11"/>
  <c r="C123" i="7"/>
  <c r="B123" i="7"/>
  <c r="B123" i="6"/>
  <c r="B123" i="4"/>
  <c r="Q121" i="3"/>
  <c r="Q127" i="3"/>
  <c r="BA136" i="3"/>
  <c r="B123" i="12"/>
  <c r="C123" i="11"/>
  <c r="B123" i="11"/>
  <c r="Q127" i="11"/>
  <c r="Q121" i="11"/>
  <c r="Q127" i="10"/>
  <c r="Q121" i="10"/>
  <c r="BA136" i="10"/>
  <c r="BA136" i="9"/>
  <c r="B123" i="9"/>
  <c r="Q127" i="7"/>
  <c r="Q121" i="7"/>
  <c r="C123" i="6"/>
  <c r="BA136" i="6"/>
  <c r="Q121" i="6"/>
  <c r="Q127" i="6"/>
  <c r="Q121" i="4"/>
  <c r="Q127" i="4"/>
  <c r="C123" i="4"/>
  <c r="BA136" i="4"/>
  <c r="C123" i="2"/>
  <c r="Q121" i="2"/>
  <c r="B123" i="2"/>
  <c r="BA1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 Fernández Vázquez</author>
  </authors>
  <commentList>
    <comment ref="B3" authorId="0" shapeId="0" xr:uid="{C6A7B4AE-CB46-43D8-8EBD-C274998CC2B6}">
      <text>
        <r>
          <rPr>
            <b/>
            <sz val="9"/>
            <color indexed="81"/>
            <rFont val="Tahoma"/>
            <family val="2"/>
          </rPr>
          <t>Mar:
Clave para desproteger la hoja. 
Usar la misma para proteger</t>
        </r>
        <r>
          <rPr>
            <sz val="9"/>
            <color indexed="81"/>
            <rFont val="Tahoma"/>
            <family val="2"/>
          </rPr>
          <t xml:space="preserve">
(Menú Revisar)</t>
        </r>
      </text>
    </comment>
  </commentList>
</comments>
</file>

<file path=xl/sharedStrings.xml><?xml version="1.0" encoding="utf-8"?>
<sst xmlns="http://schemas.openxmlformats.org/spreadsheetml/2006/main" count="6350" uniqueCount="182">
  <si>
    <t>TOTAL TEMPORADA</t>
  </si>
  <si>
    <t>PARTIDOS</t>
  </si>
  <si>
    <t>GANADOS</t>
  </si>
  <si>
    <t>PERDIDOS</t>
  </si>
  <si>
    <t>JUGADORES</t>
  </si>
  <si>
    <t>LANZAMIENTOS</t>
  </si>
  <si>
    <t>VALORACIÓN POSITVIA</t>
  </si>
  <si>
    <t>VALORACION NEGATIVA</t>
  </si>
  <si>
    <t>SANCIONES DISCIPLINARIAS</t>
  </si>
  <si>
    <t>Dorsal</t>
  </si>
  <si>
    <t>Nombre</t>
  </si>
  <si>
    <t>Posición</t>
  </si>
  <si>
    <t>Partidos Presente</t>
  </si>
  <si>
    <t>Faltas</t>
  </si>
  <si>
    <t>Tiempo Medio Jugado Minutos</t>
  </si>
  <si>
    <t>% SOBRE EL TOTAL</t>
  </si>
  <si>
    <t>Valoracion Cualitativa</t>
  </si>
  <si>
    <t>Valoración Cuantitativa</t>
  </si>
  <si>
    <t>TOTAL</t>
  </si>
  <si>
    <t>9 metros</t>
  </si>
  <si>
    <t>Extremo</t>
  </si>
  <si>
    <t>6 metros/Ctq</t>
  </si>
  <si>
    <t>7 metros</t>
  </si>
  <si>
    <t>POSITIVO</t>
  </si>
  <si>
    <t>Fuerza 7M/2'</t>
  </si>
  <si>
    <t>Recupera</t>
  </si>
  <si>
    <t>Blocaje</t>
  </si>
  <si>
    <t>NEGATIVO</t>
  </si>
  <si>
    <t>PASE</t>
  </si>
  <si>
    <t>RECEPCION</t>
  </si>
  <si>
    <t>PASOS</t>
  </si>
  <si>
    <t>DOBLES</t>
  </si>
  <si>
    <t>PISAR</t>
  </si>
  <si>
    <t>F. ATAQUE</t>
  </si>
  <si>
    <t>A</t>
  </si>
  <si>
    <t>2'</t>
  </si>
  <si>
    <t>Ex.</t>
  </si>
  <si>
    <t>D.</t>
  </si>
  <si>
    <t>DefeNsa</t>
  </si>
  <si>
    <t>Ataque</t>
  </si>
  <si>
    <t>%</t>
  </si>
  <si>
    <t>Lanz.</t>
  </si>
  <si>
    <t>Gol</t>
  </si>
  <si>
    <t>Lanz</t>
  </si>
  <si>
    <t>Para</t>
  </si>
  <si>
    <t xml:space="preserve"> Poste</t>
  </si>
  <si>
    <t xml:space="preserve"> Fuera</t>
  </si>
  <si>
    <t>Bloq</t>
  </si>
  <si>
    <t>Parada</t>
  </si>
  <si>
    <t>ACUMULADO ZONAS DE LANZAMIENTO POR PORTERO TOTAL AÑO</t>
  </si>
  <si>
    <t>Extr</t>
  </si>
  <si>
    <t>6 m</t>
  </si>
  <si>
    <t>9 m</t>
  </si>
  <si>
    <t>7 m</t>
  </si>
  <si>
    <t>GOLES</t>
  </si>
  <si>
    <t>PARADAS</t>
  </si>
  <si>
    <t>V.C.</t>
  </si>
  <si>
    <t>D</t>
  </si>
  <si>
    <t>I</t>
  </si>
  <si>
    <t>TOTAL ACUMULADO</t>
  </si>
  <si>
    <t>PORCENTAJE</t>
  </si>
  <si>
    <t>6 M</t>
  </si>
  <si>
    <t>9 M</t>
  </si>
  <si>
    <t>7m</t>
  </si>
  <si>
    <t>PENETRACION</t>
  </si>
  <si>
    <t>EXTREMOS</t>
  </si>
  <si>
    <t>PENALTIS</t>
  </si>
  <si>
    <t>TOTAL PORTERÍA</t>
  </si>
  <si>
    <t>JORNADA:</t>
  </si>
  <si>
    <t>RESULTADO:</t>
  </si>
  <si>
    <t>Tiempo Jugado</t>
  </si>
  <si>
    <t>Asistencia/.  Bloqueo</t>
  </si>
  <si>
    <t>Buena DEF</t>
  </si>
  <si>
    <t>FALLO DEF.</t>
  </si>
  <si>
    <t>7 M</t>
  </si>
  <si>
    <t>DATOS OPONENTE</t>
  </si>
  <si>
    <t>LANZAMIENTOS TOTAL</t>
  </si>
  <si>
    <t>LANZAMIENTOS FUERA</t>
  </si>
  <si>
    <t>LANZ. TOTALES</t>
  </si>
  <si>
    <t>LANZ. FUERA</t>
  </si>
  <si>
    <t>EXTREMO IZQ</t>
  </si>
  <si>
    <t>EXTREMO DCH</t>
  </si>
  <si>
    <t>9 M  IZQ</t>
  </si>
  <si>
    <t>9 M DCH</t>
  </si>
  <si>
    <t>9 M CENTRO</t>
  </si>
  <si>
    <t>6 M  IZQ</t>
  </si>
  <si>
    <t>6 M DCH</t>
  </si>
  <si>
    <t>6 CENTRO</t>
  </si>
  <si>
    <t>7 METROS</t>
  </si>
  <si>
    <t>LANZAMIENTOS A PUERTA</t>
  </si>
  <si>
    <t>LANZAMIENTOS GOL</t>
  </si>
  <si>
    <t>LANZAMIENTOS PARADOS</t>
  </si>
  <si>
    <t>LANZ. A PUERTA</t>
  </si>
  <si>
    <t>LANZ. GOL</t>
  </si>
  <si>
    <t>LANZ. PARADOS</t>
  </si>
  <si>
    <t>DATOS A ALIMENTAR</t>
  </si>
  <si>
    <t>6M</t>
  </si>
  <si>
    <t>9M</t>
  </si>
  <si>
    <t>7M</t>
  </si>
  <si>
    <t>IZQUIERDA</t>
  </si>
  <si>
    <t>DERECHA</t>
  </si>
  <si>
    <t>CENTRO</t>
  </si>
  <si>
    <t>DORSAL</t>
  </si>
  <si>
    <t>GOL</t>
  </si>
  <si>
    <t>FUE</t>
  </si>
  <si>
    <t>PARA</t>
  </si>
  <si>
    <t>__________:</t>
  </si>
  <si>
    <t>v.c.</t>
  </si>
  <si>
    <t>Defensa</t>
  </si>
  <si>
    <t>Ext.</t>
  </si>
  <si>
    <t>6 m /Ctq</t>
  </si>
  <si>
    <t>Buena Defensa</t>
  </si>
  <si>
    <t xml:space="preserve">PASE </t>
  </si>
  <si>
    <t>Amarilla</t>
  </si>
  <si>
    <t xml:space="preserve">Expulsuión </t>
  </si>
  <si>
    <t>Roja Directa</t>
  </si>
  <si>
    <t>UBICACION LANZAMIENTOS OPONENTE POR DORSAL ZONA Y PORTERÍA</t>
  </si>
  <si>
    <t>FUERA</t>
  </si>
  <si>
    <t>Entra</t>
  </si>
  <si>
    <t>Sale</t>
  </si>
  <si>
    <t>SAMUEL</t>
  </si>
  <si>
    <t>DIEGO</t>
  </si>
  <si>
    <t>MARCOS</t>
  </si>
  <si>
    <t>MATEO</t>
  </si>
  <si>
    <t>JOEL</t>
  </si>
  <si>
    <t>CHRISTIAN</t>
  </si>
  <si>
    <t>ALEJO</t>
  </si>
  <si>
    <t>RAUL</t>
  </si>
  <si>
    <t>NICO</t>
  </si>
  <si>
    <t>SAMU</t>
  </si>
  <si>
    <t>GUADA</t>
  </si>
  <si>
    <t>OLIAS</t>
  </si>
  <si>
    <t>VILLAFRANCA</t>
  </si>
  <si>
    <t>LUIS</t>
  </si>
  <si>
    <t>IÑIGO</t>
  </si>
  <si>
    <t>PEDRO</t>
  </si>
  <si>
    <t>IKER</t>
  </si>
  <si>
    <t>JUAN</t>
  </si>
  <si>
    <t>N</t>
  </si>
  <si>
    <t>ÍÑIGO</t>
  </si>
  <si>
    <t>LUÍS</t>
  </si>
  <si>
    <t>GUADALAJARA</t>
  </si>
  <si>
    <t>PRIMER
TIEMPO</t>
  </si>
  <si>
    <t>SEGUNDO
TIEMPO</t>
  </si>
  <si>
    <t>Primera entrada</t>
  </si>
  <si>
    <t>Segunda entrada</t>
  </si>
  <si>
    <t>Tercera entrada</t>
  </si>
  <si>
    <t>Alejo</t>
  </si>
  <si>
    <t>Christian</t>
  </si>
  <si>
    <t>Diego</t>
  </si>
  <si>
    <t>Iker</t>
  </si>
  <si>
    <t>Iñigo</t>
  </si>
  <si>
    <t>Joel</t>
  </si>
  <si>
    <t>Luís</t>
  </si>
  <si>
    <t>Marcos</t>
  </si>
  <si>
    <t>Mateo</t>
  </si>
  <si>
    <t>Pedro</t>
  </si>
  <si>
    <t>Samuel</t>
  </si>
  <si>
    <t>Juan</t>
  </si>
  <si>
    <t>Nico</t>
  </si>
  <si>
    <t>Raúl</t>
  </si>
  <si>
    <t>Total minutos equipo</t>
  </si>
  <si>
    <t>Diferencia (debe ser cero)</t>
  </si>
  <si>
    <t>*</t>
  </si>
  <si>
    <t>Cuando salen de titular, el primer registro debe ser 0 y no 1</t>
  </si>
  <si>
    <t xml:space="preserve">Datos recogidos por: </t>
  </si>
  <si>
    <t xml:space="preserve"> </t>
  </si>
  <si>
    <t>Primer tiempo</t>
  </si>
  <si>
    <t>Segundo tiempo</t>
  </si>
  <si>
    <t>MARIANISTAS</t>
  </si>
  <si>
    <t>PEDROMUÑOZ</t>
  </si>
  <si>
    <t>CLAVE:</t>
  </si>
  <si>
    <t>Este valor debe ser el mismo</t>
  </si>
  <si>
    <t>PENETRACIÓN</t>
  </si>
  <si>
    <t>GLOBALCAJA CR</t>
  </si>
  <si>
    <t>PUERTOLLANO</t>
  </si>
  <si>
    <t>PIO XII</t>
  </si>
  <si>
    <t>AZUQUECA</t>
  </si>
  <si>
    <t>EMPATADOS</t>
  </si>
  <si>
    <t>VILLAROBLEDO</t>
  </si>
  <si>
    <t>IMPERIAL</t>
  </si>
  <si>
    <t>POZUELO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</si>
</sst>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_ ;[Red]\-0.0\ "/>
    <numFmt numFmtId="166" formatCode="0.0"/>
  </numFmts>
  <fonts count="133" x14ac:knownFonts="1">
    <font>
      <sz val="10"/>
      <color rgb="FF000000"/>
      <name val="Arial"/>
      <family val="1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1"/>
    </font>
    <font>
      <b/>
      <sz val="11"/>
      <color rgb="FF000000"/>
      <name val="Calibri"/>
      <family val="1"/>
    </font>
    <font>
      <b/>
      <sz val="8"/>
      <color rgb="FF000000"/>
      <name val="Calibri"/>
      <family val="1"/>
    </font>
    <font>
      <sz val="10"/>
      <color rgb="FF000000"/>
      <name val="Calibri"/>
      <family val="1"/>
    </font>
    <font>
      <b/>
      <sz val="10"/>
      <color rgb="FF000000"/>
      <name val="Calibri"/>
      <family val="1"/>
    </font>
    <font>
      <b/>
      <sz val="10"/>
      <color rgb="FFFF0000"/>
      <name val="Calibri"/>
      <family val="1"/>
    </font>
    <font>
      <b/>
      <sz val="9"/>
      <color rgb="FF000000"/>
      <name val="Calibri"/>
      <family val="1"/>
    </font>
    <font>
      <b/>
      <sz val="10"/>
      <color rgb="FF3366FF"/>
      <name val="Calibri"/>
      <family val="1"/>
    </font>
    <font>
      <b/>
      <sz val="16"/>
      <color rgb="FF000000"/>
      <name val="Calibri"/>
      <family val="1"/>
    </font>
    <font>
      <u/>
      <sz val="10"/>
      <color rgb="FF0000FF"/>
      <name val="Arial"/>
      <family val="1"/>
    </font>
    <font>
      <u/>
      <sz val="10"/>
      <color rgb="FF800080"/>
      <name val="Arial"/>
      <family val="1"/>
    </font>
    <font>
      <sz val="10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0"/>
      <color rgb="FF000000"/>
      <name val="Calibri"/>
      <family val="1"/>
    </font>
    <font>
      <b/>
      <sz val="10"/>
      <color rgb="FF000000"/>
      <name val="Calibri"/>
      <family val="1"/>
    </font>
    <font>
      <sz val="10"/>
      <color rgb="FF000000"/>
      <name val="Calibri"/>
      <family val="1"/>
    </font>
    <font>
      <b/>
      <sz val="10"/>
      <color rgb="FF000000"/>
      <name val="Calibri"/>
      <family val="1"/>
    </font>
    <font>
      <b/>
      <sz val="14"/>
      <color rgb="FF000000"/>
      <name val="Calibri"/>
      <family val="1"/>
    </font>
    <font>
      <b/>
      <sz val="16"/>
      <color rgb="FF000000"/>
      <name val="Calibri"/>
      <family val="1"/>
    </font>
    <font>
      <sz val="7"/>
      <color rgb="FF000000"/>
      <name val="Arial"/>
      <family val="1"/>
    </font>
    <font>
      <b/>
      <sz val="16"/>
      <color rgb="FFFFFFFF"/>
      <name val="Calibri"/>
      <family val="1"/>
    </font>
    <font>
      <sz val="12"/>
      <color rgb="FFFFFFFF"/>
      <name val="Calibri"/>
      <family val="1"/>
    </font>
    <font>
      <sz val="7"/>
      <color rgb="FF000000"/>
      <name val="Calibri"/>
      <family val="1"/>
    </font>
    <font>
      <b/>
      <sz val="11"/>
      <color rgb="FF000000"/>
      <name val="Calibri"/>
      <family val="1"/>
    </font>
    <font>
      <b/>
      <sz val="16"/>
      <color rgb="FFFFFFFF"/>
      <name val="Calibri"/>
      <family val="1"/>
    </font>
    <font>
      <b/>
      <sz val="16"/>
      <color rgb="FF000000"/>
      <name val="Calibri"/>
      <family val="1"/>
    </font>
    <font>
      <b/>
      <sz val="16"/>
      <color rgb="FF000000"/>
      <name val="Calibri"/>
      <family val="1"/>
    </font>
    <font>
      <b/>
      <sz val="16"/>
      <color rgb="FF000000"/>
      <name val="Calibri"/>
      <family val="1"/>
    </font>
    <font>
      <sz val="16"/>
      <color rgb="FF000000"/>
      <name val="Calibri"/>
      <family val="1"/>
    </font>
    <font>
      <b/>
      <sz val="24"/>
      <color rgb="FF000000"/>
      <name val="Calibri"/>
      <family val="1"/>
    </font>
    <font>
      <b/>
      <sz val="18"/>
      <color rgb="FF000000"/>
      <name val="Calibri"/>
      <family val="1"/>
    </font>
    <font>
      <b/>
      <sz val="18"/>
      <color rgb="FF000000"/>
      <name val="Calibri"/>
      <family val="1"/>
    </font>
    <font>
      <b/>
      <sz val="20"/>
      <color rgb="FF000000"/>
      <name val="Calibri"/>
      <family val="1"/>
    </font>
    <font>
      <b/>
      <sz val="24"/>
      <color rgb="FF000000"/>
      <name val="Calibri"/>
      <family val="1"/>
    </font>
    <font>
      <sz val="24"/>
      <color rgb="FF000000"/>
      <name val="Calibri"/>
      <family val="1"/>
    </font>
    <font>
      <b/>
      <sz val="24"/>
      <color rgb="FF000000"/>
      <name val="Calibri"/>
      <family val="1"/>
    </font>
    <font>
      <sz val="16"/>
      <color rgb="FF000000"/>
      <name val="Calibri"/>
      <family val="1"/>
    </font>
    <font>
      <b/>
      <sz val="18"/>
      <color rgb="FF000000"/>
      <name val="Calibri"/>
      <family val="1"/>
    </font>
    <font>
      <b/>
      <sz val="12"/>
      <color rgb="FF000000"/>
      <name val="Calibri"/>
      <family val="1"/>
    </font>
    <font>
      <b/>
      <sz val="16"/>
      <color rgb="FF000000"/>
      <name val="Calibri"/>
      <family val="1"/>
    </font>
    <font>
      <sz val="12"/>
      <color rgb="FF000000"/>
      <name val="Arial"/>
      <family val="1"/>
    </font>
    <font>
      <sz val="16"/>
      <color rgb="FF000000"/>
      <name val="Arial"/>
      <family val="1"/>
    </font>
    <font>
      <b/>
      <sz val="16"/>
      <color rgb="FF000000"/>
      <name val="Arial"/>
      <family val="1"/>
    </font>
    <font>
      <b/>
      <sz val="24"/>
      <color rgb="FFFFFFFF"/>
      <name val="Calibri"/>
      <family val="1"/>
    </font>
    <font>
      <sz val="10"/>
      <color rgb="FFFFFFFF"/>
      <name val="Arial"/>
      <family val="1"/>
    </font>
    <font>
      <b/>
      <sz val="24"/>
      <color rgb="FFFFFFFF"/>
      <name val="Calibri"/>
      <family val="1"/>
    </font>
    <font>
      <b/>
      <sz val="14"/>
      <color rgb="FF000000"/>
      <name val="Arial"/>
      <family val="1"/>
    </font>
    <font>
      <b/>
      <sz val="10"/>
      <color rgb="FF000000"/>
      <name val="Arial"/>
      <family val="1"/>
    </font>
    <font>
      <sz val="12"/>
      <color rgb="FF000000"/>
      <name val="Arial"/>
      <family val="1"/>
    </font>
    <font>
      <sz val="14"/>
      <color rgb="FF000000"/>
      <name val="Arial"/>
      <family val="1"/>
    </font>
    <font>
      <b/>
      <sz val="12"/>
      <color rgb="FF000000"/>
      <name val="Arial"/>
      <family val="1"/>
    </font>
    <font>
      <b/>
      <sz val="12"/>
      <color rgb="FF000000"/>
      <name val="Arial"/>
      <family val="1"/>
    </font>
    <font>
      <sz val="18"/>
      <color rgb="FF000000"/>
      <name val="Arial"/>
      <family val="1"/>
    </font>
    <font>
      <b/>
      <sz val="10"/>
      <color rgb="FFFFFFFF"/>
      <name val="Arial"/>
      <family val="1"/>
    </font>
    <font>
      <b/>
      <sz val="14"/>
      <color rgb="FF000000"/>
      <name val="Calibri"/>
      <family val="1"/>
    </font>
    <font>
      <sz val="14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4"/>
      <color rgb="FF000000"/>
      <name val="Calibri"/>
      <family val="1"/>
    </font>
    <font>
      <b/>
      <sz val="12"/>
      <color rgb="FF000000"/>
      <name val="Arial"/>
      <family val="1"/>
    </font>
    <font>
      <sz val="14"/>
      <color rgb="FF000000"/>
      <name val="Calibri"/>
      <family val="1"/>
    </font>
    <font>
      <b/>
      <sz val="18"/>
      <color rgb="FF000000"/>
      <name val="Arial"/>
      <family val="1"/>
    </font>
    <font>
      <b/>
      <sz val="18"/>
      <color rgb="FF000000"/>
      <name val="Calibri"/>
      <family val="1"/>
    </font>
    <font>
      <b/>
      <sz val="18"/>
      <color rgb="FF000000"/>
      <name val="Calibri"/>
      <family val="1"/>
    </font>
    <font>
      <sz val="18"/>
      <color rgb="FF000000"/>
      <name val="Calibri"/>
      <family val="1"/>
    </font>
    <font>
      <b/>
      <sz val="18"/>
      <color rgb="FFFFFFFF"/>
      <name val="Calibri"/>
      <family val="1"/>
    </font>
    <font>
      <b/>
      <sz val="18"/>
      <color rgb="FFFFFFFF"/>
      <name val="Calibri"/>
      <family val="1"/>
    </font>
    <font>
      <b/>
      <sz val="22"/>
      <color rgb="FF000000"/>
      <name val="Arial"/>
      <family val="1"/>
    </font>
    <font>
      <sz val="22"/>
      <color rgb="FF000000"/>
      <name val="Arial"/>
      <family val="1"/>
    </font>
    <font>
      <sz val="24"/>
      <color rgb="FF000000"/>
      <name val="Arial"/>
      <family val="1"/>
    </font>
    <font>
      <b/>
      <sz val="22"/>
      <color rgb="FF000000"/>
      <name val="Calibri"/>
      <family val="1"/>
    </font>
    <font>
      <b/>
      <sz val="36"/>
      <color rgb="FF000000"/>
      <name val="Calibri"/>
      <family val="1"/>
    </font>
    <font>
      <sz val="36"/>
      <color rgb="FF000000"/>
      <name val="Arial"/>
      <family val="1"/>
    </font>
    <font>
      <b/>
      <sz val="36"/>
      <color rgb="FF000000"/>
      <name val="Calibri"/>
      <family val="1"/>
    </font>
    <font>
      <b/>
      <sz val="36"/>
      <color rgb="FFFFFFFF"/>
      <name val="Calibri"/>
      <family val="1"/>
    </font>
    <font>
      <sz val="36"/>
      <color rgb="FFFFFFFF"/>
      <name val="Arial"/>
      <family val="1"/>
    </font>
    <font>
      <b/>
      <sz val="36"/>
      <color rgb="FFFFFFFF"/>
      <name val="Calibri"/>
      <family val="1"/>
    </font>
    <font>
      <sz val="11"/>
      <color rgb="FF000000"/>
      <name val="Calibri"/>
      <family val="1"/>
    </font>
    <font>
      <sz val="12"/>
      <color rgb="FF000000"/>
      <name val="Calibri"/>
      <family val="1"/>
    </font>
    <font>
      <sz val="11"/>
      <color rgb="FF000000"/>
      <name val="Calibri"/>
      <family val="1"/>
    </font>
    <font>
      <b/>
      <sz val="11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sz val="11"/>
      <color rgb="FFFFFFFF"/>
      <name val="Calibri"/>
      <family val="1"/>
    </font>
    <font>
      <sz val="11"/>
      <color rgb="FF000000"/>
      <name val="Calibri"/>
      <family val="1"/>
    </font>
    <font>
      <sz val="10"/>
      <color rgb="FF000000"/>
      <name val="Calibri"/>
      <family val="1"/>
    </font>
    <font>
      <b/>
      <sz val="10"/>
      <color rgb="FF000000"/>
      <name val="Calibri"/>
      <family val="1"/>
    </font>
    <font>
      <sz val="10"/>
      <color rgb="FF000000"/>
      <name val="Calibri"/>
      <family val="1"/>
    </font>
    <font>
      <sz val="10"/>
      <color rgb="FFFFFFFF"/>
      <name val="Calibri"/>
      <family val="1"/>
    </font>
    <font>
      <sz val="10"/>
      <color rgb="FF000000"/>
      <name val="Calibri"/>
      <family val="1"/>
    </font>
    <font>
      <sz val="10"/>
      <color rgb="FF000000"/>
      <name val="Arial"/>
      <family val="1"/>
    </font>
    <font>
      <sz val="12"/>
      <color rgb="FF000000"/>
      <name val="Calibri"/>
      <family val="1"/>
      <charset val="1"/>
    </font>
    <font>
      <sz val="10"/>
      <color rgb="FF000000"/>
      <name val="Calibri"/>
      <family val="1"/>
      <charset val="1"/>
    </font>
    <font>
      <b/>
      <sz val="10"/>
      <color rgb="FF000000"/>
      <name val="Calibri"/>
      <family val="1"/>
      <charset val="1"/>
    </font>
    <font>
      <b/>
      <sz val="10"/>
      <color rgb="FFFF0000"/>
      <name val="Calibri"/>
      <family val="1"/>
      <charset val="1"/>
    </font>
    <font>
      <b/>
      <sz val="10"/>
      <color rgb="FF3366FF"/>
      <name val="Calibri"/>
      <family val="1"/>
      <charset val="1"/>
    </font>
    <font>
      <sz val="11"/>
      <color rgb="FF000000"/>
      <name val="Calibri"/>
      <family val="1"/>
      <charset val="1"/>
    </font>
    <font>
      <b/>
      <sz val="16"/>
      <color rgb="FF000000"/>
      <name val="Calibri"/>
      <family val="1"/>
      <charset val="1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1"/>
      <color theme="9" tint="-0.249977111117893"/>
      <name val="Arial"/>
      <family val="2"/>
      <scheme val="minor"/>
    </font>
    <font>
      <sz val="14"/>
      <color rgb="FFFF0000"/>
      <name val="Arial"/>
      <family val="2"/>
      <scheme val="minor"/>
    </font>
    <font>
      <sz val="10"/>
      <color theme="1"/>
      <name val="Calibri"/>
      <family val="2"/>
    </font>
    <font>
      <b/>
      <sz val="22"/>
      <color theme="1"/>
      <name val="Arial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sz val="11"/>
      <color theme="1"/>
      <name val="Arial"/>
      <family val="2"/>
    </font>
    <font>
      <sz val="9"/>
      <color theme="0" tint="-0.499984740745262"/>
      <name val="Arial"/>
      <family val="2"/>
    </font>
    <font>
      <sz val="9"/>
      <color theme="1"/>
      <name val="Arial"/>
      <family val="2"/>
    </font>
    <font>
      <sz val="24"/>
      <color theme="1"/>
      <name val="Arial"/>
      <family val="2"/>
      <scheme val="minor"/>
    </font>
    <font>
      <b/>
      <sz val="36"/>
      <color theme="0"/>
      <name val="Calibri"/>
      <family val="1"/>
    </font>
    <font>
      <sz val="36"/>
      <color theme="0"/>
      <name val="Arial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 tint="-0.34998626667073579"/>
      <name val="Calibri"/>
      <family val="1"/>
    </font>
    <font>
      <sz val="12"/>
      <color theme="0"/>
      <name val="Calibri"/>
      <family val="2"/>
    </font>
    <font>
      <b/>
      <sz val="16"/>
      <color theme="0"/>
      <name val="Calibri"/>
      <family val="2"/>
    </font>
    <font>
      <sz val="11"/>
      <color theme="0" tint="-0.249977111117893"/>
      <name val="Calibri"/>
      <family val="1"/>
    </font>
  </fonts>
  <fills count="334">
    <fill>
      <patternFill patternType="none"/>
    </fill>
    <fill>
      <patternFill patternType="gray125"/>
    </fill>
    <fill>
      <patternFill patternType="solid">
        <fgColor rgb="FFDCE6F1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FF5C5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9EFFFF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9EFFFF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9EFFFF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9EFFFF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EFFFF"/>
        <bgColor rgb="FFFFFFFF"/>
      </patternFill>
    </fill>
    <fill>
      <patternFill patternType="solid">
        <fgColor rgb="FF9EFFFF"/>
        <bgColor rgb="FFFFFFFF"/>
      </patternFill>
    </fill>
    <fill>
      <patternFill patternType="solid">
        <fgColor rgb="FF9EFFFF"/>
        <bgColor rgb="FFFFFFFF"/>
      </patternFill>
    </fill>
    <fill>
      <patternFill patternType="solid">
        <fgColor rgb="FF9E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3DFF3D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FFFF3D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5CFF5C"/>
        <bgColor rgb="FFFFFFFF"/>
      </patternFill>
    </fill>
    <fill>
      <patternFill patternType="solid">
        <fgColor rgb="FF5CFF5C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9E9EFF"/>
        <bgColor rgb="FFFFFFFF"/>
      </patternFill>
    </fill>
    <fill>
      <patternFill patternType="solid">
        <fgColor rgb="FF9E9EFF"/>
        <bgColor rgb="FFFFFFFF"/>
      </patternFill>
    </fill>
    <fill>
      <patternFill patternType="solid">
        <fgColor rgb="FF9E9E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3D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FFFF3D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D10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8DB4E2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theme="3"/>
        <bgColor rgb="FFFFFFFF"/>
      </patternFill>
    </fill>
    <fill>
      <patternFill patternType="solid">
        <fgColor rgb="FFFFFFFF"/>
        <bgColor rgb="FFEEECE1"/>
      </patternFill>
    </fill>
    <fill>
      <patternFill patternType="solid">
        <fgColor rgb="FFDCE6F1"/>
        <bgColor rgb="FFDCE6F2"/>
      </patternFill>
    </fill>
    <fill>
      <patternFill patternType="solid">
        <fgColor rgb="FFFFFF99"/>
        <bgColor rgb="FFFFFF9E"/>
      </patternFill>
    </fill>
    <fill>
      <patternFill patternType="solid">
        <fgColor rgb="FF92D050"/>
        <bgColor rgb="FFB5B5B5"/>
      </patternFill>
    </fill>
    <fill>
      <patternFill patternType="solid">
        <fgColor rgb="FFFCD5B4"/>
        <bgColor rgb="FFFFE0E0"/>
      </patternFill>
    </fill>
    <fill>
      <patternFill patternType="solid">
        <fgColor rgb="FF8DB4E2"/>
        <bgColor rgb="FF9E9EFF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rgb="FFE6E6E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49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ck">
        <color theme="1"/>
      </left>
      <right style="thin">
        <color theme="0" tint="-0.34998626667073579"/>
      </right>
      <top style="thick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1"/>
      </right>
      <top style="thick">
        <color theme="1"/>
      </top>
      <bottom style="thin">
        <color theme="0" tint="-0.34998626667073579"/>
      </bottom>
      <diagonal/>
    </border>
    <border>
      <left style="thick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1"/>
      </left>
      <right style="thin">
        <color theme="0" tint="-0.34998626667073579"/>
      </right>
      <top style="thin">
        <color theme="0" tint="-0.34998626667073579"/>
      </top>
      <bottom style="thick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1"/>
      </bottom>
      <diagonal/>
    </border>
    <border>
      <left style="thin">
        <color theme="0" tint="-0.34998626667073579"/>
      </left>
      <right style="thick">
        <color theme="1"/>
      </right>
      <top style="thin">
        <color theme="0" tint="-0.34998626667073579"/>
      </top>
      <bottom style="thick">
        <color theme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0" tint="-0.34998626667073579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medium">
        <color auto="1"/>
      </top>
      <bottom style="thin">
        <color theme="0" tint="-0.34998626667073579"/>
      </bottom>
      <diagonal/>
    </border>
    <border>
      <left style="thin">
        <color auto="1"/>
      </left>
      <right/>
      <top style="medium">
        <color auto="1"/>
      </top>
      <bottom style="thin">
        <color theme="0" tint="-0.34998626667073579"/>
      </bottom>
      <diagonal/>
    </border>
    <border>
      <left style="thick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auto="1"/>
      </left>
      <right style="thin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theme="0" tint="-0.34998626667073579"/>
      </top>
      <bottom style="medium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/>
      <top style="thin">
        <color theme="0" tint="-0.34998626667073579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theme="0" tint="-0.24994659260841701"/>
      </top>
      <bottom style="thick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ck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thick">
        <color theme="0" tint="-0.24994659260841701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/>
      <bottom style="thin">
        <color theme="0" tint="-0.2499465926084170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ck">
        <color rgb="FF000000"/>
      </left>
      <right/>
      <top style="double">
        <color rgb="FF000000"/>
      </top>
      <bottom/>
      <diagonal/>
    </border>
    <border>
      <left/>
      <right style="thin">
        <color indexed="64"/>
      </right>
      <top style="double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ck">
        <color rgb="FF000000"/>
      </left>
      <right style="thin">
        <color indexed="64"/>
      </right>
      <top style="thick">
        <color rgb="FF000000"/>
      </top>
      <bottom/>
      <diagonal/>
    </border>
    <border>
      <left style="thick">
        <color rgb="FF000000"/>
      </left>
      <right style="thin">
        <color indexed="64"/>
      </right>
      <top/>
      <bottom/>
      <diagonal/>
    </border>
    <border>
      <left style="thick">
        <color rgb="FF000000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 style="thick">
        <color rgb="FF000000"/>
      </top>
      <bottom/>
      <diagonal/>
    </border>
    <border>
      <left/>
      <right style="thin">
        <color indexed="64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DotDot">
        <color theme="0" tint="-0.34998626667073579"/>
      </left>
      <right/>
      <top style="thick">
        <color rgb="FF000000"/>
      </top>
      <bottom style="dashDotDot">
        <color theme="0" tint="-0.34998626667073579"/>
      </bottom>
      <diagonal/>
    </border>
    <border>
      <left/>
      <right style="dashDotDot">
        <color theme="0" tint="-0.34998626667073579"/>
      </right>
      <top style="thick">
        <color rgb="FF000000"/>
      </top>
      <bottom style="dashDotDot">
        <color theme="0" tint="-0.34998626667073579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9" fontId="99" fillId="0" borderId="0" applyFont="0" applyFill="0" applyBorder="0" applyAlignment="0" applyProtection="0"/>
    <xf numFmtId="0" fontId="5" fillId="0" borderId="355"/>
    <xf numFmtId="0" fontId="4" fillId="0" borderId="355"/>
    <xf numFmtId="0" fontId="3" fillId="0" borderId="355"/>
  </cellStyleXfs>
  <cellXfs count="1759">
    <xf numFmtId="0" fontId="0" fillId="0" borderId="0" xfId="0"/>
    <xf numFmtId="0" fontId="6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18" fillId="0" borderId="0" xfId="0" applyFont="1"/>
    <xf numFmtId="0" fontId="25" fillId="0" borderId="12" xfId="0" applyFont="1" applyBorder="1"/>
    <xf numFmtId="0" fontId="9" fillId="0" borderId="13" xfId="0" applyFont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13" xfId="0" applyFont="1" applyBorder="1"/>
    <xf numFmtId="0" fontId="26" fillId="0" borderId="16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7" fillId="0" borderId="18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9" xfId="0" applyFont="1" applyBorder="1" applyAlignment="1">
      <alignment horizontal="left"/>
    </xf>
    <xf numFmtId="0" fontId="21" fillId="22" borderId="24" xfId="0" applyFont="1" applyFill="1" applyBorder="1" applyAlignment="1">
      <alignment wrapText="1"/>
    </xf>
    <xf numFmtId="0" fontId="18" fillId="28" borderId="29" xfId="0" applyFont="1" applyFill="1" applyBorder="1" applyAlignment="1">
      <alignment horizontal="left"/>
    </xf>
    <xf numFmtId="0" fontId="27" fillId="29" borderId="30" xfId="0" applyFont="1" applyFill="1" applyBorder="1" applyAlignment="1">
      <alignment horizontal="center"/>
    </xf>
    <xf numFmtId="0" fontId="30" fillId="30" borderId="31" xfId="0" applyFont="1" applyFill="1" applyBorder="1" applyAlignment="1">
      <alignment horizontal="left"/>
    </xf>
    <xf numFmtId="0" fontId="29" fillId="31" borderId="32" xfId="0" applyFont="1" applyFill="1" applyBorder="1" applyAlignment="1">
      <alignment horizontal="center"/>
    </xf>
    <xf numFmtId="0" fontId="31" fillId="0" borderId="0" xfId="0" applyFon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9" fillId="0" borderId="0" xfId="0" applyFont="1"/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37" xfId="0" applyFont="1" applyBorder="1" applyAlignment="1">
      <alignment horizontal="left" vertical="center"/>
    </xf>
    <xf numFmtId="0" fontId="39" fillId="0" borderId="38" xfId="0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46" fillId="0" borderId="36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6" fontId="6" fillId="0" borderId="0" xfId="0" applyNumberFormat="1" applyFont="1"/>
    <xf numFmtId="2" fontId="6" fillId="0" borderId="0" xfId="0" applyNumberFormat="1" applyFont="1"/>
    <xf numFmtId="0" fontId="18" fillId="40" borderId="52" xfId="0" applyFont="1" applyFill="1" applyBorder="1" applyAlignment="1">
      <alignment horizontal="center" vertical="center"/>
    </xf>
    <xf numFmtId="0" fontId="18" fillId="41" borderId="53" xfId="0" applyFont="1" applyFill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35" fillId="42" borderId="58" xfId="0" applyFont="1" applyFill="1" applyBorder="1" applyAlignment="1">
      <alignment horizontal="center" vertical="center" wrapText="1"/>
    </xf>
    <xf numFmtId="0" fontId="35" fillId="43" borderId="59" xfId="0" applyFont="1" applyFill="1" applyBorder="1" applyAlignment="1">
      <alignment horizontal="center" vertical="center" wrapText="1"/>
    </xf>
    <xf numFmtId="0" fontId="35" fillId="44" borderId="60" xfId="0" applyFont="1" applyFill="1" applyBorder="1" applyAlignment="1">
      <alignment horizontal="center" vertical="center" wrapText="1"/>
    </xf>
    <xf numFmtId="0" fontId="36" fillId="43" borderId="59" xfId="0" applyFont="1" applyFill="1" applyBorder="1" applyAlignment="1">
      <alignment horizontal="center" vertical="center" wrapText="1"/>
    </xf>
    <xf numFmtId="0" fontId="36" fillId="42" borderId="58" xfId="0" applyFont="1" applyFill="1" applyBorder="1" applyAlignment="1">
      <alignment horizontal="center" vertical="center" wrapText="1"/>
    </xf>
    <xf numFmtId="0" fontId="27" fillId="43" borderId="59" xfId="0" applyFont="1" applyFill="1" applyBorder="1" applyAlignment="1">
      <alignment horizontal="center" vertical="center" wrapText="1"/>
    </xf>
    <xf numFmtId="0" fontId="27" fillId="42" borderId="58" xfId="0" applyFont="1" applyFill="1" applyBorder="1" applyAlignment="1">
      <alignment horizontal="center" vertical="center" wrapText="1"/>
    </xf>
    <xf numFmtId="0" fontId="27" fillId="44" borderId="60" xfId="0" applyFont="1" applyFill="1" applyBorder="1" applyAlignment="1">
      <alignment horizontal="center" vertical="center" wrapText="1"/>
    </xf>
    <xf numFmtId="0" fontId="33" fillId="45" borderId="61" xfId="0" applyFont="1" applyFill="1" applyBorder="1" applyAlignment="1">
      <alignment horizontal="center" vertical="center" wrapText="1"/>
    </xf>
    <xf numFmtId="0" fontId="33" fillId="47" borderId="63" xfId="0" applyFont="1" applyFill="1" applyBorder="1" applyAlignment="1">
      <alignment horizontal="center" vertical="center"/>
    </xf>
    <xf numFmtId="0" fontId="35" fillId="48" borderId="64" xfId="0" applyFont="1" applyFill="1" applyBorder="1" applyAlignment="1">
      <alignment horizontal="center" vertical="center" wrapText="1"/>
    </xf>
    <xf numFmtId="0" fontId="36" fillId="48" borderId="64" xfId="0" applyFont="1" applyFill="1" applyBorder="1" applyAlignment="1">
      <alignment horizontal="center" vertical="center" wrapText="1"/>
    </xf>
    <xf numFmtId="0" fontId="27" fillId="48" borderId="64" xfId="0" applyFont="1" applyFill="1" applyBorder="1" applyAlignment="1">
      <alignment horizontal="center" vertical="center" wrapText="1"/>
    </xf>
    <xf numFmtId="0" fontId="27" fillId="49" borderId="65" xfId="0" applyFont="1" applyFill="1" applyBorder="1" applyAlignment="1">
      <alignment horizontal="center" vertical="center" wrapText="1"/>
    </xf>
    <xf numFmtId="0" fontId="14" fillId="48" borderId="64" xfId="0" applyFont="1" applyFill="1" applyBorder="1" applyAlignment="1">
      <alignment horizontal="center" vertical="center" wrapText="1"/>
    </xf>
    <xf numFmtId="0" fontId="14" fillId="59" borderId="78" xfId="0" applyFont="1" applyFill="1" applyBorder="1" applyAlignment="1">
      <alignment horizontal="center" vertical="center"/>
    </xf>
    <xf numFmtId="0" fontId="41" fillId="0" borderId="79" xfId="0" applyFont="1" applyBorder="1" applyAlignment="1">
      <alignment horizontal="center" vertical="center"/>
    </xf>
    <xf numFmtId="0" fontId="41" fillId="0" borderId="80" xfId="0" applyFont="1" applyBorder="1" applyAlignment="1">
      <alignment horizontal="center" vertical="center"/>
    </xf>
    <xf numFmtId="0" fontId="35" fillId="61" borderId="82" xfId="0" applyFont="1" applyFill="1" applyBorder="1" applyAlignment="1">
      <alignment horizontal="center" vertical="center" wrapText="1"/>
    </xf>
    <xf numFmtId="0" fontId="18" fillId="62" borderId="83" xfId="0" applyFont="1" applyFill="1" applyBorder="1" applyAlignment="1">
      <alignment horizontal="center" vertical="center"/>
    </xf>
    <xf numFmtId="0" fontId="18" fillId="63" borderId="84" xfId="0" applyFont="1" applyFill="1" applyBorder="1" applyAlignment="1">
      <alignment horizontal="center" vertical="center"/>
    </xf>
    <xf numFmtId="0" fontId="18" fillId="0" borderId="86" xfId="0" applyFont="1" applyBorder="1" applyAlignment="1">
      <alignment horizontal="center" vertical="center"/>
    </xf>
    <xf numFmtId="0" fontId="18" fillId="65" borderId="87" xfId="0" applyFont="1" applyFill="1" applyBorder="1" applyAlignment="1">
      <alignment horizontal="center" vertical="center"/>
    </xf>
    <xf numFmtId="0" fontId="35" fillId="67" borderId="89" xfId="0" applyFont="1" applyFill="1" applyBorder="1" applyAlignment="1">
      <alignment horizontal="center" vertical="center" wrapText="1"/>
    </xf>
    <xf numFmtId="0" fontId="18" fillId="68" borderId="90" xfId="0" applyFont="1" applyFill="1" applyBorder="1" applyAlignment="1">
      <alignment horizontal="center" vertical="center"/>
    </xf>
    <xf numFmtId="0" fontId="18" fillId="69" borderId="91" xfId="0" applyFont="1" applyFill="1" applyBorder="1" applyAlignment="1">
      <alignment horizontal="center" vertical="center"/>
    </xf>
    <xf numFmtId="0" fontId="41" fillId="0" borderId="92" xfId="0" applyFont="1" applyBorder="1" applyAlignment="1">
      <alignment horizontal="center" vertical="center"/>
    </xf>
    <xf numFmtId="0" fontId="41" fillId="0" borderId="93" xfId="0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/>
    </xf>
    <xf numFmtId="0" fontId="35" fillId="71" borderId="96" xfId="0" applyFont="1" applyFill="1" applyBorder="1" applyAlignment="1">
      <alignment horizontal="center" vertical="center" wrapText="1"/>
    </xf>
    <xf numFmtId="0" fontId="36" fillId="67" borderId="89" xfId="0" applyFont="1" applyFill="1" applyBorder="1" applyAlignment="1">
      <alignment horizontal="center" vertical="center" wrapText="1"/>
    </xf>
    <xf numFmtId="0" fontId="27" fillId="75" borderId="100" xfId="0" applyFont="1" applyFill="1" applyBorder="1" applyAlignment="1">
      <alignment horizontal="center" vertical="center" wrapText="1"/>
    </xf>
    <xf numFmtId="0" fontId="18" fillId="0" borderId="101" xfId="0" applyFont="1" applyBorder="1" applyAlignment="1">
      <alignment horizontal="center" vertical="center"/>
    </xf>
    <xf numFmtId="0" fontId="18" fillId="0" borderId="102" xfId="0" applyFont="1" applyBorder="1" applyAlignment="1">
      <alignment horizontal="center" vertical="center"/>
    </xf>
    <xf numFmtId="0" fontId="18" fillId="76" borderId="103" xfId="0" applyFont="1" applyFill="1" applyBorder="1" applyAlignment="1">
      <alignment horizontal="center" vertical="center"/>
    </xf>
    <xf numFmtId="0" fontId="27" fillId="71" borderId="96" xfId="0" applyFont="1" applyFill="1" applyBorder="1" applyAlignment="1">
      <alignment horizontal="center" vertical="center" wrapText="1"/>
    </xf>
    <xf numFmtId="0" fontId="33" fillId="80" borderId="107" xfId="0" applyFont="1" applyFill="1" applyBorder="1" applyAlignment="1">
      <alignment horizontal="center" vertical="center" wrapText="1"/>
    </xf>
    <xf numFmtId="0" fontId="27" fillId="0" borderId="108" xfId="0" applyFont="1" applyBorder="1" applyAlignment="1">
      <alignment horizontal="center"/>
    </xf>
    <xf numFmtId="0" fontId="10" fillId="0" borderId="109" xfId="0" applyFont="1" applyBorder="1"/>
    <xf numFmtId="10" fontId="20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24" fillId="0" borderId="0" xfId="0" applyFont="1"/>
    <xf numFmtId="1" fontId="10" fillId="0" borderId="0" xfId="0" applyNumberFormat="1" applyFont="1" applyAlignment="1">
      <alignment horizontal="center" vertical="center"/>
    </xf>
    <xf numFmtId="1" fontId="47" fillId="0" borderId="0" xfId="0" applyNumberFormat="1" applyFont="1" applyAlignment="1">
      <alignment horizontal="center" vertical="center"/>
    </xf>
    <xf numFmtId="0" fontId="7" fillId="113" borderId="133" xfId="0" applyFont="1" applyFill="1" applyBorder="1" applyAlignment="1">
      <alignment horizontal="center" vertical="center"/>
    </xf>
    <xf numFmtId="0" fontId="6" fillId="114" borderId="135" xfId="0" applyFont="1" applyFill="1" applyBorder="1" applyAlignment="1">
      <alignment horizontal="center" vertical="center"/>
    </xf>
    <xf numFmtId="0" fontId="6" fillId="0" borderId="136" xfId="0" applyFont="1" applyBorder="1" applyAlignment="1">
      <alignment horizontal="center" vertical="center"/>
    </xf>
    <xf numFmtId="0" fontId="6" fillId="115" borderId="137" xfId="0" applyFont="1" applyFill="1" applyBorder="1" applyAlignment="1">
      <alignment horizontal="center" vertical="center"/>
    </xf>
    <xf numFmtId="0" fontId="32" fillId="115" borderId="137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49" xfId="0" applyBorder="1"/>
    <xf numFmtId="0" fontId="0" fillId="130" borderId="152" xfId="0" applyFill="1" applyBorder="1"/>
    <xf numFmtId="0" fontId="6" fillId="130" borderId="152" xfId="0" applyFont="1" applyFill="1" applyBorder="1"/>
    <xf numFmtId="1" fontId="24" fillId="130" borderId="152" xfId="0" applyNumberFormat="1" applyFont="1" applyFill="1" applyBorder="1" applyAlignment="1">
      <alignment horizontal="center" vertical="center"/>
    </xf>
    <xf numFmtId="1" fontId="10" fillId="130" borderId="152" xfId="0" applyNumberFormat="1" applyFont="1" applyFill="1" applyBorder="1" applyAlignment="1">
      <alignment horizontal="center" vertical="center"/>
    </xf>
    <xf numFmtId="0" fontId="24" fillId="130" borderId="152" xfId="0" applyFont="1" applyFill="1" applyBorder="1"/>
    <xf numFmtId="0" fontId="49" fillId="0" borderId="159" xfId="0" applyFont="1" applyBorder="1"/>
    <xf numFmtId="2" fontId="20" fillId="0" borderId="160" xfId="0" applyNumberFormat="1" applyFont="1" applyBorder="1"/>
    <xf numFmtId="0" fontId="49" fillId="0" borderId="160" xfId="0" applyFont="1" applyBorder="1"/>
    <xf numFmtId="10" fontId="0" fillId="0" borderId="0" xfId="0" applyNumberFormat="1"/>
    <xf numFmtId="0" fontId="58" fillId="0" borderId="0" xfId="0" applyFont="1"/>
    <xf numFmtId="0" fontId="58" fillId="0" borderId="165" xfId="0" applyFont="1" applyBorder="1" applyAlignment="1">
      <alignment horizontal="center"/>
    </xf>
    <xf numFmtId="0" fontId="0" fillId="0" borderId="166" xfId="0" applyBorder="1"/>
    <xf numFmtId="0" fontId="58" fillId="0" borderId="166" xfId="0" applyFont="1" applyBorder="1"/>
    <xf numFmtId="0" fontId="58" fillId="0" borderId="56" xfId="0" applyFont="1" applyBorder="1"/>
    <xf numFmtId="0" fontId="58" fillId="0" borderId="167" xfId="0" applyFont="1" applyBorder="1"/>
    <xf numFmtId="0" fontId="50" fillId="0" borderId="175" xfId="0" applyFont="1" applyBorder="1"/>
    <xf numFmtId="0" fontId="58" fillId="142" borderId="177" xfId="0" applyFont="1" applyFill="1" applyBorder="1"/>
    <xf numFmtId="0" fontId="58" fillId="0" borderId="134" xfId="0" applyFont="1" applyBorder="1"/>
    <xf numFmtId="0" fontId="58" fillId="143" borderId="178" xfId="0" applyFont="1" applyFill="1" applyBorder="1"/>
    <xf numFmtId="0" fontId="0" fillId="0" borderId="179" xfId="0" applyBorder="1"/>
    <xf numFmtId="0" fontId="58" fillId="0" borderId="180" xfId="0" applyFont="1" applyBorder="1"/>
    <xf numFmtId="0" fontId="50" fillId="0" borderId="166" xfId="0" applyFont="1" applyBorder="1"/>
    <xf numFmtId="0" fontId="0" fillId="0" borderId="181" xfId="0" applyBorder="1"/>
    <xf numFmtId="0" fontId="62" fillId="159" borderId="197" xfId="0" applyFont="1" applyFill="1" applyBorder="1" applyAlignment="1">
      <alignment horizontal="center"/>
    </xf>
    <xf numFmtId="0" fontId="56" fillId="0" borderId="17" xfId="0" applyFont="1" applyBorder="1" applyAlignment="1">
      <alignment horizontal="center"/>
    </xf>
    <xf numFmtId="0" fontId="56" fillId="160" borderId="198" xfId="0" applyFont="1" applyFill="1" applyBorder="1" applyAlignment="1">
      <alignment horizontal="center"/>
    </xf>
    <xf numFmtId="0" fontId="58" fillId="0" borderId="200" xfId="0" applyFont="1" applyBorder="1"/>
    <xf numFmtId="0" fontId="50" fillId="0" borderId="201" xfId="0" applyFont="1" applyBorder="1"/>
    <xf numFmtId="1" fontId="64" fillId="0" borderId="14" xfId="0" applyNumberFormat="1" applyFont="1" applyBorder="1" applyAlignment="1">
      <alignment horizontal="center" vertical="center"/>
    </xf>
    <xf numFmtId="1" fontId="64" fillId="0" borderId="18" xfId="0" applyNumberFormat="1" applyFont="1" applyBorder="1" applyAlignment="1">
      <alignment horizontal="center" vertical="center"/>
    </xf>
    <xf numFmtId="1" fontId="64" fillId="0" borderId="15" xfId="0" applyNumberFormat="1" applyFont="1" applyBorder="1" applyAlignment="1">
      <alignment horizontal="center" vertical="center"/>
    </xf>
    <xf numFmtId="1" fontId="64" fillId="0" borderId="0" xfId="0" applyNumberFormat="1" applyFont="1" applyAlignment="1">
      <alignment horizontal="center" vertical="center"/>
    </xf>
    <xf numFmtId="1" fontId="64" fillId="0" borderId="108" xfId="0" applyNumberFormat="1" applyFont="1" applyBorder="1" applyAlignment="1">
      <alignment horizontal="center" vertical="center"/>
    </xf>
    <xf numFmtId="1" fontId="64" fillId="0" borderId="202" xfId="0" applyNumberFormat="1" applyFont="1" applyBorder="1" applyAlignment="1">
      <alignment horizontal="center" vertical="center"/>
    </xf>
    <xf numFmtId="1" fontId="64" fillId="0" borderId="150" xfId="0" applyNumberFormat="1" applyFont="1" applyBorder="1" applyAlignment="1">
      <alignment horizontal="center" vertical="center"/>
    </xf>
    <xf numFmtId="1" fontId="64" fillId="0" borderId="199" xfId="0" applyNumberFormat="1" applyFont="1" applyBorder="1" applyAlignment="1">
      <alignment horizontal="center" vertical="center"/>
    </xf>
    <xf numFmtId="1" fontId="64" fillId="0" borderId="13" xfId="0" applyNumberFormat="1" applyFont="1" applyBorder="1" applyAlignment="1">
      <alignment horizontal="center" vertical="center"/>
    </xf>
    <xf numFmtId="1" fontId="64" fillId="0" borderId="12" xfId="0" applyNumberFormat="1" applyFont="1" applyBorder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1" fontId="65" fillId="0" borderId="16" xfId="0" applyNumberFormat="1" applyFont="1" applyBorder="1" applyAlignment="1">
      <alignment horizontal="center" vertical="center"/>
    </xf>
    <xf numFmtId="1" fontId="65" fillId="0" borderId="13" xfId="0" applyNumberFormat="1" applyFont="1" applyBorder="1" applyAlignment="1">
      <alignment horizontal="center" vertical="center"/>
    </xf>
    <xf numFmtId="1" fontId="65" fillId="0" borderId="12" xfId="0" applyNumberFormat="1" applyFont="1" applyBorder="1" applyAlignment="1">
      <alignment horizontal="center" vertical="center"/>
    </xf>
    <xf numFmtId="1" fontId="65" fillId="0" borderId="18" xfId="0" applyNumberFormat="1" applyFont="1" applyBorder="1" applyAlignment="1">
      <alignment horizontal="center" vertical="center"/>
    </xf>
    <xf numFmtId="1" fontId="65" fillId="0" borderId="14" xfId="0" applyNumberFormat="1" applyFont="1" applyBorder="1" applyAlignment="1">
      <alignment horizontal="center" vertical="center"/>
    </xf>
    <xf numFmtId="1" fontId="65" fillId="0" borderId="19" xfId="0" applyNumberFormat="1" applyFont="1" applyBorder="1" applyAlignment="1">
      <alignment horizontal="center" vertical="center"/>
    </xf>
    <xf numFmtId="1" fontId="65" fillId="0" borderId="108" xfId="0" applyNumberFormat="1" applyFont="1" applyBorder="1" applyAlignment="1">
      <alignment horizontal="center" vertical="center"/>
    </xf>
    <xf numFmtId="1" fontId="65" fillId="0" borderId="15" xfId="0" applyNumberFormat="1" applyFont="1" applyBorder="1" applyAlignment="1">
      <alignment horizontal="center" vertical="center"/>
    </xf>
    <xf numFmtId="1" fontId="64" fillId="0" borderId="19" xfId="0" applyNumberFormat="1" applyFont="1" applyBorder="1" applyAlignment="1">
      <alignment horizontal="center" vertical="center"/>
    </xf>
    <xf numFmtId="0" fontId="6" fillId="0" borderId="175" xfId="0" applyFont="1" applyBorder="1"/>
    <xf numFmtId="0" fontId="6" fillId="0" borderId="33" xfId="0" applyFont="1" applyBorder="1"/>
    <xf numFmtId="0" fontId="10" fillId="0" borderId="33" xfId="0" applyFont="1" applyBorder="1"/>
    <xf numFmtId="0" fontId="6" fillId="0" borderId="206" xfId="0" applyFont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0" fontId="56" fillId="0" borderId="0" xfId="0" applyFont="1"/>
    <xf numFmtId="0" fontId="25" fillId="0" borderId="0" xfId="0" applyFont="1"/>
    <xf numFmtId="10" fontId="64" fillId="0" borderId="0" xfId="0" applyNumberFormat="1" applyFont="1"/>
    <xf numFmtId="10" fontId="6" fillId="0" borderId="0" xfId="0" applyNumberFormat="1" applyFont="1"/>
    <xf numFmtId="1" fontId="64" fillId="0" borderId="237" xfId="0" applyNumberFormat="1" applyFont="1" applyBorder="1" applyAlignment="1">
      <alignment horizontal="center" vertical="center"/>
    </xf>
    <xf numFmtId="1" fontId="65" fillId="0" borderId="238" xfId="0" applyNumberFormat="1" applyFont="1" applyBorder="1" applyAlignment="1">
      <alignment horizontal="center" vertical="center"/>
    </xf>
    <xf numFmtId="1" fontId="64" fillId="0" borderId="242" xfId="0" applyNumberFormat="1" applyFont="1" applyBorder="1" applyAlignment="1">
      <alignment horizontal="center" vertical="center"/>
    </xf>
    <xf numFmtId="1" fontId="64" fillId="0" borderId="117" xfId="0" applyNumberFormat="1" applyFont="1" applyBorder="1" applyAlignment="1">
      <alignment horizontal="center" vertical="center"/>
    </xf>
    <xf numFmtId="1" fontId="64" fillId="0" borderId="244" xfId="0" applyNumberFormat="1" applyFont="1" applyBorder="1" applyAlignment="1">
      <alignment horizontal="center" vertical="center"/>
    </xf>
    <xf numFmtId="1" fontId="65" fillId="0" borderId="244" xfId="0" applyNumberFormat="1" applyFont="1" applyBorder="1" applyAlignment="1">
      <alignment horizontal="center" vertical="center"/>
    </xf>
    <xf numFmtId="1" fontId="65" fillId="0" borderId="242" xfId="0" applyNumberFormat="1" applyFont="1" applyBorder="1" applyAlignment="1">
      <alignment horizontal="center" vertical="center"/>
    </xf>
    <xf numFmtId="1" fontId="65" fillId="0" borderId="237" xfId="0" applyNumberFormat="1" applyFont="1" applyBorder="1" applyAlignment="1">
      <alignment horizontal="center" vertical="center"/>
    </xf>
    <xf numFmtId="1" fontId="64" fillId="0" borderId="247" xfId="0" applyNumberFormat="1" applyFont="1" applyBorder="1" applyAlignment="1">
      <alignment horizontal="center" vertical="center"/>
    </xf>
    <xf numFmtId="1" fontId="64" fillId="0" borderId="44" xfId="0" applyNumberFormat="1" applyFont="1" applyBorder="1" applyAlignment="1">
      <alignment horizontal="center" vertical="center"/>
    </xf>
    <xf numFmtId="1" fontId="64" fillId="0" borderId="248" xfId="0" applyNumberFormat="1" applyFont="1" applyBorder="1" applyAlignment="1">
      <alignment horizontal="center" vertical="center"/>
    </xf>
    <xf numFmtId="1" fontId="65" fillId="0" borderId="6" xfId="0" applyNumberFormat="1" applyFont="1" applyBorder="1" applyAlignment="1">
      <alignment horizontal="center" vertical="center"/>
    </xf>
    <xf numFmtId="1" fontId="65" fillId="0" borderId="51" xfId="0" applyNumberFormat="1" applyFont="1" applyBorder="1" applyAlignment="1">
      <alignment horizontal="center" vertical="center"/>
    </xf>
    <xf numFmtId="1" fontId="65" fillId="0" borderId="117" xfId="0" applyNumberFormat="1" applyFont="1" applyBorder="1" applyAlignment="1">
      <alignment horizontal="center" vertical="center"/>
    </xf>
    <xf numFmtId="1" fontId="64" fillId="0" borderId="6" xfId="0" applyNumberFormat="1" applyFont="1" applyBorder="1" applyAlignment="1">
      <alignment horizontal="center" vertical="center"/>
    </xf>
    <xf numFmtId="1" fontId="64" fillId="0" borderId="51" xfId="0" applyNumberFormat="1" applyFont="1" applyBorder="1" applyAlignment="1">
      <alignment horizontal="center" vertical="center"/>
    </xf>
    <xf numFmtId="1" fontId="65" fillId="0" borderId="262" xfId="0" applyNumberFormat="1" applyFont="1" applyBorder="1" applyAlignment="1">
      <alignment horizontal="center" vertical="center"/>
    </xf>
    <xf numFmtId="1" fontId="65" fillId="0" borderId="263" xfId="0" applyNumberFormat="1" applyFont="1" applyBorder="1" applyAlignment="1">
      <alignment horizontal="center" vertical="center"/>
    </xf>
    <xf numFmtId="1" fontId="64" fillId="0" borderId="264" xfId="0" applyNumberFormat="1" applyFont="1" applyBorder="1" applyAlignment="1">
      <alignment horizontal="center" vertical="center"/>
    </xf>
    <xf numFmtId="1" fontId="64" fillId="0" borderId="265" xfId="0" applyNumberFormat="1" applyFont="1" applyBorder="1" applyAlignment="1">
      <alignment horizontal="center" vertical="center"/>
    </xf>
    <xf numFmtId="10" fontId="9" fillId="0" borderId="0" xfId="0" applyNumberFormat="1" applyFont="1"/>
    <xf numFmtId="1" fontId="64" fillId="0" borderId="163" xfId="0" applyNumberFormat="1" applyFont="1" applyBorder="1" applyAlignment="1">
      <alignment horizontal="center" vertical="center"/>
    </xf>
    <xf numFmtId="0" fontId="0" fillId="0" borderId="109" xfId="0" applyBorder="1"/>
    <xf numFmtId="0" fontId="6" fillId="221" borderId="276" xfId="0" applyFont="1" applyFill="1" applyBorder="1" applyAlignment="1">
      <alignment horizontal="center" vertical="center"/>
    </xf>
    <xf numFmtId="0" fontId="32" fillId="221" borderId="276" xfId="0" applyFont="1" applyFill="1" applyBorder="1" applyAlignment="1">
      <alignment horizontal="center" vertical="center"/>
    </xf>
    <xf numFmtId="0" fontId="50" fillId="0" borderId="179" xfId="0" applyFont="1" applyBorder="1"/>
    <xf numFmtId="0" fontId="50" fillId="0" borderId="0" xfId="0" applyFont="1"/>
    <xf numFmtId="0" fontId="56" fillId="240" borderId="301" xfId="0" applyFont="1" applyFill="1" applyBorder="1" applyAlignment="1">
      <alignment horizontal="center"/>
    </xf>
    <xf numFmtId="0" fontId="58" fillId="202" borderId="251" xfId="0" applyFont="1" applyFill="1" applyBorder="1"/>
    <xf numFmtId="0" fontId="50" fillId="0" borderId="180" xfId="0" applyFont="1" applyBorder="1"/>
    <xf numFmtId="0" fontId="50" fillId="0" borderId="149" xfId="0" applyFont="1" applyBorder="1"/>
    <xf numFmtId="0" fontId="62" fillId="241" borderId="302" xfId="0" applyFont="1" applyFill="1" applyBorder="1" applyAlignment="1">
      <alignment horizontal="center"/>
    </xf>
    <xf numFmtId="0" fontId="56" fillId="0" borderId="0" xfId="0" applyFont="1" applyAlignment="1">
      <alignment horizontal="center"/>
    </xf>
    <xf numFmtId="0" fontId="56" fillId="242" borderId="303" xfId="0" applyFont="1" applyFill="1" applyBorder="1" applyAlignment="1">
      <alignment horizontal="center"/>
    </xf>
    <xf numFmtId="0" fontId="62" fillId="251" borderId="312" xfId="0" applyFont="1" applyFill="1" applyBorder="1" applyAlignment="1">
      <alignment horizontal="center"/>
    </xf>
    <xf numFmtId="0" fontId="56" fillId="252" borderId="313" xfId="0" applyFont="1" applyFill="1" applyBorder="1" applyAlignment="1">
      <alignment horizontal="center"/>
    </xf>
    <xf numFmtId="0" fontId="6" fillId="0" borderId="180" xfId="0" applyFont="1" applyBorder="1"/>
    <xf numFmtId="0" fontId="6" fillId="0" borderId="200" xfId="0" applyFont="1" applyBorder="1"/>
    <xf numFmtId="0" fontId="62" fillId="253" borderId="314" xfId="0" applyFont="1" applyFill="1" applyBorder="1" applyAlignment="1">
      <alignment horizontal="center"/>
    </xf>
    <xf numFmtId="0" fontId="56" fillId="0" borderId="165" xfId="0" applyFont="1" applyBorder="1" applyAlignment="1">
      <alignment horizontal="center"/>
    </xf>
    <xf numFmtId="0" fontId="56" fillId="254" borderId="315" xfId="0" applyFont="1" applyFill="1" applyBorder="1" applyAlignment="1">
      <alignment horizontal="center"/>
    </xf>
    <xf numFmtId="9" fontId="0" fillId="0" borderId="0" xfId="0" applyNumberFormat="1"/>
    <xf numFmtId="0" fontId="88" fillId="0" borderId="0" xfId="0" applyFont="1"/>
    <xf numFmtId="0" fontId="86" fillId="0" borderId="0" xfId="0" applyFont="1"/>
    <xf numFmtId="0" fontId="90" fillId="289" borderId="339" xfId="0" applyFont="1" applyFill="1" applyBorder="1" applyAlignment="1">
      <alignment horizontal="center" vertical="center"/>
    </xf>
    <xf numFmtId="0" fontId="90" fillId="290" borderId="340" xfId="0" applyFont="1" applyFill="1" applyBorder="1" applyAlignment="1">
      <alignment horizontal="center" vertical="center"/>
    </xf>
    <xf numFmtId="0" fontId="90" fillId="291" borderId="341" xfId="0" applyFont="1" applyFill="1" applyBorder="1" applyAlignment="1">
      <alignment horizontal="center" vertical="center"/>
    </xf>
    <xf numFmtId="0" fontId="90" fillId="292" borderId="342" xfId="0" applyFont="1" applyFill="1" applyBorder="1" applyAlignment="1">
      <alignment horizontal="center" vertical="center"/>
    </xf>
    <xf numFmtId="0" fontId="88" fillId="290" borderId="340" xfId="0" applyFont="1" applyFill="1" applyBorder="1" applyAlignment="1">
      <alignment horizontal="center" vertical="center"/>
    </xf>
    <xf numFmtId="0" fontId="88" fillId="291" borderId="341" xfId="0" applyFont="1" applyFill="1" applyBorder="1" applyAlignment="1">
      <alignment horizontal="center" vertical="center"/>
    </xf>
    <xf numFmtId="0" fontId="93" fillId="290" borderId="340" xfId="0" applyFont="1" applyFill="1" applyBorder="1" applyAlignment="1">
      <alignment horizontal="center" vertical="center"/>
    </xf>
    <xf numFmtId="0" fontId="93" fillId="291" borderId="341" xfId="0" applyFont="1" applyFill="1" applyBorder="1" applyAlignment="1">
      <alignment horizontal="center" vertical="center"/>
    </xf>
    <xf numFmtId="0" fontId="94" fillId="0" borderId="0" xfId="0" applyFont="1"/>
    <xf numFmtId="0" fontId="94" fillId="293" borderId="344" xfId="0" applyFont="1" applyFill="1" applyBorder="1" applyAlignment="1">
      <alignment horizontal="center" vertical="center"/>
    </xf>
    <xf numFmtId="0" fontId="0" fillId="0" borderId="72" xfId="0" applyBorder="1" applyAlignment="1">
      <alignment horizontal="left" vertical="center"/>
    </xf>
    <xf numFmtId="0" fontId="28" fillId="0" borderId="73" xfId="0" applyFont="1" applyBorder="1" applyAlignment="1">
      <alignment horizontal="left"/>
    </xf>
    <xf numFmtId="0" fontId="28" fillId="0" borderId="74" xfId="0" applyFont="1" applyBorder="1" applyAlignment="1">
      <alignment horizontal="left"/>
    </xf>
    <xf numFmtId="0" fontId="28" fillId="0" borderId="331" xfId="0" applyFont="1" applyBorder="1" applyAlignment="1">
      <alignment horizontal="left"/>
    </xf>
    <xf numFmtId="0" fontId="28" fillId="0" borderId="362" xfId="0" applyFont="1" applyBorder="1" applyAlignment="1">
      <alignment horizontal="left"/>
    </xf>
    <xf numFmtId="0" fontId="0" fillId="0" borderId="71" xfId="0" applyBorder="1" applyAlignment="1">
      <alignment horizontal="right" vertical="center"/>
    </xf>
    <xf numFmtId="0" fontId="28" fillId="0" borderId="75" xfId="0" applyFont="1" applyBorder="1" applyAlignment="1">
      <alignment horizontal="right"/>
    </xf>
    <xf numFmtId="0" fontId="28" fillId="0" borderId="76" xfId="0" applyFont="1" applyBorder="1" applyAlignment="1">
      <alignment horizontal="right"/>
    </xf>
    <xf numFmtId="0" fontId="28" fillId="0" borderId="337" xfId="0" applyFont="1" applyBorder="1" applyAlignment="1">
      <alignment horizontal="right"/>
    </xf>
    <xf numFmtId="0" fontId="28" fillId="0" borderId="363" xfId="0" applyFont="1" applyBorder="1" applyAlignment="1">
      <alignment horizontal="right"/>
    </xf>
    <xf numFmtId="0" fontId="0" fillId="318" borderId="72" xfId="0" applyFill="1" applyBorder="1" applyAlignment="1">
      <alignment horizontal="left" vertical="center"/>
    </xf>
    <xf numFmtId="0" fontId="28" fillId="318" borderId="73" xfId="0" applyFont="1" applyFill="1" applyBorder="1" applyAlignment="1">
      <alignment horizontal="left"/>
    </xf>
    <xf numFmtId="0" fontId="28" fillId="318" borderId="74" xfId="0" applyFont="1" applyFill="1" applyBorder="1" applyAlignment="1">
      <alignment horizontal="left"/>
    </xf>
    <xf numFmtId="0" fontId="28" fillId="318" borderId="331" xfId="0" applyFont="1" applyFill="1" applyBorder="1" applyAlignment="1">
      <alignment horizontal="left"/>
    </xf>
    <xf numFmtId="0" fontId="28" fillId="318" borderId="362" xfId="0" applyFont="1" applyFill="1" applyBorder="1" applyAlignment="1">
      <alignment horizontal="left"/>
    </xf>
    <xf numFmtId="0" fontId="0" fillId="318" borderId="71" xfId="0" applyFill="1" applyBorder="1" applyAlignment="1">
      <alignment horizontal="right" vertical="center"/>
    </xf>
    <xf numFmtId="0" fontId="28" fillId="318" borderId="75" xfId="0" applyFont="1" applyFill="1" applyBorder="1" applyAlignment="1">
      <alignment horizontal="right"/>
    </xf>
    <xf numFmtId="0" fontId="28" fillId="318" borderId="76" xfId="0" applyFont="1" applyFill="1" applyBorder="1" applyAlignment="1">
      <alignment horizontal="right"/>
    </xf>
    <xf numFmtId="0" fontId="28" fillId="318" borderId="337" xfId="0" applyFont="1" applyFill="1" applyBorder="1" applyAlignment="1">
      <alignment horizontal="right"/>
    </xf>
    <xf numFmtId="0" fontId="28" fillId="318" borderId="363" xfId="0" applyFont="1" applyFill="1" applyBorder="1" applyAlignment="1">
      <alignment horizontal="right"/>
    </xf>
    <xf numFmtId="0" fontId="18" fillId="0" borderId="14" xfId="0" applyFont="1" applyBorder="1"/>
    <xf numFmtId="0" fontId="18" fillId="0" borderId="15" xfId="0" applyFont="1" applyBorder="1"/>
    <xf numFmtId="0" fontId="12" fillId="25" borderId="2" xfId="0" applyFont="1" applyFill="1" applyBorder="1" applyAlignment="1">
      <alignment horizontal="center"/>
    </xf>
    <xf numFmtId="1" fontId="10" fillId="0" borderId="355" xfId="0" applyNumberFormat="1" applyFont="1" applyBorder="1" applyAlignment="1">
      <alignment horizontal="center" vertical="center"/>
    </xf>
    <xf numFmtId="9" fontId="10" fillId="0" borderId="355" xfId="0" applyNumberFormat="1" applyFont="1" applyBorder="1" applyAlignment="1">
      <alignment horizontal="center" vertical="center"/>
    </xf>
    <xf numFmtId="0" fontId="100" fillId="0" borderId="364" xfId="0" applyFont="1" applyBorder="1" applyAlignment="1">
      <alignment horizontal="left" vertical="center"/>
    </xf>
    <xf numFmtId="0" fontId="100" fillId="0" borderId="365" xfId="0" applyFont="1" applyBorder="1" applyAlignment="1">
      <alignment vertical="center"/>
    </xf>
    <xf numFmtId="0" fontId="101" fillId="319" borderId="365" xfId="0" applyFont="1" applyFill="1" applyBorder="1" applyAlignment="1">
      <alignment horizontal="center" vertical="center"/>
    </xf>
    <xf numFmtId="0" fontId="0" fillId="0" borderId="365" xfId="0" applyBorder="1" applyAlignment="1">
      <alignment vertical="center"/>
    </xf>
    <xf numFmtId="165" fontId="102" fillId="319" borderId="366" xfId="0" applyNumberFormat="1" applyFont="1" applyFill="1" applyBorder="1" applyAlignment="1">
      <alignment horizontal="center" vertical="center"/>
    </xf>
    <xf numFmtId="164" fontId="103" fillId="320" borderId="367" xfId="0" applyNumberFormat="1" applyFont="1" applyFill="1" applyBorder="1" applyAlignment="1">
      <alignment horizontal="center" vertical="center"/>
    </xf>
    <xf numFmtId="0" fontId="102" fillId="320" borderId="365" xfId="0" applyFont="1" applyFill="1" applyBorder="1" applyAlignment="1">
      <alignment horizontal="center" vertical="center"/>
    </xf>
    <xf numFmtId="1" fontId="104" fillId="320" borderId="366" xfId="0" applyNumberFormat="1" applyFont="1" applyFill="1" applyBorder="1" applyAlignment="1">
      <alignment horizontal="center" vertical="center"/>
    </xf>
    <xf numFmtId="164" fontId="101" fillId="320" borderId="367" xfId="0" applyNumberFormat="1" applyFont="1" applyFill="1" applyBorder="1" applyAlignment="1">
      <alignment horizontal="center" vertical="center"/>
    </xf>
    <xf numFmtId="1" fontId="101" fillId="320" borderId="365" xfId="0" applyNumberFormat="1" applyFont="1" applyFill="1" applyBorder="1" applyAlignment="1">
      <alignment horizontal="center" vertical="center"/>
    </xf>
    <xf numFmtId="0" fontId="101" fillId="321" borderId="365" xfId="0" applyFont="1" applyFill="1" applyBorder="1" applyAlignment="1">
      <alignment horizontal="center" vertical="center"/>
    </xf>
    <xf numFmtId="0" fontId="101" fillId="321" borderId="366" xfId="0" applyFont="1" applyFill="1" applyBorder="1" applyAlignment="1">
      <alignment horizontal="center" vertical="center"/>
    </xf>
    <xf numFmtId="0" fontId="102" fillId="322" borderId="367" xfId="0" applyFont="1" applyFill="1" applyBorder="1" applyAlignment="1">
      <alignment horizontal="center" vertical="center"/>
    </xf>
    <xf numFmtId="0" fontId="101" fillId="321" borderId="368" xfId="0" applyFont="1" applyFill="1" applyBorder="1" applyAlignment="1">
      <alignment horizontal="center" vertical="center"/>
    </xf>
    <xf numFmtId="0" fontId="102" fillId="323" borderId="367" xfId="0" applyFont="1" applyFill="1" applyBorder="1" applyAlignment="1">
      <alignment horizontal="center" vertical="center"/>
    </xf>
    <xf numFmtId="0" fontId="101" fillId="321" borderId="367" xfId="0" applyFont="1" applyFill="1" applyBorder="1" applyAlignment="1">
      <alignment horizontal="center" vertical="center"/>
    </xf>
    <xf numFmtId="0" fontId="101" fillId="321" borderId="369" xfId="0" applyFont="1" applyFill="1" applyBorder="1" applyAlignment="1">
      <alignment horizontal="center" vertical="center"/>
    </xf>
    <xf numFmtId="0" fontId="100" fillId="0" borderId="370" xfId="0" applyFont="1" applyBorder="1" applyAlignment="1">
      <alignment horizontal="left" vertical="center"/>
    </xf>
    <xf numFmtId="0" fontId="100" fillId="0" borderId="371" xfId="0" applyFont="1" applyBorder="1" applyAlignment="1">
      <alignment vertical="center"/>
    </xf>
    <xf numFmtId="0" fontId="101" fillId="319" borderId="371" xfId="0" applyFont="1" applyFill="1" applyBorder="1" applyAlignment="1">
      <alignment horizontal="center" vertical="center"/>
    </xf>
    <xf numFmtId="0" fontId="0" fillId="0" borderId="371" xfId="0" applyBorder="1" applyAlignment="1">
      <alignment vertical="center"/>
    </xf>
    <xf numFmtId="165" fontId="102" fillId="319" borderId="372" xfId="0" applyNumberFormat="1" applyFont="1" applyFill="1" applyBorder="1" applyAlignment="1">
      <alignment horizontal="center" vertical="center"/>
    </xf>
    <xf numFmtId="164" fontId="103" fillId="0" borderId="373" xfId="0" applyNumberFormat="1" applyFont="1" applyBorder="1" applyAlignment="1">
      <alignment horizontal="center" vertical="center"/>
    </xf>
    <xf numFmtId="0" fontId="102" fillId="0" borderId="371" xfId="0" applyFont="1" applyBorder="1" applyAlignment="1">
      <alignment horizontal="center" vertical="center"/>
    </xf>
    <xf numFmtId="1" fontId="104" fillId="0" borderId="372" xfId="0" applyNumberFormat="1" applyFont="1" applyBorder="1" applyAlignment="1">
      <alignment horizontal="center" vertical="center"/>
    </xf>
    <xf numFmtId="164" fontId="101" fillId="0" borderId="373" xfId="0" applyNumberFormat="1" applyFont="1" applyBorder="1" applyAlignment="1">
      <alignment horizontal="center" vertical="center"/>
    </xf>
    <xf numFmtId="1" fontId="101" fillId="0" borderId="371" xfId="0" applyNumberFormat="1" applyFont="1" applyBorder="1" applyAlignment="1">
      <alignment horizontal="center" vertical="center"/>
    </xf>
    <xf numFmtId="0" fontId="101" fillId="0" borderId="371" xfId="0" applyFont="1" applyBorder="1" applyAlignment="1">
      <alignment horizontal="center" vertical="center"/>
    </xf>
    <xf numFmtId="0" fontId="101" fillId="0" borderId="372" xfId="0" applyFont="1" applyBorder="1" applyAlignment="1">
      <alignment horizontal="center" vertical="center"/>
    </xf>
    <xf numFmtId="0" fontId="102" fillId="0" borderId="373" xfId="0" applyFont="1" applyBorder="1" applyAlignment="1">
      <alignment horizontal="center" vertical="center"/>
    </xf>
    <xf numFmtId="0" fontId="101" fillId="0" borderId="374" xfId="0" applyFont="1" applyBorder="1" applyAlignment="1">
      <alignment horizontal="center" vertical="center"/>
    </xf>
    <xf numFmtId="0" fontId="101" fillId="0" borderId="373" xfId="0" applyFont="1" applyBorder="1" applyAlignment="1">
      <alignment horizontal="center" vertical="center"/>
    </xf>
    <xf numFmtId="0" fontId="101" fillId="0" borderId="375" xfId="0" applyFont="1" applyBorder="1" applyAlignment="1">
      <alignment horizontal="center" vertical="center"/>
    </xf>
    <xf numFmtId="164" fontId="103" fillId="320" borderId="373" xfId="0" applyNumberFormat="1" applyFont="1" applyFill="1" applyBorder="1" applyAlignment="1">
      <alignment horizontal="center" vertical="center"/>
    </xf>
    <xf numFmtId="0" fontId="102" fillId="320" borderId="371" xfId="0" applyFont="1" applyFill="1" applyBorder="1" applyAlignment="1">
      <alignment horizontal="center" vertical="center"/>
    </xf>
    <xf numFmtId="1" fontId="104" fillId="320" borderId="372" xfId="0" applyNumberFormat="1" applyFont="1" applyFill="1" applyBorder="1" applyAlignment="1">
      <alignment horizontal="center" vertical="center"/>
    </xf>
    <xf numFmtId="164" fontId="101" fillId="320" borderId="373" xfId="0" applyNumberFormat="1" applyFont="1" applyFill="1" applyBorder="1" applyAlignment="1">
      <alignment horizontal="center" vertical="center"/>
    </xf>
    <xf numFmtId="1" fontId="101" fillId="320" borderId="371" xfId="0" applyNumberFormat="1" applyFont="1" applyFill="1" applyBorder="1" applyAlignment="1">
      <alignment horizontal="center" vertical="center"/>
    </xf>
    <xf numFmtId="0" fontId="101" fillId="321" borderId="371" xfId="0" applyFont="1" applyFill="1" applyBorder="1" applyAlignment="1">
      <alignment horizontal="center" vertical="center"/>
    </xf>
    <xf numFmtId="0" fontId="101" fillId="321" borderId="372" xfId="0" applyFont="1" applyFill="1" applyBorder="1" applyAlignment="1">
      <alignment horizontal="center" vertical="center"/>
    </xf>
    <xf numFmtId="0" fontId="102" fillId="322" borderId="373" xfId="0" applyFont="1" applyFill="1" applyBorder="1" applyAlignment="1">
      <alignment horizontal="center" vertical="center"/>
    </xf>
    <xf numFmtId="0" fontId="101" fillId="321" borderId="374" xfId="0" applyFont="1" applyFill="1" applyBorder="1" applyAlignment="1">
      <alignment horizontal="center" vertical="center"/>
    </xf>
    <xf numFmtId="0" fontId="102" fillId="323" borderId="373" xfId="0" applyFont="1" applyFill="1" applyBorder="1" applyAlignment="1">
      <alignment horizontal="center" vertical="center"/>
    </xf>
    <xf numFmtId="0" fontId="101" fillId="321" borderId="373" xfId="0" applyFont="1" applyFill="1" applyBorder="1" applyAlignment="1">
      <alignment horizontal="center" vertical="center"/>
    </xf>
    <xf numFmtId="0" fontId="101" fillId="321" borderId="375" xfId="0" applyFont="1" applyFill="1" applyBorder="1" applyAlignment="1">
      <alignment horizontal="center" vertical="center"/>
    </xf>
    <xf numFmtId="0" fontId="100" fillId="0" borderId="376" xfId="0" applyFont="1" applyBorder="1" applyAlignment="1">
      <alignment horizontal="left" vertical="center"/>
    </xf>
    <xf numFmtId="0" fontId="100" fillId="0" borderId="377" xfId="0" applyFont="1" applyBorder="1" applyAlignment="1">
      <alignment vertical="center"/>
    </xf>
    <xf numFmtId="0" fontId="101" fillId="0" borderId="377" xfId="0" applyFont="1" applyBorder="1" applyAlignment="1">
      <alignment horizontal="center" vertical="center"/>
    </xf>
    <xf numFmtId="0" fontId="0" fillId="0" borderId="377" xfId="0" applyBorder="1" applyAlignment="1">
      <alignment vertical="center"/>
    </xf>
    <xf numFmtId="165" fontId="102" fillId="319" borderId="378" xfId="0" applyNumberFormat="1" applyFont="1" applyFill="1" applyBorder="1" applyAlignment="1">
      <alignment horizontal="center" vertical="center"/>
    </xf>
    <xf numFmtId="164" fontId="103" fillId="320" borderId="379" xfId="0" applyNumberFormat="1" applyFont="1" applyFill="1" applyBorder="1" applyAlignment="1">
      <alignment horizontal="center" vertical="center"/>
    </xf>
    <xf numFmtId="0" fontId="102" fillId="320" borderId="377" xfId="0" applyFont="1" applyFill="1" applyBorder="1" applyAlignment="1">
      <alignment horizontal="center" vertical="center"/>
    </xf>
    <xf numFmtId="1" fontId="104" fillId="320" borderId="378" xfId="0" applyNumberFormat="1" applyFont="1" applyFill="1" applyBorder="1" applyAlignment="1">
      <alignment horizontal="center" vertical="center"/>
    </xf>
    <xf numFmtId="164" fontId="101" fillId="320" borderId="379" xfId="0" applyNumberFormat="1" applyFont="1" applyFill="1" applyBorder="1" applyAlignment="1">
      <alignment horizontal="center" vertical="center"/>
    </xf>
    <xf numFmtId="1" fontId="101" fillId="320" borderId="377" xfId="0" applyNumberFormat="1" applyFont="1" applyFill="1" applyBorder="1" applyAlignment="1">
      <alignment horizontal="center" vertical="center"/>
    </xf>
    <xf numFmtId="0" fontId="101" fillId="321" borderId="377" xfId="0" applyFont="1" applyFill="1" applyBorder="1" applyAlignment="1">
      <alignment horizontal="center" vertical="center"/>
    </xf>
    <xf numFmtId="0" fontId="101" fillId="321" borderId="378" xfId="0" applyFont="1" applyFill="1" applyBorder="1" applyAlignment="1">
      <alignment horizontal="center" vertical="center"/>
    </xf>
    <xf numFmtId="0" fontId="102" fillId="322" borderId="379" xfId="0" applyFont="1" applyFill="1" applyBorder="1" applyAlignment="1">
      <alignment horizontal="center" vertical="center"/>
    </xf>
    <xf numFmtId="0" fontId="101" fillId="321" borderId="380" xfId="0" applyFont="1" applyFill="1" applyBorder="1" applyAlignment="1">
      <alignment horizontal="center" vertical="center"/>
    </xf>
    <xf numFmtId="0" fontId="102" fillId="323" borderId="379" xfId="0" applyFont="1" applyFill="1" applyBorder="1" applyAlignment="1">
      <alignment horizontal="center" vertical="center"/>
    </xf>
    <xf numFmtId="0" fontId="101" fillId="321" borderId="379" xfId="0" applyFont="1" applyFill="1" applyBorder="1" applyAlignment="1">
      <alignment horizontal="center" vertical="center"/>
    </xf>
    <xf numFmtId="0" fontId="101" fillId="321" borderId="381" xfId="0" applyFont="1" applyFill="1" applyBorder="1" applyAlignment="1">
      <alignment horizontal="center" vertical="center"/>
    </xf>
    <xf numFmtId="0" fontId="102" fillId="324" borderId="383" xfId="0" applyFont="1" applyFill="1" applyBorder="1" applyAlignment="1">
      <alignment horizontal="center" vertical="center" wrapText="1"/>
    </xf>
    <xf numFmtId="166" fontId="102" fillId="324" borderId="383" xfId="0" applyNumberFormat="1" applyFont="1" applyFill="1" applyBorder="1" applyAlignment="1">
      <alignment horizontal="center" vertical="center" wrapText="1"/>
    </xf>
    <xf numFmtId="165" fontId="102" fillId="319" borderId="384" xfId="0" applyNumberFormat="1" applyFont="1" applyFill="1" applyBorder="1" applyAlignment="1">
      <alignment horizontal="center" vertical="center"/>
    </xf>
    <xf numFmtId="164" fontId="102" fillId="324" borderId="385" xfId="0" applyNumberFormat="1" applyFont="1" applyFill="1" applyBorder="1" applyAlignment="1">
      <alignment horizontal="center" vertical="center"/>
    </xf>
    <xf numFmtId="0" fontId="102" fillId="324" borderId="386" xfId="0" applyFont="1" applyFill="1" applyBorder="1" applyAlignment="1">
      <alignment horizontal="center" vertical="center"/>
    </xf>
    <xf numFmtId="1" fontId="102" fillId="324" borderId="387" xfId="0" applyNumberFormat="1" applyFont="1" applyFill="1" applyBorder="1" applyAlignment="1">
      <alignment horizontal="center" vertical="center"/>
    </xf>
    <xf numFmtId="0" fontId="102" fillId="324" borderId="387" xfId="0" applyFont="1" applyFill="1" applyBorder="1" applyAlignment="1">
      <alignment horizontal="center" vertical="center"/>
    </xf>
    <xf numFmtId="1" fontId="102" fillId="324" borderId="388" xfId="0" applyNumberFormat="1" applyFont="1" applyFill="1" applyBorder="1" applyAlignment="1">
      <alignment horizontal="center" vertical="center"/>
    </xf>
    <xf numFmtId="1" fontId="102" fillId="324" borderId="386" xfId="0" applyNumberFormat="1" applyFont="1" applyFill="1" applyBorder="1" applyAlignment="1">
      <alignment horizontal="center" vertical="center"/>
    </xf>
    <xf numFmtId="0" fontId="102" fillId="322" borderId="389" xfId="0" applyFont="1" applyFill="1" applyBorder="1" applyAlignment="1">
      <alignment horizontal="center" vertical="center"/>
    </xf>
    <xf numFmtId="0" fontId="102" fillId="322" borderId="388" xfId="0" applyFont="1" applyFill="1" applyBorder="1" applyAlignment="1">
      <alignment horizontal="center" vertical="center"/>
    </xf>
    <xf numFmtId="0" fontId="102" fillId="322" borderId="390" xfId="0" applyFont="1" applyFill="1" applyBorder="1" applyAlignment="1">
      <alignment horizontal="center" vertical="center"/>
    </xf>
    <xf numFmtId="0" fontId="102" fillId="323" borderId="386" xfId="0" applyFont="1" applyFill="1" applyBorder="1" applyAlignment="1">
      <alignment horizontal="center" vertical="center"/>
    </xf>
    <xf numFmtId="0" fontId="102" fillId="323" borderId="389" xfId="0" applyFont="1" applyFill="1" applyBorder="1" applyAlignment="1">
      <alignment horizontal="center" vertical="center"/>
    </xf>
    <xf numFmtId="0" fontId="102" fillId="323" borderId="388" xfId="0" applyFont="1" applyFill="1" applyBorder="1" applyAlignment="1">
      <alignment horizontal="center" vertical="center"/>
    </xf>
    <xf numFmtId="0" fontId="102" fillId="323" borderId="390" xfId="0" applyFont="1" applyFill="1" applyBorder="1" applyAlignment="1">
      <alignment horizontal="center" vertical="center"/>
    </xf>
    <xf numFmtId="0" fontId="101" fillId="0" borderId="386" xfId="0" applyFont="1" applyBorder="1" applyAlignment="1">
      <alignment vertical="center"/>
    </xf>
    <xf numFmtId="0" fontId="101" fillId="0" borderId="387" xfId="0" applyFont="1" applyBorder="1" applyAlignment="1">
      <alignment vertical="center"/>
    </xf>
    <xf numFmtId="0" fontId="9" fillId="0" borderId="355" xfId="0" applyFont="1" applyBorder="1"/>
    <xf numFmtId="0" fontId="97" fillId="288" borderId="344" xfId="0" applyFont="1" applyFill="1" applyBorder="1" applyAlignment="1">
      <alignment horizontal="center" vertical="center"/>
    </xf>
    <xf numFmtId="0" fontId="22" fillId="294" borderId="339" xfId="0" applyFont="1" applyFill="1" applyBorder="1" applyAlignment="1">
      <alignment horizontal="center" vertical="center"/>
    </xf>
    <xf numFmtId="0" fontId="22" fillId="295" borderId="340" xfId="0" applyFont="1" applyFill="1" applyBorder="1" applyAlignment="1">
      <alignment horizontal="center" vertical="center"/>
    </xf>
    <xf numFmtId="0" fontId="22" fillId="296" borderId="341" xfId="0" applyFont="1" applyFill="1" applyBorder="1" applyAlignment="1">
      <alignment horizontal="center" vertical="center"/>
    </xf>
    <xf numFmtId="0" fontId="22" fillId="297" borderId="342" xfId="0" applyFont="1" applyFill="1" applyBorder="1" applyAlignment="1">
      <alignment horizontal="center" vertical="center"/>
    </xf>
    <xf numFmtId="0" fontId="94" fillId="295" borderId="340" xfId="0" applyFont="1" applyFill="1" applyBorder="1" applyAlignment="1">
      <alignment horizontal="center" vertical="center"/>
    </xf>
    <xf numFmtId="0" fontId="94" fillId="296" borderId="341" xfId="0" applyFont="1" applyFill="1" applyBorder="1" applyAlignment="1">
      <alignment horizontal="center" vertical="center"/>
    </xf>
    <xf numFmtId="0" fontId="98" fillId="295" borderId="340" xfId="0" applyFont="1" applyFill="1" applyBorder="1" applyAlignment="1">
      <alignment horizontal="center" vertical="center"/>
    </xf>
    <xf numFmtId="0" fontId="98" fillId="296" borderId="341" xfId="0" applyFont="1" applyFill="1" applyBorder="1" applyAlignment="1">
      <alignment horizontal="center" vertical="center"/>
    </xf>
    <xf numFmtId="0" fontId="94" fillId="0" borderId="355" xfId="0" applyFont="1" applyBorder="1"/>
    <xf numFmtId="0" fontId="9" fillId="0" borderId="355" xfId="0" applyFont="1" applyBorder="1" applyAlignment="1">
      <alignment horizontal="center"/>
    </xf>
    <xf numFmtId="0" fontId="23" fillId="22" borderId="287" xfId="0" applyFont="1" applyFill="1" applyBorder="1" applyAlignment="1">
      <alignment wrapText="1"/>
    </xf>
    <xf numFmtId="0" fontId="105" fillId="321" borderId="365" xfId="0" applyFont="1" applyFill="1" applyBorder="1" applyAlignment="1">
      <alignment horizontal="center" vertical="center"/>
    </xf>
    <xf numFmtId="0" fontId="105" fillId="0" borderId="371" xfId="0" applyFont="1" applyBorder="1" applyAlignment="1">
      <alignment horizontal="center" vertical="center"/>
    </xf>
    <xf numFmtId="0" fontId="105" fillId="321" borderId="371" xfId="0" applyFont="1" applyFill="1" applyBorder="1" applyAlignment="1">
      <alignment horizontal="center" vertical="center"/>
    </xf>
    <xf numFmtId="0" fontId="100" fillId="325" borderId="377" xfId="0" applyFont="1" applyFill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0" fillId="0" borderId="324" xfId="0" applyBorder="1"/>
    <xf numFmtId="1" fontId="9" fillId="0" borderId="0" xfId="0" applyNumberFormat="1" applyFont="1" applyAlignment="1">
      <alignment horizontal="center" vertical="center"/>
    </xf>
    <xf numFmtId="0" fontId="6" fillId="228" borderId="289" xfId="0" applyFont="1" applyFill="1" applyBorder="1" applyAlignment="1">
      <alignment horizontal="center" vertical="center" wrapText="1"/>
    </xf>
    <xf numFmtId="0" fontId="49" fillId="0" borderId="254" xfId="0" applyFont="1" applyBorder="1"/>
    <xf numFmtId="2" fontId="18" fillId="0" borderId="278" xfId="0" applyNumberFormat="1" applyFont="1" applyBorder="1"/>
    <xf numFmtId="0" fontId="49" fillId="0" borderId="278" xfId="0" applyFont="1" applyBorder="1"/>
    <xf numFmtId="0" fontId="6" fillId="228" borderId="391" xfId="0" applyFont="1" applyFill="1" applyBorder="1" applyAlignment="1">
      <alignment horizontal="center" vertical="center" wrapText="1"/>
    </xf>
    <xf numFmtId="10" fontId="18" fillId="0" borderId="0" xfId="0" applyNumberFormat="1" applyFont="1" applyAlignment="1">
      <alignment horizontal="center" vertical="center"/>
    </xf>
    <xf numFmtId="0" fontId="0" fillId="0" borderId="355" xfId="0" applyBorder="1"/>
    <xf numFmtId="0" fontId="86" fillId="0" borderId="355" xfId="0" applyFont="1" applyBorder="1"/>
    <xf numFmtId="166" fontId="88" fillId="287" borderId="407" xfId="0" applyNumberFormat="1" applyFont="1" applyFill="1" applyBorder="1" applyAlignment="1">
      <alignment horizontal="center" vertical="center"/>
    </xf>
    <xf numFmtId="166" fontId="92" fillId="288" borderId="408" xfId="0" applyNumberFormat="1" applyFont="1" applyFill="1" applyBorder="1" applyAlignment="1">
      <alignment horizontal="center" vertical="center"/>
    </xf>
    <xf numFmtId="0" fontId="88" fillId="0" borderId="355" xfId="0" applyFont="1" applyBorder="1"/>
    <xf numFmtId="0" fontId="88" fillId="0" borderId="355" xfId="0" applyFont="1" applyBorder="1" applyAlignment="1">
      <alignment horizontal="center"/>
    </xf>
    <xf numFmtId="0" fontId="12" fillId="50" borderId="348" xfId="0" applyFont="1" applyFill="1" applyBorder="1" applyAlignment="1">
      <alignment horizontal="center" wrapText="1"/>
    </xf>
    <xf numFmtId="2" fontId="12" fillId="8" borderId="348" xfId="0" applyNumberFormat="1" applyFont="1" applyFill="1" applyBorder="1" applyAlignment="1">
      <alignment horizontal="center" wrapText="1"/>
    </xf>
    <xf numFmtId="2" fontId="12" fillId="50" borderId="348" xfId="0" applyNumberFormat="1" applyFont="1" applyFill="1" applyBorder="1" applyAlignment="1">
      <alignment horizontal="center" wrapText="1"/>
    </xf>
    <xf numFmtId="166" fontId="12" fillId="50" borderId="348" xfId="0" applyNumberFormat="1" applyFont="1" applyFill="1" applyBorder="1" applyAlignment="1">
      <alignment horizontal="center" wrapText="1"/>
    </xf>
    <xf numFmtId="165" fontId="12" fillId="92" borderId="347" xfId="0" applyNumberFormat="1" applyFont="1" applyFill="1" applyBorder="1" applyAlignment="1">
      <alignment horizontal="center" vertical="center"/>
    </xf>
    <xf numFmtId="164" fontId="12" fillId="51" borderId="2" xfId="0" applyNumberFormat="1" applyFont="1" applyFill="1" applyBorder="1" applyAlignment="1">
      <alignment horizontal="center"/>
    </xf>
    <xf numFmtId="0" fontId="12" fillId="17" borderId="319" xfId="0" applyFont="1" applyFill="1" applyBorder="1" applyAlignment="1">
      <alignment horizontal="center"/>
    </xf>
    <xf numFmtId="0" fontId="12" fillId="52" borderId="3" xfId="0" applyFont="1" applyFill="1" applyBorder="1" applyAlignment="1">
      <alignment horizontal="center"/>
    </xf>
    <xf numFmtId="164" fontId="12" fillId="53" borderId="4" xfId="0" applyNumberFormat="1" applyFont="1" applyFill="1" applyBorder="1" applyAlignment="1">
      <alignment horizontal="center"/>
    </xf>
    <xf numFmtId="2" fontId="12" fillId="51" borderId="2" xfId="0" applyNumberFormat="1" applyFont="1" applyFill="1" applyBorder="1" applyAlignment="1">
      <alignment horizontal="center"/>
    </xf>
    <xf numFmtId="164" fontId="12" fillId="17" borderId="319" xfId="0" applyNumberFormat="1" applyFont="1" applyFill="1" applyBorder="1" applyAlignment="1">
      <alignment horizontal="center"/>
    </xf>
    <xf numFmtId="2" fontId="12" fillId="17" borderId="319" xfId="0" applyNumberFormat="1" applyFont="1" applyFill="1" applyBorder="1" applyAlignment="1">
      <alignment horizontal="center"/>
    </xf>
    <xf numFmtId="0" fontId="12" fillId="54" borderId="2" xfId="0" applyFont="1" applyFill="1" applyBorder="1" applyAlignment="1">
      <alignment horizontal="center"/>
    </xf>
    <xf numFmtId="0" fontId="12" fillId="20" borderId="319" xfId="0" applyFont="1" applyFill="1" applyBorder="1" applyAlignment="1">
      <alignment horizontal="center"/>
    </xf>
    <xf numFmtId="0" fontId="12" fillId="55" borderId="3" xfId="0" applyFont="1" applyFill="1" applyBorder="1" applyAlignment="1">
      <alignment horizontal="center"/>
    </xf>
    <xf numFmtId="0" fontId="12" fillId="23" borderId="319" xfId="0" applyFont="1" applyFill="1" applyBorder="1" applyAlignment="1">
      <alignment horizontal="center"/>
    </xf>
    <xf numFmtId="0" fontId="12" fillId="24" borderId="3" xfId="0" applyFont="1" applyFill="1" applyBorder="1" applyAlignment="1">
      <alignment horizontal="center"/>
    </xf>
    <xf numFmtId="0" fontId="12" fillId="56" borderId="4" xfId="0" applyFont="1" applyFill="1" applyBorder="1" applyAlignment="1">
      <alignment horizontal="center"/>
    </xf>
    <xf numFmtId="0" fontId="12" fillId="57" borderId="5" xfId="0" applyFont="1" applyFill="1" applyBorder="1" applyAlignment="1">
      <alignment horizontal="center"/>
    </xf>
    <xf numFmtId="0" fontId="6" fillId="0" borderId="355" xfId="0" applyFont="1" applyBorder="1"/>
    <xf numFmtId="0" fontId="18" fillId="0" borderId="411" xfId="0" applyFont="1" applyBorder="1" applyAlignment="1">
      <alignment horizontal="left"/>
    </xf>
    <xf numFmtId="0" fontId="18" fillId="0" borderId="412" xfId="0" applyFont="1" applyBorder="1"/>
    <xf numFmtId="1" fontId="9" fillId="82" borderId="412" xfId="0" applyNumberFormat="1" applyFont="1" applyFill="1" applyBorder="1" applyAlignment="1">
      <alignment horizontal="center" vertical="center"/>
    </xf>
    <xf numFmtId="0" fontId="9" fillId="83" borderId="412" xfId="0" applyFont="1" applyFill="1" applyBorder="1" applyAlignment="1">
      <alignment horizontal="center"/>
    </xf>
    <xf numFmtId="2" fontId="17" fillId="81" borderId="412" xfId="0" applyNumberFormat="1" applyFont="1" applyFill="1" applyBorder="1" applyAlignment="1">
      <alignment horizontal="center" vertical="center"/>
    </xf>
    <xf numFmtId="10" fontId="17" fillId="0" borderId="412" xfId="0" applyNumberFormat="1" applyFont="1" applyBorder="1" applyAlignment="1">
      <alignment horizontal="center" vertical="center"/>
    </xf>
    <xf numFmtId="166" fontId="0" fillId="0" borderId="412" xfId="0" applyNumberFormat="1" applyBorder="1"/>
    <xf numFmtId="165" fontId="12" fillId="94" borderId="412" xfId="0" applyNumberFormat="1" applyFont="1" applyFill="1" applyBorder="1" applyAlignment="1">
      <alignment horizontal="center" vertical="center"/>
    </xf>
    <xf numFmtId="164" fontId="11" fillId="93" borderId="412" xfId="0" applyNumberFormat="1" applyFont="1" applyFill="1" applyBorder="1" applyAlignment="1">
      <alignment horizontal="center" vertical="center"/>
    </xf>
    <xf numFmtId="0" fontId="10" fillId="2" borderId="412" xfId="0" applyFont="1" applyFill="1" applyBorder="1" applyAlignment="1">
      <alignment horizontal="center" vertical="center"/>
    </xf>
    <xf numFmtId="1" fontId="13" fillId="2" borderId="412" xfId="0" applyNumberFormat="1" applyFont="1" applyFill="1" applyBorder="1" applyAlignment="1">
      <alignment horizontal="center" vertical="center"/>
    </xf>
    <xf numFmtId="164" fontId="9" fillId="2" borderId="412" xfId="0" applyNumberFormat="1" applyFont="1" applyFill="1" applyBorder="1" applyAlignment="1">
      <alignment horizontal="center" vertical="center"/>
    </xf>
    <xf numFmtId="1" fontId="9" fillId="4" borderId="412" xfId="0" applyNumberFormat="1" applyFont="1" applyFill="1" applyBorder="1" applyAlignment="1">
      <alignment horizontal="center" vertical="center"/>
    </xf>
    <xf numFmtId="0" fontId="17" fillId="3" borderId="412" xfId="0" applyFont="1" applyFill="1" applyBorder="1" applyAlignment="1">
      <alignment horizontal="center" vertical="center"/>
    </xf>
    <xf numFmtId="0" fontId="17" fillId="5" borderId="412" xfId="0" applyFont="1" applyFill="1" applyBorder="1" applyAlignment="1">
      <alignment horizontal="center" vertical="center"/>
    </xf>
    <xf numFmtId="164" fontId="9" fillId="34" borderId="412" xfId="0" applyNumberFormat="1" applyFont="1" applyFill="1" applyBorder="1" applyAlignment="1">
      <alignment horizontal="center" vertical="center"/>
    </xf>
    <xf numFmtId="1" fontId="9" fillId="6" borderId="412" xfId="0" applyNumberFormat="1" applyFont="1" applyFill="1" applyBorder="1" applyAlignment="1">
      <alignment horizontal="center" vertical="center"/>
    </xf>
    <xf numFmtId="0" fontId="12" fillId="32" borderId="412" xfId="0" applyFont="1" applyFill="1" applyBorder="1" applyAlignment="1">
      <alignment horizontal="center"/>
    </xf>
    <xf numFmtId="0" fontId="8" fillId="33" borderId="412" xfId="0" applyFont="1" applyFill="1" applyBorder="1" applyAlignment="1">
      <alignment horizontal="center"/>
    </xf>
    <xf numFmtId="0" fontId="17" fillId="5" borderId="413" xfId="0" applyFont="1" applyFill="1" applyBorder="1" applyAlignment="1">
      <alignment horizontal="center" vertical="center"/>
    </xf>
    <xf numFmtId="0" fontId="18" fillId="0" borderId="414" xfId="0" applyFont="1" applyBorder="1" applyAlignment="1">
      <alignment horizontal="left"/>
    </xf>
    <xf numFmtId="0" fontId="18" fillId="0" borderId="415" xfId="0" applyFont="1" applyBorder="1"/>
    <xf numFmtId="1" fontId="9" fillId="82" borderId="415" xfId="0" applyNumberFormat="1" applyFont="1" applyFill="1" applyBorder="1" applyAlignment="1">
      <alignment horizontal="center" vertical="center"/>
    </xf>
    <xf numFmtId="0" fontId="9" fillId="81" borderId="415" xfId="0" applyFont="1" applyFill="1" applyBorder="1" applyAlignment="1">
      <alignment horizontal="center"/>
    </xf>
    <xf numFmtId="2" fontId="17" fillId="81" borderId="415" xfId="0" applyNumberFormat="1" applyFont="1" applyFill="1" applyBorder="1" applyAlignment="1">
      <alignment horizontal="center" vertical="center"/>
    </xf>
    <xf numFmtId="10" fontId="17" fillId="0" borderId="415" xfId="0" applyNumberFormat="1" applyFont="1" applyBorder="1" applyAlignment="1">
      <alignment horizontal="center" vertical="center"/>
    </xf>
    <xf numFmtId="166" fontId="0" fillId="0" borderId="415" xfId="0" applyNumberFormat="1" applyBorder="1"/>
    <xf numFmtId="164" fontId="11" fillId="93" borderId="415" xfId="0" applyNumberFormat="1" applyFont="1" applyFill="1" applyBorder="1" applyAlignment="1">
      <alignment horizontal="center" vertical="center"/>
    </xf>
    <xf numFmtId="0" fontId="10" fillId="2" borderId="415" xfId="0" applyFont="1" applyFill="1" applyBorder="1" applyAlignment="1">
      <alignment horizontal="center" vertical="center"/>
    </xf>
    <xf numFmtId="1" fontId="13" fillId="2" borderId="415" xfId="0" applyNumberFormat="1" applyFont="1" applyFill="1" applyBorder="1" applyAlignment="1">
      <alignment horizontal="center" vertical="center"/>
    </xf>
    <xf numFmtId="164" fontId="9" fillId="2" borderId="415" xfId="0" applyNumberFormat="1" applyFont="1" applyFill="1" applyBorder="1" applyAlignment="1">
      <alignment horizontal="center" vertical="center"/>
    </xf>
    <xf numFmtId="1" fontId="9" fillId="2" borderId="415" xfId="0" applyNumberFormat="1" applyFont="1" applyFill="1" applyBorder="1" applyAlignment="1">
      <alignment horizontal="center" vertical="center"/>
    </xf>
    <xf numFmtId="0" fontId="17" fillId="3" borderId="415" xfId="0" applyFont="1" applyFill="1" applyBorder="1" applyAlignment="1">
      <alignment horizontal="center" vertical="center"/>
    </xf>
    <xf numFmtId="0" fontId="17" fillId="5" borderId="415" xfId="0" applyFont="1" applyFill="1" applyBorder="1" applyAlignment="1">
      <alignment horizontal="center" vertical="center"/>
    </xf>
    <xf numFmtId="164" fontId="9" fillId="34" borderId="415" xfId="0" applyNumberFormat="1" applyFont="1" applyFill="1" applyBorder="1" applyAlignment="1">
      <alignment horizontal="center" vertical="center"/>
    </xf>
    <xf numFmtId="1" fontId="9" fillId="7" borderId="415" xfId="0" applyNumberFormat="1" applyFont="1" applyFill="1" applyBorder="1" applyAlignment="1">
      <alignment horizontal="center" vertical="center"/>
    </xf>
    <xf numFmtId="0" fontId="12" fillId="35" borderId="415" xfId="0" applyFont="1" applyFill="1" applyBorder="1" applyAlignment="1">
      <alignment horizontal="center"/>
    </xf>
    <xf numFmtId="0" fontId="8" fillId="33" borderId="415" xfId="0" applyFont="1" applyFill="1" applyBorder="1" applyAlignment="1">
      <alignment horizontal="center"/>
    </xf>
    <xf numFmtId="0" fontId="17" fillId="5" borderId="416" xfId="0" applyFont="1" applyFill="1" applyBorder="1" applyAlignment="1">
      <alignment horizontal="center" vertical="center"/>
    </xf>
    <xf numFmtId="165" fontId="12" fillId="95" borderId="415" xfId="0" applyNumberFormat="1" applyFont="1" applyFill="1" applyBorder="1" applyAlignment="1">
      <alignment horizontal="center" vertical="center"/>
    </xf>
    <xf numFmtId="0" fontId="87" fillId="0" borderId="415" xfId="0" applyFont="1" applyBorder="1"/>
    <xf numFmtId="0" fontId="10" fillId="13" borderId="415" xfId="0" applyFont="1" applyFill="1" applyBorder="1" applyAlignment="1">
      <alignment horizontal="center" vertical="center"/>
    </xf>
    <xf numFmtId="1" fontId="13" fillId="13" borderId="415" xfId="0" applyNumberFormat="1" applyFont="1" applyFill="1" applyBorder="1" applyAlignment="1">
      <alignment horizontal="center" vertical="center"/>
    </xf>
    <xf numFmtId="1" fontId="9" fillId="14" borderId="415" xfId="0" applyNumberFormat="1" applyFont="1" applyFill="1" applyBorder="1" applyAlignment="1">
      <alignment horizontal="center" vertical="center"/>
    </xf>
    <xf numFmtId="1" fontId="9" fillId="13" borderId="415" xfId="0" applyNumberFormat="1" applyFont="1" applyFill="1" applyBorder="1" applyAlignment="1">
      <alignment horizontal="center" vertical="center"/>
    </xf>
    <xf numFmtId="0" fontId="12" fillId="15" borderId="415" xfId="0" applyFont="1" applyFill="1" applyBorder="1" applyAlignment="1">
      <alignment horizontal="center"/>
    </xf>
    <xf numFmtId="0" fontId="18" fillId="0" borderId="417" xfId="0" applyFont="1" applyBorder="1" applyAlignment="1">
      <alignment horizontal="left"/>
    </xf>
    <xf numFmtId="0" fontId="18" fillId="0" borderId="418" xfId="0" applyFont="1" applyBorder="1"/>
    <xf numFmtId="1" fontId="9" fillId="82" borderId="418" xfId="0" applyNumberFormat="1" applyFont="1" applyFill="1" applyBorder="1" applyAlignment="1">
      <alignment horizontal="center" vertical="center"/>
    </xf>
    <xf numFmtId="0" fontId="9" fillId="84" borderId="418" xfId="0" applyFont="1" applyFill="1" applyBorder="1" applyAlignment="1">
      <alignment horizontal="center"/>
    </xf>
    <xf numFmtId="2" fontId="17" fillId="81" borderId="418" xfId="0" applyNumberFormat="1" applyFont="1" applyFill="1" applyBorder="1" applyAlignment="1">
      <alignment horizontal="center" vertical="center"/>
    </xf>
    <xf numFmtId="10" fontId="17" fillId="0" borderId="418" xfId="0" applyNumberFormat="1" applyFont="1" applyBorder="1" applyAlignment="1">
      <alignment horizontal="center" vertical="center"/>
    </xf>
    <xf numFmtId="166" fontId="0" fillId="0" borderId="418" xfId="0" applyNumberFormat="1" applyBorder="1"/>
    <xf numFmtId="165" fontId="12" fillId="96" borderId="418" xfId="0" applyNumberFormat="1" applyFont="1" applyFill="1" applyBorder="1" applyAlignment="1">
      <alignment horizontal="center" vertical="center"/>
    </xf>
    <xf numFmtId="164" fontId="11" fillId="93" borderId="418" xfId="0" applyNumberFormat="1" applyFont="1" applyFill="1" applyBorder="1" applyAlignment="1">
      <alignment horizontal="center" vertical="center"/>
    </xf>
    <xf numFmtId="0" fontId="10" fillId="36" borderId="418" xfId="0" applyFont="1" applyFill="1" applyBorder="1" applyAlignment="1">
      <alignment horizontal="center" vertical="center"/>
    </xf>
    <xf numFmtId="1" fontId="13" fillId="36" borderId="418" xfId="0" applyNumberFormat="1" applyFont="1" applyFill="1" applyBorder="1" applyAlignment="1">
      <alignment horizontal="center" vertical="center"/>
    </xf>
    <xf numFmtId="164" fontId="9" fillId="36" borderId="418" xfId="0" applyNumberFormat="1" applyFont="1" applyFill="1" applyBorder="1" applyAlignment="1">
      <alignment horizontal="center" vertical="center"/>
    </xf>
    <xf numFmtId="1" fontId="9" fillId="2" borderId="418" xfId="0" applyNumberFormat="1" applyFont="1" applyFill="1" applyBorder="1" applyAlignment="1">
      <alignment horizontal="center" vertical="center"/>
    </xf>
    <xf numFmtId="0" fontId="17" fillId="37" borderId="418" xfId="0" applyFont="1" applyFill="1" applyBorder="1" applyAlignment="1">
      <alignment horizontal="center" vertical="center"/>
    </xf>
    <xf numFmtId="0" fontId="17" fillId="5" borderId="418" xfId="0" applyFont="1" applyFill="1" applyBorder="1" applyAlignment="1">
      <alignment horizontal="center" vertical="center"/>
    </xf>
    <xf numFmtId="164" fontId="9" fillId="34" borderId="418" xfId="0" applyNumberFormat="1" applyFont="1" applyFill="1" applyBorder="1" applyAlignment="1">
      <alignment horizontal="center" vertical="center"/>
    </xf>
    <xf numFmtId="1" fontId="9" fillId="38" borderId="418" xfId="0" applyNumberFormat="1" applyFont="1" applyFill="1" applyBorder="1" applyAlignment="1">
      <alignment horizontal="center" vertical="center"/>
    </xf>
    <xf numFmtId="1" fontId="9" fillId="36" borderId="418" xfId="0" applyNumberFormat="1" applyFont="1" applyFill="1" applyBorder="1" applyAlignment="1">
      <alignment horizontal="center" vertical="center"/>
    </xf>
    <xf numFmtId="0" fontId="12" fillId="39" borderId="418" xfId="0" applyFont="1" applyFill="1" applyBorder="1" applyAlignment="1">
      <alignment horizontal="center"/>
    </xf>
    <xf numFmtId="0" fontId="8" fillId="33" borderId="418" xfId="0" applyFont="1" applyFill="1" applyBorder="1" applyAlignment="1">
      <alignment horizontal="center"/>
    </xf>
    <xf numFmtId="0" fontId="17" fillId="5" borderId="419" xfId="0" applyFont="1" applyFill="1" applyBorder="1" applyAlignment="1">
      <alignment horizontal="center" vertical="center"/>
    </xf>
    <xf numFmtId="0" fontId="100" fillId="325" borderId="412" xfId="0" applyFont="1" applyFill="1" applyBorder="1" applyAlignment="1">
      <alignment vertical="center"/>
    </xf>
    <xf numFmtId="0" fontId="100" fillId="325" borderId="415" xfId="0" applyFont="1" applyFill="1" applyBorder="1" applyAlignment="1">
      <alignment vertical="center"/>
    </xf>
    <xf numFmtId="0" fontId="18" fillId="325" borderId="418" xfId="0" applyFont="1" applyFill="1" applyBorder="1"/>
    <xf numFmtId="0" fontId="100" fillId="0" borderId="415" xfId="0" applyFont="1" applyBorder="1" applyAlignment="1">
      <alignment vertical="center"/>
    </xf>
    <xf numFmtId="1" fontId="9" fillId="0" borderId="415" xfId="0" applyNumberFormat="1" applyFont="1" applyBorder="1" applyAlignment="1">
      <alignment horizontal="center" vertical="center"/>
    </xf>
    <xf numFmtId="0" fontId="9" fillId="0" borderId="415" xfId="0" applyFont="1" applyBorder="1" applyAlignment="1">
      <alignment horizontal="center"/>
    </xf>
    <xf numFmtId="2" fontId="17" fillId="0" borderId="415" xfId="0" applyNumberFormat="1" applyFont="1" applyBorder="1" applyAlignment="1">
      <alignment horizontal="center" vertical="center"/>
    </xf>
    <xf numFmtId="165" fontId="12" fillId="0" borderId="415" xfId="0" applyNumberFormat="1" applyFont="1" applyBorder="1" applyAlignment="1">
      <alignment horizontal="center" vertical="center"/>
    </xf>
    <xf numFmtId="164" fontId="11" fillId="0" borderId="415" xfId="0" applyNumberFormat="1" applyFont="1" applyBorder="1" applyAlignment="1">
      <alignment horizontal="center" vertical="center"/>
    </xf>
    <xf numFmtId="0" fontId="10" fillId="0" borderId="415" xfId="0" applyFont="1" applyBorder="1" applyAlignment="1">
      <alignment horizontal="center" vertical="center"/>
    </xf>
    <xf numFmtId="1" fontId="13" fillId="0" borderId="415" xfId="0" applyNumberFormat="1" applyFont="1" applyBorder="1" applyAlignment="1">
      <alignment horizontal="center" vertical="center"/>
    </xf>
    <xf numFmtId="164" fontId="9" fillId="0" borderId="415" xfId="0" applyNumberFormat="1" applyFont="1" applyBorder="1" applyAlignment="1">
      <alignment horizontal="center" vertical="center"/>
    </xf>
    <xf numFmtId="0" fontId="17" fillId="0" borderId="415" xfId="0" applyFont="1" applyBorder="1" applyAlignment="1">
      <alignment horizontal="center" vertical="center"/>
    </xf>
    <xf numFmtId="0" fontId="12" fillId="0" borderId="415" xfId="0" applyFont="1" applyBorder="1" applyAlignment="1">
      <alignment horizontal="center"/>
    </xf>
    <xf numFmtId="0" fontId="8" fillId="0" borderId="415" xfId="0" applyFont="1" applyBorder="1" applyAlignment="1">
      <alignment horizontal="center"/>
    </xf>
    <xf numFmtId="0" fontId="17" fillId="0" borderId="41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49" fillId="0" borderId="345" xfId="0" applyFont="1" applyBorder="1"/>
    <xf numFmtId="2" fontId="18" fillId="0" borderId="346" xfId="0" applyNumberFormat="1" applyFont="1" applyBorder="1"/>
    <xf numFmtId="0" fontId="49" fillId="0" borderId="259" xfId="0" applyFont="1" applyBorder="1"/>
    <xf numFmtId="0" fontId="100" fillId="0" borderId="420" xfId="0" applyFont="1" applyBorder="1" applyAlignment="1">
      <alignment horizontal="left" vertical="center"/>
    </xf>
    <xf numFmtId="0" fontId="105" fillId="321" borderId="421" xfId="0" applyFont="1" applyFill="1" applyBorder="1" applyAlignment="1">
      <alignment horizontal="center" vertical="center"/>
    </xf>
    <xf numFmtId="0" fontId="100" fillId="0" borderId="421" xfId="0" applyFont="1" applyBorder="1" applyAlignment="1">
      <alignment vertical="center"/>
    </xf>
    <xf numFmtId="0" fontId="101" fillId="319" borderId="421" xfId="0" applyFont="1" applyFill="1" applyBorder="1" applyAlignment="1">
      <alignment horizontal="center" vertical="center"/>
    </xf>
    <xf numFmtId="0" fontId="0" fillId="0" borderId="421" xfId="0" applyBorder="1" applyAlignment="1">
      <alignment vertical="center"/>
    </xf>
    <xf numFmtId="165" fontId="102" fillId="319" borderId="422" xfId="0" applyNumberFormat="1" applyFont="1" applyFill="1" applyBorder="1" applyAlignment="1">
      <alignment horizontal="center" vertical="center"/>
    </xf>
    <xf numFmtId="164" fontId="103" fillId="320" borderId="423" xfId="0" applyNumberFormat="1" applyFont="1" applyFill="1" applyBorder="1" applyAlignment="1">
      <alignment horizontal="center" vertical="center"/>
    </xf>
    <xf numFmtId="0" fontId="102" fillId="320" borderId="421" xfId="0" applyFont="1" applyFill="1" applyBorder="1" applyAlignment="1">
      <alignment horizontal="center" vertical="center"/>
    </xf>
    <xf numFmtId="1" fontId="104" fillId="320" borderId="422" xfId="0" applyNumberFormat="1" applyFont="1" applyFill="1" applyBorder="1" applyAlignment="1">
      <alignment horizontal="center" vertical="center"/>
    </xf>
    <xf numFmtId="164" fontId="101" fillId="320" borderId="423" xfId="0" applyNumberFormat="1" applyFont="1" applyFill="1" applyBorder="1" applyAlignment="1">
      <alignment horizontal="center" vertical="center"/>
    </xf>
    <xf numFmtId="1" fontId="101" fillId="320" borderId="421" xfId="0" applyNumberFormat="1" applyFont="1" applyFill="1" applyBorder="1" applyAlignment="1">
      <alignment horizontal="center" vertical="center"/>
    </xf>
    <xf numFmtId="0" fontId="101" fillId="321" borderId="421" xfId="0" applyFont="1" applyFill="1" applyBorder="1" applyAlignment="1">
      <alignment horizontal="center" vertical="center"/>
    </xf>
    <xf numFmtId="0" fontId="101" fillId="321" borderId="422" xfId="0" applyFont="1" applyFill="1" applyBorder="1" applyAlignment="1">
      <alignment horizontal="center" vertical="center"/>
    </xf>
    <xf numFmtId="0" fontId="102" fillId="322" borderId="423" xfId="0" applyFont="1" applyFill="1" applyBorder="1" applyAlignment="1">
      <alignment horizontal="center" vertical="center"/>
    </xf>
    <xf numFmtId="0" fontId="101" fillId="321" borderId="424" xfId="0" applyFont="1" applyFill="1" applyBorder="1" applyAlignment="1">
      <alignment horizontal="center" vertical="center"/>
    </xf>
    <xf numFmtId="0" fontId="102" fillId="323" borderId="423" xfId="0" applyFont="1" applyFill="1" applyBorder="1" applyAlignment="1">
      <alignment horizontal="center" vertical="center"/>
    </xf>
    <xf numFmtId="0" fontId="101" fillId="321" borderId="423" xfId="0" applyFont="1" applyFill="1" applyBorder="1" applyAlignment="1">
      <alignment horizontal="center" vertical="center"/>
    </xf>
    <xf numFmtId="0" fontId="101" fillId="321" borderId="425" xfId="0" applyFont="1" applyFill="1" applyBorder="1" applyAlignment="1">
      <alignment horizontal="center" vertical="center"/>
    </xf>
    <xf numFmtId="0" fontId="100" fillId="0" borderId="426" xfId="0" applyFont="1" applyBorder="1" applyAlignment="1">
      <alignment horizontal="left" vertical="center"/>
    </xf>
    <xf numFmtId="0" fontId="105" fillId="0" borderId="427" xfId="0" applyFont="1" applyBorder="1" applyAlignment="1">
      <alignment horizontal="center" vertical="center"/>
    </xf>
    <xf numFmtId="0" fontId="100" fillId="0" borderId="427" xfId="0" applyFont="1" applyBorder="1" applyAlignment="1">
      <alignment vertical="center"/>
    </xf>
    <xf numFmtId="0" fontId="101" fillId="319" borderId="427" xfId="0" applyFont="1" applyFill="1" applyBorder="1" applyAlignment="1">
      <alignment horizontal="center" vertical="center"/>
    </xf>
    <xf numFmtId="0" fontId="0" fillId="0" borderId="427" xfId="0" applyBorder="1" applyAlignment="1">
      <alignment vertical="center"/>
    </xf>
    <xf numFmtId="165" fontId="102" fillId="319" borderId="428" xfId="0" applyNumberFormat="1" applyFont="1" applyFill="1" applyBorder="1" applyAlignment="1">
      <alignment horizontal="center" vertical="center"/>
    </xf>
    <xf numFmtId="164" fontId="103" fillId="0" borderId="429" xfId="0" applyNumberFormat="1" applyFont="1" applyBorder="1" applyAlignment="1">
      <alignment horizontal="center" vertical="center"/>
    </xf>
    <xf numFmtId="0" fontId="102" fillId="0" borderId="427" xfId="0" applyFont="1" applyBorder="1" applyAlignment="1">
      <alignment horizontal="center" vertical="center"/>
    </xf>
    <xf numFmtId="1" fontId="104" fillId="0" borderId="428" xfId="0" applyNumberFormat="1" applyFont="1" applyBorder="1" applyAlignment="1">
      <alignment horizontal="center" vertical="center"/>
    </xf>
    <xf numFmtId="164" fontId="101" fillId="0" borderId="429" xfId="0" applyNumberFormat="1" applyFont="1" applyBorder="1" applyAlignment="1">
      <alignment horizontal="center" vertical="center"/>
    </xf>
    <xf numFmtId="1" fontId="101" fillId="0" borderId="427" xfId="0" applyNumberFormat="1" applyFont="1" applyBorder="1" applyAlignment="1">
      <alignment horizontal="center" vertical="center"/>
    </xf>
    <xf numFmtId="0" fontId="101" fillId="0" borderId="427" xfId="0" applyFont="1" applyBorder="1" applyAlignment="1">
      <alignment horizontal="center" vertical="center"/>
    </xf>
    <xf numFmtId="0" fontId="101" fillId="0" borderId="428" xfId="0" applyFont="1" applyBorder="1" applyAlignment="1">
      <alignment horizontal="center" vertical="center"/>
    </xf>
    <xf numFmtId="0" fontId="102" fillId="0" borderId="429" xfId="0" applyFont="1" applyBorder="1" applyAlignment="1">
      <alignment horizontal="center" vertical="center"/>
    </xf>
    <xf numFmtId="0" fontId="101" fillId="0" borderId="430" xfId="0" applyFont="1" applyBorder="1" applyAlignment="1">
      <alignment horizontal="center" vertical="center"/>
    </xf>
    <xf numFmtId="0" fontId="101" fillId="0" borderId="429" xfId="0" applyFont="1" applyBorder="1" applyAlignment="1">
      <alignment horizontal="center" vertical="center"/>
    </xf>
    <xf numFmtId="0" fontId="101" fillId="0" borderId="431" xfId="0" applyFont="1" applyBorder="1" applyAlignment="1">
      <alignment horizontal="center" vertical="center"/>
    </xf>
    <xf numFmtId="0" fontId="105" fillId="321" borderId="427" xfId="0" applyFont="1" applyFill="1" applyBorder="1" applyAlignment="1">
      <alignment horizontal="center" vertical="center"/>
    </xf>
    <xf numFmtId="164" fontId="103" fillId="320" borderId="429" xfId="0" applyNumberFormat="1" applyFont="1" applyFill="1" applyBorder="1" applyAlignment="1">
      <alignment horizontal="center" vertical="center"/>
    </xf>
    <xf numFmtId="0" fontId="102" fillId="320" borderId="427" xfId="0" applyFont="1" applyFill="1" applyBorder="1" applyAlignment="1">
      <alignment horizontal="center" vertical="center"/>
    </xf>
    <xf numFmtId="1" fontId="104" fillId="320" borderId="428" xfId="0" applyNumberFormat="1" applyFont="1" applyFill="1" applyBorder="1" applyAlignment="1">
      <alignment horizontal="center" vertical="center"/>
    </xf>
    <xf numFmtId="164" fontId="101" fillId="320" borderId="429" xfId="0" applyNumberFormat="1" applyFont="1" applyFill="1" applyBorder="1" applyAlignment="1">
      <alignment horizontal="center" vertical="center"/>
    </xf>
    <xf numFmtId="1" fontId="101" fillId="320" borderId="427" xfId="0" applyNumberFormat="1" applyFont="1" applyFill="1" applyBorder="1" applyAlignment="1">
      <alignment horizontal="center" vertical="center"/>
    </xf>
    <xf numFmtId="0" fontId="101" fillId="321" borderId="427" xfId="0" applyFont="1" applyFill="1" applyBorder="1" applyAlignment="1">
      <alignment horizontal="center" vertical="center"/>
    </xf>
    <xf numFmtId="0" fontId="101" fillId="321" borderId="428" xfId="0" applyFont="1" applyFill="1" applyBorder="1" applyAlignment="1">
      <alignment horizontal="center" vertical="center"/>
    </xf>
    <xf numFmtId="0" fontId="102" fillId="322" borderId="429" xfId="0" applyFont="1" applyFill="1" applyBorder="1" applyAlignment="1">
      <alignment horizontal="center" vertical="center"/>
    </xf>
    <xf numFmtId="0" fontId="101" fillId="321" borderId="430" xfId="0" applyFont="1" applyFill="1" applyBorder="1" applyAlignment="1">
      <alignment horizontal="center" vertical="center"/>
    </xf>
    <xf numFmtId="0" fontId="102" fillId="323" borderId="429" xfId="0" applyFont="1" applyFill="1" applyBorder="1" applyAlignment="1">
      <alignment horizontal="center" vertical="center"/>
    </xf>
    <xf numFmtId="0" fontId="101" fillId="321" borderId="429" xfId="0" applyFont="1" applyFill="1" applyBorder="1" applyAlignment="1">
      <alignment horizontal="center" vertical="center"/>
    </xf>
    <xf numFmtId="0" fontId="101" fillId="321" borderId="431" xfId="0" applyFont="1" applyFill="1" applyBorder="1" applyAlignment="1">
      <alignment horizontal="center" vertical="center"/>
    </xf>
    <xf numFmtId="0" fontId="100" fillId="0" borderId="432" xfId="0" applyFont="1" applyBorder="1" applyAlignment="1">
      <alignment horizontal="left" vertical="center"/>
    </xf>
    <xf numFmtId="0" fontId="100" fillId="325" borderId="433" xfId="0" applyFont="1" applyFill="1" applyBorder="1" applyAlignment="1">
      <alignment vertical="center"/>
    </xf>
    <xf numFmtId="0" fontId="100" fillId="0" borderId="433" xfId="0" applyFont="1" applyBorder="1" applyAlignment="1">
      <alignment vertical="center"/>
    </xf>
    <xf numFmtId="0" fontId="101" fillId="0" borderId="433" xfId="0" applyFont="1" applyBorder="1" applyAlignment="1">
      <alignment horizontal="center" vertical="center"/>
    </xf>
    <xf numFmtId="0" fontId="0" fillId="0" borderId="433" xfId="0" applyBorder="1" applyAlignment="1">
      <alignment vertical="center"/>
    </xf>
    <xf numFmtId="165" fontId="102" fillId="319" borderId="434" xfId="0" applyNumberFormat="1" applyFont="1" applyFill="1" applyBorder="1" applyAlignment="1">
      <alignment horizontal="center" vertical="center"/>
    </xf>
    <xf numFmtId="164" fontId="103" fillId="320" borderId="435" xfId="0" applyNumberFormat="1" applyFont="1" applyFill="1" applyBorder="1" applyAlignment="1">
      <alignment horizontal="center" vertical="center"/>
    </xf>
    <xf numFmtId="0" fontId="102" fillId="320" borderId="433" xfId="0" applyFont="1" applyFill="1" applyBorder="1" applyAlignment="1">
      <alignment horizontal="center" vertical="center"/>
    </xf>
    <xf numFmtId="1" fontId="104" fillId="320" borderId="434" xfId="0" applyNumberFormat="1" applyFont="1" applyFill="1" applyBorder="1" applyAlignment="1">
      <alignment horizontal="center" vertical="center"/>
    </xf>
    <xf numFmtId="164" fontId="101" fillId="320" borderId="435" xfId="0" applyNumberFormat="1" applyFont="1" applyFill="1" applyBorder="1" applyAlignment="1">
      <alignment horizontal="center" vertical="center"/>
    </xf>
    <xf numFmtId="1" fontId="101" fillId="320" borderId="433" xfId="0" applyNumberFormat="1" applyFont="1" applyFill="1" applyBorder="1" applyAlignment="1">
      <alignment horizontal="center" vertical="center"/>
    </xf>
    <xf numFmtId="0" fontId="101" fillId="321" borderId="433" xfId="0" applyFont="1" applyFill="1" applyBorder="1" applyAlignment="1">
      <alignment horizontal="center" vertical="center"/>
    </xf>
    <xf numFmtId="0" fontId="101" fillId="321" borderId="434" xfId="0" applyFont="1" applyFill="1" applyBorder="1" applyAlignment="1">
      <alignment horizontal="center" vertical="center"/>
    </xf>
    <xf numFmtId="0" fontId="102" fillId="322" borderId="435" xfId="0" applyFont="1" applyFill="1" applyBorder="1" applyAlignment="1">
      <alignment horizontal="center" vertical="center"/>
    </xf>
    <xf numFmtId="0" fontId="101" fillId="321" borderId="436" xfId="0" applyFont="1" applyFill="1" applyBorder="1" applyAlignment="1">
      <alignment horizontal="center" vertical="center"/>
    </xf>
    <xf numFmtId="0" fontId="102" fillId="323" borderId="435" xfId="0" applyFont="1" applyFill="1" applyBorder="1" applyAlignment="1">
      <alignment horizontal="center" vertical="center"/>
    </xf>
    <xf numFmtId="0" fontId="101" fillId="321" borderId="435" xfId="0" applyFont="1" applyFill="1" applyBorder="1" applyAlignment="1">
      <alignment horizontal="center" vertical="center"/>
    </xf>
    <xf numFmtId="0" fontId="101" fillId="321" borderId="437" xfId="0" applyFont="1" applyFill="1" applyBorder="1" applyAlignment="1">
      <alignment horizontal="center" vertical="center"/>
    </xf>
    <xf numFmtId="0" fontId="106" fillId="0" borderId="438" xfId="0" applyFont="1" applyBorder="1" applyAlignment="1">
      <alignment horizontal="center" vertical="center" wrapText="1"/>
    </xf>
    <xf numFmtId="0" fontId="106" fillId="0" borderId="439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0" fontId="5" fillId="0" borderId="355" xfId="4"/>
    <xf numFmtId="0" fontId="5" fillId="0" borderId="355" xfId="4" applyAlignment="1">
      <alignment horizontal="center"/>
    </xf>
    <xf numFmtId="0" fontId="109" fillId="0" borderId="355" xfId="4" applyFont="1" applyAlignment="1">
      <alignment horizontal="center" wrapText="1"/>
    </xf>
    <xf numFmtId="0" fontId="110" fillId="327" borderId="355" xfId="4" applyFont="1" applyFill="1" applyAlignment="1">
      <alignment horizontal="center" wrapText="1"/>
    </xf>
    <xf numFmtId="0" fontId="111" fillId="0" borderId="355" xfId="4" applyFont="1" applyAlignment="1">
      <alignment horizontal="center" wrapText="1"/>
    </xf>
    <xf numFmtId="0" fontId="111" fillId="328" borderId="355" xfId="4" applyFont="1" applyFill="1" applyAlignment="1">
      <alignment horizontal="center" wrapText="1"/>
    </xf>
    <xf numFmtId="0" fontId="113" fillId="0" borderId="446" xfId="4" applyFont="1" applyBorder="1" applyAlignment="1">
      <alignment horizontal="center"/>
    </xf>
    <xf numFmtId="0" fontId="112" fillId="0" borderId="375" xfId="4" applyFont="1" applyBorder="1"/>
    <xf numFmtId="0" fontId="112" fillId="0" borderId="446" xfId="4" applyFont="1" applyBorder="1"/>
    <xf numFmtId="0" fontId="112" fillId="0" borderId="374" xfId="4" applyFont="1" applyBorder="1"/>
    <xf numFmtId="0" fontId="5" fillId="329" borderId="355" xfId="4" applyFill="1" applyAlignment="1" applyProtection="1">
      <alignment horizontal="center"/>
      <protection hidden="1"/>
    </xf>
    <xf numFmtId="0" fontId="107" fillId="327" borderId="355" xfId="4" applyFont="1" applyFill="1" applyAlignment="1" applyProtection="1">
      <alignment horizontal="center"/>
      <protection hidden="1"/>
    </xf>
    <xf numFmtId="0" fontId="5" fillId="330" borderId="355" xfId="4" applyFill="1" applyAlignment="1" applyProtection="1">
      <alignment horizontal="center"/>
      <protection hidden="1"/>
    </xf>
    <xf numFmtId="0" fontId="107" fillId="328" borderId="355" xfId="4" applyFont="1" applyFill="1" applyAlignment="1" applyProtection="1">
      <alignment horizontal="center"/>
      <protection hidden="1"/>
    </xf>
    <xf numFmtId="0" fontId="114" fillId="0" borderId="355" xfId="4" applyFont="1"/>
    <xf numFmtId="0" fontId="5" fillId="0" borderId="447" xfId="4" applyBorder="1" applyAlignment="1">
      <alignment horizontal="center"/>
    </xf>
    <xf numFmtId="0" fontId="5" fillId="0" borderId="447" xfId="4" applyBorder="1"/>
    <xf numFmtId="0" fontId="5" fillId="329" borderId="447" xfId="4" applyFill="1" applyBorder="1" applyAlignment="1" applyProtection="1">
      <alignment horizontal="center"/>
      <protection hidden="1"/>
    </xf>
    <xf numFmtId="0" fontId="107" fillId="327" borderId="447" xfId="4" applyFont="1" applyFill="1" applyBorder="1" applyAlignment="1" applyProtection="1">
      <alignment horizontal="center"/>
      <protection hidden="1"/>
    </xf>
    <xf numFmtId="0" fontId="5" fillId="330" borderId="447" xfId="4" applyFill="1" applyBorder="1" applyAlignment="1" applyProtection="1">
      <alignment horizontal="center"/>
      <protection hidden="1"/>
    </xf>
    <xf numFmtId="0" fontId="107" fillId="328" borderId="447" xfId="4" applyFont="1" applyFill="1" applyBorder="1" applyAlignment="1" applyProtection="1">
      <alignment horizontal="center"/>
      <protection hidden="1"/>
    </xf>
    <xf numFmtId="0" fontId="5" fillId="331" borderId="355" xfId="4" applyFill="1" applyAlignment="1">
      <alignment horizontal="center"/>
    </xf>
    <xf numFmtId="0" fontId="5" fillId="331" borderId="355" xfId="4" applyFill="1"/>
    <xf numFmtId="0" fontId="5" fillId="0" borderId="355" xfId="4" applyAlignment="1">
      <alignment horizontal="right"/>
    </xf>
    <xf numFmtId="0" fontId="108" fillId="0" borderId="355" xfId="4" applyFont="1" applyAlignment="1">
      <alignment horizontal="center"/>
    </xf>
    <xf numFmtId="0" fontId="108" fillId="0" borderId="355" xfId="4" applyFont="1"/>
    <xf numFmtId="0" fontId="115" fillId="0" borderId="355" xfId="4" applyFont="1" applyAlignment="1">
      <alignment horizontal="right"/>
    </xf>
    <xf numFmtId="0" fontId="5" fillId="0" borderId="355" xfId="4" applyProtection="1">
      <protection locked="0"/>
    </xf>
    <xf numFmtId="0" fontId="5" fillId="0" borderId="355" xfId="4" applyAlignment="1" applyProtection="1">
      <alignment horizontal="center"/>
      <protection locked="0"/>
    </xf>
    <xf numFmtId="0" fontId="5" fillId="0" borderId="447" xfId="4" applyBorder="1" applyProtection="1">
      <protection locked="0"/>
    </xf>
    <xf numFmtId="0" fontId="5" fillId="0" borderId="447" xfId="4" applyBorder="1" applyAlignment="1" applyProtection="1">
      <alignment horizontal="center"/>
      <protection locked="0"/>
    </xf>
    <xf numFmtId="0" fontId="5" fillId="331" borderId="355" xfId="4" applyFill="1" applyProtection="1">
      <protection locked="0"/>
    </xf>
    <xf numFmtId="0" fontId="5" fillId="331" borderId="355" xfId="4" applyFill="1" applyAlignment="1" applyProtection="1">
      <alignment horizontal="center"/>
      <protection locked="0"/>
    </xf>
    <xf numFmtId="0" fontId="116" fillId="0" borderId="365" xfId="5" applyFont="1" applyBorder="1"/>
    <xf numFmtId="0" fontId="116" fillId="0" borderId="371" xfId="5" applyFont="1" applyBorder="1"/>
    <xf numFmtId="0" fontId="9" fillId="293" borderId="344" xfId="0" applyFont="1" applyFill="1" applyBorder="1" applyAlignment="1">
      <alignment horizontal="center" vertical="center"/>
    </xf>
    <xf numFmtId="0" fontId="3" fillId="0" borderId="355" xfId="6"/>
    <xf numFmtId="0" fontId="118" fillId="0" borderId="355" xfId="6" applyFont="1"/>
    <xf numFmtId="0" fontId="3" fillId="0" borderId="355" xfId="6" applyAlignment="1">
      <alignment horizontal="center"/>
    </xf>
    <xf numFmtId="0" fontId="119" fillId="0" borderId="355" xfId="6" applyFont="1"/>
    <xf numFmtId="0" fontId="3" fillId="0" borderId="451" xfId="6" applyBorder="1"/>
    <xf numFmtId="0" fontId="121" fillId="0" borderId="453" xfId="6" applyFont="1" applyBorder="1" applyAlignment="1">
      <alignment vertical="center"/>
    </xf>
    <xf numFmtId="1" fontId="122" fillId="0" borderId="454" xfId="6" applyNumberFormat="1" applyFont="1" applyBorder="1" applyAlignment="1">
      <alignment horizontal="left" vertical="center"/>
    </xf>
    <xf numFmtId="1" fontId="122" fillId="0" borderId="455" xfId="6" applyNumberFormat="1" applyFont="1" applyBorder="1" applyAlignment="1">
      <alignment horizontal="left" vertical="center"/>
    </xf>
    <xf numFmtId="1" fontId="122" fillId="0" borderId="456" xfId="6" applyNumberFormat="1" applyFont="1" applyBorder="1" applyAlignment="1">
      <alignment horizontal="left" vertical="center"/>
    </xf>
    <xf numFmtId="0" fontId="3" fillId="0" borderId="355" xfId="6" applyAlignment="1">
      <alignment horizontal="left"/>
    </xf>
    <xf numFmtId="0" fontId="3" fillId="0" borderId="457" xfId="6" applyBorder="1"/>
    <xf numFmtId="0" fontId="121" fillId="0" borderId="391" xfId="6" applyFont="1" applyBorder="1" applyAlignment="1">
      <alignment horizontal="right" vertical="center"/>
    </xf>
    <xf numFmtId="1" fontId="122" fillId="0" borderId="459" xfId="6" applyNumberFormat="1" applyFont="1" applyBorder="1" applyAlignment="1">
      <alignment vertical="center"/>
    </xf>
    <xf numFmtId="1" fontId="122" fillId="0" borderId="460" xfId="6" applyNumberFormat="1" applyFont="1" applyBorder="1" applyAlignment="1">
      <alignment vertical="center"/>
    </xf>
    <xf numFmtId="1" fontId="122" fillId="0" borderId="461" xfId="6" applyNumberFormat="1" applyFont="1" applyBorder="1" applyAlignment="1">
      <alignment vertical="center"/>
    </xf>
    <xf numFmtId="0" fontId="3" fillId="0" borderId="355" xfId="6" applyAlignment="1">
      <alignment horizontal="right"/>
    </xf>
    <xf numFmtId="0" fontId="3" fillId="0" borderId="462" xfId="6" applyBorder="1"/>
    <xf numFmtId="0" fontId="121" fillId="332" borderId="391" xfId="6" applyFont="1" applyFill="1" applyBorder="1" applyAlignment="1">
      <alignment vertical="center"/>
    </xf>
    <xf numFmtId="1" fontId="123" fillId="332" borderId="464" xfId="6" applyNumberFormat="1" applyFont="1" applyFill="1" applyBorder="1" applyAlignment="1">
      <alignment horizontal="left" vertical="center"/>
    </xf>
    <xf numFmtId="1" fontId="123" fillId="332" borderId="465" xfId="6" applyNumberFormat="1" applyFont="1" applyFill="1" applyBorder="1" applyAlignment="1">
      <alignment horizontal="left" vertical="center"/>
    </xf>
    <xf numFmtId="1" fontId="123" fillId="332" borderId="466" xfId="6" applyNumberFormat="1" applyFont="1" applyFill="1" applyBorder="1" applyAlignment="1">
      <alignment horizontal="left" vertical="center"/>
    </xf>
    <xf numFmtId="0" fontId="121" fillId="332" borderId="391" xfId="6" applyFont="1" applyFill="1" applyBorder="1" applyAlignment="1">
      <alignment horizontal="right" vertical="center"/>
    </xf>
    <xf numFmtId="1" fontId="123" fillId="332" borderId="459" xfId="6" applyNumberFormat="1" applyFont="1" applyFill="1" applyBorder="1" applyAlignment="1">
      <alignment vertical="center"/>
    </xf>
    <xf numFmtId="1" fontId="123" fillId="332" borderId="460" xfId="6" applyNumberFormat="1" applyFont="1" applyFill="1" applyBorder="1" applyAlignment="1">
      <alignment vertical="center"/>
    </xf>
    <xf numFmtId="1" fontId="123" fillId="332" borderId="461" xfId="6" applyNumberFormat="1" applyFont="1" applyFill="1" applyBorder="1" applyAlignment="1">
      <alignment vertical="center"/>
    </xf>
    <xf numFmtId="0" fontId="121" fillId="0" borderId="391" xfId="6" applyFont="1" applyBorder="1" applyAlignment="1">
      <alignment vertical="center"/>
    </xf>
    <xf numFmtId="1" fontId="122" fillId="0" borderId="464" xfId="6" applyNumberFormat="1" applyFont="1" applyBorder="1" applyAlignment="1">
      <alignment horizontal="left" vertical="center"/>
    </xf>
    <xf numFmtId="1" fontId="122" fillId="0" borderId="465" xfId="6" applyNumberFormat="1" applyFont="1" applyBorder="1" applyAlignment="1">
      <alignment horizontal="left" vertical="center"/>
    </xf>
    <xf numFmtId="1" fontId="122" fillId="0" borderId="466" xfId="6" applyNumberFormat="1" applyFont="1" applyBorder="1" applyAlignment="1">
      <alignment horizontal="left" vertical="center"/>
    </xf>
    <xf numFmtId="1" fontId="123" fillId="332" borderId="469" xfId="6" applyNumberFormat="1" applyFont="1" applyFill="1" applyBorder="1" applyAlignment="1">
      <alignment horizontal="left" vertical="center"/>
    </xf>
    <xf numFmtId="1" fontId="123" fillId="332" borderId="470" xfId="6" applyNumberFormat="1" applyFont="1" applyFill="1" applyBorder="1" applyAlignment="1">
      <alignment horizontal="left" vertical="center"/>
    </xf>
    <xf numFmtId="1" fontId="123" fillId="332" borderId="471" xfId="6" applyNumberFormat="1" applyFont="1" applyFill="1" applyBorder="1" applyAlignment="1">
      <alignment horizontal="left" vertical="center"/>
    </xf>
    <xf numFmtId="0" fontId="3" fillId="0" borderId="472" xfId="6" applyBorder="1"/>
    <xf numFmtId="0" fontId="121" fillId="332" borderId="474" xfId="6" applyFont="1" applyFill="1" applyBorder="1" applyAlignment="1">
      <alignment horizontal="right" vertical="center"/>
    </xf>
    <xf numFmtId="1" fontId="123" fillId="332" borderId="475" xfId="6" applyNumberFormat="1" applyFont="1" applyFill="1" applyBorder="1" applyAlignment="1">
      <alignment vertical="center"/>
    </xf>
    <xf numFmtId="1" fontId="123" fillId="332" borderId="476" xfId="6" applyNumberFormat="1" applyFont="1" applyFill="1" applyBorder="1" applyAlignment="1">
      <alignment vertical="center"/>
    </xf>
    <xf numFmtId="1" fontId="123" fillId="332" borderId="477" xfId="6" applyNumberFormat="1" applyFont="1" applyFill="1" applyBorder="1" applyAlignment="1">
      <alignment vertical="center"/>
    </xf>
    <xf numFmtId="0" fontId="124" fillId="0" borderId="450" xfId="6" applyFont="1" applyBorder="1" applyAlignment="1">
      <alignment horizontal="center" vertical="center"/>
    </xf>
    <xf numFmtId="0" fontId="77" fillId="0" borderId="0" xfId="0" applyFont="1"/>
    <xf numFmtId="0" fontId="6" fillId="129" borderId="391" xfId="0" applyFont="1" applyFill="1" applyBorder="1" applyAlignment="1">
      <alignment horizontal="center" vertical="center" wrapText="1"/>
    </xf>
    <xf numFmtId="0" fontId="0" fillId="130" borderId="355" xfId="0" applyFill="1" applyBorder="1"/>
    <xf numFmtId="0" fontId="6" fillId="130" borderId="355" xfId="0" applyFont="1" applyFill="1" applyBorder="1"/>
    <xf numFmtId="1" fontId="24" fillId="130" borderId="355" xfId="0" applyNumberFormat="1" applyFont="1" applyFill="1" applyBorder="1" applyAlignment="1">
      <alignment horizontal="center" vertical="center"/>
    </xf>
    <xf numFmtId="1" fontId="10" fillId="130" borderId="355" xfId="0" applyNumberFormat="1" applyFont="1" applyFill="1" applyBorder="1" applyAlignment="1">
      <alignment horizontal="center" vertical="center"/>
    </xf>
    <xf numFmtId="0" fontId="24" fillId="130" borderId="355" xfId="0" applyFont="1" applyFill="1" applyBorder="1"/>
    <xf numFmtId="0" fontId="0" fillId="0" borderId="152" xfId="0" applyBorder="1"/>
    <xf numFmtId="0" fontId="6" fillId="0" borderId="152" xfId="0" applyFont="1" applyBorder="1"/>
    <xf numFmtId="1" fontId="24" fillId="0" borderId="152" xfId="0" applyNumberFormat="1" applyFont="1" applyBorder="1" applyAlignment="1">
      <alignment horizontal="center" vertical="center"/>
    </xf>
    <xf numFmtId="1" fontId="10" fillId="0" borderId="152" xfId="0" applyNumberFormat="1" applyFont="1" applyBorder="1" applyAlignment="1">
      <alignment horizontal="center" vertical="center"/>
    </xf>
    <xf numFmtId="0" fontId="24" fillId="0" borderId="152" xfId="0" applyFont="1" applyBorder="1"/>
    <xf numFmtId="2" fontId="5" fillId="0" borderId="355" xfId="4" applyNumberFormat="1"/>
    <xf numFmtId="0" fontId="2" fillId="0" borderId="355" xfId="4" applyFont="1"/>
    <xf numFmtId="2" fontId="9" fillId="0" borderId="355" xfId="0" applyNumberFormat="1" applyFont="1" applyBorder="1"/>
    <xf numFmtId="0" fontId="1" fillId="0" borderId="355" xfId="4" applyFont="1" applyAlignment="1">
      <alignment vertical="top"/>
    </xf>
    <xf numFmtId="1" fontId="12" fillId="50" borderId="348" xfId="0" applyNumberFormat="1" applyFont="1" applyFill="1" applyBorder="1" applyAlignment="1">
      <alignment horizontal="center" wrapText="1"/>
    </xf>
    <xf numFmtId="0" fontId="10" fillId="0" borderId="323" xfId="0" applyFont="1" applyBorder="1"/>
    <xf numFmtId="0" fontId="26" fillId="0" borderId="324" xfId="0" applyFont="1" applyBorder="1" applyAlignment="1">
      <alignment horizontal="center"/>
    </xf>
    <xf numFmtId="0" fontId="9" fillId="0" borderId="325" xfId="0" applyFont="1" applyBorder="1" applyAlignment="1">
      <alignment horizontal="center"/>
    </xf>
    <xf numFmtId="0" fontId="9" fillId="0" borderId="324" xfId="0" applyFont="1" applyBorder="1"/>
    <xf numFmtId="0" fontId="9" fillId="0" borderId="325" xfId="0" applyFont="1" applyBorder="1"/>
    <xf numFmtId="0" fontId="18" fillId="0" borderId="316" xfId="0" applyFont="1" applyBorder="1" applyAlignment="1">
      <alignment horizontal="center"/>
    </xf>
    <xf numFmtId="0" fontId="14" fillId="0" borderId="318" xfId="0" applyFont="1" applyBorder="1" applyAlignment="1">
      <alignment horizontal="center"/>
    </xf>
    <xf numFmtId="0" fontId="18" fillId="0" borderId="349" xfId="0" applyFont="1" applyBorder="1" applyAlignment="1">
      <alignment horizontal="center"/>
    </xf>
    <xf numFmtId="0" fontId="18" fillId="0" borderId="319" xfId="0" applyFont="1" applyBorder="1" applyAlignment="1">
      <alignment horizontal="left"/>
    </xf>
    <xf numFmtId="0" fontId="14" fillId="0" borderId="326" xfId="0" applyFont="1" applyBorder="1" applyAlignment="1">
      <alignment horizontal="center"/>
    </xf>
    <xf numFmtId="0" fontId="10" fillId="303" borderId="287" xfId="0" applyFont="1" applyFill="1" applyBorder="1" applyAlignment="1">
      <alignment wrapText="1"/>
    </xf>
    <xf numFmtId="0" fontId="10" fillId="297" borderId="339" xfId="0" applyFont="1" applyFill="1" applyBorder="1" applyAlignment="1">
      <alignment horizontal="center" vertical="center"/>
    </xf>
    <xf numFmtId="0" fontId="10" fillId="297" borderId="340" xfId="0" applyFont="1" applyFill="1" applyBorder="1" applyAlignment="1">
      <alignment horizontal="center" vertical="center"/>
    </xf>
    <xf numFmtId="0" fontId="10" fillId="297" borderId="341" xfId="0" applyFont="1" applyFill="1" applyBorder="1" applyAlignment="1">
      <alignment horizontal="center" vertical="center"/>
    </xf>
    <xf numFmtId="0" fontId="10" fillId="297" borderId="342" xfId="0" applyFont="1" applyFill="1" applyBorder="1" applyAlignment="1">
      <alignment horizontal="center" vertical="center"/>
    </xf>
    <xf numFmtId="0" fontId="9" fillId="297" borderId="340" xfId="0" applyFont="1" applyFill="1" applyBorder="1" applyAlignment="1">
      <alignment horizontal="center" vertical="center"/>
    </xf>
    <xf numFmtId="0" fontId="9" fillId="297" borderId="341" xfId="0" applyFont="1" applyFill="1" applyBorder="1" applyAlignment="1">
      <alignment horizontal="center" vertical="center"/>
    </xf>
    <xf numFmtId="0" fontId="39" fillId="0" borderId="273" xfId="0" applyFont="1" applyBorder="1" applyAlignment="1">
      <alignment horizontal="center" vertical="center"/>
    </xf>
    <xf numFmtId="0" fontId="7" fillId="306" borderId="192" xfId="0" applyFont="1" applyFill="1" applyBorder="1" applyAlignment="1">
      <alignment horizontal="center" vertical="center"/>
    </xf>
    <xf numFmtId="0" fontId="39" fillId="0" borderId="275" xfId="0" applyFont="1" applyBorder="1" applyAlignment="1">
      <alignment horizontal="center" vertical="center"/>
    </xf>
    <xf numFmtId="0" fontId="6" fillId="306" borderId="136" xfId="0" applyFont="1" applyFill="1" applyBorder="1" applyAlignment="1">
      <alignment horizontal="center" vertical="center"/>
    </xf>
    <xf numFmtId="0" fontId="14" fillId="0" borderId="207" xfId="0" applyFont="1" applyBorder="1" applyAlignment="1">
      <alignment horizontal="center" vertical="center"/>
    </xf>
    <xf numFmtId="0" fontId="14" fillId="0" borderId="275" xfId="0" applyFont="1" applyBorder="1" applyAlignment="1">
      <alignment horizontal="center" vertical="center"/>
    </xf>
    <xf numFmtId="0" fontId="14" fillId="0" borderId="209" xfId="0" applyFont="1" applyBorder="1" applyAlignment="1">
      <alignment horizontal="center" vertical="center"/>
    </xf>
    <xf numFmtId="0" fontId="10" fillId="0" borderId="319" xfId="0" applyFont="1" applyBorder="1"/>
    <xf numFmtId="0" fontId="6" fillId="306" borderId="286" xfId="0" applyFont="1" applyFill="1" applyBorder="1" applyAlignment="1">
      <alignment horizontal="center" vertical="center"/>
    </xf>
    <xf numFmtId="0" fontId="14" fillId="0" borderId="210" xfId="0" applyFont="1" applyBorder="1" applyAlignment="1">
      <alignment horizontal="center" vertical="center"/>
    </xf>
    <xf numFmtId="0" fontId="14" fillId="0" borderId="212" xfId="0" applyFont="1" applyBorder="1" applyAlignment="1">
      <alignment horizontal="center" vertical="center"/>
    </xf>
    <xf numFmtId="0" fontId="7" fillId="306" borderId="286" xfId="0" applyFont="1" applyFill="1" applyBorder="1" applyAlignment="1">
      <alignment horizontal="center" vertical="center"/>
    </xf>
    <xf numFmtId="1" fontId="9" fillId="130" borderId="355" xfId="0" applyNumberFormat="1" applyFont="1" applyFill="1" applyBorder="1" applyAlignment="1">
      <alignment horizontal="center" vertical="center"/>
    </xf>
    <xf numFmtId="0" fontId="9" fillId="130" borderId="355" xfId="0" applyFont="1" applyFill="1" applyBorder="1"/>
    <xf numFmtId="0" fontId="7" fillId="0" borderId="0" xfId="0" applyFont="1"/>
    <xf numFmtId="1" fontId="64" fillId="0" borderId="329" xfId="0" applyNumberFormat="1" applyFont="1" applyBorder="1" applyAlignment="1">
      <alignment horizontal="center" vertical="center"/>
    </xf>
    <xf numFmtId="1" fontId="64" fillId="0" borderId="308" xfId="0" applyNumberFormat="1" applyFont="1" applyBorder="1" applyAlignment="1">
      <alignment horizontal="center" vertical="center"/>
    </xf>
    <xf numFmtId="1" fontId="64" fillId="0" borderId="234" xfId="0" applyNumberFormat="1" applyFont="1" applyBorder="1" applyAlignment="1">
      <alignment horizontal="center" vertical="center"/>
    </xf>
    <xf numFmtId="1" fontId="64" fillId="0" borderId="344" xfId="0" applyNumberFormat="1" applyFont="1" applyBorder="1" applyAlignment="1">
      <alignment horizontal="center" vertical="center"/>
    </xf>
    <xf numFmtId="1" fontId="64" fillId="0" borderId="335" xfId="0" applyNumberFormat="1" applyFont="1" applyBorder="1" applyAlignment="1">
      <alignment horizontal="center" vertical="center"/>
    </xf>
    <xf numFmtId="1" fontId="64" fillId="0" borderId="332" xfId="0" applyNumberFormat="1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26" fillId="0" borderId="262" xfId="0" applyNumberFormat="1" applyFont="1" applyBorder="1" applyAlignment="1">
      <alignment horizontal="center" vertical="center"/>
    </xf>
    <xf numFmtId="1" fontId="26" fillId="0" borderId="263" xfId="0" applyNumberFormat="1" applyFont="1" applyBorder="1" applyAlignment="1">
      <alignment horizontal="center" vertical="center"/>
    </xf>
    <xf numFmtId="1" fontId="26" fillId="0" borderId="244" xfId="0" applyNumberFormat="1" applyFont="1" applyBorder="1" applyAlignment="1">
      <alignment horizontal="center" vertical="center"/>
    </xf>
    <xf numFmtId="1" fontId="26" fillId="0" borderId="340" xfId="0" applyNumberFormat="1" applyFont="1" applyBorder="1" applyAlignment="1">
      <alignment horizontal="center" vertical="center"/>
    </xf>
    <xf numFmtId="1" fontId="26" fillId="0" borderId="242" xfId="0" applyNumberFormat="1" applyFont="1" applyBorder="1" applyAlignment="1">
      <alignment horizontal="center" vertical="center"/>
    </xf>
    <xf numFmtId="1" fontId="26" fillId="0" borderId="329" xfId="0" applyNumberFormat="1" applyFont="1" applyBorder="1" applyAlignment="1">
      <alignment horizontal="center" vertical="center"/>
    </xf>
    <xf numFmtId="1" fontId="26" fillId="0" borderId="240" xfId="0" applyNumberFormat="1" applyFont="1" applyBorder="1" applyAlignment="1">
      <alignment horizontal="center" vertical="center"/>
    </xf>
    <xf numFmtId="1" fontId="26" fillId="0" borderId="234" xfId="0" applyNumberFormat="1" applyFont="1" applyBorder="1" applyAlignment="1">
      <alignment horizontal="center" vertical="center"/>
    </xf>
    <xf numFmtId="1" fontId="26" fillId="0" borderId="308" xfId="0" applyNumberFormat="1" applyFont="1" applyBorder="1" applyAlignment="1">
      <alignment horizontal="center" vertical="center"/>
    </xf>
    <xf numFmtId="1" fontId="64" fillId="0" borderId="240" xfId="0" applyNumberFormat="1" applyFont="1" applyBorder="1" applyAlignment="1">
      <alignment horizontal="center" vertical="center"/>
    </xf>
    <xf numFmtId="0" fontId="0" fillId="0" borderId="351" xfId="0" applyBorder="1"/>
    <xf numFmtId="0" fontId="58" fillId="0" borderId="352" xfId="0" applyFont="1" applyBorder="1"/>
    <xf numFmtId="0" fontId="58" fillId="0" borderId="353" xfId="0" applyFont="1" applyBorder="1"/>
    <xf numFmtId="0" fontId="50" fillId="0" borderId="351" xfId="0" applyFont="1" applyBorder="1"/>
    <xf numFmtId="0" fontId="50" fillId="0" borderId="352" xfId="0" applyFont="1" applyBorder="1"/>
    <xf numFmtId="0" fontId="0" fillId="0" borderId="357" xfId="0" applyBorder="1"/>
    <xf numFmtId="0" fontId="58" fillId="0" borderId="358" xfId="0" applyFont="1" applyBorder="1" applyAlignment="1">
      <alignment horizontal="center"/>
    </xf>
    <xf numFmtId="0" fontId="58" fillId="0" borderId="356" xfId="0" applyFont="1" applyBorder="1"/>
    <xf numFmtId="0" fontId="50" fillId="0" borderId="354" xfId="0" applyFont="1" applyBorder="1"/>
    <xf numFmtId="0" fontId="6" fillId="0" borderId="352" xfId="0" applyFont="1" applyBorder="1"/>
    <xf numFmtId="0" fontId="6" fillId="0" borderId="353" xfId="0" applyFont="1" applyBorder="1"/>
    <xf numFmtId="0" fontId="62" fillId="306" borderId="210" xfId="0" applyFont="1" applyFill="1" applyBorder="1" applyAlignment="1">
      <alignment horizontal="center"/>
    </xf>
    <xf numFmtId="0" fontId="56" fillId="0" borderId="211" xfId="0" applyFont="1" applyBorder="1" applyAlignment="1">
      <alignment horizontal="center"/>
    </xf>
    <xf numFmtId="0" fontId="56" fillId="254" borderId="212" xfId="0" applyFont="1" applyFill="1" applyBorder="1" applyAlignment="1">
      <alignment horizontal="center"/>
    </xf>
    <xf numFmtId="0" fontId="56" fillId="254" borderId="301" xfId="0" applyFont="1" applyFill="1" applyBorder="1" applyAlignment="1">
      <alignment horizontal="center"/>
    </xf>
    <xf numFmtId="0" fontId="62" fillId="306" borderId="354" xfId="0" applyFont="1" applyFill="1" applyBorder="1" applyAlignment="1">
      <alignment horizontal="center"/>
    </xf>
    <xf numFmtId="0" fontId="56" fillId="254" borderId="356" xfId="0" applyFont="1" applyFill="1" applyBorder="1" applyAlignment="1">
      <alignment horizontal="center"/>
    </xf>
    <xf numFmtId="0" fontId="0" fillId="0" borderId="354" xfId="0" applyBorder="1"/>
    <xf numFmtId="0" fontId="62" fillId="306" borderId="355" xfId="0" applyFont="1" applyFill="1" applyBorder="1" applyAlignment="1">
      <alignment horizontal="center"/>
    </xf>
    <xf numFmtId="0" fontId="56" fillId="254" borderId="355" xfId="0" applyFont="1" applyFill="1" applyBorder="1" applyAlignment="1">
      <alignment horizontal="center"/>
    </xf>
    <xf numFmtId="0" fontId="62" fillId="306" borderId="357" xfId="0" applyFont="1" applyFill="1" applyBorder="1" applyAlignment="1">
      <alignment horizontal="center"/>
    </xf>
    <xf numFmtId="0" fontId="56" fillId="0" borderId="358" xfId="0" applyFont="1" applyBorder="1" applyAlignment="1">
      <alignment horizontal="center"/>
    </xf>
    <xf numFmtId="0" fontId="56" fillId="254" borderId="359" xfId="0" applyFont="1" applyFill="1" applyBorder="1" applyAlignment="1">
      <alignment horizontal="center"/>
    </xf>
    <xf numFmtId="1" fontId="64" fillId="0" borderId="316" xfId="0" applyNumberFormat="1" applyFont="1" applyBorder="1" applyAlignment="1">
      <alignment horizontal="center" vertical="center"/>
    </xf>
    <xf numFmtId="1" fontId="64" fillId="0" borderId="318" xfId="0" applyNumberFormat="1" applyFont="1" applyBorder="1" applyAlignment="1">
      <alignment horizontal="center" vertical="center"/>
    </xf>
    <xf numFmtId="0" fontId="58" fillId="229" borderId="191" xfId="0" applyFont="1" applyFill="1" applyBorder="1"/>
    <xf numFmtId="0" fontId="58" fillId="0" borderId="192" xfId="0" applyFont="1" applyBorder="1"/>
    <xf numFmtId="0" fontId="58" fillId="229" borderId="193" xfId="0" applyFont="1" applyFill="1" applyBorder="1"/>
    <xf numFmtId="0" fontId="58" fillId="229" borderId="251" xfId="0" applyFont="1" applyFill="1" applyBorder="1"/>
    <xf numFmtId="1" fontId="64" fillId="0" borderId="349" xfId="0" applyNumberFormat="1" applyFont="1" applyBorder="1" applyAlignment="1">
      <alignment horizontal="center" vertical="center"/>
    </xf>
    <xf numFmtId="1" fontId="64" fillId="0" borderId="326" xfId="0" applyNumberFormat="1" applyFont="1" applyBorder="1" applyAlignment="1">
      <alignment horizontal="center" vertical="center"/>
    </xf>
    <xf numFmtId="1" fontId="64" fillId="0" borderId="325" xfId="0" applyNumberFormat="1" applyFont="1" applyBorder="1" applyAlignment="1">
      <alignment horizontal="center" vertical="center"/>
    </xf>
    <xf numFmtId="1" fontId="64" fillId="0" borderId="323" xfId="0" applyNumberFormat="1" applyFont="1" applyBorder="1" applyAlignment="1">
      <alignment horizontal="center" vertical="center"/>
    </xf>
    <xf numFmtId="1" fontId="26" fillId="0" borderId="324" xfId="0" applyNumberFormat="1" applyFont="1" applyBorder="1" applyAlignment="1">
      <alignment horizontal="center" vertical="center"/>
    </xf>
    <xf numFmtId="1" fontId="26" fillId="0" borderId="325" xfId="0" applyNumberFormat="1" applyFont="1" applyBorder="1" applyAlignment="1">
      <alignment horizontal="center" vertical="center"/>
    </xf>
    <xf numFmtId="1" fontId="26" fillId="0" borderId="323" xfId="0" applyNumberFormat="1" applyFont="1" applyBorder="1" applyAlignment="1">
      <alignment horizontal="center" vertical="center"/>
    </xf>
    <xf numFmtId="1" fontId="26" fillId="0" borderId="318" xfId="0" applyNumberFormat="1" applyFont="1" applyBorder="1" applyAlignment="1">
      <alignment horizontal="center" vertical="center"/>
    </xf>
    <xf numFmtId="1" fontId="26" fillId="0" borderId="316" xfId="0" applyNumberFormat="1" applyFont="1" applyBorder="1" applyAlignment="1">
      <alignment horizontal="center" vertical="center"/>
    </xf>
    <xf numFmtId="1" fontId="26" fillId="0" borderId="319" xfId="0" applyNumberFormat="1" applyFont="1" applyBorder="1" applyAlignment="1">
      <alignment horizontal="center" vertical="center"/>
    </xf>
    <xf numFmtId="1" fontId="26" fillId="0" borderId="326" xfId="0" applyNumberFormat="1" applyFont="1" applyBorder="1" applyAlignment="1">
      <alignment horizontal="center" vertical="center"/>
    </xf>
    <xf numFmtId="1" fontId="26" fillId="0" borderId="349" xfId="0" applyNumberFormat="1" applyFont="1" applyBorder="1" applyAlignment="1">
      <alignment horizontal="center" vertical="center"/>
    </xf>
    <xf numFmtId="1" fontId="64" fillId="0" borderId="319" xfId="0" applyNumberFormat="1" applyFont="1" applyBorder="1" applyAlignment="1">
      <alignment horizontal="center" vertical="center"/>
    </xf>
    <xf numFmtId="0" fontId="12" fillId="0" borderId="323" xfId="0" applyFont="1" applyBorder="1"/>
    <xf numFmtId="0" fontId="18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0" fillId="333" borderId="0" xfId="0" applyFont="1" applyFill="1"/>
    <xf numFmtId="0" fontId="131" fillId="333" borderId="0" xfId="0" applyFont="1" applyFill="1" applyAlignment="1">
      <alignment horizontal="center"/>
    </xf>
    <xf numFmtId="0" fontId="132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1" fontId="24" fillId="125" borderId="482" xfId="0" applyNumberFormat="1" applyFont="1" applyFill="1" applyBorder="1" applyAlignment="1">
      <alignment horizontal="center" vertical="center"/>
    </xf>
    <xf numFmtId="1" fontId="24" fillId="125" borderId="483" xfId="0" applyNumberFormat="1" applyFont="1" applyFill="1" applyBorder="1" applyAlignment="1">
      <alignment horizontal="center" vertical="center"/>
    </xf>
    <xf numFmtId="1" fontId="24" fillId="125" borderId="484" xfId="0" applyNumberFormat="1" applyFont="1" applyFill="1" applyBorder="1" applyAlignment="1">
      <alignment horizontal="center" vertical="center"/>
    </xf>
    <xf numFmtId="1" fontId="24" fillId="105" borderId="323" xfId="0" applyNumberFormat="1" applyFont="1" applyFill="1" applyBorder="1" applyAlignment="1">
      <alignment horizontal="center" vertical="center"/>
    </xf>
    <xf numFmtId="9" fontId="24" fillId="110" borderId="400" xfId="0" applyNumberFormat="1" applyFont="1" applyFill="1" applyBorder="1" applyAlignment="1">
      <alignment horizontal="center" vertical="center"/>
    </xf>
    <xf numFmtId="1" fontId="24" fillId="105" borderId="316" xfId="0" applyNumberFormat="1" applyFont="1" applyFill="1" applyBorder="1" applyAlignment="1">
      <alignment horizontal="center" vertical="center"/>
    </xf>
    <xf numFmtId="9" fontId="24" fillId="110" borderId="242" xfId="0" applyNumberFormat="1" applyFont="1" applyFill="1" applyBorder="1" applyAlignment="1">
      <alignment horizontal="center" vertical="center"/>
    </xf>
    <xf numFmtId="1" fontId="24" fillId="105" borderId="349" xfId="0" applyNumberFormat="1" applyFont="1" applyFill="1" applyBorder="1" applyAlignment="1">
      <alignment horizontal="center" vertical="center"/>
    </xf>
    <xf numFmtId="9" fontId="24" fillId="112" borderId="350" xfId="0" applyNumberFormat="1" applyFont="1" applyFill="1" applyBorder="1" applyAlignment="1">
      <alignment horizontal="center" vertical="center"/>
    </xf>
    <xf numFmtId="10" fontId="24" fillId="123" borderId="145" xfId="0" applyNumberFormat="1" applyFont="1" applyFill="1" applyBorder="1" applyAlignment="1">
      <alignment horizontal="center" vertical="center"/>
    </xf>
    <xf numFmtId="10" fontId="10" fillId="124" borderId="146" xfId="0" applyNumberFormat="1" applyFont="1" applyFill="1" applyBorder="1" applyAlignment="1">
      <alignment horizontal="center" vertical="center"/>
    </xf>
    <xf numFmtId="10" fontId="24" fillId="125" borderId="147" xfId="0" applyNumberFormat="1" applyFont="1" applyFill="1" applyBorder="1" applyAlignment="1">
      <alignment horizontal="center" vertical="center"/>
    </xf>
    <xf numFmtId="10" fontId="10" fillId="102" borderId="124" xfId="0" applyNumberFormat="1" applyFont="1" applyFill="1" applyBorder="1" applyAlignment="1">
      <alignment horizontal="center" vertical="center"/>
    </xf>
    <xf numFmtId="10" fontId="24" fillId="126" borderId="148" xfId="0" applyNumberFormat="1" applyFont="1" applyFill="1" applyBorder="1" applyAlignment="1">
      <alignment horizontal="center" vertical="center"/>
    </xf>
    <xf numFmtId="1" fontId="24" fillId="87" borderId="360" xfId="0" applyNumberFormat="1" applyFont="1" applyFill="1" applyBorder="1" applyAlignment="1">
      <alignment horizontal="center" vertical="center"/>
    </xf>
    <xf numFmtId="1" fontId="24" fillId="87" borderId="486" xfId="0" applyNumberFormat="1" applyFont="1" applyFill="1" applyBorder="1" applyAlignment="1">
      <alignment horizontal="center" vertical="center"/>
    </xf>
    <xf numFmtId="1" fontId="24" fillId="88" borderId="349" xfId="0" applyNumberFormat="1" applyFont="1" applyFill="1" applyBorder="1" applyAlignment="1">
      <alignment horizontal="center" vertical="center"/>
    </xf>
    <xf numFmtId="1" fontId="24" fillId="88" borderId="481" xfId="0" applyNumberFormat="1" applyFont="1" applyFill="1" applyBorder="1" applyAlignment="1">
      <alignment horizontal="center" vertical="center"/>
    </xf>
    <xf numFmtId="10" fontId="24" fillId="87" borderId="112" xfId="0" applyNumberFormat="1" applyFont="1" applyFill="1" applyBorder="1" applyAlignment="1">
      <alignment horizontal="center" vertical="center"/>
    </xf>
    <xf numFmtId="10" fontId="24" fillId="88" borderId="113" xfId="0" applyNumberFormat="1" applyFont="1" applyFill="1" applyBorder="1" applyAlignment="1">
      <alignment horizontal="center" vertical="center"/>
    </xf>
    <xf numFmtId="1" fontId="10" fillId="122" borderId="323" xfId="0" applyNumberFormat="1" applyFont="1" applyFill="1" applyBorder="1" applyAlignment="1">
      <alignment horizontal="center" vertical="center"/>
    </xf>
    <xf numFmtId="1" fontId="24" fillId="123" borderId="485" xfId="0" applyNumberFormat="1" applyFont="1" applyFill="1" applyBorder="1" applyAlignment="1">
      <alignment horizontal="center" vertical="center"/>
    </xf>
    <xf numFmtId="1" fontId="10" fillId="101" borderId="316" xfId="0" applyNumberFormat="1" applyFont="1" applyFill="1" applyBorder="1" applyAlignment="1">
      <alignment horizontal="center" vertical="center"/>
    </xf>
    <xf numFmtId="1" fontId="24" fillId="125" borderId="480" xfId="0" applyNumberFormat="1" applyFont="1" applyFill="1" applyBorder="1" applyAlignment="1">
      <alignment horizontal="center" vertical="center"/>
    </xf>
    <xf numFmtId="1" fontId="10" fillId="101" borderId="349" xfId="0" applyNumberFormat="1" applyFont="1" applyFill="1" applyBorder="1" applyAlignment="1">
      <alignment horizontal="center" vertical="center"/>
    </xf>
    <xf numFmtId="1" fontId="24" fillId="126" borderId="481" xfId="0" applyNumberFormat="1" applyFont="1" applyFill="1" applyBorder="1" applyAlignment="1">
      <alignment horizontal="center" vertical="center"/>
    </xf>
    <xf numFmtId="10" fontId="24" fillId="124" borderId="146" xfId="0" applyNumberFormat="1" applyFont="1" applyFill="1" applyBorder="1" applyAlignment="1">
      <alignment horizontal="center" vertical="center"/>
    </xf>
    <xf numFmtId="10" fontId="24" fillId="102" borderId="124" xfId="0" applyNumberFormat="1" applyFont="1" applyFill="1" applyBorder="1" applyAlignment="1">
      <alignment horizontal="center" vertical="center"/>
    </xf>
    <xf numFmtId="10" fontId="24" fillId="104" borderId="126" xfId="0" applyNumberFormat="1" applyFont="1" applyFill="1" applyBorder="1" applyAlignment="1">
      <alignment horizontal="center" vertical="center"/>
    </xf>
    <xf numFmtId="1" fontId="10" fillId="123" borderId="324" xfId="0" applyNumberFormat="1" applyFont="1" applyFill="1" applyBorder="1" applyAlignment="1">
      <alignment horizontal="center" vertical="center"/>
    </xf>
    <xf numFmtId="1" fontId="10" fillId="123" borderId="485" xfId="0" applyNumberFormat="1" applyFont="1" applyFill="1" applyBorder="1" applyAlignment="1">
      <alignment horizontal="center" vertical="center"/>
    </xf>
    <xf numFmtId="1" fontId="10" fillId="125" borderId="355" xfId="0" applyNumberFormat="1" applyFont="1" applyFill="1" applyBorder="1" applyAlignment="1">
      <alignment horizontal="center" vertical="center"/>
    </xf>
    <xf numFmtId="1" fontId="10" fillId="125" borderId="480" xfId="0" applyNumberFormat="1" applyFont="1" applyFill="1" applyBorder="1" applyAlignment="1">
      <alignment horizontal="center" vertical="center"/>
    </xf>
    <xf numFmtId="1" fontId="10" fillId="103" borderId="349" xfId="0" applyNumberFormat="1" applyFont="1" applyFill="1" applyBorder="1" applyAlignment="1">
      <alignment horizontal="center" vertical="center"/>
    </xf>
    <xf numFmtId="1" fontId="10" fillId="126" borderId="319" xfId="0" applyNumberFormat="1" applyFont="1" applyFill="1" applyBorder="1" applyAlignment="1">
      <alignment horizontal="center" vertical="center"/>
    </xf>
    <xf numFmtId="1" fontId="10" fillId="126" borderId="481" xfId="0" applyNumberFormat="1" applyFont="1" applyFill="1" applyBorder="1" applyAlignment="1">
      <alignment horizontal="center" vertical="center"/>
    </xf>
    <xf numFmtId="10" fontId="10" fillId="123" borderId="145" xfId="0" applyNumberFormat="1" applyFont="1" applyFill="1" applyBorder="1" applyAlignment="1">
      <alignment horizontal="center" vertical="center"/>
    </xf>
    <xf numFmtId="10" fontId="10" fillId="125" borderId="147" xfId="0" applyNumberFormat="1" applyFont="1" applyFill="1" applyBorder="1" applyAlignment="1">
      <alignment horizontal="center" vertical="center"/>
    </xf>
    <xf numFmtId="10" fontId="10" fillId="126" borderId="148" xfId="0" applyNumberFormat="1" applyFont="1" applyFill="1" applyBorder="1" applyAlignment="1">
      <alignment horizontal="center" vertical="center"/>
    </xf>
    <xf numFmtId="10" fontId="10" fillId="104" borderId="126" xfId="0" applyNumberFormat="1" applyFont="1" applyFill="1" applyBorder="1" applyAlignment="1">
      <alignment horizontal="center" vertical="center"/>
    </xf>
    <xf numFmtId="1" fontId="24" fillId="101" borderId="482" xfId="0" applyNumberFormat="1" applyFont="1" applyFill="1" applyBorder="1" applyAlignment="1">
      <alignment horizontal="center" vertical="center"/>
    </xf>
    <xf numFmtId="1" fontId="24" fillId="101" borderId="483" xfId="0" applyNumberFormat="1" applyFont="1" applyFill="1" applyBorder="1" applyAlignment="1">
      <alignment horizontal="center" vertical="center"/>
    </xf>
    <xf numFmtId="1" fontId="24" fillId="103" borderId="484" xfId="0" applyNumberFormat="1" applyFont="1" applyFill="1" applyBorder="1" applyAlignment="1">
      <alignment horizontal="center" vertical="center"/>
    </xf>
    <xf numFmtId="0" fontId="49" fillId="0" borderId="208" xfId="0" applyFont="1" applyBorder="1"/>
    <xf numFmtId="2" fontId="18" fillId="0" borderId="208" xfId="0" applyNumberFormat="1" applyFont="1" applyBorder="1"/>
    <xf numFmtId="10" fontId="49" fillId="0" borderId="487" xfId="0" applyNumberFormat="1" applyFont="1" applyBorder="1"/>
    <xf numFmtId="10" fontId="49" fillId="0" borderId="488" xfId="0" applyNumberFormat="1" applyFont="1" applyBorder="1"/>
    <xf numFmtId="1" fontId="24" fillId="97" borderId="84" xfId="0" applyNumberFormat="1" applyFont="1" applyFill="1" applyBorder="1" applyAlignment="1">
      <alignment horizontal="center" vertical="center"/>
    </xf>
    <xf numFmtId="10" fontId="24" fillId="97" borderId="199" xfId="0" applyNumberFormat="1" applyFont="1" applyFill="1" applyBorder="1" applyAlignment="1">
      <alignment horizontal="center" vertical="center"/>
    </xf>
    <xf numFmtId="0" fontId="21" fillId="16" borderId="360" xfId="0" applyFont="1" applyFill="1" applyBorder="1" applyAlignment="1">
      <alignment horizontal="center" vertical="center" wrapText="1"/>
    </xf>
    <xf numFmtId="0" fontId="21" fillId="16" borderId="322" xfId="0" applyFont="1" applyFill="1" applyBorder="1" applyAlignment="1">
      <alignment horizontal="center" vertical="center" wrapText="1"/>
    </xf>
    <xf numFmtId="0" fontId="21" fillId="16" borderId="243" xfId="0" applyFont="1" applyFill="1" applyBorder="1" applyAlignment="1">
      <alignment horizontal="center" vertical="center" wrapText="1"/>
    </xf>
    <xf numFmtId="0" fontId="49" fillId="0" borderId="157" xfId="0" applyFont="1" applyBorder="1"/>
    <xf numFmtId="1" fontId="49" fillId="0" borderId="208" xfId="0" applyNumberFormat="1" applyFont="1" applyBorder="1"/>
    <xf numFmtId="0" fontId="49" fillId="0" borderId="158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0" fontId="49" fillId="133" borderId="278" xfId="0" applyNumberFormat="1" applyFont="1" applyFill="1" applyBorder="1"/>
    <xf numFmtId="10" fontId="49" fillId="133" borderId="253" xfId="0" applyNumberFormat="1" applyFont="1" applyFill="1" applyBorder="1"/>
    <xf numFmtId="9" fontId="24" fillId="106" borderId="400" xfId="0" applyNumberFormat="1" applyFont="1" applyFill="1" applyBorder="1" applyAlignment="1">
      <alignment horizontal="center" vertical="center"/>
    </xf>
    <xf numFmtId="9" fontId="24" fillId="106" borderId="242" xfId="0" applyNumberFormat="1" applyFont="1" applyFill="1" applyBorder="1" applyAlignment="1">
      <alignment horizontal="center" vertical="center"/>
    </xf>
    <xf numFmtId="1" fontId="24" fillId="107" borderId="349" xfId="0" applyNumberFormat="1" applyFont="1" applyFill="1" applyBorder="1" applyAlignment="1">
      <alignment horizontal="center" vertical="center"/>
    </xf>
    <xf numFmtId="9" fontId="24" fillId="108" borderId="350" xfId="0" applyNumberFormat="1" applyFont="1" applyFill="1" applyBorder="1" applyAlignment="1">
      <alignment horizontal="center" vertical="center"/>
    </xf>
    <xf numFmtId="10" fontId="24" fillId="105" borderId="355" xfId="0" applyNumberFormat="1" applyFont="1" applyFill="1" applyBorder="1" applyAlignment="1">
      <alignment horizontal="center" vertical="center"/>
    </xf>
    <xf numFmtId="10" fontId="24" fillId="106" borderId="128" xfId="0" applyNumberFormat="1" applyFont="1" applyFill="1" applyBorder="1" applyAlignment="1">
      <alignment horizontal="center" vertical="center"/>
    </xf>
    <xf numFmtId="10" fontId="24" fillId="107" borderId="319" xfId="0" applyNumberFormat="1" applyFont="1" applyFill="1" applyBorder="1" applyAlignment="1">
      <alignment horizontal="center" vertical="center"/>
    </xf>
    <xf numFmtId="10" fontId="24" fillId="108" borderId="130" xfId="0" applyNumberFormat="1" applyFont="1" applyFill="1" applyBorder="1" applyAlignment="1">
      <alignment horizontal="center" vertical="center"/>
    </xf>
    <xf numFmtId="1" fontId="24" fillId="262" borderId="478" xfId="0" applyNumberFormat="1" applyFont="1" applyFill="1" applyBorder="1" applyAlignment="1">
      <alignment horizontal="center" vertical="center"/>
    </xf>
    <xf numFmtId="1" fontId="24" fillId="263" borderId="479" xfId="0" applyNumberFormat="1" applyFont="1" applyFill="1" applyBorder="1" applyAlignment="1">
      <alignment horizontal="center" vertical="center"/>
    </xf>
    <xf numFmtId="1" fontId="24" fillId="255" borderId="316" xfId="0" applyNumberFormat="1" applyFont="1" applyFill="1" applyBorder="1" applyAlignment="1">
      <alignment horizontal="center" vertical="center"/>
    </xf>
    <xf numFmtId="1" fontId="24" fillId="256" borderId="480" xfId="0" applyNumberFormat="1" applyFont="1" applyFill="1" applyBorder="1" applyAlignment="1">
      <alignment horizontal="center" vertical="center"/>
    </xf>
    <xf numFmtId="1" fontId="24" fillId="259" borderId="349" xfId="0" applyNumberFormat="1" applyFont="1" applyFill="1" applyBorder="1" applyAlignment="1">
      <alignment horizontal="center" vertical="center"/>
    </xf>
    <xf numFmtId="1" fontId="24" fillId="258" borderId="481" xfId="0" applyNumberFormat="1" applyFont="1" applyFill="1" applyBorder="1" applyAlignment="1">
      <alignment horizontal="center" vertical="center"/>
    </xf>
    <xf numFmtId="10" fontId="24" fillId="263" borderId="324" xfId="0" applyNumberFormat="1" applyFont="1" applyFill="1" applyBorder="1" applyAlignment="1">
      <alignment horizontal="center" vertical="center"/>
    </xf>
    <xf numFmtId="10" fontId="24" fillId="264" borderId="325" xfId="0" applyNumberFormat="1" applyFont="1" applyFill="1" applyBorder="1" applyAlignment="1">
      <alignment horizontal="center" vertical="center"/>
    </xf>
    <xf numFmtId="10" fontId="24" fillId="256" borderId="317" xfId="0" applyNumberFormat="1" applyFont="1" applyFill="1" applyBorder="1" applyAlignment="1">
      <alignment horizontal="center" vertical="center"/>
    </xf>
    <xf numFmtId="10" fontId="24" fillId="257" borderId="318" xfId="0" applyNumberFormat="1" applyFont="1" applyFill="1" applyBorder="1" applyAlignment="1">
      <alignment horizontal="center" vertical="center"/>
    </xf>
    <xf numFmtId="10" fontId="24" fillId="258" borderId="319" xfId="0" applyNumberFormat="1" applyFont="1" applyFill="1" applyBorder="1" applyAlignment="1">
      <alignment horizontal="center" vertical="center"/>
    </xf>
    <xf numFmtId="10" fontId="24" fillId="265" borderId="326" xfId="0" applyNumberFormat="1" applyFont="1" applyFill="1" applyBorder="1" applyAlignment="1">
      <alignment horizontal="center" vertical="center"/>
    </xf>
    <xf numFmtId="10" fontId="24" fillId="111" borderId="324" xfId="0" applyNumberFormat="1" applyFont="1" applyFill="1" applyBorder="1" applyAlignment="1">
      <alignment horizontal="center" vertical="center"/>
    </xf>
    <xf numFmtId="10" fontId="24" fillId="131" borderId="153" xfId="0" applyNumberFormat="1" applyFont="1" applyFill="1" applyBorder="1" applyAlignment="1">
      <alignment horizontal="center" vertical="center"/>
    </xf>
    <xf numFmtId="0" fontId="49" fillId="0" borderId="332" xfId="0" applyFont="1" applyBorder="1"/>
    <xf numFmtId="2" fontId="18" fillId="0" borderId="332" xfId="0" applyNumberFormat="1" applyFont="1" applyBorder="1"/>
    <xf numFmtId="10" fontId="49" fillId="0" borderId="261" xfId="0" applyNumberFormat="1" applyFont="1" applyBorder="1"/>
    <xf numFmtId="10" fontId="49" fillId="0" borderId="256" xfId="0" applyNumberFormat="1" applyFont="1" applyBorder="1"/>
    <xf numFmtId="1" fontId="47" fillId="0" borderId="0" xfId="0" applyNumberFormat="1" applyFont="1" applyAlignment="1">
      <alignment horizontal="center" vertical="center"/>
    </xf>
    <xf numFmtId="1" fontId="24" fillId="89" borderId="482" xfId="0" applyNumberFormat="1" applyFont="1" applyFill="1" applyBorder="1" applyAlignment="1">
      <alignment horizontal="center" vertical="center"/>
    </xf>
    <xf numFmtId="1" fontId="24" fillId="89" borderId="483" xfId="0" applyNumberFormat="1" applyFont="1" applyFill="1" applyBorder="1" applyAlignment="1">
      <alignment horizontal="center" vertical="center"/>
    </xf>
    <xf numFmtId="1" fontId="24" fillId="89" borderId="484" xfId="0" applyNumberFormat="1" applyFont="1" applyFill="1" applyBorder="1" applyAlignment="1">
      <alignment horizontal="center" vertical="center"/>
    </xf>
    <xf numFmtId="10" fontId="24" fillId="86" borderId="111" xfId="0" applyNumberFormat="1" applyFont="1" applyFill="1" applyBorder="1" applyAlignment="1">
      <alignment horizontal="center" vertical="center"/>
    </xf>
    <xf numFmtId="10" fontId="24" fillId="85" borderId="110" xfId="0" applyNumberFormat="1" applyFont="1" applyFill="1" applyBorder="1" applyAlignment="1">
      <alignment horizontal="center" vertical="center"/>
    </xf>
    <xf numFmtId="1" fontId="24" fillId="91" borderId="482" xfId="0" applyNumberFormat="1" applyFont="1" applyFill="1" applyBorder="1" applyAlignment="1">
      <alignment horizontal="center" vertical="center"/>
    </xf>
    <xf numFmtId="0" fontId="38" fillId="0" borderId="360" xfId="0" applyFont="1" applyBorder="1" applyAlignment="1">
      <alignment horizontal="center" vertical="center"/>
    </xf>
    <xf numFmtId="0" fontId="0" fillId="0" borderId="322" xfId="0" applyBorder="1"/>
    <xf numFmtId="0" fontId="38" fillId="0" borderId="322" xfId="0" applyFont="1" applyBorder="1" applyAlignment="1">
      <alignment horizontal="center" vertical="center" wrapText="1"/>
    </xf>
    <xf numFmtId="0" fontId="38" fillId="0" borderId="361" xfId="0" applyFont="1" applyBorder="1" applyAlignment="1">
      <alignment horizontal="center" vertical="center" wrapText="1"/>
    </xf>
    <xf numFmtId="0" fontId="52" fillId="116" borderId="138" xfId="0" applyFont="1" applyFill="1" applyBorder="1" applyAlignment="1">
      <alignment horizontal="center" vertical="center"/>
    </xf>
    <xf numFmtId="0" fontId="53" fillId="117" borderId="139" xfId="0" applyFont="1" applyFill="1" applyBorder="1"/>
    <xf numFmtId="0" fontId="54" fillId="117" borderId="139" xfId="0" applyFont="1" applyFill="1" applyBorder="1" applyAlignment="1">
      <alignment horizontal="center" vertical="center" wrapText="1"/>
    </xf>
    <xf numFmtId="0" fontId="54" fillId="118" borderId="140" xfId="0" applyFont="1" applyFill="1" applyBorder="1" applyAlignment="1">
      <alignment horizontal="center" vertical="center" wrapText="1"/>
    </xf>
    <xf numFmtId="0" fontId="0" fillId="0" borderId="122" xfId="0" applyBorder="1"/>
    <xf numFmtId="0" fontId="0" fillId="0" borderId="10" xfId="0" applyBorder="1"/>
    <xf numFmtId="0" fontId="0" fillId="0" borderId="11" xfId="0" applyBorder="1"/>
    <xf numFmtId="0" fontId="42" fillId="119" borderId="141" xfId="0" applyFont="1" applyFill="1" applyBorder="1" applyAlignment="1">
      <alignment horizontal="center" vertical="center"/>
    </xf>
    <xf numFmtId="0" fontId="0" fillId="120" borderId="142" xfId="0" applyFill="1" applyBorder="1"/>
    <xf numFmtId="0" fontId="44" fillId="120" borderId="142" xfId="0" applyFont="1" applyFill="1" applyBorder="1" applyAlignment="1">
      <alignment horizontal="center" vertical="center" wrapText="1"/>
    </xf>
    <xf numFmtId="0" fontId="44" fillId="121" borderId="143" xfId="0" applyFont="1" applyFill="1" applyBorder="1" applyAlignment="1">
      <alignment horizontal="center" vertical="center" wrapText="1"/>
    </xf>
    <xf numFmtId="0" fontId="0" fillId="119" borderId="141" xfId="0" applyFill="1" applyBorder="1"/>
    <xf numFmtId="0" fontId="0" fillId="121" borderId="143" xfId="0" applyFill="1" applyBorder="1"/>
    <xf numFmtId="0" fontId="55" fillId="0" borderId="154" xfId="0" applyFont="1" applyBorder="1"/>
    <xf numFmtId="0" fontId="55" fillId="0" borderId="155" xfId="0" applyFont="1" applyBorder="1"/>
    <xf numFmtId="0" fontId="56" fillId="0" borderId="155" xfId="0" applyFont="1" applyBorder="1"/>
    <xf numFmtId="0" fontId="56" fillId="0" borderId="156" xfId="0" applyFont="1" applyBorder="1"/>
    <xf numFmtId="0" fontId="7" fillId="0" borderId="1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49" fillId="0" borderId="1" xfId="0" applyFont="1" applyBorder="1"/>
    <xf numFmtId="2" fontId="20" fillId="0" borderId="1" xfId="0" applyNumberFormat="1" applyFont="1" applyBorder="1"/>
    <xf numFmtId="10" fontId="49" fillId="0" borderId="1" xfId="0" applyNumberFormat="1" applyFont="1" applyBorder="1"/>
    <xf numFmtId="0" fontId="49" fillId="0" borderId="159" xfId="0" applyFont="1" applyBorder="1"/>
    <xf numFmtId="2" fontId="20" fillId="0" borderId="160" xfId="0" applyNumberFormat="1" applyFont="1" applyBorder="1"/>
    <xf numFmtId="0" fontId="49" fillId="0" borderId="160" xfId="0" applyFont="1" applyBorder="1"/>
    <xf numFmtId="10" fontId="49" fillId="132" borderId="161" xfId="0" applyNumberFormat="1" applyFont="1" applyFill="1" applyBorder="1"/>
    <xf numFmtId="10" fontId="49" fillId="133" borderId="162" xfId="0" applyNumberFormat="1" applyFont="1" applyFill="1" applyBorder="1"/>
    <xf numFmtId="0" fontId="49" fillId="0" borderId="163" xfId="0" applyFont="1" applyBorder="1"/>
    <xf numFmtId="2" fontId="20" fillId="0" borderId="163" xfId="0" applyNumberFormat="1" applyFont="1" applyBorder="1"/>
    <xf numFmtId="10" fontId="49" fillId="0" borderId="163" xfId="0" applyNumberFormat="1" applyFont="1" applyBorder="1"/>
    <xf numFmtId="1" fontId="49" fillId="0" borderId="1" xfId="0" applyNumberFormat="1" applyFont="1" applyBorder="1"/>
    <xf numFmtId="0" fontId="49" fillId="0" borderId="328" xfId="0" applyFont="1" applyBorder="1"/>
    <xf numFmtId="2" fontId="20" fillId="0" borderId="44" xfId="0" applyNumberFormat="1" applyFont="1" applyBorder="1"/>
    <xf numFmtId="0" fontId="49" fillId="0" borderId="44" xfId="0" applyFont="1" applyBorder="1"/>
    <xf numFmtId="0" fontId="49" fillId="0" borderId="343" xfId="0" applyFont="1" applyBorder="1"/>
    <xf numFmtId="0" fontId="49" fillId="0" borderId="154" xfId="0" applyFont="1" applyBorder="1"/>
    <xf numFmtId="2" fontId="20" fillId="0" borderId="155" xfId="0" applyNumberFormat="1" applyFont="1" applyBorder="1"/>
    <xf numFmtId="0" fontId="49" fillId="0" borderId="155" xfId="0" applyFont="1" applyBorder="1"/>
    <xf numFmtId="0" fontId="49" fillId="0" borderId="156" xfId="0" applyFont="1" applyBorder="1"/>
    <xf numFmtId="0" fontId="38" fillId="0" borderId="122" xfId="0" applyFont="1" applyBorder="1" applyAlignment="1">
      <alignment horizontal="center" vertical="center"/>
    </xf>
    <xf numFmtId="0" fontId="0" fillId="0" borderId="16" xfId="0" applyBorder="1"/>
    <xf numFmtId="0" fontId="44" fillId="0" borderId="10" xfId="0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52" fillId="116" borderId="360" xfId="0" applyFont="1" applyFill="1" applyBorder="1" applyAlignment="1">
      <alignment horizontal="center" vertical="center"/>
    </xf>
    <xf numFmtId="0" fontId="52" fillId="116" borderId="322" xfId="0" applyFont="1" applyFill="1" applyBorder="1" applyAlignment="1">
      <alignment horizontal="center" vertical="center"/>
    </xf>
    <xf numFmtId="0" fontId="52" fillId="116" borderId="361" xfId="0" applyFont="1" applyFill="1" applyBorder="1" applyAlignment="1">
      <alignment horizontal="center" vertical="center"/>
    </xf>
    <xf numFmtId="0" fontId="42" fillId="119" borderId="360" xfId="0" applyFont="1" applyFill="1" applyBorder="1" applyAlignment="1">
      <alignment horizontal="center" vertical="center"/>
    </xf>
    <xf numFmtId="0" fontId="42" fillId="119" borderId="322" xfId="0" applyFont="1" applyFill="1" applyBorder="1" applyAlignment="1">
      <alignment horizontal="center" vertical="center"/>
    </xf>
    <xf numFmtId="0" fontId="42" fillId="119" borderId="361" xfId="0" applyFont="1" applyFill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0" fillId="0" borderId="46" xfId="0" applyBorder="1"/>
    <xf numFmtId="0" fontId="38" fillId="0" borderId="323" xfId="0" applyFont="1" applyBorder="1" applyAlignment="1">
      <alignment horizontal="center" vertical="center"/>
    </xf>
    <xf numFmtId="0" fontId="44" fillId="0" borderId="361" xfId="0" applyFont="1" applyBorder="1" applyAlignment="1">
      <alignment horizontal="center" vertical="center" wrapText="1"/>
    </xf>
    <xf numFmtId="0" fontId="90" fillId="281" borderId="405" xfId="0" applyFont="1" applyFill="1" applyBorder="1" applyAlignment="1">
      <alignment horizontal="center" vertical="center" wrapText="1"/>
    </xf>
    <xf numFmtId="0" fontId="90" fillId="281" borderId="334" xfId="0" applyFont="1" applyFill="1" applyBorder="1" applyAlignment="1">
      <alignment horizontal="center" vertical="center" wrapText="1"/>
    </xf>
    <xf numFmtId="0" fontId="90" fillId="279" borderId="398" xfId="0" applyFont="1" applyFill="1" applyBorder="1" applyAlignment="1">
      <alignment horizontal="center" vertical="center" wrapText="1"/>
    </xf>
    <xf numFmtId="0" fontId="90" fillId="279" borderId="335" xfId="0" applyFont="1" applyFill="1" applyBorder="1" applyAlignment="1">
      <alignment horizontal="center" vertical="center" wrapText="1"/>
    </xf>
    <xf numFmtId="0" fontId="90" fillId="282" borderId="398" xfId="0" applyFont="1" applyFill="1" applyBorder="1" applyAlignment="1">
      <alignment horizontal="center" vertical="center" wrapText="1"/>
    </xf>
    <xf numFmtId="0" fontId="90" fillId="282" borderId="335" xfId="0" applyFont="1" applyFill="1" applyBorder="1" applyAlignment="1">
      <alignment horizontal="center" vertical="center" wrapText="1"/>
    </xf>
    <xf numFmtId="0" fontId="90" fillId="283" borderId="401" xfId="0" applyFont="1" applyFill="1" applyBorder="1" applyAlignment="1">
      <alignment horizontal="center" vertical="center" wrapText="1"/>
    </xf>
    <xf numFmtId="0" fontId="90" fillId="283" borderId="338" xfId="0" applyFont="1" applyFill="1" applyBorder="1" applyAlignment="1">
      <alignment horizontal="center" vertical="center" wrapText="1"/>
    </xf>
    <xf numFmtId="0" fontId="12" fillId="16" borderId="349" xfId="0" applyFont="1" applyFill="1" applyBorder="1" applyAlignment="1">
      <alignment horizontal="center" wrapText="1"/>
    </xf>
    <xf numFmtId="0" fontId="12" fillId="18" borderId="350" xfId="0" applyFont="1" applyFill="1" applyBorder="1" applyAlignment="1">
      <alignment horizontal="center" wrapText="1"/>
    </xf>
    <xf numFmtId="0" fontId="27" fillId="98" borderId="119" xfId="0" applyFont="1" applyFill="1" applyBorder="1" applyAlignment="1">
      <alignment horizontal="center" vertical="center"/>
    </xf>
    <xf numFmtId="0" fontId="27" fillId="99" borderId="120" xfId="0" applyFont="1" applyFill="1" applyBorder="1" applyAlignment="1">
      <alignment horizontal="center" vertical="center"/>
    </xf>
    <xf numFmtId="0" fontId="48" fillId="99" borderId="120" xfId="0" applyFont="1" applyFill="1" applyBorder="1" applyAlignment="1">
      <alignment horizontal="center" vertical="center"/>
    </xf>
    <xf numFmtId="0" fontId="48" fillId="100" borderId="121" xfId="0" applyFont="1" applyFill="1" applyBorder="1" applyAlignment="1">
      <alignment horizontal="center" vertical="center"/>
    </xf>
    <xf numFmtId="0" fontId="45" fillId="0" borderId="122" xfId="0" applyFont="1" applyBorder="1"/>
    <xf numFmtId="0" fontId="45" fillId="0" borderId="10" xfId="0" applyFont="1" applyBorder="1"/>
    <xf numFmtId="0" fontId="45" fillId="0" borderId="11" xfId="0" applyFont="1" applyBorder="1"/>
    <xf numFmtId="0" fontId="34" fillId="110" borderId="289" xfId="0" applyFont="1" applyFill="1" applyBorder="1" applyAlignment="1">
      <alignment horizontal="center" vertical="center"/>
    </xf>
    <xf numFmtId="0" fontId="34" fillId="109" borderId="289" xfId="0" applyFont="1" applyFill="1" applyBorder="1" applyAlignment="1">
      <alignment horizontal="center" vertical="center"/>
    </xf>
    <xf numFmtId="0" fontId="34" fillId="125" borderId="289" xfId="0" applyFont="1" applyFill="1" applyBorder="1" applyAlignment="1">
      <alignment horizontal="center" vertical="center"/>
    </xf>
    <xf numFmtId="0" fontId="34" fillId="127" borderId="289" xfId="0" applyFont="1" applyFill="1" applyBorder="1" applyAlignment="1">
      <alignment horizontal="center" vertical="center"/>
    </xf>
    <xf numFmtId="0" fontId="90" fillId="277" borderId="406" xfId="0" applyFont="1" applyFill="1" applyBorder="1" applyAlignment="1">
      <alignment horizontal="center" textRotation="90" wrapText="1"/>
    </xf>
    <xf numFmtId="0" fontId="90" fillId="277" borderId="333" xfId="0" applyFont="1" applyFill="1" applyBorder="1" applyAlignment="1">
      <alignment horizontal="center" textRotation="90" wrapText="1"/>
    </xf>
    <xf numFmtId="0" fontId="22" fillId="278" borderId="334" xfId="0" applyFont="1" applyFill="1" applyBorder="1" applyAlignment="1">
      <alignment horizontal="center" textRotation="90" wrapText="1"/>
    </xf>
    <xf numFmtId="0" fontId="22" fillId="301" borderId="334" xfId="0" applyFont="1" applyFill="1" applyBorder="1" applyAlignment="1">
      <alignment horizontal="center" textRotation="90" wrapText="1"/>
    </xf>
    <xf numFmtId="0" fontId="22" fillId="279" borderId="335" xfId="0" applyFont="1" applyFill="1" applyBorder="1" applyAlignment="1">
      <alignment horizontal="center" textRotation="90" wrapText="1"/>
    </xf>
    <xf numFmtId="0" fontId="22" fillId="302" borderId="335" xfId="0" applyFont="1" applyFill="1" applyBorder="1" applyAlignment="1">
      <alignment horizontal="center" textRotation="90" wrapText="1"/>
    </xf>
    <xf numFmtId="0" fontId="22" fillId="280" borderId="333" xfId="0" applyFont="1" applyFill="1" applyBorder="1" applyAlignment="1">
      <alignment horizontal="center" textRotation="90" wrapText="1"/>
    </xf>
    <xf numFmtId="0" fontId="22" fillId="303" borderId="333" xfId="0" applyFont="1" applyFill="1" applyBorder="1" applyAlignment="1">
      <alignment horizontal="center" textRotation="90" wrapText="1"/>
    </xf>
    <xf numFmtId="0" fontId="129" fillId="0" borderId="489" xfId="0" applyFont="1" applyBorder="1" applyAlignment="1">
      <alignment horizontal="center" vertical="center"/>
    </xf>
    <xf numFmtId="0" fontId="129" fillId="0" borderId="490" xfId="0" applyFont="1" applyBorder="1" applyAlignment="1">
      <alignment horizontal="center" vertical="center"/>
    </xf>
    <xf numFmtId="0" fontId="25" fillId="0" borderId="12" xfId="0" applyFont="1" applyBorder="1"/>
    <xf numFmtId="0" fontId="26" fillId="0" borderId="16" xfId="0" applyFont="1" applyBorder="1" applyAlignment="1">
      <alignment horizontal="center"/>
    </xf>
    <xf numFmtId="0" fontId="19" fillId="12" borderId="9" xfId="0" applyFont="1" applyFill="1" applyBorder="1" applyAlignment="1">
      <alignment horizontal="center" vertical="center" wrapText="1"/>
    </xf>
    <xf numFmtId="0" fontId="20" fillId="0" borderId="10" xfId="0" applyFont="1" applyBorder="1"/>
    <xf numFmtId="2" fontId="20" fillId="0" borderId="16" xfId="0" applyNumberFormat="1" applyFont="1" applyBorder="1"/>
    <xf numFmtId="166" fontId="20" fillId="0" borderId="10" xfId="0" applyNumberFormat="1" applyFont="1" applyBorder="1"/>
    <xf numFmtId="0" fontId="20" fillId="0" borderId="11" xfId="0" applyFont="1" applyBorder="1"/>
    <xf numFmtId="0" fontId="19" fillId="19" borderId="21" xfId="0" applyFont="1" applyFill="1" applyBorder="1" applyAlignment="1">
      <alignment horizontal="center"/>
    </xf>
    <xf numFmtId="0" fontId="19" fillId="20" borderId="22" xfId="0" applyFont="1" applyFill="1" applyBorder="1" applyAlignment="1">
      <alignment horizontal="center"/>
    </xf>
    <xf numFmtId="0" fontId="19" fillId="21" borderId="23" xfId="0" applyFont="1" applyFill="1" applyBorder="1" applyAlignment="1">
      <alignment horizontal="center"/>
    </xf>
    <xf numFmtId="0" fontId="21" fillId="23" borderId="25" xfId="0" applyFont="1" applyFill="1" applyBorder="1" applyAlignment="1">
      <alignment horizontal="center" wrapText="1"/>
    </xf>
    <xf numFmtId="0" fontId="21" fillId="24" borderId="26" xfId="0" applyFont="1" applyFill="1" applyBorder="1" applyAlignment="1">
      <alignment horizontal="center" wrapText="1"/>
    </xf>
    <xf numFmtId="0" fontId="21" fillId="25" borderId="27" xfId="0" applyFont="1" applyFill="1" applyBorder="1" applyAlignment="1">
      <alignment horizontal="center" wrapText="1"/>
    </xf>
    <xf numFmtId="0" fontId="21" fillId="26" borderId="28" xfId="0" applyFont="1" applyFill="1" applyBorder="1" applyAlignment="1">
      <alignment horizontal="center" wrapText="1"/>
    </xf>
    <xf numFmtId="166" fontId="89" fillId="272" borderId="400" xfId="0" applyNumberFormat="1" applyFont="1" applyFill="1" applyBorder="1" applyAlignment="1">
      <alignment horizontal="center" vertical="center" wrapText="1"/>
    </xf>
    <xf numFmtId="166" fontId="89" fillId="273" borderId="398" xfId="0" applyNumberFormat="1" applyFont="1" applyFill="1" applyBorder="1" applyAlignment="1">
      <alignment horizontal="center" vertical="center" wrapText="1"/>
    </xf>
    <xf numFmtId="0" fontId="90" fillId="27" borderId="402" xfId="0" applyFont="1" applyFill="1" applyBorder="1" applyAlignment="1">
      <alignment horizontal="center" vertical="center" wrapText="1"/>
    </xf>
    <xf numFmtId="0" fontId="7" fillId="0" borderId="245" xfId="0" applyFont="1" applyBorder="1" applyAlignment="1">
      <alignment horizontal="center" vertical="center" wrapText="1"/>
    </xf>
    <xf numFmtId="0" fontId="7" fillId="0" borderId="403" xfId="0" applyFont="1" applyBorder="1" applyAlignment="1">
      <alignment horizontal="center" vertical="center" wrapText="1"/>
    </xf>
    <xf numFmtId="0" fontId="90" fillId="10" borderId="404" xfId="0" applyFont="1" applyFill="1" applyBorder="1" applyAlignment="1">
      <alignment horizontal="center" vertical="center" wrapText="1"/>
    </xf>
    <xf numFmtId="0" fontId="90" fillId="9" borderId="245" xfId="0" applyFont="1" applyFill="1" applyBorder="1" applyAlignment="1">
      <alignment horizontal="center" vertical="center" wrapText="1"/>
    </xf>
    <xf numFmtId="0" fontId="6" fillId="9" borderId="245" xfId="0" applyFont="1" applyFill="1" applyBorder="1" applyAlignment="1">
      <alignment horizontal="center" vertical="center" wrapText="1"/>
    </xf>
    <xf numFmtId="0" fontId="6" fillId="11" borderId="403" xfId="0" applyFont="1" applyFill="1" applyBorder="1" applyAlignment="1">
      <alignment horizontal="center" vertical="center" wrapText="1"/>
    </xf>
    <xf numFmtId="0" fontId="6" fillId="0" borderId="245" xfId="0" applyFont="1" applyBorder="1" applyAlignment="1">
      <alignment horizontal="center" vertical="center" wrapText="1"/>
    </xf>
    <xf numFmtId="0" fontId="6" fillId="0" borderId="403" xfId="0" applyFont="1" applyBorder="1" applyAlignment="1">
      <alignment horizontal="center" vertical="center" wrapText="1"/>
    </xf>
    <xf numFmtId="0" fontId="89" fillId="266" borderId="397" xfId="0" applyFont="1" applyFill="1" applyBorder="1" applyAlignment="1">
      <alignment horizontal="center" vertical="center" wrapText="1"/>
    </xf>
    <xf numFmtId="0" fontId="91" fillId="0" borderId="336" xfId="0" applyFont="1" applyBorder="1" applyAlignment="1">
      <alignment vertical="center" wrapText="1"/>
    </xf>
    <xf numFmtId="0" fontId="89" fillId="267" borderId="398" xfId="0" applyFont="1" applyFill="1" applyBorder="1" applyAlignment="1">
      <alignment horizontal="center" vertical="center" wrapText="1"/>
    </xf>
    <xf numFmtId="0" fontId="91" fillId="0" borderId="335" xfId="0" applyFont="1" applyBorder="1" applyAlignment="1">
      <alignment vertical="center" wrapText="1"/>
    </xf>
    <xf numFmtId="0" fontId="89" fillId="268" borderId="399" xfId="0" applyFont="1" applyFill="1" applyBorder="1" applyAlignment="1">
      <alignment horizontal="center" vertical="center" wrapText="1"/>
    </xf>
    <xf numFmtId="0" fontId="91" fillId="0" borderId="329" xfId="0" applyFont="1" applyBorder="1" applyAlignment="1">
      <alignment vertical="center" wrapText="1"/>
    </xf>
    <xf numFmtId="2" fontId="90" fillId="269" borderId="330" xfId="0" applyNumberFormat="1" applyFont="1" applyFill="1" applyBorder="1" applyAlignment="1">
      <alignment horizontal="center" vertical="center" wrapText="1"/>
    </xf>
    <xf numFmtId="2" fontId="88" fillId="284" borderId="409" xfId="0" applyNumberFormat="1" applyFont="1" applyFill="1" applyBorder="1" applyAlignment="1">
      <alignment vertical="center" wrapText="1"/>
    </xf>
    <xf numFmtId="2" fontId="90" fillId="270" borderId="331" xfId="0" applyNumberFormat="1" applyFont="1" applyFill="1" applyBorder="1" applyAlignment="1">
      <alignment horizontal="center" vertical="center" wrapText="1"/>
    </xf>
    <xf numFmtId="2" fontId="88" fillId="285" borderId="396" xfId="0" applyNumberFormat="1" applyFont="1" applyFill="1" applyBorder="1" applyAlignment="1">
      <alignment vertical="center" wrapText="1"/>
    </xf>
    <xf numFmtId="2" fontId="90" fillId="271" borderId="362" xfId="0" applyNumberFormat="1" applyFont="1" applyFill="1" applyBorder="1" applyAlignment="1">
      <alignment horizontal="center" vertical="center" wrapText="1"/>
    </xf>
    <xf numFmtId="1" fontId="90" fillId="286" borderId="410" xfId="0" applyNumberFormat="1" applyFont="1" applyFill="1" applyBorder="1" applyAlignment="1">
      <alignment horizontal="center" vertical="center" wrapText="1"/>
    </xf>
    <xf numFmtId="0" fontId="89" fillId="274" borderId="401" xfId="0" applyFont="1" applyFill="1" applyBorder="1" applyAlignment="1">
      <alignment horizontal="center" vertical="center" wrapText="1"/>
    </xf>
    <xf numFmtId="0" fontId="91" fillId="0" borderId="318" xfId="0" applyFont="1" applyBorder="1" applyAlignment="1">
      <alignment vertical="center" wrapText="1"/>
    </xf>
    <xf numFmtId="0" fontId="10" fillId="275" borderId="405" xfId="0" applyFont="1" applyFill="1" applyBorder="1" applyAlignment="1">
      <alignment horizontal="center" textRotation="90" wrapText="1"/>
    </xf>
    <xf numFmtId="0" fontId="10" fillId="275" borderId="334" xfId="0" applyFont="1" applyFill="1" applyBorder="1" applyAlignment="1">
      <alignment horizontal="center" textRotation="90" wrapText="1"/>
    </xf>
    <xf numFmtId="0" fontId="22" fillId="276" borderId="335" xfId="0" applyFont="1" applyFill="1" applyBorder="1" applyAlignment="1">
      <alignment horizontal="center" textRotation="90" wrapText="1"/>
    </xf>
    <xf numFmtId="0" fontId="22" fillId="299" borderId="335" xfId="0" applyFont="1" applyFill="1" applyBorder="1" applyAlignment="1">
      <alignment horizontal="center" textRotation="90" wrapText="1"/>
    </xf>
    <xf numFmtId="0" fontId="89" fillId="276" borderId="398" xfId="0" applyFont="1" applyFill="1" applyBorder="1" applyAlignment="1">
      <alignment horizontal="center" textRotation="90" wrapText="1"/>
    </xf>
    <xf numFmtId="0" fontId="89" fillId="276" borderId="335" xfId="0" applyFont="1" applyFill="1" applyBorder="1" applyAlignment="1">
      <alignment horizontal="center" textRotation="90" wrapText="1"/>
    </xf>
    <xf numFmtId="0" fontId="90" fillId="276" borderId="398" xfId="0" applyFont="1" applyFill="1" applyBorder="1" applyAlignment="1">
      <alignment horizontal="center" textRotation="90" wrapText="1"/>
    </xf>
    <xf numFmtId="0" fontId="90" fillId="276" borderId="335" xfId="0" applyFont="1" applyFill="1" applyBorder="1" applyAlignment="1">
      <alignment horizontal="center" textRotation="90" wrapText="1"/>
    </xf>
    <xf numFmtId="0" fontId="0" fillId="0" borderId="42" xfId="0" applyBorder="1"/>
    <xf numFmtId="0" fontId="58" fillId="0" borderId="43" xfId="0" applyFont="1" applyBorder="1"/>
    <xf numFmtId="1" fontId="65" fillId="122" borderId="144" xfId="0" applyNumberFormat="1" applyFont="1" applyFill="1" applyBorder="1" applyAlignment="1">
      <alignment horizontal="center" vertical="center"/>
    </xf>
    <xf numFmtId="1" fontId="65" fillId="123" borderId="145" xfId="0" applyNumberFormat="1" applyFont="1" applyFill="1" applyBorder="1" applyAlignment="1">
      <alignment horizontal="center" vertical="center"/>
    </xf>
    <xf numFmtId="9" fontId="65" fillId="123" borderId="145" xfId="0" applyNumberFormat="1" applyFont="1" applyFill="1" applyBorder="1" applyAlignment="1">
      <alignment horizontal="center" vertical="center"/>
    </xf>
    <xf numFmtId="9" fontId="65" fillId="124" borderId="146" xfId="0" applyNumberFormat="1" applyFont="1" applyFill="1" applyBorder="1" applyAlignment="1">
      <alignment horizontal="center" vertical="center"/>
    </xf>
    <xf numFmtId="1" fontId="65" fillId="101" borderId="123" xfId="0" applyNumberFormat="1" applyFont="1" applyFill="1" applyBorder="1" applyAlignment="1">
      <alignment horizontal="center" vertical="center"/>
    </xf>
    <xf numFmtId="1" fontId="65" fillId="125" borderId="147" xfId="0" applyNumberFormat="1" applyFont="1" applyFill="1" applyBorder="1" applyAlignment="1">
      <alignment horizontal="center" vertical="center"/>
    </xf>
    <xf numFmtId="9" fontId="65" fillId="125" borderId="147" xfId="0" applyNumberFormat="1" applyFont="1" applyFill="1" applyBorder="1" applyAlignment="1">
      <alignment horizontal="center" vertical="center"/>
    </xf>
    <xf numFmtId="9" fontId="65" fillId="102" borderId="124" xfId="0" applyNumberFormat="1" applyFont="1" applyFill="1" applyBorder="1" applyAlignment="1">
      <alignment horizontal="center" vertical="center"/>
    </xf>
    <xf numFmtId="1" fontId="65" fillId="103" borderId="125" xfId="0" applyNumberFormat="1" applyFont="1" applyFill="1" applyBorder="1" applyAlignment="1">
      <alignment horizontal="center" vertical="center"/>
    </xf>
    <xf numFmtId="1" fontId="65" fillId="126" borderId="148" xfId="0" applyNumberFormat="1" applyFont="1" applyFill="1" applyBorder="1" applyAlignment="1">
      <alignment horizontal="center" vertical="center"/>
    </xf>
    <xf numFmtId="9" fontId="65" fillId="126" borderId="148" xfId="0" applyNumberFormat="1" applyFont="1" applyFill="1" applyBorder="1" applyAlignment="1">
      <alignment horizontal="center" vertical="center"/>
    </xf>
    <xf numFmtId="9" fontId="65" fillId="104" borderId="126" xfId="0" applyNumberFormat="1" applyFont="1" applyFill="1" applyBorder="1" applyAlignment="1">
      <alignment horizontal="center" vertical="center"/>
    </xf>
    <xf numFmtId="0" fontId="74" fillId="215" borderId="270" xfId="0" applyFont="1" applyFill="1" applyBorder="1" applyAlignment="1">
      <alignment horizontal="center"/>
    </xf>
    <xf numFmtId="0" fontId="74" fillId="216" borderId="271" xfId="0" applyFont="1" applyFill="1" applyBorder="1" applyAlignment="1">
      <alignment horizontal="center"/>
    </xf>
    <xf numFmtId="0" fontId="75" fillId="216" borderId="271" xfId="0" applyFont="1" applyFill="1" applyBorder="1" applyAlignment="1">
      <alignment horizontal="center"/>
    </xf>
    <xf numFmtId="0" fontId="75" fillId="217" borderId="272" xfId="0" applyFont="1" applyFill="1" applyBorder="1" applyAlignment="1">
      <alignment horizontal="center"/>
    </xf>
    <xf numFmtId="0" fontId="51" fillId="134" borderId="164" xfId="0" applyFont="1" applyFill="1" applyBorder="1" applyAlignment="1">
      <alignment horizontal="center" vertical="center"/>
    </xf>
    <xf numFmtId="0" fontId="0" fillId="0" borderId="168" xfId="0" applyBorder="1"/>
    <xf numFmtId="1" fontId="64" fillId="105" borderId="127" xfId="0" applyNumberFormat="1" applyFont="1" applyFill="1" applyBorder="1" applyAlignment="1">
      <alignment horizontal="center" vertical="center"/>
    </xf>
    <xf numFmtId="9" fontId="64" fillId="106" borderId="128" xfId="0" applyNumberFormat="1" applyFont="1" applyFill="1" applyBorder="1" applyAlignment="1">
      <alignment horizontal="center" vertical="center"/>
    </xf>
    <xf numFmtId="1" fontId="64" fillId="107" borderId="129" xfId="0" applyNumberFormat="1" applyFont="1" applyFill="1" applyBorder="1" applyAlignment="1">
      <alignment horizontal="center" vertical="center"/>
    </xf>
    <xf numFmtId="9" fontId="64" fillId="108" borderId="130" xfId="0" applyNumberFormat="1" applyFont="1" applyFill="1" applyBorder="1" applyAlignment="1">
      <alignment horizontal="center" vertical="center"/>
    </xf>
    <xf numFmtId="1" fontId="64" fillId="262" borderId="323" xfId="0" applyNumberFormat="1" applyFont="1" applyFill="1" applyBorder="1" applyAlignment="1">
      <alignment horizontal="center" vertical="center"/>
    </xf>
    <xf numFmtId="1" fontId="64" fillId="263" borderId="324" xfId="0" applyNumberFormat="1" applyFont="1" applyFill="1" applyBorder="1" applyAlignment="1">
      <alignment horizontal="center" vertical="center"/>
    </xf>
    <xf numFmtId="10" fontId="64" fillId="263" borderId="324" xfId="0" applyNumberFormat="1" applyFont="1" applyFill="1" applyBorder="1" applyAlignment="1">
      <alignment horizontal="center" vertical="center"/>
    </xf>
    <xf numFmtId="10" fontId="64" fillId="264" borderId="325" xfId="0" applyNumberFormat="1" applyFont="1" applyFill="1" applyBorder="1" applyAlignment="1">
      <alignment horizontal="center" vertical="center"/>
    </xf>
    <xf numFmtId="1" fontId="64" fillId="255" borderId="316" xfId="0" applyNumberFormat="1" applyFont="1" applyFill="1" applyBorder="1" applyAlignment="1">
      <alignment horizontal="center" vertical="center"/>
    </xf>
    <xf numFmtId="1" fontId="64" fillId="256" borderId="317" xfId="0" applyNumberFormat="1" applyFont="1" applyFill="1" applyBorder="1" applyAlignment="1">
      <alignment horizontal="center" vertical="center"/>
    </xf>
    <xf numFmtId="10" fontId="64" fillId="256" borderId="317" xfId="0" applyNumberFormat="1" applyFont="1" applyFill="1" applyBorder="1" applyAlignment="1">
      <alignment horizontal="center" vertical="center"/>
    </xf>
    <xf numFmtId="10" fontId="64" fillId="257" borderId="318" xfId="0" applyNumberFormat="1" applyFont="1" applyFill="1" applyBorder="1" applyAlignment="1">
      <alignment horizontal="center" vertical="center"/>
    </xf>
    <xf numFmtId="1" fontId="64" fillId="259" borderId="320" xfId="0" applyNumberFormat="1" applyFont="1" applyFill="1" applyBorder="1" applyAlignment="1">
      <alignment horizontal="center" vertical="center"/>
    </xf>
    <xf numFmtId="1" fontId="64" fillId="258" borderId="319" xfId="0" applyNumberFormat="1" applyFont="1" applyFill="1" applyBorder="1" applyAlignment="1">
      <alignment horizontal="center" vertical="center"/>
    </xf>
    <xf numFmtId="10" fontId="64" fillId="258" borderId="319" xfId="0" applyNumberFormat="1" applyFont="1" applyFill="1" applyBorder="1" applyAlignment="1">
      <alignment horizontal="center" vertical="center"/>
    </xf>
    <xf numFmtId="10" fontId="64" fillId="265" borderId="326" xfId="0" applyNumberFormat="1" applyFont="1" applyFill="1" applyBorder="1" applyAlignment="1">
      <alignment horizontal="center" vertical="center"/>
    </xf>
    <xf numFmtId="1" fontId="63" fillId="0" borderId="0" xfId="0" applyNumberFormat="1" applyFont="1" applyAlignment="1">
      <alignment horizontal="center" vertical="center"/>
    </xf>
    <xf numFmtId="0" fontId="9" fillId="0" borderId="0" xfId="0" applyFont="1"/>
    <xf numFmtId="1" fontId="63" fillId="0" borderId="19" xfId="0" applyNumberFormat="1" applyFont="1" applyBorder="1" applyAlignment="1">
      <alignment horizontal="center" vertical="center"/>
    </xf>
    <xf numFmtId="1" fontId="64" fillId="122" borderId="144" xfId="0" applyNumberFormat="1" applyFont="1" applyFill="1" applyBorder="1" applyAlignment="1">
      <alignment horizontal="center" vertical="center"/>
    </xf>
    <xf numFmtId="9" fontId="64" fillId="124" borderId="146" xfId="0" applyNumberFormat="1" applyFont="1" applyFill="1" applyBorder="1" applyAlignment="1">
      <alignment horizontal="center" vertical="center"/>
    </xf>
    <xf numFmtId="1" fontId="64" fillId="101" borderId="123" xfId="0" applyNumberFormat="1" applyFont="1" applyFill="1" applyBorder="1" applyAlignment="1">
      <alignment horizontal="center" vertical="center"/>
    </xf>
    <xf numFmtId="9" fontId="64" fillId="102" borderId="124" xfId="0" applyNumberFormat="1" applyFont="1" applyFill="1" applyBorder="1" applyAlignment="1">
      <alignment horizontal="center" vertical="center"/>
    </xf>
    <xf numFmtId="1" fontId="64" fillId="103" borderId="125" xfId="0" applyNumberFormat="1" applyFont="1" applyFill="1" applyBorder="1" applyAlignment="1">
      <alignment horizontal="center" vertical="center"/>
    </xf>
    <xf numFmtId="9" fontId="64" fillId="104" borderId="126" xfId="0" applyNumberFormat="1" applyFont="1" applyFill="1" applyBorder="1" applyAlignment="1">
      <alignment horizontal="center" vertical="center"/>
    </xf>
    <xf numFmtId="1" fontId="64" fillId="91" borderId="116" xfId="0" applyNumberFormat="1" applyFont="1" applyFill="1" applyBorder="1" applyAlignment="1">
      <alignment horizontal="center" vertical="center"/>
    </xf>
    <xf numFmtId="9" fontId="64" fillId="86" borderId="111" xfId="0" applyNumberFormat="1" applyFont="1" applyFill="1" applyBorder="1" applyAlignment="1">
      <alignment horizontal="center" vertical="center"/>
    </xf>
    <xf numFmtId="1" fontId="64" fillId="89" borderId="114" xfId="0" applyNumberFormat="1" applyFont="1" applyFill="1" applyBorder="1" applyAlignment="1">
      <alignment horizontal="center" vertical="center"/>
    </xf>
    <xf numFmtId="9" fontId="64" fillId="85" borderId="110" xfId="0" applyNumberFormat="1" applyFont="1" applyFill="1" applyBorder="1" applyAlignment="1">
      <alignment horizontal="center" vertical="center"/>
    </xf>
    <xf numFmtId="1" fontId="64" fillId="90" borderId="115" xfId="0" applyNumberFormat="1" applyFont="1" applyFill="1" applyBorder="1" applyAlignment="1">
      <alignment horizontal="center" vertical="center"/>
    </xf>
    <xf numFmtId="9" fontId="64" fillId="161" borderId="203" xfId="0" applyNumberFormat="1" applyFont="1" applyFill="1" applyBorder="1" applyAlignment="1">
      <alignment horizontal="center" vertical="center"/>
    </xf>
    <xf numFmtId="1" fontId="64" fillId="97" borderId="118" xfId="0" applyNumberFormat="1" applyFont="1" applyFill="1" applyBorder="1" applyAlignment="1">
      <alignment horizontal="center" vertical="center"/>
    </xf>
    <xf numFmtId="1" fontId="64" fillId="0" borderId="122" xfId="0" applyNumberFormat="1" applyFont="1" applyBorder="1" applyAlignment="1">
      <alignment horizontal="center" vertical="center"/>
    </xf>
    <xf numFmtId="1" fontId="64" fillId="0" borderId="11" xfId="0" applyNumberFormat="1" applyFont="1" applyBorder="1" applyAlignment="1">
      <alignment horizontal="center" vertical="center"/>
    </xf>
    <xf numFmtId="9" fontId="64" fillId="123" borderId="145" xfId="0" applyNumberFormat="1" applyFont="1" applyFill="1" applyBorder="1" applyAlignment="1">
      <alignment horizontal="center" vertical="center"/>
    </xf>
    <xf numFmtId="9" fontId="64" fillId="125" borderId="147" xfId="0" applyNumberFormat="1" applyFont="1" applyFill="1" applyBorder="1" applyAlignment="1">
      <alignment horizontal="center" vertical="center"/>
    </xf>
    <xf numFmtId="9" fontId="64" fillId="126" borderId="148" xfId="0" applyNumberFormat="1" applyFont="1" applyFill="1" applyBorder="1" applyAlignment="1">
      <alignment horizontal="center" vertical="center"/>
    </xf>
    <xf numFmtId="1" fontId="64" fillId="162" borderId="204" xfId="0" applyNumberFormat="1" applyFont="1" applyFill="1" applyBorder="1" applyAlignment="1">
      <alignment horizontal="center" vertical="center"/>
    </xf>
    <xf numFmtId="1" fontId="64" fillId="87" borderId="112" xfId="0" applyNumberFormat="1" applyFont="1" applyFill="1" applyBorder="1" applyAlignment="1">
      <alignment horizontal="center" vertical="center"/>
    </xf>
    <xf numFmtId="9" fontId="64" fillId="87" borderId="112" xfId="0" applyNumberFormat="1" applyFont="1" applyFill="1" applyBorder="1" applyAlignment="1">
      <alignment horizontal="center" vertical="center"/>
    </xf>
    <xf numFmtId="9" fontId="64" fillId="163" borderId="205" xfId="0" applyNumberFormat="1" applyFont="1" applyFill="1" applyBorder="1" applyAlignment="1">
      <alignment horizontal="center" vertical="center"/>
    </xf>
    <xf numFmtId="1" fontId="64" fillId="123" borderId="145" xfId="0" applyNumberFormat="1" applyFont="1" applyFill="1" applyBorder="1" applyAlignment="1">
      <alignment horizontal="center" vertical="center"/>
    </xf>
    <xf numFmtId="1" fontId="64" fillId="125" borderId="147" xfId="0" applyNumberFormat="1" applyFont="1" applyFill="1" applyBorder="1" applyAlignment="1">
      <alignment horizontal="center" vertical="center"/>
    </xf>
    <xf numFmtId="1" fontId="64" fillId="126" borderId="148" xfId="0" applyNumberFormat="1" applyFont="1" applyFill="1" applyBorder="1" applyAlignment="1">
      <alignment horizontal="center" vertical="center"/>
    </xf>
    <xf numFmtId="0" fontId="75" fillId="238" borderId="299" xfId="0" applyFont="1" applyFill="1" applyBorder="1" applyAlignment="1">
      <alignment horizontal="center"/>
    </xf>
    <xf numFmtId="0" fontId="75" fillId="239" borderId="300" xfId="0" applyFont="1" applyFill="1" applyBorder="1" applyAlignment="1">
      <alignment horizontal="center"/>
    </xf>
    <xf numFmtId="0" fontId="51" fillId="144" borderId="182" xfId="0" applyFont="1" applyFill="1" applyBorder="1" applyAlignment="1">
      <alignment horizontal="center"/>
    </xf>
    <xf numFmtId="0" fontId="51" fillId="145" borderId="183" xfId="0" applyFont="1" applyFill="1" applyBorder="1" applyAlignment="1">
      <alignment horizontal="center"/>
    </xf>
    <xf numFmtId="0" fontId="51" fillId="146" borderId="184" xfId="0" applyFont="1" applyFill="1" applyBorder="1" applyAlignment="1">
      <alignment horizontal="center"/>
    </xf>
    <xf numFmtId="0" fontId="50" fillId="0" borderId="168" xfId="0" applyFont="1" applyBorder="1"/>
    <xf numFmtId="0" fontId="51" fillId="147" borderId="185" xfId="0" applyFont="1" applyFill="1" applyBorder="1" applyAlignment="1">
      <alignment horizontal="center"/>
    </xf>
    <xf numFmtId="0" fontId="51" fillId="148" borderId="186" xfId="0" applyFont="1" applyFill="1" applyBorder="1" applyAlignment="1">
      <alignment horizontal="center"/>
    </xf>
    <xf numFmtId="0" fontId="51" fillId="149" borderId="187" xfId="0" applyFont="1" applyFill="1" applyBorder="1" applyAlignment="1">
      <alignment horizontal="center"/>
    </xf>
    <xf numFmtId="0" fontId="50" fillId="0" borderId="201" xfId="0" applyFont="1" applyBorder="1"/>
    <xf numFmtId="0" fontId="51" fillId="243" borderId="304" xfId="0" applyFont="1" applyFill="1" applyBorder="1" applyAlignment="1">
      <alignment horizontal="center"/>
    </xf>
    <xf numFmtId="0" fontId="51" fillId="244" borderId="305" xfId="0" applyFont="1" applyFill="1" applyBorder="1" applyAlignment="1">
      <alignment horizontal="center"/>
    </xf>
    <xf numFmtId="0" fontId="51" fillId="245" borderId="306" xfId="0" applyFont="1" applyFill="1" applyBorder="1" applyAlignment="1">
      <alignment horizontal="center"/>
    </xf>
    <xf numFmtId="0" fontId="6" fillId="0" borderId="168" xfId="0" applyFont="1" applyBorder="1"/>
    <xf numFmtId="0" fontId="51" fillId="153" borderId="191" xfId="0" applyFont="1" applyFill="1" applyBorder="1" applyAlignment="1">
      <alignment horizontal="center"/>
    </xf>
    <xf numFmtId="0" fontId="51" fillId="154" borderId="192" xfId="0" applyFont="1" applyFill="1" applyBorder="1" applyAlignment="1">
      <alignment horizontal="center"/>
    </xf>
    <xf numFmtId="0" fontId="51" fillId="155" borderId="193" xfId="0" applyFont="1" applyFill="1" applyBorder="1" applyAlignment="1">
      <alignment horizontal="center"/>
    </xf>
    <xf numFmtId="0" fontId="51" fillId="138" borderId="172" xfId="0" applyFont="1" applyFill="1" applyBorder="1" applyAlignment="1">
      <alignment horizontal="center"/>
    </xf>
    <xf numFmtId="0" fontId="51" fillId="139" borderId="173" xfId="0" applyFont="1" applyFill="1" applyBorder="1" applyAlignment="1">
      <alignment horizontal="center"/>
    </xf>
    <xf numFmtId="0" fontId="51" fillId="140" borderId="174" xfId="0" applyFont="1" applyFill="1" applyBorder="1" applyAlignment="1">
      <alignment horizontal="center"/>
    </xf>
    <xf numFmtId="0" fontId="55" fillId="0" borderId="37" xfId="0" applyFont="1" applyBorder="1" applyAlignment="1">
      <alignment horizontal="center"/>
    </xf>
    <xf numFmtId="0" fontId="55" fillId="0" borderId="3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1" fillId="135" borderId="169" xfId="0" applyFont="1" applyFill="1" applyBorder="1" applyAlignment="1">
      <alignment horizontal="center"/>
    </xf>
    <xf numFmtId="0" fontId="51" fillId="136" borderId="170" xfId="0" applyFont="1" applyFill="1" applyBorder="1" applyAlignment="1">
      <alignment horizontal="center"/>
    </xf>
    <xf numFmtId="0" fontId="51" fillId="137" borderId="171" xfId="0" applyFont="1" applyFill="1" applyBorder="1" applyAlignment="1">
      <alignment horizontal="center"/>
    </xf>
    <xf numFmtId="0" fontId="51" fillId="150" borderId="188" xfId="0" applyFont="1" applyFill="1" applyBorder="1" applyAlignment="1">
      <alignment horizontal="center"/>
    </xf>
    <xf numFmtId="0" fontId="51" fillId="151" borderId="189" xfId="0" applyFont="1" applyFill="1" applyBorder="1" applyAlignment="1">
      <alignment horizontal="center"/>
    </xf>
    <xf numFmtId="0" fontId="51" fillId="246" borderId="307" xfId="0" applyFont="1" applyFill="1" applyBorder="1" applyAlignment="1">
      <alignment horizontal="center"/>
    </xf>
    <xf numFmtId="0" fontId="51" fillId="248" borderId="309" xfId="0" applyFont="1" applyFill="1" applyBorder="1" applyAlignment="1">
      <alignment horizontal="center"/>
    </xf>
    <xf numFmtId="0" fontId="51" fillId="249" borderId="310" xfId="0" applyFont="1" applyFill="1" applyBorder="1" applyAlignment="1">
      <alignment horizontal="center"/>
    </xf>
    <xf numFmtId="0" fontId="51" fillId="250" borderId="311" xfId="0" applyFont="1" applyFill="1" applyBorder="1" applyAlignment="1">
      <alignment horizontal="center"/>
    </xf>
    <xf numFmtId="0" fontId="51" fillId="152" borderId="190" xfId="0" applyFont="1" applyFill="1" applyBorder="1" applyAlignment="1">
      <alignment horizontal="center"/>
    </xf>
    <xf numFmtId="0" fontId="51" fillId="156" borderId="194" xfId="0" applyFont="1" applyFill="1" applyBorder="1" applyAlignment="1">
      <alignment horizontal="center"/>
    </xf>
    <xf numFmtId="0" fontId="51" fillId="157" borderId="195" xfId="0" applyFont="1" applyFill="1" applyBorder="1" applyAlignment="1">
      <alignment horizontal="center"/>
    </xf>
    <xf numFmtId="0" fontId="51" fillId="247" borderId="308" xfId="0" applyFont="1" applyFill="1" applyBorder="1" applyAlignment="1">
      <alignment horizontal="center"/>
    </xf>
    <xf numFmtId="0" fontId="51" fillId="28" borderId="29" xfId="0" applyFont="1" applyFill="1" applyBorder="1" applyAlignment="1">
      <alignment horizontal="center"/>
    </xf>
    <xf numFmtId="0" fontId="51" fillId="158" borderId="196" xfId="0" applyFont="1" applyFill="1" applyBorder="1" applyAlignment="1">
      <alignment horizontal="center"/>
    </xf>
    <xf numFmtId="10" fontId="59" fillId="165" borderId="208" xfId="0" applyNumberFormat="1" applyFont="1" applyFill="1" applyBorder="1" applyAlignment="1">
      <alignment horizontal="center"/>
    </xf>
    <xf numFmtId="10" fontId="59" fillId="166" borderId="209" xfId="0" applyNumberFormat="1" applyFont="1" applyFill="1" applyBorder="1" applyAlignment="1">
      <alignment horizontal="center"/>
    </xf>
    <xf numFmtId="0" fontId="59" fillId="164" borderId="207" xfId="0" applyFont="1" applyFill="1" applyBorder="1" applyAlignment="1">
      <alignment horizontal="left"/>
    </xf>
    <xf numFmtId="0" fontId="66" fillId="165" borderId="208" xfId="0" applyFont="1" applyFill="1" applyBorder="1"/>
    <xf numFmtId="0" fontId="66" fillId="165" borderId="208" xfId="0" applyFont="1" applyFill="1" applyBorder="1" applyAlignment="1">
      <alignment horizontal="left"/>
    </xf>
    <xf numFmtId="1" fontId="60" fillId="165" borderId="208" xfId="0" applyNumberFormat="1" applyFont="1" applyFill="1" applyBorder="1" applyAlignment="1">
      <alignment horizontal="center"/>
    </xf>
    <xf numFmtId="0" fontId="59" fillId="165" borderId="208" xfId="0" applyFont="1" applyFill="1" applyBorder="1" applyAlignment="1">
      <alignment horizontal="center"/>
    </xf>
    <xf numFmtId="0" fontId="59" fillId="167" borderId="210" xfId="0" applyFont="1" applyFill="1" applyBorder="1" applyAlignment="1">
      <alignment horizontal="left"/>
    </xf>
    <xf numFmtId="0" fontId="66" fillId="168" borderId="211" xfId="0" applyFont="1" applyFill="1" applyBorder="1" applyAlignment="1">
      <alignment horizontal="left"/>
    </xf>
    <xf numFmtId="1" fontId="68" fillId="168" borderId="211" xfId="0" applyNumberFormat="1" applyFont="1" applyFill="1" applyBorder="1" applyAlignment="1">
      <alignment horizontal="center"/>
    </xf>
    <xf numFmtId="0" fontId="59" fillId="168" borderId="211" xfId="0" applyFont="1" applyFill="1" applyBorder="1" applyAlignment="1">
      <alignment horizontal="center"/>
    </xf>
    <xf numFmtId="10" fontId="59" fillId="168" borderId="211" xfId="0" applyNumberFormat="1" applyFont="1" applyFill="1" applyBorder="1" applyAlignment="1">
      <alignment horizontal="center"/>
    </xf>
    <xf numFmtId="10" fontId="59" fillId="169" borderId="212" xfId="0" applyNumberFormat="1" applyFont="1" applyFill="1" applyBorder="1" applyAlignment="1">
      <alignment horizontal="center"/>
    </xf>
    <xf numFmtId="1" fontId="60" fillId="168" borderId="211" xfId="0" applyNumberFormat="1" applyFont="1" applyFill="1" applyBorder="1" applyAlignment="1">
      <alignment horizontal="center"/>
    </xf>
    <xf numFmtId="0" fontId="49" fillId="0" borderId="47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" fontId="57" fillId="0" borderId="1" xfId="0" applyNumberFormat="1" applyFont="1" applyBorder="1"/>
    <xf numFmtId="10" fontId="49" fillId="0" borderId="48" xfId="0" applyNumberFormat="1" applyFont="1" applyBorder="1"/>
    <xf numFmtId="10" fontId="69" fillId="192" borderId="235" xfId="0" applyNumberFormat="1" applyFont="1" applyFill="1" applyBorder="1" applyAlignment="1">
      <alignment horizontal="center" vertical="center"/>
    </xf>
    <xf numFmtId="10" fontId="69" fillId="194" borderId="239" xfId="0" applyNumberFormat="1" applyFont="1" applyFill="1" applyBorder="1" applyAlignment="1">
      <alignment horizontal="center" vertical="center"/>
    </xf>
    <xf numFmtId="10" fontId="69" fillId="189" borderId="232" xfId="0" applyNumberFormat="1" applyFont="1" applyFill="1" applyBorder="1" applyAlignment="1">
      <alignment horizontal="center" vertical="center"/>
    </xf>
    <xf numFmtId="10" fontId="69" fillId="193" borderId="236" xfId="0" applyNumberFormat="1" applyFont="1" applyFill="1" applyBorder="1" applyAlignment="1">
      <alignment horizontal="center" vertical="center"/>
    </xf>
    <xf numFmtId="10" fontId="69" fillId="125" borderId="147" xfId="0" applyNumberFormat="1" applyFont="1" applyFill="1" applyBorder="1" applyAlignment="1">
      <alignment horizontal="center" vertical="center"/>
    </xf>
    <xf numFmtId="10" fontId="69" fillId="190" borderId="233" xfId="0" applyNumberFormat="1" applyFont="1" applyFill="1" applyBorder="1" applyAlignment="1">
      <alignment horizontal="center" vertical="center"/>
    </xf>
    <xf numFmtId="10" fontId="69" fillId="196" borderId="241" xfId="0" applyNumberFormat="1" applyFont="1" applyFill="1" applyBorder="1" applyAlignment="1">
      <alignment horizontal="center" vertical="center"/>
    </xf>
    <xf numFmtId="10" fontId="69" fillId="195" borderId="240" xfId="0" applyNumberFormat="1" applyFont="1" applyFill="1" applyBorder="1" applyAlignment="1">
      <alignment horizontal="center" vertical="center"/>
    </xf>
    <xf numFmtId="10" fontId="69" fillId="191" borderId="234" xfId="0" applyNumberFormat="1" applyFont="1" applyFill="1" applyBorder="1" applyAlignment="1">
      <alignment horizontal="center" vertical="center"/>
    </xf>
    <xf numFmtId="10" fontId="64" fillId="212" borderId="267" xfId="0" applyNumberFormat="1" applyFont="1" applyFill="1" applyBorder="1" applyAlignment="1">
      <alignment horizontal="center" vertical="center"/>
    </xf>
    <xf numFmtId="10" fontId="64" fillId="194" borderId="239" xfId="0" applyNumberFormat="1" applyFont="1" applyFill="1" applyBorder="1" applyAlignment="1">
      <alignment horizontal="center" vertical="center"/>
    </xf>
    <xf numFmtId="10" fontId="65" fillId="189" borderId="232" xfId="0" applyNumberFormat="1" applyFont="1" applyFill="1" applyBorder="1" applyAlignment="1">
      <alignment horizontal="center" vertical="center"/>
    </xf>
    <xf numFmtId="10" fontId="64" fillId="125" borderId="147" xfId="0" applyNumberFormat="1" applyFont="1" applyFill="1" applyBorder="1" applyAlignment="1">
      <alignment horizontal="center" vertical="center"/>
    </xf>
    <xf numFmtId="10" fontId="65" fillId="190" borderId="233" xfId="0" applyNumberFormat="1" applyFont="1" applyFill="1" applyBorder="1" applyAlignment="1">
      <alignment horizontal="center" vertical="center"/>
    </xf>
    <xf numFmtId="10" fontId="64" fillId="213" borderId="268" xfId="0" applyNumberFormat="1" applyFont="1" applyFill="1" applyBorder="1" applyAlignment="1">
      <alignment horizontal="center" vertical="center"/>
    </xf>
    <xf numFmtId="10" fontId="64" fillId="214" borderId="269" xfId="0" applyNumberFormat="1" applyFont="1" applyFill="1" applyBorder="1" applyAlignment="1">
      <alignment horizontal="center" vertical="center"/>
    </xf>
    <xf numFmtId="10" fontId="65" fillId="191" borderId="234" xfId="0" applyNumberFormat="1" applyFont="1" applyFill="1" applyBorder="1" applyAlignment="1">
      <alignment horizontal="center" vertical="center"/>
    </xf>
    <xf numFmtId="10" fontId="64" fillId="206" borderId="257" xfId="0" applyNumberFormat="1" applyFont="1" applyFill="1" applyBorder="1" applyAlignment="1">
      <alignment horizontal="center" vertical="center"/>
    </xf>
    <xf numFmtId="10" fontId="64" fillId="207" borderId="258" xfId="0" applyNumberFormat="1" applyFont="1" applyFill="1" applyBorder="1" applyAlignment="1">
      <alignment horizontal="center" vertical="center"/>
    </xf>
    <xf numFmtId="10" fontId="64" fillId="208" borderId="259" xfId="0" applyNumberFormat="1" applyFont="1" applyFill="1" applyBorder="1" applyAlignment="1">
      <alignment horizontal="center" vertical="center"/>
    </xf>
    <xf numFmtId="10" fontId="64" fillId="209" borderId="260" xfId="0" applyNumberFormat="1" applyFont="1" applyFill="1" applyBorder="1" applyAlignment="1">
      <alignment horizontal="center" vertical="center"/>
    </xf>
    <xf numFmtId="10" fontId="64" fillId="87" borderId="112" xfId="0" applyNumberFormat="1" applyFont="1" applyFill="1" applyBorder="1" applyAlignment="1">
      <alignment horizontal="center" vertical="center"/>
    </xf>
    <xf numFmtId="10" fontId="64" fillId="197" borderId="243" xfId="0" applyNumberFormat="1" applyFont="1" applyFill="1" applyBorder="1" applyAlignment="1">
      <alignment horizontal="center" vertical="center"/>
    </xf>
    <xf numFmtId="10" fontId="64" fillId="210" borderId="261" xfId="0" applyNumberFormat="1" applyFont="1" applyFill="1" applyBorder="1" applyAlignment="1">
      <alignment horizontal="center" vertical="center"/>
    </xf>
    <xf numFmtId="10" fontId="64" fillId="198" borderId="245" xfId="0" applyNumberFormat="1" applyFont="1" applyFill="1" applyBorder="1" applyAlignment="1">
      <alignment horizontal="center" vertical="center"/>
    </xf>
    <xf numFmtId="10" fontId="64" fillId="199" borderId="246" xfId="0" applyNumberFormat="1" applyFont="1" applyFill="1" applyBorder="1" applyAlignment="1">
      <alignment horizontal="center" vertical="center"/>
    </xf>
    <xf numFmtId="10" fontId="64" fillId="190" borderId="233" xfId="0" applyNumberFormat="1" applyFont="1" applyFill="1" applyBorder="1" applyAlignment="1">
      <alignment horizontal="center" vertical="center"/>
    </xf>
    <xf numFmtId="10" fontId="64" fillId="195" borderId="240" xfId="0" applyNumberFormat="1" applyFont="1" applyFill="1" applyBorder="1" applyAlignment="1">
      <alignment horizontal="center" vertical="center"/>
    </xf>
    <xf numFmtId="10" fontId="64" fillId="191" borderId="234" xfId="0" applyNumberFormat="1" applyFont="1" applyFill="1" applyBorder="1" applyAlignment="1">
      <alignment horizontal="center" vertical="center"/>
    </xf>
    <xf numFmtId="10" fontId="64" fillId="183" borderId="226" xfId="0" applyNumberFormat="1" applyFont="1" applyFill="1" applyBorder="1" applyAlignment="1">
      <alignment horizontal="center" vertical="center"/>
    </xf>
    <xf numFmtId="10" fontId="64" fillId="184" borderId="227" xfId="0" applyNumberFormat="1" applyFont="1" applyFill="1" applyBorder="1" applyAlignment="1">
      <alignment horizontal="center" vertical="center"/>
    </xf>
    <xf numFmtId="10" fontId="64" fillId="185" borderId="228" xfId="0" applyNumberFormat="1" applyFont="1" applyFill="1" applyBorder="1" applyAlignment="1">
      <alignment horizontal="center" vertical="center"/>
    </xf>
    <xf numFmtId="10" fontId="64" fillId="186" borderId="229" xfId="0" applyNumberFormat="1" applyFont="1" applyFill="1" applyBorder="1" applyAlignment="1">
      <alignment horizontal="center" vertical="center"/>
    </xf>
    <xf numFmtId="10" fontId="64" fillId="187" borderId="230" xfId="0" applyNumberFormat="1" applyFont="1" applyFill="1" applyBorder="1" applyAlignment="1">
      <alignment horizontal="center" vertical="center"/>
    </xf>
    <xf numFmtId="10" fontId="64" fillId="188" borderId="231" xfId="0" applyNumberFormat="1" applyFont="1" applyFill="1" applyBorder="1" applyAlignment="1">
      <alignment horizontal="center" vertical="center"/>
    </xf>
    <xf numFmtId="10" fontId="64" fillId="192" borderId="235" xfId="0" applyNumberFormat="1" applyFont="1" applyFill="1" applyBorder="1" applyAlignment="1">
      <alignment horizontal="center" vertical="center"/>
    </xf>
    <xf numFmtId="10" fontId="64" fillId="189" borderId="232" xfId="0" applyNumberFormat="1" applyFont="1" applyFill="1" applyBorder="1" applyAlignment="1">
      <alignment horizontal="center" vertical="center"/>
    </xf>
    <xf numFmtId="10" fontId="64" fillId="193" borderId="236" xfId="0" applyNumberFormat="1" applyFont="1" applyFill="1" applyBorder="1" applyAlignment="1">
      <alignment horizontal="center" vertical="center"/>
    </xf>
    <xf numFmtId="10" fontId="64" fillId="204" borderId="253" xfId="0" applyNumberFormat="1" applyFont="1" applyFill="1" applyBorder="1" applyAlignment="1">
      <alignment horizontal="center" vertical="center"/>
    </xf>
    <xf numFmtId="10" fontId="64" fillId="205" borderId="254" xfId="0" applyNumberFormat="1" applyFont="1" applyFill="1" applyBorder="1" applyAlignment="1">
      <alignment horizontal="center" vertical="center"/>
    </xf>
    <xf numFmtId="10" fontId="64" fillId="0" borderId="255" xfId="0" applyNumberFormat="1" applyFont="1" applyBorder="1" applyAlignment="1">
      <alignment horizontal="center" vertical="center"/>
    </xf>
    <xf numFmtId="10" fontId="64" fillId="0" borderId="256" xfId="0" applyNumberFormat="1" applyFont="1" applyBorder="1" applyAlignment="1">
      <alignment horizontal="center" vertical="center"/>
    </xf>
    <xf numFmtId="1" fontId="63" fillId="0" borderId="6" xfId="0" applyNumberFormat="1" applyFont="1" applyBorder="1" applyAlignment="1">
      <alignment horizontal="center" vertical="center"/>
    </xf>
    <xf numFmtId="10" fontId="64" fillId="211" borderId="266" xfId="0" applyNumberFormat="1" applyFont="1" applyFill="1" applyBorder="1" applyAlignment="1">
      <alignment horizontal="center" vertical="center"/>
    </xf>
    <xf numFmtId="10" fontId="64" fillId="173" borderId="216" xfId="0" applyNumberFormat="1" applyFont="1" applyFill="1" applyBorder="1" applyAlignment="1">
      <alignment horizontal="center" vertical="center"/>
    </xf>
    <xf numFmtId="10" fontId="64" fillId="174" borderId="217" xfId="0" applyNumberFormat="1" applyFont="1" applyFill="1" applyBorder="1" applyAlignment="1">
      <alignment horizontal="center" vertical="center"/>
    </xf>
    <xf numFmtId="10" fontId="64" fillId="175" borderId="218" xfId="0" applyNumberFormat="1" applyFont="1" applyFill="1" applyBorder="1" applyAlignment="1">
      <alignment horizontal="center" vertical="center"/>
    </xf>
    <xf numFmtId="10" fontId="64" fillId="176" borderId="219" xfId="0" applyNumberFormat="1" applyFont="1" applyFill="1" applyBorder="1" applyAlignment="1">
      <alignment horizontal="center" vertical="center"/>
    </xf>
    <xf numFmtId="10" fontId="64" fillId="177" borderId="220" xfId="0" applyNumberFormat="1" applyFont="1" applyFill="1" applyBorder="1" applyAlignment="1">
      <alignment horizontal="center" vertical="center"/>
    </xf>
    <xf numFmtId="10" fontId="64" fillId="106" borderId="128" xfId="0" applyNumberFormat="1" applyFont="1" applyFill="1" applyBorder="1" applyAlignment="1">
      <alignment horizontal="center" vertical="center"/>
    </xf>
    <xf numFmtId="10" fontId="64" fillId="105" borderId="127" xfId="0" applyNumberFormat="1" applyFont="1" applyFill="1" applyBorder="1" applyAlignment="1">
      <alignment horizontal="center" vertical="center"/>
    </xf>
    <xf numFmtId="10" fontId="64" fillId="178" borderId="221" xfId="0" applyNumberFormat="1" applyFont="1" applyFill="1" applyBorder="1" applyAlignment="1">
      <alignment horizontal="center" vertical="center"/>
    </xf>
    <xf numFmtId="10" fontId="64" fillId="179" borderId="222" xfId="0" applyNumberFormat="1" applyFont="1" applyFill="1" applyBorder="1" applyAlignment="1">
      <alignment horizontal="center" vertical="center"/>
    </xf>
    <xf numFmtId="10" fontId="64" fillId="180" borderId="223" xfId="0" applyNumberFormat="1" applyFont="1" applyFill="1" applyBorder="1" applyAlignment="1">
      <alignment horizontal="center" vertical="center"/>
    </xf>
    <xf numFmtId="10" fontId="64" fillId="181" borderId="224" xfId="0" applyNumberFormat="1" applyFont="1" applyFill="1" applyBorder="1" applyAlignment="1">
      <alignment horizontal="center" vertical="center"/>
    </xf>
    <xf numFmtId="10" fontId="64" fillId="182" borderId="225" xfId="0" applyNumberFormat="1" applyFont="1" applyFill="1" applyBorder="1" applyAlignment="1">
      <alignment horizontal="center" vertical="center"/>
    </xf>
    <xf numFmtId="10" fontId="64" fillId="262" borderId="323" xfId="0" applyNumberFormat="1" applyFont="1" applyFill="1" applyBorder="1" applyAlignment="1">
      <alignment horizontal="center" vertical="center"/>
    </xf>
    <xf numFmtId="10" fontId="64" fillId="255" borderId="316" xfId="0" applyNumberFormat="1" applyFont="1" applyFill="1" applyBorder="1" applyAlignment="1">
      <alignment horizontal="center" vertical="center"/>
    </xf>
    <xf numFmtId="10" fontId="64" fillId="259" borderId="320" xfId="0" applyNumberFormat="1" applyFont="1" applyFill="1" applyBorder="1" applyAlignment="1">
      <alignment horizontal="center" vertical="center"/>
    </xf>
    <xf numFmtId="1" fontId="63" fillId="0" borderId="244" xfId="0" applyNumberFormat="1" applyFont="1" applyBorder="1" applyAlignment="1">
      <alignment horizontal="center" vertical="center"/>
    </xf>
    <xf numFmtId="1" fontId="63" fillId="0" borderId="238" xfId="0" applyNumberFormat="1" applyFont="1" applyBorder="1" applyAlignment="1">
      <alignment horizontal="center" vertical="center"/>
    </xf>
    <xf numFmtId="1" fontId="63" fillId="0" borderId="247" xfId="0" applyNumberFormat="1" applyFont="1" applyBorder="1" applyAlignment="1">
      <alignment horizontal="center" vertical="center"/>
    </xf>
    <xf numFmtId="1" fontId="63" fillId="0" borderId="117" xfId="0" applyNumberFormat="1" applyFont="1" applyBorder="1" applyAlignment="1">
      <alignment horizontal="center" vertical="center"/>
    </xf>
    <xf numFmtId="1" fontId="63" fillId="0" borderId="51" xfId="0" applyNumberFormat="1" applyFont="1" applyBorder="1" applyAlignment="1">
      <alignment horizontal="center" vertical="center"/>
    </xf>
    <xf numFmtId="1" fontId="47" fillId="0" borderId="244" xfId="0" applyNumberFormat="1" applyFont="1" applyBorder="1" applyAlignment="1">
      <alignment horizontal="center" vertical="center"/>
    </xf>
    <xf numFmtId="1" fontId="47" fillId="0" borderId="238" xfId="0" applyNumberFormat="1" applyFont="1" applyBorder="1" applyAlignment="1">
      <alignment horizontal="center" vertical="center"/>
    </xf>
    <xf numFmtId="1" fontId="47" fillId="0" borderId="247" xfId="0" applyNumberFormat="1" applyFont="1" applyBorder="1" applyAlignment="1">
      <alignment horizontal="center" vertical="center"/>
    </xf>
    <xf numFmtId="1" fontId="47" fillId="0" borderId="117" xfId="0" applyNumberFormat="1" applyFont="1" applyBorder="1" applyAlignment="1">
      <alignment horizontal="center" vertical="center"/>
    </xf>
    <xf numFmtId="1" fontId="47" fillId="0" borderId="6" xfId="0" applyNumberFormat="1" applyFont="1" applyBorder="1" applyAlignment="1">
      <alignment horizontal="center" vertical="center"/>
    </xf>
    <xf numFmtId="1" fontId="47" fillId="0" borderId="51" xfId="0" applyNumberFormat="1" applyFont="1" applyBorder="1" applyAlignment="1">
      <alignment horizontal="center" vertical="center"/>
    </xf>
    <xf numFmtId="0" fontId="55" fillId="218" borderId="273" xfId="0" applyFont="1" applyFill="1" applyBorder="1"/>
    <xf numFmtId="0" fontId="55" fillId="219" borderId="274" xfId="0" applyFont="1" applyFill="1" applyBorder="1"/>
    <xf numFmtId="0" fontId="63" fillId="219" borderId="274" xfId="0" applyFont="1" applyFill="1" applyBorder="1"/>
    <xf numFmtId="0" fontId="55" fillId="219" borderId="274" xfId="0" applyFont="1" applyFill="1" applyBorder="1" applyAlignment="1">
      <alignment horizontal="center"/>
    </xf>
    <xf numFmtId="10" fontId="55" fillId="219" borderId="274" xfId="0" applyNumberFormat="1" applyFont="1" applyFill="1" applyBorder="1" applyAlignment="1">
      <alignment horizontal="center"/>
    </xf>
    <xf numFmtId="10" fontId="55" fillId="220" borderId="275" xfId="0" applyNumberFormat="1" applyFont="1" applyFill="1" applyBorder="1" applyAlignment="1">
      <alignment horizontal="center"/>
    </xf>
    <xf numFmtId="10" fontId="55" fillId="219" borderId="274" xfId="0" applyNumberFormat="1" applyFont="1" applyFill="1" applyBorder="1"/>
    <xf numFmtId="10" fontId="55" fillId="220" borderId="275" xfId="0" applyNumberFormat="1" applyFont="1" applyFill="1" applyBorder="1"/>
    <xf numFmtId="0" fontId="59" fillId="164" borderId="207" xfId="0" applyFont="1" applyFill="1" applyBorder="1"/>
    <xf numFmtId="10" fontId="59" fillId="168" borderId="211" xfId="0" applyNumberFormat="1" applyFont="1" applyFill="1" applyBorder="1"/>
    <xf numFmtId="10" fontId="59" fillId="169" borderId="212" xfId="0" applyNumberFormat="1" applyFont="1" applyFill="1" applyBorder="1"/>
    <xf numFmtId="0" fontId="55" fillId="170" borderId="213" xfId="0" applyFont="1" applyFill="1" applyBorder="1"/>
    <xf numFmtId="0" fontId="55" fillId="171" borderId="214" xfId="0" applyFont="1" applyFill="1" applyBorder="1"/>
    <xf numFmtId="0" fontId="63" fillId="171" borderId="214" xfId="0" applyFont="1" applyFill="1" applyBorder="1"/>
    <xf numFmtId="0" fontId="55" fillId="171" borderId="214" xfId="0" applyFont="1" applyFill="1" applyBorder="1" applyAlignment="1">
      <alignment horizontal="center"/>
    </xf>
    <xf numFmtId="10" fontId="55" fillId="171" borderId="214" xfId="0" applyNumberFormat="1" applyFont="1" applyFill="1" applyBorder="1" applyAlignment="1">
      <alignment horizontal="center"/>
    </xf>
    <xf numFmtId="10" fontId="55" fillId="172" borderId="215" xfId="0" applyNumberFormat="1" applyFont="1" applyFill="1" applyBorder="1" applyAlignment="1">
      <alignment horizontal="center"/>
    </xf>
    <xf numFmtId="0" fontId="51" fillId="141" borderId="176" xfId="0" applyFont="1" applyFill="1" applyBorder="1" applyAlignment="1">
      <alignment horizontal="center" vertical="center"/>
    </xf>
    <xf numFmtId="0" fontId="9" fillId="0" borderId="38" xfId="0" applyFont="1" applyBorder="1"/>
    <xf numFmtId="0" fontId="6" fillId="0" borderId="38" xfId="0" applyFont="1" applyBorder="1"/>
    <xf numFmtId="0" fontId="6" fillId="0" borderId="39" xfId="0" applyFont="1" applyBorder="1"/>
    <xf numFmtId="0" fontId="70" fillId="141" borderId="176" xfId="0" applyFont="1" applyFill="1" applyBorder="1" applyAlignment="1">
      <alignment horizontal="center" vertical="center"/>
    </xf>
    <xf numFmtId="0" fontId="71" fillId="0" borderId="38" xfId="0" applyFont="1" applyBorder="1"/>
    <xf numFmtId="0" fontId="72" fillId="0" borderId="39" xfId="0" applyFont="1" applyBorder="1"/>
    <xf numFmtId="0" fontId="73" fillId="0" borderId="37" xfId="0" applyFont="1" applyBorder="1"/>
    <xf numFmtId="0" fontId="70" fillId="200" borderId="249" xfId="0" applyFont="1" applyFill="1" applyBorder="1" applyAlignment="1">
      <alignment horizontal="center" vertical="center"/>
    </xf>
    <xf numFmtId="0" fontId="70" fillId="201" borderId="250" xfId="0" applyFont="1" applyFill="1" applyBorder="1" applyAlignment="1">
      <alignment horizontal="center" vertical="center"/>
    </xf>
    <xf numFmtId="0" fontId="61" fillId="202" borderId="251" xfId="0" applyFont="1" applyFill="1" applyBorder="1"/>
    <xf numFmtId="0" fontId="61" fillId="200" borderId="249" xfId="0" applyFont="1" applyFill="1" applyBorder="1"/>
    <xf numFmtId="0" fontId="61" fillId="203" borderId="252" xfId="0" applyFont="1" applyFill="1" applyBorder="1"/>
    <xf numFmtId="0" fontId="73" fillId="0" borderId="38" xfId="0" applyFont="1" applyBorder="1"/>
    <xf numFmtId="0" fontId="73" fillId="0" borderId="39" xfId="0" applyFont="1" applyBorder="1"/>
    <xf numFmtId="0" fontId="42" fillId="0" borderId="122" xfId="0" applyFont="1" applyBorder="1" applyAlignment="1">
      <alignment horizontal="center" vertical="center"/>
    </xf>
    <xf numFmtId="0" fontId="0" fillId="0" borderId="324" xfId="0" applyBorder="1"/>
    <xf numFmtId="0" fontId="52" fillId="306" borderId="360" xfId="0" applyFont="1" applyFill="1" applyBorder="1" applyAlignment="1">
      <alignment horizontal="center" vertical="center"/>
    </xf>
    <xf numFmtId="0" fontId="53" fillId="306" borderId="322" xfId="0" applyFont="1" applyFill="1" applyBorder="1"/>
    <xf numFmtId="0" fontId="52" fillId="306" borderId="322" xfId="0" applyFont="1" applyFill="1" applyBorder="1" applyAlignment="1">
      <alignment horizontal="center" vertical="center" wrapText="1"/>
    </xf>
    <xf numFmtId="0" fontId="52" fillId="306" borderId="361" xfId="0" applyFont="1" applyFill="1" applyBorder="1" applyAlignment="1">
      <alignment horizontal="center" vertical="center" wrapText="1"/>
    </xf>
    <xf numFmtId="0" fontId="0" fillId="0" borderId="360" xfId="0" applyBorder="1"/>
    <xf numFmtId="0" fontId="0" fillId="0" borderId="361" xfId="0" applyBorder="1"/>
    <xf numFmtId="0" fontId="38" fillId="254" borderId="360" xfId="0" applyFont="1" applyFill="1" applyBorder="1" applyAlignment="1">
      <alignment horizontal="center" vertical="center"/>
    </xf>
    <xf numFmtId="0" fontId="0" fillId="254" borderId="322" xfId="0" applyFill="1" applyBorder="1"/>
    <xf numFmtId="0" fontId="38" fillId="254" borderId="322" xfId="0" applyFont="1" applyFill="1" applyBorder="1" applyAlignment="1">
      <alignment horizontal="center" vertical="center" wrapText="1"/>
    </xf>
    <xf numFmtId="0" fontId="38" fillId="254" borderId="361" xfId="0" applyFont="1" applyFill="1" applyBorder="1" applyAlignment="1">
      <alignment horizontal="center" vertical="center" wrapText="1"/>
    </xf>
    <xf numFmtId="0" fontId="0" fillId="254" borderId="360" xfId="0" applyFill="1" applyBorder="1"/>
    <xf numFmtId="0" fontId="0" fillId="254" borderId="361" xfId="0" applyFill="1" applyBorder="1"/>
    <xf numFmtId="0" fontId="38" fillId="0" borderId="392" xfId="0" applyFont="1" applyBorder="1" applyAlignment="1">
      <alignment horizontal="center" vertical="center" wrapText="1"/>
    </xf>
    <xf numFmtId="0" fontId="0" fillId="0" borderId="393" xfId="0" applyBorder="1"/>
    <xf numFmtId="0" fontId="55" fillId="0" borderId="394" xfId="0" applyFont="1" applyBorder="1"/>
    <xf numFmtId="0" fontId="55" fillId="0" borderId="66" xfId="0" applyFont="1" applyBorder="1"/>
    <xf numFmtId="0" fontId="56" fillId="0" borderId="66" xfId="0" applyFont="1" applyBorder="1"/>
    <xf numFmtId="0" fontId="56" fillId="0" borderId="395" xfId="0" applyFont="1" applyBorder="1"/>
    <xf numFmtId="10" fontId="49" fillId="0" borderId="208" xfId="0" applyNumberFormat="1" applyFont="1" applyBorder="1"/>
    <xf numFmtId="10" fontId="49" fillId="0" borderId="332" xfId="0" applyNumberFormat="1" applyFont="1" applyBorder="1"/>
    <xf numFmtId="0" fontId="49" fillId="0" borderId="327" xfId="0" applyFont="1" applyBorder="1"/>
    <xf numFmtId="0" fontId="49" fillId="0" borderId="20" xfId="0" applyFont="1" applyBorder="1"/>
    <xf numFmtId="0" fontId="38" fillId="0" borderId="289" xfId="0" applyFont="1" applyBorder="1" applyAlignment="1">
      <alignment horizontal="center" vertical="center" wrapText="1"/>
    </xf>
    <xf numFmtId="0" fontId="0" fillId="0" borderId="289" xfId="0" applyBorder="1"/>
    <xf numFmtId="2" fontId="18" fillId="0" borderId="155" xfId="0" applyNumberFormat="1" applyFont="1" applyBorder="1"/>
    <xf numFmtId="0" fontId="102" fillId="324" borderId="382" xfId="0" applyFont="1" applyFill="1" applyBorder="1" applyAlignment="1">
      <alignment horizontal="center" vertical="center" wrapText="1"/>
    </xf>
    <xf numFmtId="0" fontId="9" fillId="0" borderId="355" xfId="0" applyFont="1" applyBorder="1" applyAlignment="1">
      <alignment horizontal="center"/>
    </xf>
    <xf numFmtId="0" fontId="14" fillId="172" borderId="323" xfId="0" applyFont="1" applyFill="1" applyBorder="1" applyAlignment="1">
      <alignment horizontal="center" vertical="center"/>
    </xf>
    <xf numFmtId="0" fontId="14" fillId="172" borderId="324" xfId="0" applyFont="1" applyFill="1" applyBorder="1" applyAlignment="1">
      <alignment horizontal="center" vertical="center"/>
    </xf>
    <xf numFmtId="0" fontId="14" fillId="172" borderId="322" xfId="0" applyFont="1" applyFill="1" applyBorder="1" applyAlignment="1">
      <alignment horizontal="center" vertical="center"/>
    </xf>
    <xf numFmtId="0" fontId="14" fillId="172" borderId="361" xfId="0" applyFont="1" applyFill="1" applyBorder="1" applyAlignment="1">
      <alignment horizontal="center" vertical="center"/>
    </xf>
    <xf numFmtId="0" fontId="37" fillId="0" borderId="360" xfId="0" applyFont="1" applyBorder="1"/>
    <xf numFmtId="0" fontId="37" fillId="0" borderId="322" xfId="0" applyFont="1" applyBorder="1"/>
    <xf numFmtId="0" fontId="37" fillId="0" borderId="361" xfId="0" applyFont="1" applyBorder="1"/>
    <xf numFmtId="0" fontId="14" fillId="234" borderId="391" xfId="0" applyFont="1" applyFill="1" applyBorder="1" applyAlignment="1">
      <alignment horizontal="center" vertical="center"/>
    </xf>
    <xf numFmtId="0" fontId="14" fillId="286" borderId="391" xfId="0" applyFont="1" applyFill="1" applyBorder="1" applyAlignment="1">
      <alignment horizontal="center" vertical="center"/>
    </xf>
    <xf numFmtId="0" fontId="14" fillId="214" borderId="391" xfId="0" applyFont="1" applyFill="1" applyBorder="1" applyAlignment="1">
      <alignment horizontal="center" vertical="center"/>
    </xf>
    <xf numFmtId="0" fontId="14" fillId="304" borderId="391" xfId="0" applyFont="1" applyFill="1" applyBorder="1" applyAlignment="1">
      <alignment horizontal="center" vertical="center"/>
    </xf>
    <xf numFmtId="0" fontId="19" fillId="265" borderId="391" xfId="0" applyFont="1" applyFill="1" applyBorder="1" applyAlignment="1">
      <alignment horizontal="center" vertical="center"/>
    </xf>
    <xf numFmtId="0" fontId="22" fillId="282" borderId="335" xfId="0" applyFont="1" applyFill="1" applyBorder="1" applyAlignment="1">
      <alignment horizontal="center" vertical="center" wrapText="1"/>
    </xf>
    <xf numFmtId="0" fontId="22" fillId="305" borderId="335" xfId="0" applyFont="1" applyFill="1" applyBorder="1" applyAlignment="1">
      <alignment horizontal="center" vertical="center" wrapText="1"/>
    </xf>
    <xf numFmtId="0" fontId="22" fillId="283" borderId="338" xfId="0" applyFont="1" applyFill="1" applyBorder="1" applyAlignment="1">
      <alignment horizontal="center" vertical="center" wrapText="1"/>
    </xf>
    <xf numFmtId="0" fontId="22" fillId="306" borderId="338" xfId="0" applyFont="1" applyFill="1" applyBorder="1" applyAlignment="1">
      <alignment horizontal="center" vertical="center" wrapText="1"/>
    </xf>
    <xf numFmtId="0" fontId="94" fillId="0" borderId="355" xfId="0" applyFont="1" applyBorder="1" applyAlignment="1">
      <alignment horizontal="center"/>
    </xf>
    <xf numFmtId="0" fontId="22" fillId="281" borderId="334" xfId="0" applyFont="1" applyFill="1" applyBorder="1" applyAlignment="1">
      <alignment horizontal="center" vertical="center" wrapText="1"/>
    </xf>
    <xf numFmtId="0" fontId="22" fillId="304" borderId="334" xfId="0" applyFont="1" applyFill="1" applyBorder="1" applyAlignment="1">
      <alignment horizontal="center" vertical="center" wrapText="1"/>
    </xf>
    <xf numFmtId="0" fontId="22" fillId="279" borderId="335" xfId="0" applyFont="1" applyFill="1" applyBorder="1" applyAlignment="1">
      <alignment horizontal="center" vertical="center" wrapText="1"/>
    </xf>
    <xf numFmtId="0" fontId="22" fillId="302" borderId="335" xfId="0" applyFont="1" applyFill="1" applyBorder="1" applyAlignment="1">
      <alignment horizontal="center" vertical="center" wrapText="1"/>
    </xf>
    <xf numFmtId="0" fontId="22" fillId="12" borderId="360" xfId="0" applyFont="1" applyFill="1" applyBorder="1" applyAlignment="1">
      <alignment horizontal="center" vertical="center" wrapText="1"/>
    </xf>
    <xf numFmtId="0" fontId="24" fillId="0" borderId="322" xfId="0" applyFont="1" applyBorder="1"/>
    <xf numFmtId="0" fontId="24" fillId="0" borderId="361" xfId="0" applyFont="1" applyBorder="1"/>
    <xf numFmtId="0" fontId="23" fillId="16" borderId="360" xfId="0" applyFont="1" applyFill="1" applyBorder="1" applyAlignment="1">
      <alignment horizontal="center" vertical="center" wrapText="1"/>
    </xf>
    <xf numFmtId="0" fontId="23" fillId="17" borderId="322" xfId="0" applyFont="1" applyFill="1" applyBorder="1" applyAlignment="1">
      <alignment horizontal="center" vertical="center" wrapText="1"/>
    </xf>
    <xf numFmtId="0" fontId="23" fillId="18" borderId="243" xfId="0" applyFont="1" applyFill="1" applyBorder="1" applyAlignment="1">
      <alignment horizontal="center" vertical="center" wrapText="1"/>
    </xf>
    <xf numFmtId="0" fontId="22" fillId="19" borderId="287" xfId="0" applyFont="1" applyFill="1" applyBorder="1" applyAlignment="1">
      <alignment horizontal="center"/>
    </xf>
    <xf numFmtId="0" fontId="22" fillId="20" borderId="322" xfId="0" applyFont="1" applyFill="1" applyBorder="1" applyAlignment="1">
      <alignment horizontal="center"/>
    </xf>
    <xf numFmtId="0" fontId="22" fillId="21" borderId="243" xfId="0" applyFont="1" applyFill="1" applyBorder="1" applyAlignment="1">
      <alignment horizontal="center"/>
    </xf>
    <xf numFmtId="0" fontId="23" fillId="23" borderId="322" xfId="0" applyFont="1" applyFill="1" applyBorder="1" applyAlignment="1">
      <alignment horizontal="center" wrapText="1"/>
    </xf>
    <xf numFmtId="0" fontId="23" fillId="24" borderId="68" xfId="0" applyFont="1" applyFill="1" applyBorder="1" applyAlignment="1">
      <alignment horizontal="center" wrapText="1"/>
    </xf>
    <xf numFmtId="0" fontId="23" fillId="25" borderId="67" xfId="0" applyFont="1" applyFill="1" applyBorder="1" applyAlignment="1">
      <alignment horizontal="center" wrapText="1"/>
    </xf>
    <xf numFmtId="0" fontId="23" fillId="26" borderId="361" xfId="0" applyFont="1" applyFill="1" applyBorder="1" applyAlignment="1">
      <alignment horizontal="center" wrapText="1"/>
    </xf>
    <xf numFmtId="0" fontId="95" fillId="273" borderId="332" xfId="0" applyFont="1" applyFill="1" applyBorder="1" applyAlignment="1">
      <alignment horizontal="center" vertical="center" wrapText="1"/>
    </xf>
    <xf numFmtId="0" fontId="22" fillId="27" borderId="224" xfId="0" applyFont="1" applyFill="1" applyBorder="1" applyAlignment="1">
      <alignment horizontal="center" vertical="center" wrapText="1"/>
    </xf>
    <xf numFmtId="0" fontId="23" fillId="0" borderId="240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2" fillId="10" borderId="7" xfId="0" applyFont="1" applyFill="1" applyBorder="1" applyAlignment="1">
      <alignment horizontal="center" vertical="center" wrapText="1"/>
    </xf>
    <xf numFmtId="0" fontId="22" fillId="9" borderId="240" xfId="0" applyFont="1" applyFill="1" applyBorder="1" applyAlignment="1">
      <alignment horizontal="center" vertical="center" wrapText="1"/>
    </xf>
    <xf numFmtId="0" fontId="24" fillId="9" borderId="240" xfId="0" applyFont="1" applyFill="1" applyBorder="1" applyAlignment="1">
      <alignment horizontal="center" vertical="center" wrapText="1"/>
    </xf>
    <xf numFmtId="0" fontId="24" fillId="11" borderId="8" xfId="0" applyFont="1" applyFill="1" applyBorder="1" applyAlignment="1">
      <alignment horizontal="center" vertical="center" wrapText="1"/>
    </xf>
    <xf numFmtId="0" fontId="24" fillId="0" borderId="240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95" fillId="266" borderId="336" xfId="0" applyFont="1" applyFill="1" applyBorder="1" applyAlignment="1">
      <alignment horizontal="center" vertical="center" wrapText="1"/>
    </xf>
    <xf numFmtId="0" fontId="96" fillId="0" borderId="336" xfId="0" applyFont="1" applyBorder="1" applyAlignment="1">
      <alignment vertical="center" wrapText="1"/>
    </xf>
    <xf numFmtId="0" fontId="95" fillId="267" borderId="335" xfId="0" applyFont="1" applyFill="1" applyBorder="1" applyAlignment="1">
      <alignment horizontal="center" vertical="center" wrapText="1"/>
    </xf>
    <xf numFmtId="0" fontId="96" fillId="0" borderId="335" xfId="0" applyFont="1" applyBorder="1" applyAlignment="1">
      <alignment vertical="center" wrapText="1"/>
    </xf>
    <xf numFmtId="0" fontId="95" fillId="274" borderId="338" xfId="0" applyFont="1" applyFill="1" applyBorder="1" applyAlignment="1">
      <alignment horizontal="center" vertical="center" wrapText="1"/>
    </xf>
    <xf numFmtId="0" fontId="96" fillId="0" borderId="338" xfId="0" applyFont="1" applyBorder="1" applyAlignment="1">
      <alignment vertical="center" wrapText="1"/>
    </xf>
    <xf numFmtId="0" fontId="22" fillId="275" borderId="334" xfId="0" applyFont="1" applyFill="1" applyBorder="1" applyAlignment="1">
      <alignment horizontal="center" textRotation="90" wrapText="1"/>
    </xf>
    <xf numFmtId="0" fontId="22" fillId="298" borderId="334" xfId="0" applyFont="1" applyFill="1" applyBorder="1" applyAlignment="1">
      <alignment horizontal="center" textRotation="90" wrapText="1"/>
    </xf>
    <xf numFmtId="0" fontId="95" fillId="276" borderId="335" xfId="0" applyFont="1" applyFill="1" applyBorder="1" applyAlignment="1">
      <alignment horizontal="center" textRotation="90" wrapText="1"/>
    </xf>
    <xf numFmtId="0" fontId="95" fillId="299" borderId="335" xfId="0" applyFont="1" applyFill="1" applyBorder="1" applyAlignment="1">
      <alignment horizontal="center" textRotation="90" wrapText="1"/>
    </xf>
    <xf numFmtId="0" fontId="22" fillId="277" borderId="333" xfId="0" applyFont="1" applyFill="1" applyBorder="1" applyAlignment="1">
      <alignment horizontal="center" textRotation="90" wrapText="1"/>
    </xf>
    <xf numFmtId="0" fontId="22" fillId="300" borderId="333" xfId="0" applyFont="1" applyFill="1" applyBorder="1" applyAlignment="1">
      <alignment horizontal="center" textRotation="90" wrapText="1"/>
    </xf>
    <xf numFmtId="0" fontId="59" fillId="170" borderId="213" xfId="0" applyFont="1" applyFill="1" applyBorder="1"/>
    <xf numFmtId="0" fontId="59" fillId="171" borderId="214" xfId="0" applyFont="1" applyFill="1" applyBorder="1"/>
    <xf numFmtId="0" fontId="19" fillId="171" borderId="214" xfId="0" applyFont="1" applyFill="1" applyBorder="1"/>
    <xf numFmtId="0" fontId="59" fillId="218" borderId="273" xfId="0" applyFont="1" applyFill="1" applyBorder="1"/>
    <xf numFmtId="0" fontId="59" fillId="219" borderId="274" xfId="0" applyFont="1" applyFill="1" applyBorder="1"/>
    <xf numFmtId="0" fontId="19" fillId="219" borderId="274" xfId="0" applyFont="1" applyFill="1" applyBorder="1"/>
    <xf numFmtId="1" fontId="49" fillId="0" borderId="332" xfId="0" applyNumberFormat="1" applyFont="1" applyBorder="1"/>
    <xf numFmtId="1" fontId="49" fillId="0" borderId="155" xfId="0" applyNumberFormat="1" applyFont="1" applyBorder="1"/>
    <xf numFmtId="10" fontId="49" fillId="0" borderId="209" xfId="0" applyNumberFormat="1" applyFont="1" applyBorder="1"/>
    <xf numFmtId="10" fontId="64" fillId="214" borderId="244" xfId="0" applyNumberFormat="1" applyFont="1" applyFill="1" applyBorder="1" applyAlignment="1">
      <alignment horizontal="center" vertical="center"/>
    </xf>
    <xf numFmtId="10" fontId="64" fillId="214" borderId="340" xfId="0" applyNumberFormat="1" applyFont="1" applyFill="1" applyBorder="1" applyAlignment="1">
      <alignment horizontal="center" vertical="center"/>
    </xf>
    <xf numFmtId="10" fontId="64" fillId="214" borderId="247" xfId="0" applyNumberFormat="1" applyFont="1" applyFill="1" applyBorder="1" applyAlignment="1">
      <alignment horizontal="center" vertical="center"/>
    </xf>
    <xf numFmtId="10" fontId="64" fillId="214" borderId="329" xfId="0" applyNumberFormat="1" applyFont="1" applyFill="1" applyBorder="1" applyAlignment="1">
      <alignment horizontal="center" vertical="center"/>
    </xf>
    <xf numFmtId="10" fontId="64" fillId="214" borderId="355" xfId="0" applyNumberFormat="1" applyFont="1" applyFill="1" applyBorder="1" applyAlignment="1">
      <alignment horizontal="center" vertical="center"/>
    </xf>
    <xf numFmtId="10" fontId="64" fillId="214" borderId="242" xfId="0" applyNumberFormat="1" applyFont="1" applyFill="1" applyBorder="1" applyAlignment="1">
      <alignment horizontal="center" vertical="center"/>
    </xf>
    <xf numFmtId="10" fontId="64" fillId="214" borderId="308" xfId="0" applyNumberFormat="1" applyFont="1" applyFill="1" applyBorder="1" applyAlignment="1">
      <alignment horizontal="center" vertical="center"/>
    </xf>
    <xf numFmtId="10" fontId="64" fillId="214" borderId="240" xfId="0" applyNumberFormat="1" applyFont="1" applyFill="1" applyBorder="1" applyAlignment="1">
      <alignment horizontal="center" vertical="center"/>
    </xf>
    <xf numFmtId="10" fontId="64" fillId="214" borderId="234" xfId="0" applyNumberFormat="1" applyFont="1" applyFill="1" applyBorder="1" applyAlignment="1">
      <alignment horizontal="center" vertical="center"/>
    </xf>
    <xf numFmtId="0" fontId="49" fillId="0" borderId="207" xfId="0" applyFont="1" applyBorder="1" applyAlignment="1">
      <alignment horizontal="right"/>
    </xf>
    <xf numFmtId="0" fontId="6" fillId="0" borderId="208" xfId="0" applyFont="1" applyBorder="1"/>
    <xf numFmtId="0" fontId="6" fillId="0" borderId="208" xfId="0" applyFont="1" applyBorder="1" applyAlignment="1">
      <alignment horizontal="right"/>
    </xf>
    <xf numFmtId="0" fontId="55" fillId="220" borderId="273" xfId="0" applyFont="1" applyFill="1" applyBorder="1"/>
    <xf numFmtId="0" fontId="55" fillId="220" borderId="274" xfId="0" applyFont="1" applyFill="1" applyBorder="1"/>
    <xf numFmtId="0" fontId="26" fillId="220" borderId="274" xfId="0" applyFont="1" applyFill="1" applyBorder="1"/>
    <xf numFmtId="10" fontId="55" fillId="220" borderId="274" xfId="0" applyNumberFormat="1" applyFont="1" applyFill="1" applyBorder="1"/>
    <xf numFmtId="10" fontId="64" fillId="214" borderId="266" xfId="0" applyNumberFormat="1" applyFont="1" applyFill="1" applyBorder="1" applyAlignment="1">
      <alignment horizontal="center" vertical="center"/>
    </xf>
    <xf numFmtId="10" fontId="64" fillId="222" borderId="244" xfId="0" applyNumberFormat="1" applyFont="1" applyFill="1" applyBorder="1" applyAlignment="1">
      <alignment horizontal="center" vertical="center"/>
    </xf>
    <xf numFmtId="10" fontId="64" fillId="222" borderId="247" xfId="0" applyNumberFormat="1" applyFont="1" applyFill="1" applyBorder="1" applyAlignment="1">
      <alignment horizontal="center" vertical="center"/>
    </xf>
    <xf numFmtId="10" fontId="64" fillId="222" borderId="329" xfId="0" applyNumberFormat="1" applyFont="1" applyFill="1" applyBorder="1" applyAlignment="1">
      <alignment horizontal="center" vertical="center"/>
    </xf>
    <xf numFmtId="10" fontId="64" fillId="222" borderId="242" xfId="0" applyNumberFormat="1" applyFont="1" applyFill="1" applyBorder="1" applyAlignment="1">
      <alignment horizontal="center" vertical="center"/>
    </xf>
    <xf numFmtId="10" fontId="64" fillId="222" borderId="308" xfId="0" applyNumberFormat="1" applyFont="1" applyFill="1" applyBorder="1" applyAlignment="1">
      <alignment horizontal="center" vertical="center"/>
    </xf>
    <xf numFmtId="10" fontId="64" fillId="222" borderId="234" xfId="0" applyNumberFormat="1" applyFont="1" applyFill="1" applyBorder="1" applyAlignment="1">
      <alignment horizontal="center" vertical="center"/>
    </xf>
    <xf numFmtId="1" fontId="26" fillId="0" borderId="240" xfId="0" applyNumberFormat="1" applyFont="1" applyBorder="1" applyAlignment="1">
      <alignment horizontal="center" vertical="center"/>
    </xf>
    <xf numFmtId="10" fontId="64" fillId="214" borderId="267" xfId="0" applyNumberFormat="1" applyFont="1" applyFill="1" applyBorder="1" applyAlignment="1">
      <alignment horizontal="center" vertical="center"/>
    </xf>
    <xf numFmtId="10" fontId="26" fillId="214" borderId="247" xfId="0" applyNumberFormat="1" applyFont="1" applyFill="1" applyBorder="1" applyAlignment="1">
      <alignment horizontal="center" vertical="center"/>
    </xf>
    <xf numFmtId="10" fontId="26" fillId="214" borderId="242" xfId="0" applyNumberFormat="1" applyFont="1" applyFill="1" applyBorder="1" applyAlignment="1">
      <alignment horizontal="center" vertical="center"/>
    </xf>
    <xf numFmtId="10" fontId="64" fillId="214" borderId="268" xfId="0" applyNumberFormat="1" applyFont="1" applyFill="1" applyBorder="1" applyAlignment="1">
      <alignment horizontal="center" vertical="center"/>
    </xf>
    <xf numFmtId="10" fontId="26" fillId="214" borderId="234" xfId="0" applyNumberFormat="1" applyFont="1" applyFill="1" applyBorder="1" applyAlignment="1">
      <alignment horizontal="center" vertical="center"/>
    </xf>
    <xf numFmtId="10" fontId="64" fillId="222" borderId="257" xfId="0" applyNumberFormat="1" applyFont="1" applyFill="1" applyBorder="1" applyAlignment="1">
      <alignment horizontal="center" vertical="center"/>
    </xf>
    <xf numFmtId="10" fontId="64" fillId="222" borderId="346" xfId="0" applyNumberFormat="1" applyFont="1" applyFill="1" applyBorder="1" applyAlignment="1">
      <alignment horizontal="center" vertical="center"/>
    </xf>
    <xf numFmtId="10" fontId="64" fillId="222" borderId="259" xfId="0" applyNumberFormat="1" applyFont="1" applyFill="1" applyBorder="1" applyAlignment="1">
      <alignment horizontal="center" vertical="center"/>
    </xf>
    <xf numFmtId="10" fontId="64" fillId="222" borderId="287" xfId="0" applyNumberFormat="1" applyFont="1" applyFill="1" applyBorder="1" applyAlignment="1">
      <alignment horizontal="center" vertical="center"/>
    </xf>
    <xf numFmtId="10" fontId="64" fillId="222" borderId="322" xfId="0" applyNumberFormat="1" applyFont="1" applyFill="1" applyBorder="1" applyAlignment="1">
      <alignment horizontal="center" vertical="center"/>
    </xf>
    <xf numFmtId="10" fontId="64" fillId="222" borderId="243" xfId="0" applyNumberFormat="1" applyFont="1" applyFill="1" applyBorder="1" applyAlignment="1">
      <alignment horizontal="center" vertical="center"/>
    </xf>
    <xf numFmtId="10" fontId="64" fillId="222" borderId="261" xfId="0" applyNumberFormat="1" applyFont="1" applyFill="1" applyBorder="1" applyAlignment="1">
      <alignment horizontal="center" vertical="center"/>
    </xf>
    <xf numFmtId="10" fontId="64" fillId="222" borderId="245" xfId="0" applyNumberFormat="1" applyFont="1" applyFill="1" applyBorder="1" applyAlignment="1">
      <alignment horizontal="center" vertical="center"/>
    </xf>
    <xf numFmtId="10" fontId="64" fillId="222" borderId="256" xfId="0" applyNumberFormat="1" applyFont="1" applyFill="1" applyBorder="1" applyAlignment="1">
      <alignment horizontal="center" vertical="center"/>
    </xf>
    <xf numFmtId="0" fontId="59" fillId="169" borderId="207" xfId="0" applyFont="1" applyFill="1" applyBorder="1" applyAlignment="1">
      <alignment horizontal="left"/>
    </xf>
    <xf numFmtId="0" fontId="7" fillId="169" borderId="208" xfId="0" applyFont="1" applyFill="1" applyBorder="1"/>
    <xf numFmtId="0" fontId="7" fillId="169" borderId="208" xfId="0" applyFont="1" applyFill="1" applyBorder="1" applyAlignment="1">
      <alignment horizontal="left"/>
    </xf>
    <xf numFmtId="0" fontId="59" fillId="169" borderId="208" xfId="0" applyFont="1" applyFill="1" applyBorder="1" applyAlignment="1">
      <alignment horizontal="center"/>
    </xf>
    <xf numFmtId="10" fontId="59" fillId="169" borderId="208" xfId="0" applyNumberFormat="1" applyFont="1" applyFill="1" applyBorder="1" applyAlignment="1">
      <alignment horizontal="center"/>
    </xf>
    <xf numFmtId="10" fontId="59" fillId="169" borderId="209" xfId="0" applyNumberFormat="1" applyFont="1" applyFill="1" applyBorder="1" applyAlignment="1">
      <alignment horizontal="center"/>
    </xf>
    <xf numFmtId="10" fontId="64" fillId="234" borderId="244" xfId="0" applyNumberFormat="1" applyFont="1" applyFill="1" applyBorder="1" applyAlignment="1">
      <alignment horizontal="center" vertical="center"/>
    </xf>
    <xf numFmtId="10" fontId="64" fillId="234" borderId="217" xfId="0" applyNumberFormat="1" applyFont="1" applyFill="1" applyBorder="1" applyAlignment="1">
      <alignment horizontal="center" vertical="center"/>
    </xf>
    <xf numFmtId="10" fontId="64" fillId="234" borderId="339" xfId="0" applyNumberFormat="1" applyFont="1" applyFill="1" applyBorder="1" applyAlignment="1">
      <alignment horizontal="center" vertical="center"/>
    </xf>
    <xf numFmtId="10" fontId="64" fillId="234" borderId="247" xfId="0" applyNumberFormat="1" applyFont="1" applyFill="1" applyBorder="1" applyAlignment="1">
      <alignment horizontal="center" vertical="center"/>
    </xf>
    <xf numFmtId="10" fontId="64" fillId="234" borderId="329" xfId="0" applyNumberFormat="1" applyFont="1" applyFill="1" applyBorder="1" applyAlignment="1">
      <alignment horizontal="center" vertical="center"/>
    </xf>
    <xf numFmtId="10" fontId="64" fillId="234" borderId="318" xfId="0" applyNumberFormat="1" applyFont="1" applyFill="1" applyBorder="1" applyAlignment="1">
      <alignment horizontal="center" vertical="center"/>
    </xf>
    <xf numFmtId="10" fontId="64" fillId="234" borderId="316" xfId="0" applyNumberFormat="1" applyFont="1" applyFill="1" applyBorder="1" applyAlignment="1">
      <alignment horizontal="center" vertical="center"/>
    </xf>
    <xf numFmtId="10" fontId="64" fillId="234" borderId="242" xfId="0" applyNumberFormat="1" applyFont="1" applyFill="1" applyBorder="1" applyAlignment="1">
      <alignment horizontal="center" vertical="center"/>
    </xf>
    <xf numFmtId="10" fontId="64" fillId="234" borderId="308" xfId="0" applyNumberFormat="1" applyFont="1" applyFill="1" applyBorder="1" applyAlignment="1">
      <alignment horizontal="center" vertical="center"/>
    </xf>
    <xf numFmtId="10" fontId="64" fillId="234" borderId="223" xfId="0" applyNumberFormat="1" applyFont="1" applyFill="1" applyBorder="1" applyAlignment="1">
      <alignment horizontal="center" vertical="center"/>
    </xf>
    <xf numFmtId="10" fontId="64" fillId="234" borderId="224" xfId="0" applyNumberFormat="1" applyFont="1" applyFill="1" applyBorder="1" applyAlignment="1">
      <alignment horizontal="center" vertical="center"/>
    </xf>
    <xf numFmtId="10" fontId="64" fillId="234" borderId="234" xfId="0" applyNumberFormat="1" applyFont="1" applyFill="1" applyBorder="1" applyAlignment="1">
      <alignment horizontal="center" vertical="center"/>
    </xf>
    <xf numFmtId="1" fontId="26" fillId="0" borderId="244" xfId="0" applyNumberFormat="1" applyFont="1" applyBorder="1" applyAlignment="1">
      <alignment horizontal="center" vertical="center"/>
    </xf>
    <xf numFmtId="1" fontId="26" fillId="0" borderId="340" xfId="0" applyNumberFormat="1" applyFont="1" applyBorder="1" applyAlignment="1">
      <alignment horizontal="center" vertical="center"/>
    </xf>
    <xf numFmtId="1" fontId="26" fillId="0" borderId="247" xfId="0" applyNumberFormat="1" applyFont="1" applyBorder="1" applyAlignment="1">
      <alignment horizontal="center" vertical="center"/>
    </xf>
    <xf numFmtId="1" fontId="26" fillId="0" borderId="308" xfId="0" applyNumberFormat="1" applyFont="1" applyBorder="1" applyAlignment="1">
      <alignment horizontal="center" vertical="center"/>
    </xf>
    <xf numFmtId="1" fontId="26" fillId="0" borderId="234" xfId="0" applyNumberFormat="1" applyFont="1" applyBorder="1" applyAlignment="1">
      <alignment horizontal="center" vertical="center"/>
    </xf>
    <xf numFmtId="0" fontId="55" fillId="172" borderId="273" xfId="0" applyFont="1" applyFill="1" applyBorder="1"/>
    <xf numFmtId="0" fontId="55" fillId="172" borderId="274" xfId="0" applyFont="1" applyFill="1" applyBorder="1"/>
    <xf numFmtId="0" fontId="26" fillId="172" borderId="274" xfId="0" applyFont="1" applyFill="1" applyBorder="1"/>
    <xf numFmtId="0" fontId="55" fillId="172" borderId="274" xfId="0" applyFont="1" applyFill="1" applyBorder="1" applyAlignment="1">
      <alignment horizontal="center"/>
    </xf>
    <xf numFmtId="10" fontId="55" fillId="172" borderId="274" xfId="0" applyNumberFormat="1" applyFont="1" applyFill="1" applyBorder="1" applyAlignment="1">
      <alignment horizontal="center"/>
    </xf>
    <xf numFmtId="10" fontId="55" fillId="172" borderId="275" xfId="0" applyNumberFormat="1" applyFont="1" applyFill="1" applyBorder="1" applyAlignment="1">
      <alignment horizontal="center"/>
    </xf>
    <xf numFmtId="0" fontId="59" fillId="169" borderId="207" xfId="0" applyFont="1" applyFill="1" applyBorder="1"/>
    <xf numFmtId="10" fontId="64" fillId="265" borderId="323" xfId="0" applyNumberFormat="1" applyFont="1" applyFill="1" applyBorder="1" applyAlignment="1">
      <alignment horizontal="center" vertical="center"/>
    </xf>
    <xf numFmtId="10" fontId="64" fillId="265" borderId="324" xfId="0" applyNumberFormat="1" applyFont="1" applyFill="1" applyBorder="1" applyAlignment="1">
      <alignment horizontal="center" vertical="center"/>
    </xf>
    <xf numFmtId="10" fontId="64" fillId="265" borderId="325" xfId="0" applyNumberFormat="1" applyFont="1" applyFill="1" applyBorder="1" applyAlignment="1">
      <alignment horizontal="center" vertical="center"/>
    </xf>
    <xf numFmtId="10" fontId="64" fillId="265" borderId="316" xfId="0" applyNumberFormat="1" applyFont="1" applyFill="1" applyBorder="1" applyAlignment="1">
      <alignment horizontal="center" vertical="center"/>
    </xf>
    <xf numFmtId="10" fontId="64" fillId="265" borderId="355" xfId="0" applyNumberFormat="1" applyFont="1" applyFill="1" applyBorder="1" applyAlignment="1">
      <alignment horizontal="center" vertical="center"/>
    </xf>
    <xf numFmtId="10" fontId="64" fillId="265" borderId="318" xfId="0" applyNumberFormat="1" applyFont="1" applyFill="1" applyBorder="1" applyAlignment="1">
      <alignment horizontal="center" vertical="center"/>
    </xf>
    <xf numFmtId="10" fontId="64" fillId="265" borderId="349" xfId="0" applyNumberFormat="1" applyFont="1" applyFill="1" applyBorder="1" applyAlignment="1">
      <alignment horizontal="center" vertical="center"/>
    </xf>
    <xf numFmtId="10" fontId="64" fillId="265" borderId="319" xfId="0" applyNumberFormat="1" applyFont="1" applyFill="1" applyBorder="1" applyAlignment="1">
      <alignment horizontal="center" vertical="center"/>
    </xf>
    <xf numFmtId="10" fontId="9" fillId="222" borderId="322" xfId="0" applyNumberFormat="1" applyFont="1" applyFill="1" applyBorder="1" applyAlignment="1">
      <alignment horizontal="center" vertical="center"/>
    </xf>
    <xf numFmtId="10" fontId="9" fillId="222" borderId="355" xfId="0" applyNumberFormat="1" applyFont="1" applyFill="1" applyBorder="1" applyAlignment="1">
      <alignment horizontal="center" vertical="center"/>
    </xf>
    <xf numFmtId="1" fontId="10" fillId="214" borderId="323" xfId="0" applyNumberFormat="1" applyFont="1" applyFill="1" applyBorder="1" applyAlignment="1">
      <alignment horizontal="center" vertical="center"/>
    </xf>
    <xf numFmtId="1" fontId="9" fillId="214" borderId="485" xfId="0" applyNumberFormat="1" applyFont="1" applyFill="1" applyBorder="1" applyAlignment="1">
      <alignment horizontal="center" vertical="center"/>
    </xf>
    <xf numFmtId="1" fontId="10" fillId="214" borderId="316" xfId="0" applyNumberFormat="1" applyFont="1" applyFill="1" applyBorder="1" applyAlignment="1">
      <alignment horizontal="center" vertical="center"/>
    </xf>
    <xf numFmtId="1" fontId="9" fillId="214" borderId="480" xfId="0" applyNumberFormat="1" applyFont="1" applyFill="1" applyBorder="1" applyAlignment="1">
      <alignment horizontal="center" vertical="center"/>
    </xf>
    <xf numFmtId="1" fontId="10" fillId="214" borderId="349" xfId="0" applyNumberFormat="1" applyFont="1" applyFill="1" applyBorder="1" applyAlignment="1">
      <alignment horizontal="center" vertical="center"/>
    </xf>
    <xf numFmtId="1" fontId="9" fillId="214" borderId="481" xfId="0" applyNumberFormat="1" applyFont="1" applyFill="1" applyBorder="1" applyAlignment="1">
      <alignment horizontal="center" vertical="center"/>
    </xf>
    <xf numFmtId="10" fontId="9" fillId="214" borderId="325" xfId="0" applyNumberFormat="1" applyFont="1" applyFill="1" applyBorder="1" applyAlignment="1">
      <alignment horizontal="center" vertical="center"/>
    </xf>
    <xf numFmtId="10" fontId="9" fillId="214" borderId="318" xfId="0" applyNumberFormat="1" applyFont="1" applyFill="1" applyBorder="1" applyAlignment="1">
      <alignment horizontal="center" vertical="center"/>
    </xf>
    <xf numFmtId="10" fontId="9" fillId="214" borderId="326" xfId="0" applyNumberFormat="1" applyFont="1" applyFill="1" applyBorder="1" applyAlignment="1">
      <alignment horizontal="center" vertical="center"/>
    </xf>
    <xf numFmtId="1" fontId="10" fillId="214" borderId="324" xfId="0" applyNumberFormat="1" applyFont="1" applyFill="1" applyBorder="1" applyAlignment="1">
      <alignment horizontal="center" vertical="center"/>
    </xf>
    <xf numFmtId="1" fontId="10" fillId="214" borderId="485" xfId="0" applyNumberFormat="1" applyFont="1" applyFill="1" applyBorder="1" applyAlignment="1">
      <alignment horizontal="center" vertical="center"/>
    </xf>
    <xf numFmtId="1" fontId="10" fillId="214" borderId="355" xfId="0" applyNumberFormat="1" applyFont="1" applyFill="1" applyBorder="1" applyAlignment="1">
      <alignment horizontal="center" vertical="center"/>
    </xf>
    <xf numFmtId="1" fontId="10" fillId="214" borderId="480" xfId="0" applyNumberFormat="1" applyFont="1" applyFill="1" applyBorder="1" applyAlignment="1">
      <alignment horizontal="center" vertical="center"/>
    </xf>
    <xf numFmtId="1" fontId="10" fillId="214" borderId="319" xfId="0" applyNumberFormat="1" applyFont="1" applyFill="1" applyBorder="1" applyAlignment="1">
      <alignment horizontal="center" vertical="center"/>
    </xf>
    <xf numFmtId="1" fontId="10" fillId="214" borderId="481" xfId="0" applyNumberFormat="1" applyFont="1" applyFill="1" applyBorder="1" applyAlignment="1">
      <alignment horizontal="center" vertical="center"/>
    </xf>
    <xf numFmtId="10" fontId="10" fillId="214" borderId="324" xfId="0" applyNumberFormat="1" applyFont="1" applyFill="1" applyBorder="1" applyAlignment="1">
      <alignment horizontal="center" vertical="center"/>
    </xf>
    <xf numFmtId="10" fontId="10" fillId="214" borderId="325" xfId="0" applyNumberFormat="1" applyFont="1" applyFill="1" applyBorder="1" applyAlignment="1">
      <alignment horizontal="center" vertical="center"/>
    </xf>
    <xf numFmtId="10" fontId="10" fillId="214" borderId="355" xfId="0" applyNumberFormat="1" applyFont="1" applyFill="1" applyBorder="1" applyAlignment="1">
      <alignment horizontal="center" vertical="center"/>
    </xf>
    <xf numFmtId="10" fontId="10" fillId="214" borderId="318" xfId="0" applyNumberFormat="1" applyFont="1" applyFill="1" applyBorder="1" applyAlignment="1">
      <alignment horizontal="center" vertical="center"/>
    </xf>
    <xf numFmtId="10" fontId="10" fillId="214" borderId="319" xfId="0" applyNumberFormat="1" applyFont="1" applyFill="1" applyBorder="1" applyAlignment="1">
      <alignment horizontal="center" vertical="center"/>
    </xf>
    <xf numFmtId="10" fontId="10" fillId="214" borderId="326" xfId="0" applyNumberFormat="1" applyFont="1" applyFill="1" applyBorder="1" applyAlignment="1">
      <alignment horizontal="center" vertical="center"/>
    </xf>
    <xf numFmtId="0" fontId="51" fillId="229" borderId="176" xfId="0" applyFont="1" applyFill="1" applyBorder="1" applyAlignment="1">
      <alignment horizontal="center" vertical="center"/>
    </xf>
    <xf numFmtId="0" fontId="9" fillId="0" borderId="249" xfId="0" applyFont="1" applyBorder="1"/>
    <xf numFmtId="0" fontId="6" fillId="0" borderId="249" xfId="0" applyFont="1" applyBorder="1"/>
    <xf numFmtId="0" fontId="6" fillId="0" borderId="252" xfId="0" applyFont="1" applyBorder="1"/>
    <xf numFmtId="0" fontId="70" fillId="229" borderId="176" xfId="0" applyFont="1" applyFill="1" applyBorder="1" applyAlignment="1">
      <alignment horizontal="center" vertical="center"/>
    </xf>
    <xf numFmtId="0" fontId="39" fillId="0" borderId="249" xfId="0" applyFont="1" applyBorder="1"/>
    <xf numFmtId="0" fontId="39" fillId="0" borderId="252" xfId="0" applyFont="1" applyBorder="1"/>
    <xf numFmtId="0" fontId="73" fillId="0" borderId="176" xfId="0" applyFont="1" applyBorder="1"/>
    <xf numFmtId="0" fontId="70" fillId="229" borderId="249" xfId="0" applyFont="1" applyFill="1" applyBorder="1" applyAlignment="1">
      <alignment horizontal="center" vertical="center"/>
    </xf>
    <xf numFmtId="0" fontId="70" fillId="229" borderId="250" xfId="0" applyFont="1" applyFill="1" applyBorder="1" applyAlignment="1">
      <alignment horizontal="center" vertical="center"/>
    </xf>
    <xf numFmtId="0" fontId="61" fillId="229" borderId="251" xfId="0" applyFont="1" applyFill="1" applyBorder="1"/>
    <xf numFmtId="0" fontId="61" fillId="229" borderId="249" xfId="0" applyFont="1" applyFill="1" applyBorder="1"/>
    <xf numFmtId="0" fontId="61" fillId="229" borderId="252" xfId="0" applyFont="1" applyFill="1" applyBorder="1"/>
    <xf numFmtId="0" fontId="73" fillId="0" borderId="249" xfId="0" applyFont="1" applyBorder="1"/>
    <xf numFmtId="0" fontId="73" fillId="0" borderId="252" xfId="0" applyFont="1" applyBorder="1"/>
    <xf numFmtId="1" fontId="9" fillId="214" borderId="482" xfId="0" applyNumberFormat="1" applyFont="1" applyFill="1" applyBorder="1" applyAlignment="1">
      <alignment horizontal="center" vertical="center"/>
    </xf>
    <xf numFmtId="1" fontId="9" fillId="214" borderId="483" xfId="0" applyNumberFormat="1" applyFont="1" applyFill="1" applyBorder="1" applyAlignment="1">
      <alignment horizontal="center" vertical="center"/>
    </xf>
    <xf numFmtId="1" fontId="9" fillId="214" borderId="484" xfId="0" applyNumberFormat="1" applyFont="1" applyFill="1" applyBorder="1" applyAlignment="1">
      <alignment horizontal="center" vertical="center"/>
    </xf>
    <xf numFmtId="10" fontId="9" fillId="214" borderId="324" xfId="0" applyNumberFormat="1" applyFont="1" applyFill="1" applyBorder="1" applyAlignment="1">
      <alignment horizontal="center" vertical="center"/>
    </xf>
    <xf numFmtId="10" fontId="9" fillId="214" borderId="355" xfId="0" applyNumberFormat="1" applyFont="1" applyFill="1" applyBorder="1" applyAlignment="1">
      <alignment horizontal="center" vertical="center"/>
    </xf>
    <xf numFmtId="10" fontId="9" fillId="214" borderId="319" xfId="0" applyNumberFormat="1" applyFont="1" applyFill="1" applyBorder="1" applyAlignment="1">
      <alignment horizontal="center" vertical="center"/>
    </xf>
    <xf numFmtId="1" fontId="9" fillId="222" borderId="360" xfId="0" applyNumberFormat="1" applyFont="1" applyFill="1" applyBorder="1" applyAlignment="1">
      <alignment horizontal="center" vertical="center"/>
    </xf>
    <xf numFmtId="1" fontId="9" fillId="222" borderId="486" xfId="0" applyNumberFormat="1" applyFont="1" applyFill="1" applyBorder="1" applyAlignment="1">
      <alignment horizontal="center" vertical="center"/>
    </xf>
    <xf numFmtId="1" fontId="9" fillId="222" borderId="349" xfId="0" applyNumberFormat="1" applyFont="1" applyFill="1" applyBorder="1" applyAlignment="1">
      <alignment horizontal="center" vertical="center"/>
    </xf>
    <xf numFmtId="1" fontId="9" fillId="222" borderId="481" xfId="0" applyNumberFormat="1" applyFont="1" applyFill="1" applyBorder="1" applyAlignment="1">
      <alignment horizontal="center" vertical="center"/>
    </xf>
    <xf numFmtId="10" fontId="9" fillId="265" borderId="324" xfId="0" applyNumberFormat="1" applyFont="1" applyFill="1" applyBorder="1" applyAlignment="1">
      <alignment horizontal="center" vertical="center"/>
    </xf>
    <xf numFmtId="10" fontId="9" fillId="265" borderId="325" xfId="0" applyNumberFormat="1" applyFont="1" applyFill="1" applyBorder="1" applyAlignment="1">
      <alignment horizontal="center" vertical="center"/>
    </xf>
    <xf numFmtId="10" fontId="9" fillId="265" borderId="355" xfId="0" applyNumberFormat="1" applyFont="1" applyFill="1" applyBorder="1" applyAlignment="1">
      <alignment horizontal="center" vertical="center"/>
    </xf>
    <xf numFmtId="10" fontId="9" fillId="265" borderId="318" xfId="0" applyNumberFormat="1" applyFont="1" applyFill="1" applyBorder="1" applyAlignment="1">
      <alignment horizontal="center" vertical="center"/>
    </xf>
    <xf numFmtId="10" fontId="9" fillId="265" borderId="319" xfId="0" applyNumberFormat="1" applyFont="1" applyFill="1" applyBorder="1" applyAlignment="1">
      <alignment horizontal="center" vertical="center"/>
    </xf>
    <xf numFmtId="10" fontId="9" fillId="265" borderId="326" xfId="0" applyNumberFormat="1" applyFont="1" applyFill="1" applyBorder="1" applyAlignment="1">
      <alignment horizontal="center" vertical="center"/>
    </xf>
    <xf numFmtId="10" fontId="9" fillId="304" borderId="199" xfId="0" applyNumberFormat="1" applyFont="1" applyFill="1" applyBorder="1" applyAlignment="1">
      <alignment horizontal="center" vertical="center"/>
    </xf>
    <xf numFmtId="1" fontId="9" fillId="234" borderId="323" xfId="0" applyNumberFormat="1" applyFont="1" applyFill="1" applyBorder="1" applyAlignment="1">
      <alignment horizontal="center" vertical="center"/>
    </xf>
    <xf numFmtId="9" fontId="9" fillId="234" borderId="400" xfId="0" applyNumberFormat="1" applyFont="1" applyFill="1" applyBorder="1" applyAlignment="1">
      <alignment horizontal="center" vertical="center"/>
    </xf>
    <xf numFmtId="1" fontId="9" fillId="234" borderId="316" xfId="0" applyNumberFormat="1" applyFont="1" applyFill="1" applyBorder="1" applyAlignment="1">
      <alignment horizontal="center" vertical="center"/>
    </xf>
    <xf numFmtId="9" fontId="9" fillId="234" borderId="242" xfId="0" applyNumberFormat="1" applyFont="1" applyFill="1" applyBorder="1" applyAlignment="1">
      <alignment horizontal="center" vertical="center"/>
    </xf>
    <xf numFmtId="1" fontId="9" fillId="234" borderId="349" xfId="0" applyNumberFormat="1" applyFont="1" applyFill="1" applyBorder="1" applyAlignment="1">
      <alignment horizontal="center" vertical="center"/>
    </xf>
    <xf numFmtId="9" fontId="9" fillId="234" borderId="350" xfId="0" applyNumberFormat="1" applyFont="1" applyFill="1" applyBorder="1" applyAlignment="1">
      <alignment horizontal="center" vertical="center"/>
    </xf>
    <xf numFmtId="10" fontId="9" fillId="234" borderId="355" xfId="0" applyNumberFormat="1" applyFont="1" applyFill="1" applyBorder="1" applyAlignment="1">
      <alignment horizontal="center" vertical="center"/>
    </xf>
    <xf numFmtId="10" fontId="9" fillId="234" borderId="318" xfId="0" applyNumberFormat="1" applyFont="1" applyFill="1" applyBorder="1" applyAlignment="1">
      <alignment horizontal="center" vertical="center"/>
    </xf>
    <xf numFmtId="10" fontId="9" fillId="234" borderId="319" xfId="0" applyNumberFormat="1" applyFont="1" applyFill="1" applyBorder="1" applyAlignment="1">
      <alignment horizontal="center" vertical="center"/>
    </xf>
    <xf numFmtId="10" fontId="9" fillId="234" borderId="326" xfId="0" applyNumberFormat="1" applyFont="1" applyFill="1" applyBorder="1" applyAlignment="1">
      <alignment horizontal="center" vertical="center"/>
    </xf>
    <xf numFmtId="1" fontId="9" fillId="265" borderId="478" xfId="0" applyNumberFormat="1" applyFont="1" applyFill="1" applyBorder="1" applyAlignment="1">
      <alignment horizontal="center" vertical="center"/>
    </xf>
    <xf numFmtId="1" fontId="9" fillId="265" borderId="479" xfId="0" applyNumberFormat="1" applyFont="1" applyFill="1" applyBorder="1" applyAlignment="1">
      <alignment horizontal="center" vertical="center"/>
    </xf>
    <xf numFmtId="1" fontId="9" fillId="265" borderId="316" xfId="0" applyNumberFormat="1" applyFont="1" applyFill="1" applyBorder="1" applyAlignment="1">
      <alignment horizontal="center" vertical="center"/>
    </xf>
    <xf numFmtId="1" fontId="9" fillId="265" borderId="480" xfId="0" applyNumberFormat="1" applyFont="1" applyFill="1" applyBorder="1" applyAlignment="1">
      <alignment horizontal="center" vertical="center"/>
    </xf>
    <xf numFmtId="1" fontId="9" fillId="265" borderId="349" xfId="0" applyNumberFormat="1" applyFont="1" applyFill="1" applyBorder="1" applyAlignment="1">
      <alignment horizontal="center" vertical="center"/>
    </xf>
    <xf numFmtId="1" fontId="9" fillId="265" borderId="481" xfId="0" applyNumberFormat="1" applyFont="1" applyFill="1" applyBorder="1" applyAlignment="1">
      <alignment horizontal="center" vertical="center"/>
    </xf>
    <xf numFmtId="10" fontId="9" fillId="234" borderId="324" xfId="0" applyNumberFormat="1" applyFont="1" applyFill="1" applyBorder="1" applyAlignment="1">
      <alignment horizontal="center" vertical="center"/>
    </xf>
    <xf numFmtId="10" fontId="9" fillId="234" borderId="325" xfId="0" applyNumberFormat="1" applyFont="1" applyFill="1" applyBorder="1" applyAlignment="1">
      <alignment horizontal="center" vertical="center"/>
    </xf>
    <xf numFmtId="0" fontId="14" fillId="0" borderId="208" xfId="0" applyFont="1" applyBorder="1" applyAlignment="1">
      <alignment horizontal="center" vertical="center"/>
    </xf>
    <xf numFmtId="0" fontId="14" fillId="0" borderId="211" xfId="0" applyFont="1" applyBorder="1" applyAlignment="1">
      <alignment horizontal="center" vertical="center"/>
    </xf>
    <xf numFmtId="0" fontId="7" fillId="0" borderId="192" xfId="0" applyFont="1" applyBorder="1" applyAlignment="1">
      <alignment horizontal="center" vertical="center"/>
    </xf>
    <xf numFmtId="0" fontId="14" fillId="0" borderId="274" xfId="0" applyFont="1" applyBorder="1" applyAlignment="1">
      <alignment horizontal="center" vertical="center"/>
    </xf>
    <xf numFmtId="1" fontId="9" fillId="304" borderId="84" xfId="0" applyNumberFormat="1" applyFont="1" applyFill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9" fillId="222" borderId="482" xfId="0" applyNumberFormat="1" applyFont="1" applyFill="1" applyBorder="1" applyAlignment="1">
      <alignment horizontal="center" vertical="center"/>
    </xf>
    <xf numFmtId="1" fontId="9" fillId="222" borderId="483" xfId="0" applyNumberFormat="1" applyFont="1" applyFill="1" applyBorder="1" applyAlignment="1">
      <alignment horizontal="center" vertical="center"/>
    </xf>
    <xf numFmtId="1" fontId="9" fillId="222" borderId="484" xfId="0" applyNumberFormat="1" applyFont="1" applyFill="1" applyBorder="1" applyAlignment="1">
      <alignment horizontal="center" vertical="center"/>
    </xf>
    <xf numFmtId="10" fontId="9" fillId="222" borderId="325" xfId="0" applyNumberFormat="1" applyFont="1" applyFill="1" applyBorder="1" applyAlignment="1">
      <alignment horizontal="center" vertical="center"/>
    </xf>
    <xf numFmtId="10" fontId="9" fillId="222" borderId="318" xfId="0" applyNumberFormat="1" applyFont="1" applyFill="1" applyBorder="1" applyAlignment="1">
      <alignment horizontal="center" vertical="center"/>
    </xf>
    <xf numFmtId="0" fontId="10" fillId="306" borderId="335" xfId="0" applyFont="1" applyFill="1" applyBorder="1" applyAlignment="1">
      <alignment horizontal="center" vertical="center" wrapText="1"/>
    </xf>
    <xf numFmtId="0" fontId="10" fillId="306" borderId="338" xfId="0" applyFont="1" applyFill="1" applyBorder="1" applyAlignment="1">
      <alignment horizontal="center" vertical="center" wrapText="1"/>
    </xf>
    <xf numFmtId="0" fontId="10" fillId="303" borderId="335" xfId="0" applyFont="1" applyFill="1" applyBorder="1" applyAlignment="1">
      <alignment horizontal="center" textRotation="90" wrapText="1"/>
    </xf>
    <xf numFmtId="0" fontId="10" fillId="303" borderId="333" xfId="0" applyFont="1" applyFill="1" applyBorder="1" applyAlignment="1">
      <alignment horizontal="center" textRotation="90" wrapText="1"/>
    </xf>
    <xf numFmtId="0" fontId="10" fillId="304" borderId="334" xfId="0" applyFont="1" applyFill="1" applyBorder="1" applyAlignment="1">
      <alignment horizontal="center" vertical="center" wrapText="1"/>
    </xf>
    <xf numFmtId="0" fontId="10" fillId="303" borderId="335" xfId="0" applyFont="1" applyFill="1" applyBorder="1" applyAlignment="1">
      <alignment horizontal="center" vertical="center" wrapText="1"/>
    </xf>
    <xf numFmtId="0" fontId="10" fillId="304" borderId="360" xfId="0" applyFont="1" applyFill="1" applyBorder="1" applyAlignment="1">
      <alignment horizontal="center" vertical="center" wrapText="1"/>
    </xf>
    <xf numFmtId="0" fontId="9" fillId="0" borderId="322" xfId="0" applyFont="1" applyBorder="1"/>
    <xf numFmtId="0" fontId="9" fillId="0" borderId="361" xfId="0" applyFont="1" applyBorder="1"/>
    <xf numFmtId="0" fontId="10" fillId="297" borderId="360" xfId="0" applyFont="1" applyFill="1" applyBorder="1" applyAlignment="1">
      <alignment horizontal="center" vertical="center" wrapText="1"/>
    </xf>
    <xf numFmtId="0" fontId="10" fillId="297" borderId="322" xfId="0" applyFont="1" applyFill="1" applyBorder="1" applyAlignment="1">
      <alignment horizontal="center" vertical="center" wrapText="1"/>
    </xf>
    <xf numFmtId="0" fontId="10" fillId="297" borderId="243" xfId="0" applyFont="1" applyFill="1" applyBorder="1" applyAlignment="1">
      <alignment horizontal="center" vertical="center" wrapText="1"/>
    </xf>
    <xf numFmtId="0" fontId="10" fillId="300" borderId="287" xfId="0" applyFont="1" applyFill="1" applyBorder="1" applyAlignment="1">
      <alignment horizontal="center"/>
    </xf>
    <xf numFmtId="0" fontId="10" fillId="300" borderId="322" xfId="0" applyFont="1" applyFill="1" applyBorder="1" applyAlignment="1">
      <alignment horizontal="center"/>
    </xf>
    <xf numFmtId="0" fontId="10" fillId="300" borderId="243" xfId="0" applyFont="1" applyFill="1" applyBorder="1" applyAlignment="1">
      <alignment horizontal="center"/>
    </xf>
    <xf numFmtId="0" fontId="10" fillId="303" borderId="322" xfId="0" applyFont="1" applyFill="1" applyBorder="1" applyAlignment="1">
      <alignment horizontal="center" wrapText="1"/>
    </xf>
    <xf numFmtId="0" fontId="10" fillId="303" borderId="68" xfId="0" applyFont="1" applyFill="1" applyBorder="1" applyAlignment="1">
      <alignment horizontal="center" wrapText="1"/>
    </xf>
    <xf numFmtId="0" fontId="10" fillId="303" borderId="67" xfId="0" applyFont="1" applyFill="1" applyBorder="1" applyAlignment="1">
      <alignment horizontal="center" wrapText="1"/>
    </xf>
    <xf numFmtId="0" fontId="10" fillId="303" borderId="361" xfId="0" applyFont="1" applyFill="1" applyBorder="1" applyAlignment="1">
      <alignment horizontal="center" wrapText="1"/>
    </xf>
    <xf numFmtId="0" fontId="10" fillId="304" borderId="332" xfId="0" applyFont="1" applyFill="1" applyBorder="1" applyAlignment="1">
      <alignment horizontal="center" vertical="center" wrapText="1"/>
    </xf>
    <xf numFmtId="0" fontId="10" fillId="297" borderId="224" xfId="0" applyFont="1" applyFill="1" applyBorder="1" applyAlignment="1">
      <alignment horizontal="center" vertical="center" wrapText="1"/>
    </xf>
    <xf numFmtId="0" fontId="10" fillId="0" borderId="24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297" borderId="7" xfId="0" applyFont="1" applyFill="1" applyBorder="1" applyAlignment="1">
      <alignment horizontal="center" vertical="center" wrapText="1"/>
    </xf>
    <xf numFmtId="0" fontId="10" fillId="297" borderId="240" xfId="0" applyFont="1" applyFill="1" applyBorder="1" applyAlignment="1">
      <alignment horizontal="center" vertical="center" wrapText="1"/>
    </xf>
    <xf numFmtId="0" fontId="9" fillId="297" borderId="240" xfId="0" applyFont="1" applyFill="1" applyBorder="1" applyAlignment="1">
      <alignment horizontal="center" vertical="center" wrapText="1"/>
    </xf>
    <xf numFmtId="0" fontId="9" fillId="297" borderId="8" xfId="0" applyFont="1" applyFill="1" applyBorder="1" applyAlignment="1">
      <alignment horizontal="center" vertical="center" wrapText="1"/>
    </xf>
    <xf numFmtId="0" fontId="9" fillId="0" borderId="24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304" borderId="336" xfId="0" applyFont="1" applyFill="1" applyBorder="1" applyAlignment="1">
      <alignment horizontal="center" vertical="center" wrapText="1"/>
    </xf>
    <xf numFmtId="0" fontId="9" fillId="0" borderId="336" xfId="0" applyFont="1" applyBorder="1" applyAlignment="1">
      <alignment vertical="center" wrapText="1"/>
    </xf>
    <xf numFmtId="0" fontId="10" fillId="304" borderId="335" xfId="0" applyFont="1" applyFill="1" applyBorder="1" applyAlignment="1">
      <alignment horizontal="center" vertical="center" wrapText="1"/>
    </xf>
    <xf numFmtId="0" fontId="9" fillId="0" borderId="335" xfId="0" applyFont="1" applyBorder="1" applyAlignment="1">
      <alignment vertical="center" wrapText="1"/>
    </xf>
    <xf numFmtId="0" fontId="10" fillId="304" borderId="338" xfId="0" applyFont="1" applyFill="1" applyBorder="1" applyAlignment="1">
      <alignment horizontal="center" vertical="center" wrapText="1"/>
    </xf>
    <xf numFmtId="0" fontId="9" fillId="0" borderId="338" xfId="0" applyFont="1" applyBorder="1" applyAlignment="1">
      <alignment vertical="center" wrapText="1"/>
    </xf>
    <xf numFmtId="0" fontId="10" fillId="300" borderId="334" xfId="0" applyFont="1" applyFill="1" applyBorder="1" applyAlignment="1">
      <alignment horizontal="center" textRotation="90" wrapText="1"/>
    </xf>
    <xf numFmtId="0" fontId="10" fillId="300" borderId="335" xfId="0" applyFont="1" applyFill="1" applyBorder="1" applyAlignment="1">
      <alignment horizontal="center" textRotation="90" wrapText="1"/>
    </xf>
    <xf numFmtId="0" fontId="10" fillId="300" borderId="333" xfId="0" applyFont="1" applyFill="1" applyBorder="1" applyAlignment="1">
      <alignment horizontal="center" textRotation="90" wrapText="1"/>
    </xf>
    <xf numFmtId="0" fontId="10" fillId="303" borderId="334" xfId="0" applyFont="1" applyFill="1" applyBorder="1" applyAlignment="1">
      <alignment horizontal="center" textRotation="90" wrapText="1"/>
    </xf>
    <xf numFmtId="10" fontId="64" fillId="304" borderId="253" xfId="0" applyNumberFormat="1" applyFont="1" applyFill="1" applyBorder="1" applyAlignment="1">
      <alignment horizontal="center" vertical="center"/>
    </xf>
    <xf numFmtId="10" fontId="64" fillId="304" borderId="254" xfId="0" applyNumberFormat="1" applyFont="1" applyFill="1" applyBorder="1" applyAlignment="1">
      <alignment horizontal="center" vertical="center"/>
    </xf>
    <xf numFmtId="10" fontId="64" fillId="0" borderId="261" xfId="0" applyNumberFormat="1" applyFont="1" applyBorder="1" applyAlignment="1">
      <alignment horizontal="center" vertical="center"/>
    </xf>
    <xf numFmtId="1" fontId="59" fillId="169" borderId="208" xfId="0" applyNumberFormat="1" applyFont="1" applyFill="1" applyBorder="1" applyAlignment="1">
      <alignment horizontal="center"/>
    </xf>
    <xf numFmtId="0" fontId="59" fillId="169" borderId="210" xfId="0" applyFont="1" applyFill="1" applyBorder="1" applyAlignment="1">
      <alignment horizontal="left"/>
    </xf>
    <xf numFmtId="0" fontId="7" fillId="169" borderId="211" xfId="0" applyFont="1" applyFill="1" applyBorder="1" applyAlignment="1">
      <alignment horizontal="left"/>
    </xf>
    <xf numFmtId="0" fontId="59" fillId="169" borderId="211" xfId="0" applyFont="1" applyFill="1" applyBorder="1" applyAlignment="1">
      <alignment horizontal="center"/>
    </xf>
    <xf numFmtId="10" fontId="59" fillId="169" borderId="211" xfId="0" applyNumberFormat="1" applyFont="1" applyFill="1" applyBorder="1" applyAlignment="1">
      <alignment horizontal="center"/>
    </xf>
    <xf numFmtId="1" fontId="59" fillId="169" borderId="211" xfId="0" applyNumberFormat="1" applyFont="1" applyFill="1" applyBorder="1" applyAlignment="1">
      <alignment horizontal="center"/>
    </xf>
    <xf numFmtId="10" fontId="59" fillId="169" borderId="211" xfId="0" applyNumberFormat="1" applyFont="1" applyFill="1" applyBorder="1"/>
    <xf numFmtId="0" fontId="55" fillId="220" borderId="274" xfId="0" applyFont="1" applyFill="1" applyBorder="1" applyAlignment="1">
      <alignment horizontal="center"/>
    </xf>
    <xf numFmtId="10" fontId="55" fillId="220" borderId="274" xfId="0" applyNumberFormat="1" applyFont="1" applyFill="1" applyBorder="1" applyAlignment="1">
      <alignment horizontal="center"/>
    </xf>
    <xf numFmtId="1" fontId="19" fillId="0" borderId="244" xfId="0" applyNumberFormat="1" applyFont="1" applyBorder="1" applyAlignment="1">
      <alignment horizontal="center" vertical="center"/>
    </xf>
    <xf numFmtId="1" fontId="19" fillId="0" borderId="340" xfId="0" applyNumberFormat="1" applyFont="1" applyBorder="1" applyAlignment="1">
      <alignment horizontal="center" vertical="center"/>
    </xf>
    <xf numFmtId="1" fontId="19" fillId="0" borderId="247" xfId="0" applyNumberFormat="1" applyFont="1" applyBorder="1" applyAlignment="1">
      <alignment horizontal="center" vertical="center"/>
    </xf>
    <xf numFmtId="1" fontId="19" fillId="0" borderId="308" xfId="0" applyNumberFormat="1" applyFont="1" applyBorder="1" applyAlignment="1">
      <alignment horizontal="center" vertical="center"/>
    </xf>
    <xf numFmtId="1" fontId="19" fillId="0" borderId="240" xfId="0" applyNumberFormat="1" applyFont="1" applyBorder="1" applyAlignment="1">
      <alignment horizontal="center" vertical="center"/>
    </xf>
    <xf numFmtId="1" fontId="19" fillId="0" borderId="234" xfId="0" applyNumberFormat="1" applyFont="1" applyBorder="1" applyAlignment="1">
      <alignment horizontal="center" vertical="center"/>
    </xf>
    <xf numFmtId="0" fontId="74" fillId="239" borderId="360" xfId="0" applyFont="1" applyFill="1" applyBorder="1" applyAlignment="1">
      <alignment horizontal="center"/>
    </xf>
    <xf numFmtId="0" fontId="74" fillId="239" borderId="322" xfId="0" applyFont="1" applyFill="1" applyBorder="1" applyAlignment="1">
      <alignment horizontal="center"/>
    </xf>
    <xf numFmtId="0" fontId="74" fillId="239" borderId="324" xfId="0" applyFont="1" applyFill="1" applyBorder="1" applyAlignment="1">
      <alignment horizontal="center"/>
    </xf>
    <xf numFmtId="0" fontId="74" fillId="239" borderId="325" xfId="0" applyFont="1" applyFill="1" applyBorder="1" applyAlignment="1">
      <alignment horizontal="center"/>
    </xf>
    <xf numFmtId="0" fontId="51" fillId="234" borderId="191" xfId="0" applyFont="1" applyFill="1" applyBorder="1" applyAlignment="1">
      <alignment horizontal="center"/>
    </xf>
    <xf numFmtId="0" fontId="51" fillId="234" borderId="192" xfId="0" applyFont="1" applyFill="1" applyBorder="1" applyAlignment="1">
      <alignment horizontal="center"/>
    </xf>
    <xf numFmtId="0" fontId="51" fillId="234" borderId="193" xfId="0" applyFont="1" applyFill="1" applyBorder="1" applyAlignment="1">
      <alignment horizontal="center"/>
    </xf>
    <xf numFmtId="0" fontId="51" fillId="250" borderId="191" xfId="0" applyFont="1" applyFill="1" applyBorder="1" applyAlignment="1">
      <alignment horizontal="center"/>
    </xf>
    <xf numFmtId="0" fontId="51" fillId="250" borderId="192" xfId="0" applyFont="1" applyFill="1" applyBorder="1" applyAlignment="1">
      <alignment horizontal="center"/>
    </xf>
    <xf numFmtId="0" fontId="51" fillId="250" borderId="193" xfId="0" applyFont="1" applyFill="1" applyBorder="1" applyAlignment="1">
      <alignment horizontal="center"/>
    </xf>
    <xf numFmtId="0" fontId="51" fillId="250" borderId="304" xfId="0" applyFont="1" applyFill="1" applyBorder="1" applyAlignment="1">
      <alignment horizontal="center"/>
    </xf>
    <xf numFmtId="0" fontId="51" fillId="250" borderId="305" xfId="0" applyFont="1" applyFill="1" applyBorder="1" applyAlignment="1">
      <alignment horizontal="center"/>
    </xf>
    <xf numFmtId="0" fontId="51" fillId="250" borderId="306" xfId="0" applyFont="1" applyFill="1" applyBorder="1" applyAlignment="1">
      <alignment horizontal="center"/>
    </xf>
    <xf numFmtId="0" fontId="51" fillId="247" borderId="191" xfId="0" applyFont="1" applyFill="1" applyBorder="1" applyAlignment="1">
      <alignment horizontal="center"/>
    </xf>
    <xf numFmtId="0" fontId="51" fillId="247" borderId="192" xfId="0" applyFont="1" applyFill="1" applyBorder="1" applyAlignment="1">
      <alignment horizontal="center"/>
    </xf>
    <xf numFmtId="0" fontId="51" fillId="247" borderId="193" xfId="0" applyFont="1" applyFill="1" applyBorder="1" applyAlignment="1">
      <alignment horizontal="center"/>
    </xf>
    <xf numFmtId="0" fontId="51" fillId="304" borderId="273" xfId="0" applyFont="1" applyFill="1" applyBorder="1" applyAlignment="1">
      <alignment horizontal="center"/>
    </xf>
    <xf numFmtId="0" fontId="51" fillId="304" borderId="274" xfId="0" applyFont="1" applyFill="1" applyBorder="1" applyAlignment="1">
      <alignment horizontal="center"/>
    </xf>
    <xf numFmtId="0" fontId="51" fillId="304" borderId="275" xfId="0" applyFont="1" applyFill="1" applyBorder="1" applyAlignment="1">
      <alignment horizontal="center"/>
    </xf>
    <xf numFmtId="0" fontId="55" fillId="0" borderId="176" xfId="0" applyFont="1" applyBorder="1" applyAlignment="1">
      <alignment horizontal="center"/>
    </xf>
    <xf numFmtId="0" fontId="55" fillId="0" borderId="249" xfId="0" applyFont="1" applyBorder="1" applyAlignment="1">
      <alignment horizontal="center"/>
    </xf>
    <xf numFmtId="0" fontId="55" fillId="0" borderId="252" xfId="0" applyFont="1" applyBorder="1" applyAlignment="1">
      <alignment horizontal="center"/>
    </xf>
    <xf numFmtId="0" fontId="51" fillId="234" borderId="273" xfId="0" applyFont="1" applyFill="1" applyBorder="1" applyAlignment="1">
      <alignment horizontal="center"/>
    </xf>
    <xf numFmtId="0" fontId="51" fillId="234" borderId="274" xfId="0" applyFont="1" applyFill="1" applyBorder="1" applyAlignment="1">
      <alignment horizontal="center"/>
    </xf>
    <xf numFmtId="0" fontId="51" fillId="234" borderId="275" xfId="0" applyFont="1" applyFill="1" applyBorder="1" applyAlignment="1">
      <alignment horizontal="center"/>
    </xf>
    <xf numFmtId="0" fontId="51" fillId="250" borderId="194" xfId="0" applyFont="1" applyFill="1" applyBorder="1" applyAlignment="1">
      <alignment horizontal="center"/>
    </xf>
    <xf numFmtId="0" fontId="51" fillId="250" borderId="332" xfId="0" applyFont="1" applyFill="1" applyBorder="1" applyAlignment="1">
      <alignment horizontal="center"/>
    </xf>
    <xf numFmtId="0" fontId="51" fillId="250" borderId="308" xfId="0" applyFont="1" applyFill="1" applyBorder="1" applyAlignment="1">
      <alignment horizontal="center"/>
    </xf>
    <xf numFmtId="0" fontId="51" fillId="250" borderId="351" xfId="0" applyFont="1" applyFill="1" applyBorder="1" applyAlignment="1">
      <alignment horizontal="center"/>
    </xf>
    <xf numFmtId="0" fontId="51" fillId="250" borderId="352" xfId="0" applyFont="1" applyFill="1" applyBorder="1" applyAlignment="1">
      <alignment horizontal="center"/>
    </xf>
    <xf numFmtId="0" fontId="51" fillId="250" borderId="353" xfId="0" applyFont="1" applyFill="1" applyBorder="1" applyAlignment="1">
      <alignment horizontal="center"/>
    </xf>
    <xf numFmtId="0" fontId="51" fillId="250" borderId="196" xfId="0" applyFont="1" applyFill="1" applyBorder="1" applyAlignment="1">
      <alignment horizontal="center"/>
    </xf>
    <xf numFmtId="0" fontId="51" fillId="247" borderId="194" xfId="0" applyFont="1" applyFill="1" applyBorder="1" applyAlignment="1">
      <alignment horizontal="center"/>
    </xf>
    <xf numFmtId="0" fontId="51" fillId="247" borderId="332" xfId="0" applyFont="1" applyFill="1" applyBorder="1" applyAlignment="1">
      <alignment horizontal="center"/>
    </xf>
    <xf numFmtId="0" fontId="51" fillId="247" borderId="355" xfId="0" applyFont="1" applyFill="1" applyBorder="1" applyAlignment="1">
      <alignment horizontal="center"/>
    </xf>
    <xf numFmtId="0" fontId="51" fillId="247" borderId="196" xfId="0" applyFont="1" applyFill="1" applyBorder="1" applyAlignment="1">
      <alignment horizontal="center"/>
    </xf>
    <xf numFmtId="0" fontId="74" fillId="239" borderId="361" xfId="0" applyFont="1" applyFill="1" applyBorder="1" applyAlignment="1">
      <alignment horizontal="center"/>
    </xf>
    <xf numFmtId="0" fontId="51" fillId="169" borderId="168" xfId="0" applyFont="1" applyFill="1" applyBorder="1" applyAlignment="1">
      <alignment horizontal="center" vertical="center"/>
    </xf>
    <xf numFmtId="1" fontId="64" fillId="234" borderId="316" xfId="0" applyNumberFormat="1" applyFont="1" applyFill="1" applyBorder="1" applyAlignment="1">
      <alignment horizontal="center" vertical="center"/>
    </xf>
    <xf numFmtId="9" fontId="64" fillId="234" borderId="318" xfId="0" applyNumberFormat="1" applyFont="1" applyFill="1" applyBorder="1" applyAlignment="1">
      <alignment horizontal="center" vertical="center"/>
    </xf>
    <xf numFmtId="1" fontId="64" fillId="234" borderId="349" xfId="0" applyNumberFormat="1" applyFont="1" applyFill="1" applyBorder="1" applyAlignment="1">
      <alignment horizontal="center" vertical="center"/>
    </xf>
    <xf numFmtId="9" fontId="64" fillId="234" borderId="326" xfId="0" applyNumberFormat="1" applyFont="1" applyFill="1" applyBorder="1" applyAlignment="1">
      <alignment horizontal="center" vertical="center"/>
    </xf>
    <xf numFmtId="1" fontId="64" fillId="265" borderId="323" xfId="0" applyNumberFormat="1" applyFont="1" applyFill="1" applyBorder="1" applyAlignment="1">
      <alignment horizontal="center" vertical="center"/>
    </xf>
    <xf numFmtId="1" fontId="64" fillId="265" borderId="324" xfId="0" applyNumberFormat="1" applyFont="1" applyFill="1" applyBorder="1" applyAlignment="1">
      <alignment horizontal="center" vertical="center"/>
    </xf>
    <xf numFmtId="1" fontId="64" fillId="265" borderId="316" xfId="0" applyNumberFormat="1" applyFont="1" applyFill="1" applyBorder="1" applyAlignment="1">
      <alignment horizontal="center" vertical="center"/>
    </xf>
    <xf numFmtId="1" fontId="64" fillId="265" borderId="355" xfId="0" applyNumberFormat="1" applyFont="1" applyFill="1" applyBorder="1" applyAlignment="1">
      <alignment horizontal="center" vertical="center"/>
    </xf>
    <xf numFmtId="1" fontId="64" fillId="265" borderId="349" xfId="0" applyNumberFormat="1" applyFont="1" applyFill="1" applyBorder="1" applyAlignment="1">
      <alignment horizontal="center" vertical="center"/>
    </xf>
    <xf numFmtId="1" fontId="64" fillId="265" borderId="319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0" fillId="0" borderId="191" xfId="0" applyBorder="1"/>
    <xf numFmtId="0" fontId="58" fillId="0" borderId="193" xfId="0" applyFont="1" applyBorder="1"/>
    <xf numFmtId="1" fontId="64" fillId="214" borderId="323" xfId="0" applyNumberFormat="1" applyFont="1" applyFill="1" applyBorder="1" applyAlignment="1">
      <alignment horizontal="center" vertical="center"/>
    </xf>
    <xf numFmtId="9" fontId="64" fillId="214" borderId="325" xfId="0" applyNumberFormat="1" applyFont="1" applyFill="1" applyBorder="1" applyAlignment="1">
      <alignment horizontal="center" vertical="center"/>
    </xf>
    <xf numFmtId="1" fontId="64" fillId="214" borderId="316" xfId="0" applyNumberFormat="1" applyFont="1" applyFill="1" applyBorder="1" applyAlignment="1">
      <alignment horizontal="center" vertical="center"/>
    </xf>
    <xf numFmtId="9" fontId="64" fillId="214" borderId="318" xfId="0" applyNumberFormat="1" applyFont="1" applyFill="1" applyBorder="1" applyAlignment="1">
      <alignment horizontal="center" vertical="center"/>
    </xf>
    <xf numFmtId="1" fontId="64" fillId="214" borderId="349" xfId="0" applyNumberFormat="1" applyFont="1" applyFill="1" applyBorder="1" applyAlignment="1">
      <alignment horizontal="center" vertical="center"/>
    </xf>
    <xf numFmtId="9" fontId="64" fillId="214" borderId="326" xfId="0" applyNumberFormat="1" applyFont="1" applyFill="1" applyBorder="1" applyAlignment="1">
      <alignment horizontal="center" vertical="center"/>
    </xf>
    <xf numFmtId="1" fontId="64" fillId="222" borderId="323" xfId="0" applyNumberFormat="1" applyFont="1" applyFill="1" applyBorder="1" applyAlignment="1">
      <alignment horizontal="center" vertical="center"/>
    </xf>
    <xf numFmtId="9" fontId="64" fillId="222" borderId="325" xfId="0" applyNumberFormat="1" applyFont="1" applyFill="1" applyBorder="1" applyAlignment="1">
      <alignment horizontal="center" vertical="center"/>
    </xf>
    <xf numFmtId="1" fontId="64" fillId="222" borderId="316" xfId="0" applyNumberFormat="1" applyFont="1" applyFill="1" applyBorder="1" applyAlignment="1">
      <alignment horizontal="center" vertical="center"/>
    </xf>
    <xf numFmtId="9" fontId="64" fillId="222" borderId="318" xfId="0" applyNumberFormat="1" applyFont="1" applyFill="1" applyBorder="1" applyAlignment="1">
      <alignment horizontal="center" vertical="center"/>
    </xf>
    <xf numFmtId="1" fontId="64" fillId="222" borderId="349" xfId="0" applyNumberFormat="1" applyFont="1" applyFill="1" applyBorder="1" applyAlignment="1">
      <alignment horizontal="center" vertical="center"/>
    </xf>
    <xf numFmtId="9" fontId="64" fillId="222" borderId="326" xfId="0" applyNumberFormat="1" applyFont="1" applyFill="1" applyBorder="1" applyAlignment="1">
      <alignment horizontal="center" vertical="center"/>
    </xf>
    <xf numFmtId="1" fontId="26" fillId="0" borderId="319" xfId="0" applyNumberFormat="1" applyFont="1" applyBorder="1" applyAlignment="1">
      <alignment horizontal="center" vertical="center"/>
    </xf>
    <xf numFmtId="1" fontId="64" fillId="304" borderId="289" xfId="0" applyNumberFormat="1" applyFont="1" applyFill="1" applyBorder="1" applyAlignment="1">
      <alignment horizontal="center" vertical="center"/>
    </xf>
    <xf numFmtId="1" fontId="64" fillId="0" borderId="360" xfId="0" applyNumberFormat="1" applyFont="1" applyBorder="1" applyAlignment="1">
      <alignment horizontal="center" vertical="center"/>
    </xf>
    <xf numFmtId="1" fontId="64" fillId="0" borderId="361" xfId="0" applyNumberFormat="1" applyFont="1" applyBorder="1" applyAlignment="1">
      <alignment horizontal="center" vertical="center"/>
    </xf>
    <xf numFmtId="9" fontId="64" fillId="214" borderId="324" xfId="0" applyNumberFormat="1" applyFont="1" applyFill="1" applyBorder="1" applyAlignment="1">
      <alignment horizontal="center" vertical="center"/>
    </xf>
    <xf numFmtId="9" fontId="26" fillId="214" borderId="325" xfId="0" applyNumberFormat="1" applyFont="1" applyFill="1" applyBorder="1" applyAlignment="1">
      <alignment horizontal="center" vertical="center"/>
    </xf>
    <xf numFmtId="9" fontId="64" fillId="214" borderId="355" xfId="0" applyNumberFormat="1" applyFont="1" applyFill="1" applyBorder="1" applyAlignment="1">
      <alignment horizontal="center" vertical="center"/>
    </xf>
    <xf numFmtId="9" fontId="26" fillId="214" borderId="318" xfId="0" applyNumberFormat="1" applyFont="1" applyFill="1" applyBorder="1" applyAlignment="1">
      <alignment horizontal="center" vertical="center"/>
    </xf>
    <xf numFmtId="9" fontId="64" fillId="214" borderId="319" xfId="0" applyNumberFormat="1" applyFont="1" applyFill="1" applyBorder="1" applyAlignment="1">
      <alignment horizontal="center" vertical="center"/>
    </xf>
    <xf numFmtId="9" fontId="26" fillId="214" borderId="326" xfId="0" applyNumberFormat="1" applyFont="1" applyFill="1" applyBorder="1" applyAlignment="1">
      <alignment horizontal="center" vertical="center"/>
    </xf>
    <xf numFmtId="1" fontId="64" fillId="222" borderId="360" xfId="0" applyNumberFormat="1" applyFont="1" applyFill="1" applyBorder="1" applyAlignment="1">
      <alignment horizontal="center" vertical="center"/>
    </xf>
    <xf numFmtId="1" fontId="64" fillId="222" borderId="322" xfId="0" applyNumberFormat="1" applyFont="1" applyFill="1" applyBorder="1" applyAlignment="1">
      <alignment horizontal="center" vertical="center"/>
    </xf>
    <xf numFmtId="9" fontId="64" fillId="222" borderId="322" xfId="0" applyNumberFormat="1" applyFont="1" applyFill="1" applyBorder="1" applyAlignment="1">
      <alignment horizontal="center" vertical="center"/>
    </xf>
    <xf numFmtId="9" fontId="64" fillId="222" borderId="361" xfId="0" applyNumberFormat="1" applyFont="1" applyFill="1" applyBorder="1" applyAlignment="1">
      <alignment horizontal="center" vertical="center"/>
    </xf>
    <xf numFmtId="1" fontId="26" fillId="214" borderId="323" xfId="0" applyNumberFormat="1" applyFont="1" applyFill="1" applyBorder="1" applyAlignment="1">
      <alignment horizontal="center" vertical="center"/>
    </xf>
    <xf numFmtId="1" fontId="64" fillId="214" borderId="324" xfId="0" applyNumberFormat="1" applyFont="1" applyFill="1" applyBorder="1" applyAlignment="1">
      <alignment horizontal="center" vertical="center"/>
    </xf>
    <xf numFmtId="1" fontId="26" fillId="214" borderId="316" xfId="0" applyNumberFormat="1" applyFont="1" applyFill="1" applyBorder="1" applyAlignment="1">
      <alignment horizontal="center" vertical="center"/>
    </xf>
    <xf numFmtId="1" fontId="64" fillId="214" borderId="355" xfId="0" applyNumberFormat="1" applyFont="1" applyFill="1" applyBorder="1" applyAlignment="1">
      <alignment horizontal="center" vertical="center"/>
    </xf>
    <xf numFmtId="1" fontId="26" fillId="214" borderId="349" xfId="0" applyNumberFormat="1" applyFont="1" applyFill="1" applyBorder="1" applyAlignment="1">
      <alignment horizontal="center" vertical="center"/>
    </xf>
    <xf numFmtId="1" fontId="64" fillId="214" borderId="319" xfId="0" applyNumberFormat="1" applyFont="1" applyFill="1" applyBorder="1" applyAlignment="1">
      <alignment horizontal="center" vertical="center"/>
    </xf>
    <xf numFmtId="1" fontId="26" fillId="214" borderId="324" xfId="0" applyNumberFormat="1" applyFont="1" applyFill="1" applyBorder="1" applyAlignment="1">
      <alignment horizontal="center" vertical="center"/>
    </xf>
    <xf numFmtId="9" fontId="26" fillId="214" borderId="324" xfId="0" applyNumberFormat="1" applyFont="1" applyFill="1" applyBorder="1" applyAlignment="1">
      <alignment horizontal="center" vertical="center"/>
    </xf>
    <xf numFmtId="1" fontId="26" fillId="214" borderId="355" xfId="0" applyNumberFormat="1" applyFont="1" applyFill="1" applyBorder="1" applyAlignment="1">
      <alignment horizontal="center" vertical="center"/>
    </xf>
    <xf numFmtId="9" fontId="26" fillId="214" borderId="355" xfId="0" applyNumberFormat="1" applyFont="1" applyFill="1" applyBorder="1" applyAlignment="1">
      <alignment horizontal="center" vertical="center"/>
    </xf>
    <xf numFmtId="1" fontId="26" fillId="214" borderId="319" xfId="0" applyNumberFormat="1" applyFont="1" applyFill="1" applyBorder="1" applyAlignment="1">
      <alignment horizontal="center" vertical="center"/>
    </xf>
    <xf numFmtId="9" fontId="26" fillId="214" borderId="319" xfId="0" applyNumberFormat="1" applyFont="1" applyFill="1" applyBorder="1" applyAlignment="1">
      <alignment horizontal="center" vertical="center"/>
    </xf>
    <xf numFmtId="0" fontId="5" fillId="0" borderId="375" xfId="4" applyBorder="1" applyAlignment="1">
      <alignment horizontal="center"/>
    </xf>
    <xf numFmtId="0" fontId="5" fillId="0" borderId="446" xfId="4" applyBorder="1" applyAlignment="1">
      <alignment horizontal="center"/>
    </xf>
    <xf numFmtId="0" fontId="5" fillId="0" borderId="374" xfId="4" applyBorder="1" applyAlignment="1">
      <alignment horizontal="center"/>
    </xf>
    <xf numFmtId="0" fontId="112" fillId="0" borderId="375" xfId="4" applyFont="1" applyBorder="1" applyAlignment="1">
      <alignment horizontal="center"/>
    </xf>
    <xf numFmtId="0" fontId="112" fillId="0" borderId="446" xfId="4" applyFont="1" applyBorder="1" applyAlignment="1">
      <alignment horizontal="center"/>
    </xf>
    <xf numFmtId="0" fontId="112" fillId="0" borderId="374" xfId="4" applyFont="1" applyBorder="1" applyAlignment="1">
      <alignment horizontal="center"/>
    </xf>
    <xf numFmtId="0" fontId="37" fillId="72" borderId="97" xfId="0" applyFont="1" applyFill="1" applyBorder="1" applyAlignment="1">
      <alignment horizontal="center" vertical="center" wrapText="1"/>
    </xf>
    <xf numFmtId="0" fontId="37" fillId="73" borderId="98" xfId="0" applyFont="1" applyFill="1" applyBorder="1" applyAlignment="1">
      <alignment horizontal="center" vertical="center" wrapText="1"/>
    </xf>
    <xf numFmtId="0" fontId="37" fillId="74" borderId="99" xfId="0" applyFont="1" applyFill="1" applyBorder="1" applyAlignment="1">
      <alignment horizontal="center" vertical="center" wrapText="1"/>
    </xf>
    <xf numFmtId="0" fontId="37" fillId="77" borderId="104" xfId="0" applyFont="1" applyFill="1" applyBorder="1" applyAlignment="1">
      <alignment horizontal="center" vertical="center" wrapText="1"/>
    </xf>
    <xf numFmtId="0" fontId="37" fillId="78" borderId="105" xfId="0" applyFont="1" applyFill="1" applyBorder="1" applyAlignment="1">
      <alignment horizontal="center" vertical="center" wrapText="1"/>
    </xf>
    <xf numFmtId="0" fontId="37" fillId="79" borderId="106" xfId="0" applyFont="1" applyFill="1" applyBorder="1" applyAlignment="1">
      <alignment horizontal="center" vertical="center" wrapText="1"/>
    </xf>
    <xf numFmtId="0" fontId="14" fillId="58" borderId="77" xfId="0" applyFont="1" applyFill="1" applyBorder="1" applyAlignment="1">
      <alignment horizontal="center" vertical="center" wrapText="1"/>
    </xf>
    <xf numFmtId="0" fontId="14" fillId="46" borderId="62" xfId="0" applyFont="1" applyFill="1" applyBorder="1" applyAlignment="1">
      <alignment horizontal="center" vertical="center" wrapText="1"/>
    </xf>
    <xf numFmtId="0" fontId="38" fillId="60" borderId="81" xfId="0" applyFont="1" applyFill="1" applyBorder="1" applyAlignment="1">
      <alignment horizontal="center" vertical="center" wrapText="1"/>
    </xf>
    <xf numFmtId="0" fontId="38" fillId="64" borderId="85" xfId="0" applyFont="1" applyFill="1" applyBorder="1" applyAlignment="1">
      <alignment horizontal="center" vertical="center" wrapText="1"/>
    </xf>
    <xf numFmtId="0" fontId="38" fillId="66" borderId="88" xfId="0" applyFont="1" applyFill="1" applyBorder="1" applyAlignment="1">
      <alignment horizontal="center" vertical="center" wrapText="1"/>
    </xf>
    <xf numFmtId="0" fontId="38" fillId="70" borderId="94" xfId="0" applyFont="1" applyFill="1" applyBorder="1" applyAlignment="1">
      <alignment horizontal="center" vertical="center" wrapText="1"/>
    </xf>
    <xf numFmtId="9" fontId="10" fillId="122" borderId="144" xfId="0" applyNumberFormat="1" applyFont="1" applyFill="1" applyBorder="1" applyAlignment="1">
      <alignment horizontal="center" vertical="center"/>
    </xf>
    <xf numFmtId="1" fontId="24" fillId="123" borderId="145" xfId="0" applyNumberFormat="1" applyFont="1" applyFill="1" applyBorder="1" applyAlignment="1">
      <alignment horizontal="center" vertical="center"/>
    </xf>
    <xf numFmtId="9" fontId="24" fillId="123" borderId="145" xfId="0" applyNumberFormat="1" applyFont="1" applyFill="1" applyBorder="1" applyAlignment="1">
      <alignment horizontal="center" vertical="center"/>
    </xf>
    <xf numFmtId="9" fontId="10" fillId="123" borderId="145" xfId="0" applyNumberFormat="1" applyFont="1" applyFill="1" applyBorder="1" applyAlignment="1">
      <alignment horizontal="center" vertical="center"/>
    </xf>
    <xf numFmtId="9" fontId="10" fillId="101" borderId="123" xfId="0" applyNumberFormat="1" applyFont="1" applyFill="1" applyBorder="1" applyAlignment="1">
      <alignment horizontal="center" vertical="center"/>
    </xf>
    <xf numFmtId="1" fontId="24" fillId="125" borderId="147" xfId="0" applyNumberFormat="1" applyFont="1" applyFill="1" applyBorder="1" applyAlignment="1">
      <alignment horizontal="center" vertical="center"/>
    </xf>
    <xf numFmtId="9" fontId="24" fillId="125" borderId="147" xfId="0" applyNumberFormat="1" applyFont="1" applyFill="1" applyBorder="1" applyAlignment="1">
      <alignment horizontal="center" vertical="center"/>
    </xf>
    <xf numFmtId="9" fontId="10" fillId="125" borderId="147" xfId="0" applyNumberFormat="1" applyFont="1" applyFill="1" applyBorder="1" applyAlignment="1">
      <alignment horizontal="center" vertical="center"/>
    </xf>
    <xf numFmtId="9" fontId="10" fillId="103" borderId="125" xfId="0" applyNumberFormat="1" applyFont="1" applyFill="1" applyBorder="1" applyAlignment="1">
      <alignment horizontal="center" vertical="center"/>
    </xf>
    <xf numFmtId="1" fontId="24" fillId="126" borderId="148" xfId="0" applyNumberFormat="1" applyFont="1" applyFill="1" applyBorder="1" applyAlignment="1">
      <alignment horizontal="center" vertical="center"/>
    </xf>
    <xf numFmtId="9" fontId="24" fillId="126" borderId="148" xfId="0" applyNumberFormat="1" applyFont="1" applyFill="1" applyBorder="1" applyAlignment="1">
      <alignment horizontal="center" vertical="center"/>
    </xf>
    <xf numFmtId="9" fontId="10" fillId="126" borderId="148" xfId="0" applyNumberFormat="1" applyFont="1" applyFill="1" applyBorder="1" applyAlignment="1">
      <alignment horizontal="center" vertical="center"/>
    </xf>
    <xf numFmtId="1" fontId="24" fillId="91" borderId="116" xfId="0" applyNumberFormat="1" applyFont="1" applyFill="1" applyBorder="1" applyAlignment="1">
      <alignment horizontal="center" vertical="center"/>
    </xf>
    <xf numFmtId="1" fontId="24" fillId="222" borderId="280" xfId="0" applyNumberFormat="1" applyFont="1" applyFill="1" applyBorder="1" applyAlignment="1">
      <alignment horizontal="center" vertical="center"/>
    </xf>
    <xf numFmtId="9" fontId="24" fillId="222" borderId="280" xfId="0" applyNumberFormat="1" applyFont="1" applyFill="1" applyBorder="1" applyAlignment="1">
      <alignment horizontal="center" vertical="center"/>
    </xf>
    <xf numFmtId="0" fontId="0" fillId="0" borderId="13" xfId="0" applyBorder="1"/>
    <xf numFmtId="1" fontId="24" fillId="89" borderId="114" xfId="0" applyNumberFormat="1" applyFont="1" applyFill="1" applyBorder="1" applyAlignment="1">
      <alignment horizontal="center" vertical="center"/>
    </xf>
    <xf numFmtId="1" fontId="24" fillId="88" borderId="113" xfId="0" applyNumberFormat="1" applyFont="1" applyFill="1" applyBorder="1" applyAlignment="1">
      <alignment horizontal="center" vertical="center"/>
    </xf>
    <xf numFmtId="9" fontId="24" fillId="88" borderId="113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18" xfId="0" applyBorder="1"/>
    <xf numFmtId="1" fontId="24" fillId="90" borderId="115" xfId="0" applyNumberFormat="1" applyFont="1" applyFill="1" applyBorder="1" applyAlignment="1">
      <alignment horizontal="center" vertical="center"/>
    </xf>
    <xf numFmtId="1" fontId="24" fillId="128" borderId="151" xfId="0" applyNumberFormat="1" applyFont="1" applyFill="1" applyBorder="1" applyAlignment="1">
      <alignment horizontal="center" vertical="center"/>
    </xf>
    <xf numFmtId="9" fontId="24" fillId="128" borderId="151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108" xfId="0" applyBorder="1"/>
    <xf numFmtId="9" fontId="10" fillId="124" borderId="146" xfId="0" applyNumberFormat="1" applyFont="1" applyFill="1" applyBorder="1" applyAlignment="1">
      <alignment horizontal="center" vertical="center"/>
    </xf>
    <xf numFmtId="9" fontId="10" fillId="102" borderId="124" xfId="0" applyNumberFormat="1" applyFont="1" applyFill="1" applyBorder="1" applyAlignment="1">
      <alignment horizontal="center" vertical="center"/>
    </xf>
    <xf numFmtId="9" fontId="10" fillId="104" borderId="126" xfId="0" applyNumberFormat="1" applyFont="1" applyFill="1" applyBorder="1" applyAlignment="1">
      <alignment horizontal="center" vertical="center"/>
    </xf>
    <xf numFmtId="1" fontId="10" fillId="122" borderId="144" xfId="0" applyNumberFormat="1" applyFont="1" applyFill="1" applyBorder="1" applyAlignment="1">
      <alignment horizontal="center" vertical="center"/>
    </xf>
    <xf numFmtId="1" fontId="10" fillId="123" borderId="145" xfId="0" applyNumberFormat="1" applyFont="1" applyFill="1" applyBorder="1" applyAlignment="1">
      <alignment horizontal="center" vertical="center"/>
    </xf>
    <xf numFmtId="1" fontId="10" fillId="125" borderId="147" xfId="0" applyNumberFormat="1" applyFont="1" applyFill="1" applyBorder="1" applyAlignment="1">
      <alignment horizontal="center" vertical="center"/>
    </xf>
    <xf numFmtId="1" fontId="10" fillId="124" borderId="146" xfId="0" applyNumberFormat="1" applyFont="1" applyFill="1" applyBorder="1" applyAlignment="1">
      <alignment horizontal="center" vertical="center"/>
    </xf>
    <xf numFmtId="1" fontId="24" fillId="0" borderId="202" xfId="0" applyNumberFormat="1" applyFont="1" applyBorder="1" applyAlignment="1">
      <alignment horizontal="center" vertical="center"/>
    </xf>
    <xf numFmtId="1" fontId="10" fillId="101" borderId="123" xfId="0" applyNumberFormat="1" applyFont="1" applyFill="1" applyBorder="1" applyAlignment="1">
      <alignment horizontal="center" vertical="center"/>
    </xf>
    <xf numFmtId="1" fontId="10" fillId="102" borderId="124" xfId="0" applyNumberFormat="1" applyFont="1" applyFill="1" applyBorder="1" applyAlignment="1">
      <alignment horizontal="center" vertical="center"/>
    </xf>
    <xf numFmtId="1" fontId="24" fillId="0" borderId="150" xfId="0" applyNumberFormat="1" applyFont="1" applyBorder="1" applyAlignment="1">
      <alignment horizontal="center" vertical="center"/>
    </xf>
    <xf numFmtId="1" fontId="10" fillId="103" borderId="125" xfId="0" applyNumberFormat="1" applyFont="1" applyFill="1" applyBorder="1" applyAlignment="1">
      <alignment horizontal="center" vertical="center"/>
    </xf>
    <xf numFmtId="1" fontId="10" fillId="126" borderId="148" xfId="0" applyNumberFormat="1" applyFont="1" applyFill="1" applyBorder="1" applyAlignment="1">
      <alignment horizontal="center" vertical="center"/>
    </xf>
    <xf numFmtId="1" fontId="10" fillId="104" borderId="126" xfId="0" applyNumberFormat="1" applyFont="1" applyFill="1" applyBorder="1" applyAlignment="1">
      <alignment horizontal="center" vertical="center"/>
    </xf>
    <xf numFmtId="1" fontId="24" fillId="0" borderId="199" xfId="0" applyNumberFormat="1" applyFont="1" applyBorder="1" applyAlignment="1">
      <alignment horizontal="center" vertical="center"/>
    </xf>
    <xf numFmtId="1" fontId="24" fillId="105" borderId="127" xfId="0" applyNumberFormat="1" applyFont="1" applyFill="1" applyBorder="1" applyAlignment="1">
      <alignment horizontal="center" vertical="center"/>
    </xf>
    <xf numFmtId="9" fontId="24" fillId="110" borderId="131" xfId="0" applyNumberFormat="1" applyFont="1" applyFill="1" applyBorder="1" applyAlignment="1">
      <alignment horizontal="center" vertical="center"/>
    </xf>
    <xf numFmtId="1" fontId="24" fillId="110" borderId="131" xfId="0" applyNumberFormat="1" applyFont="1" applyFill="1" applyBorder="1" applyAlignment="1">
      <alignment horizontal="center" vertical="center"/>
    </xf>
    <xf numFmtId="1" fontId="24" fillId="106" borderId="128" xfId="0" applyNumberFormat="1" applyFont="1" applyFill="1" applyBorder="1" applyAlignment="1">
      <alignment horizontal="center" vertical="center"/>
    </xf>
    <xf numFmtId="1" fontId="24" fillId="108" borderId="130" xfId="0" applyNumberFormat="1" applyFont="1" applyFill="1" applyBorder="1" applyAlignment="1">
      <alignment horizontal="center" vertical="center"/>
    </xf>
    <xf numFmtId="1" fontId="24" fillId="122" borderId="144" xfId="0" applyNumberFormat="1" applyFont="1" applyFill="1" applyBorder="1" applyAlignment="1">
      <alignment horizontal="center" vertical="center"/>
    </xf>
    <xf numFmtId="1" fontId="24" fillId="101" borderId="123" xfId="0" applyNumberFormat="1" applyFont="1" applyFill="1" applyBorder="1" applyAlignment="1">
      <alignment horizontal="center" vertical="center"/>
    </xf>
    <xf numFmtId="1" fontId="24" fillId="103" borderId="125" xfId="0" applyNumberFormat="1" applyFont="1" applyFill="1" applyBorder="1" applyAlignment="1">
      <alignment horizontal="center" vertical="center"/>
    </xf>
    <xf numFmtId="9" fontId="24" fillId="91" borderId="116" xfId="0" applyNumberFormat="1" applyFont="1" applyFill="1" applyBorder="1" applyAlignment="1">
      <alignment horizontal="center" vertical="center"/>
    </xf>
    <xf numFmtId="9" fontId="24" fillId="86" borderId="111" xfId="0" applyNumberFormat="1" applyFont="1" applyFill="1" applyBorder="1" applyAlignment="1">
      <alignment horizontal="center" vertical="center"/>
    </xf>
    <xf numFmtId="9" fontId="24" fillId="89" borderId="114" xfId="0" applyNumberFormat="1" applyFont="1" applyFill="1" applyBorder="1" applyAlignment="1">
      <alignment horizontal="center" vertical="center"/>
    </xf>
    <xf numFmtId="9" fontId="24" fillId="85" borderId="110" xfId="0" applyNumberFormat="1" applyFont="1" applyFill="1" applyBorder="1" applyAlignment="1">
      <alignment horizontal="center" vertical="center"/>
    </xf>
    <xf numFmtId="1" fontId="24" fillId="124" borderId="146" xfId="0" applyNumberFormat="1" applyFont="1" applyFill="1" applyBorder="1" applyAlignment="1">
      <alignment horizontal="center" vertical="center"/>
    </xf>
    <xf numFmtId="1" fontId="24" fillId="102" borderId="124" xfId="0" applyNumberFormat="1" applyFont="1" applyFill="1" applyBorder="1" applyAlignment="1">
      <alignment horizontal="center" vertical="center"/>
    </xf>
    <xf numFmtId="1" fontId="24" fillId="104" borderId="126" xfId="0" applyNumberFormat="1" applyFont="1" applyFill="1" applyBorder="1" applyAlignment="1">
      <alignment horizontal="center" vertical="center"/>
    </xf>
    <xf numFmtId="1" fontId="24" fillId="223" borderId="281" xfId="0" applyNumberFormat="1" applyFont="1" applyFill="1" applyBorder="1" applyAlignment="1">
      <alignment horizontal="center" vertical="center"/>
    </xf>
    <xf numFmtId="1" fontId="24" fillId="224" borderId="282" xfId="0" applyNumberFormat="1" applyFont="1" applyFill="1" applyBorder="1" applyAlignment="1">
      <alignment horizontal="center" vertical="center"/>
    </xf>
    <xf numFmtId="1" fontId="24" fillId="225" borderId="283" xfId="0" applyNumberFormat="1" applyFont="1" applyFill="1" applyBorder="1" applyAlignment="1">
      <alignment horizontal="center" vertical="center"/>
    </xf>
    <xf numFmtId="1" fontId="24" fillId="0" borderId="14" xfId="0" applyNumberFormat="1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4" fillId="0" borderId="18" xfId="0" applyNumberFormat="1" applyFont="1" applyBorder="1" applyAlignment="1">
      <alignment horizontal="center" vertical="center"/>
    </xf>
    <xf numFmtId="0" fontId="14" fillId="0" borderId="286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" fontId="24" fillId="107" borderId="129" xfId="0" applyNumberFormat="1" applyFont="1" applyFill="1" applyBorder="1" applyAlignment="1">
      <alignment horizontal="center" vertical="center"/>
    </xf>
    <xf numFmtId="0" fontId="0" fillId="255" borderId="316" xfId="0" applyFill="1" applyBorder="1"/>
    <xf numFmtId="0" fontId="0" fillId="256" borderId="317" xfId="0" applyFill="1" applyBorder="1"/>
    <xf numFmtId="1" fontId="24" fillId="256" borderId="317" xfId="0" applyNumberFormat="1" applyFont="1" applyFill="1" applyBorder="1" applyAlignment="1">
      <alignment horizontal="center" vertical="center"/>
    </xf>
    <xf numFmtId="1" fontId="24" fillId="257" borderId="318" xfId="0" applyNumberFormat="1" applyFont="1" applyFill="1" applyBorder="1" applyAlignment="1">
      <alignment horizontal="center" vertical="center"/>
    </xf>
    <xf numFmtId="0" fontId="0" fillId="258" borderId="319" xfId="0" applyFill="1" applyBorder="1"/>
    <xf numFmtId="1" fontId="24" fillId="258" borderId="319" xfId="0" applyNumberFormat="1" applyFont="1" applyFill="1" applyBorder="1" applyAlignment="1">
      <alignment horizontal="center" vertical="center"/>
    </xf>
    <xf numFmtId="0" fontId="7" fillId="113" borderId="133" xfId="0" applyFont="1" applyFill="1" applyBorder="1" applyAlignment="1">
      <alignment horizontal="center" vertical="center"/>
    </xf>
    <xf numFmtId="0" fontId="0" fillId="307" borderId="351" xfId="0" applyFill="1" applyBorder="1"/>
    <xf numFmtId="0" fontId="0" fillId="308" borderId="352" xfId="0" applyFill="1" applyBorder="1"/>
    <xf numFmtId="0" fontId="0" fillId="309" borderId="353" xfId="0" applyFill="1" applyBorder="1"/>
    <xf numFmtId="0" fontId="0" fillId="310" borderId="354" xfId="0" applyFill="1" applyBorder="1"/>
    <xf numFmtId="0" fontId="0" fillId="311" borderId="355" xfId="0" applyFill="1" applyBorder="1"/>
    <xf numFmtId="0" fontId="0" fillId="312" borderId="356" xfId="0" applyFill="1" applyBorder="1"/>
    <xf numFmtId="0" fontId="0" fillId="313" borderId="357" xfId="0" applyFill="1" applyBorder="1"/>
    <xf numFmtId="0" fontId="0" fillId="314" borderId="358" xfId="0" applyFill="1" applyBorder="1"/>
    <xf numFmtId="0" fontId="0" fillId="315" borderId="359" xfId="0" applyFill="1" applyBorder="1"/>
    <xf numFmtId="0" fontId="14" fillId="0" borderId="285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3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80" fillId="0" borderId="355" xfId="0" applyFont="1" applyBorder="1" applyAlignment="1">
      <alignment horizontal="center" vertical="center"/>
    </xf>
    <xf numFmtId="0" fontId="81" fillId="0" borderId="355" xfId="0" applyFont="1" applyBorder="1"/>
    <xf numFmtId="0" fontId="82" fillId="0" borderId="355" xfId="0" applyFont="1" applyBorder="1" applyAlignment="1">
      <alignment horizontal="center" vertical="center" wrapText="1"/>
    </xf>
    <xf numFmtId="0" fontId="125" fillId="119" borderId="141" xfId="0" applyFont="1" applyFill="1" applyBorder="1" applyAlignment="1">
      <alignment horizontal="center" vertical="center"/>
    </xf>
    <xf numFmtId="0" fontId="126" fillId="120" borderId="142" xfId="0" applyFont="1" applyFill="1" applyBorder="1"/>
    <xf numFmtId="0" fontId="125" fillId="120" borderId="142" xfId="0" applyFont="1" applyFill="1" applyBorder="1" applyAlignment="1">
      <alignment horizontal="center" vertical="center" wrapText="1"/>
    </xf>
    <xf numFmtId="0" fontId="125" fillId="121" borderId="143" xfId="0" applyFont="1" applyFill="1" applyBorder="1" applyAlignment="1">
      <alignment horizontal="center" vertical="center" wrapText="1"/>
    </xf>
    <xf numFmtId="0" fontId="126" fillId="119" borderId="141" xfId="0" applyFont="1" applyFill="1" applyBorder="1"/>
    <xf numFmtId="0" fontId="126" fillId="121" borderId="143" xfId="0" applyFont="1" applyFill="1" applyBorder="1"/>
    <xf numFmtId="0" fontId="125" fillId="227" borderId="288" xfId="0" applyFont="1" applyFill="1" applyBorder="1" applyAlignment="1">
      <alignment horizontal="center" vertical="center"/>
    </xf>
    <xf numFmtId="9" fontId="24" fillId="90" borderId="115" xfId="0" applyNumberFormat="1" applyFont="1" applyFill="1" applyBorder="1" applyAlignment="1">
      <alignment horizontal="center" vertical="center"/>
    </xf>
    <xf numFmtId="0" fontId="14" fillId="0" borderId="277" xfId="0" applyFont="1" applyBorder="1" applyAlignment="1">
      <alignment horizontal="center" vertical="center"/>
    </xf>
    <xf numFmtId="0" fontId="14" fillId="0" borderId="278" xfId="0" applyFont="1" applyBorder="1" applyAlignment="1">
      <alignment horizontal="center" vertical="center"/>
    </xf>
    <xf numFmtId="0" fontId="14" fillId="0" borderId="279" xfId="0" applyFont="1" applyBorder="1" applyAlignment="1">
      <alignment horizontal="center" vertical="center"/>
    </xf>
    <xf numFmtId="0" fontId="80" fillId="0" borderId="440" xfId="0" applyFont="1" applyBorder="1" applyAlignment="1">
      <alignment horizontal="center" vertical="center"/>
    </xf>
    <xf numFmtId="0" fontId="81" fillId="0" borderId="441" xfId="0" applyFont="1" applyBorder="1"/>
    <xf numFmtId="0" fontId="82" fillId="0" borderId="441" xfId="0" applyFont="1" applyBorder="1" applyAlignment="1">
      <alignment horizontal="center" vertical="center" wrapText="1"/>
    </xf>
    <xf numFmtId="0" fontId="82" fillId="0" borderId="442" xfId="0" applyFont="1" applyBorder="1" applyAlignment="1">
      <alignment horizontal="center" vertical="center" wrapText="1"/>
    </xf>
    <xf numFmtId="0" fontId="83" fillId="116" borderId="138" xfId="0" applyFont="1" applyFill="1" applyBorder="1" applyAlignment="1">
      <alignment horizontal="center" vertical="center"/>
    </xf>
    <xf numFmtId="0" fontId="84" fillId="117" borderId="139" xfId="0" applyFont="1" applyFill="1" applyBorder="1"/>
    <xf numFmtId="0" fontId="85" fillId="117" borderId="139" xfId="0" applyFont="1" applyFill="1" applyBorder="1" applyAlignment="1">
      <alignment horizontal="center" vertical="center" wrapText="1"/>
    </xf>
    <xf numFmtId="0" fontId="85" fillId="118" borderId="140" xfId="0" applyFont="1" applyFill="1" applyBorder="1" applyAlignment="1">
      <alignment horizontal="center" vertical="center" wrapText="1"/>
    </xf>
    <xf numFmtId="0" fontId="81" fillId="0" borderId="122" xfId="0" applyFont="1" applyBorder="1"/>
    <xf numFmtId="0" fontId="81" fillId="0" borderId="10" xfId="0" applyFont="1" applyBorder="1"/>
    <xf numFmtId="0" fontId="81" fillId="0" borderId="11" xfId="0" applyFont="1" applyBorder="1"/>
    <xf numFmtId="0" fontId="81" fillId="0" borderId="46" xfId="0" applyFont="1" applyBorder="1"/>
    <xf numFmtId="0" fontId="43" fillId="228" borderId="202" xfId="0" applyFont="1" applyFill="1" applyBorder="1" applyAlignment="1">
      <alignment horizontal="center" vertical="center" wrapText="1"/>
    </xf>
    <xf numFmtId="0" fontId="43" fillId="228" borderId="199" xfId="0" applyFont="1" applyFill="1" applyBorder="1" applyAlignment="1">
      <alignment horizontal="center" vertical="center" wrapText="1"/>
    </xf>
    <xf numFmtId="0" fontId="6" fillId="226" borderId="323" xfId="0" applyFont="1" applyFill="1" applyBorder="1" applyAlignment="1">
      <alignment horizontal="center" vertical="center" wrapText="1"/>
    </xf>
    <xf numFmtId="0" fontId="6" fillId="226" borderId="325" xfId="0" applyFont="1" applyFill="1" applyBorder="1" applyAlignment="1">
      <alignment horizontal="center" vertical="center" wrapText="1"/>
    </xf>
    <xf numFmtId="0" fontId="6" fillId="226" borderId="349" xfId="0" applyFont="1" applyFill="1" applyBorder="1" applyAlignment="1">
      <alignment horizontal="center" vertical="center" wrapText="1"/>
    </xf>
    <xf numFmtId="0" fontId="6" fillId="226" borderId="326" xfId="0" applyFont="1" applyFill="1" applyBorder="1" applyAlignment="1">
      <alignment horizontal="center" vertical="center" wrapText="1"/>
    </xf>
    <xf numFmtId="0" fontId="76" fillId="141" borderId="176" xfId="0" applyFont="1" applyFill="1" applyBorder="1" applyAlignment="1">
      <alignment horizontal="center" vertical="center"/>
    </xf>
    <xf numFmtId="0" fontId="76" fillId="200" borderId="249" xfId="0" applyFont="1" applyFill="1" applyBorder="1" applyAlignment="1">
      <alignment horizontal="center" vertical="center"/>
    </xf>
    <xf numFmtId="0" fontId="76" fillId="229" borderId="290" xfId="0" applyFont="1" applyFill="1" applyBorder="1" applyAlignment="1">
      <alignment horizontal="center" vertical="center"/>
    </xf>
    <xf numFmtId="0" fontId="76" fillId="201" borderId="250" xfId="0" applyFont="1" applyFill="1" applyBorder="1" applyAlignment="1">
      <alignment horizontal="center" vertical="center"/>
    </xf>
    <xf numFmtId="0" fontId="77" fillId="202" borderId="251" xfId="0" applyFont="1" applyFill="1" applyBorder="1"/>
    <xf numFmtId="0" fontId="77" fillId="200" borderId="249" xfId="0" applyFont="1" applyFill="1" applyBorder="1"/>
    <xf numFmtId="0" fontId="77" fillId="203" borderId="252" xfId="0" applyFont="1" applyFill="1" applyBorder="1"/>
    <xf numFmtId="0" fontId="79" fillId="107" borderId="129" xfId="0" applyFont="1" applyFill="1" applyBorder="1" applyAlignment="1">
      <alignment horizontal="center" vertical="center"/>
    </xf>
    <xf numFmtId="0" fontId="79" fillId="112" borderId="132" xfId="0" applyFont="1" applyFill="1" applyBorder="1" applyAlignment="1">
      <alignment horizontal="center" vertical="center"/>
    </xf>
    <xf numFmtId="0" fontId="79" fillId="233" borderId="294" xfId="0" applyFont="1" applyFill="1" applyBorder="1" applyAlignment="1">
      <alignment horizontal="center" vertical="center"/>
    </xf>
    <xf numFmtId="0" fontId="79" fillId="234" borderId="295" xfId="0" applyFont="1" applyFill="1" applyBorder="1" applyAlignment="1">
      <alignment horizontal="center" vertical="center"/>
    </xf>
    <xf numFmtId="0" fontId="79" fillId="230" borderId="291" xfId="0" applyFont="1" applyFill="1" applyBorder="1" applyAlignment="1">
      <alignment horizontal="center" vertical="center"/>
    </xf>
    <xf numFmtId="0" fontId="79" fillId="235" borderId="296" xfId="0" applyFont="1" applyFill="1" applyBorder="1" applyAlignment="1">
      <alignment horizontal="center" vertical="center"/>
    </xf>
    <xf numFmtId="0" fontId="79" fillId="231" borderId="292" xfId="0" applyFont="1" applyFill="1" applyBorder="1" applyAlignment="1">
      <alignment horizontal="center" vertical="center"/>
    </xf>
    <xf numFmtId="0" fontId="79" fillId="236" borderId="297" xfId="0" applyFont="1" applyFill="1" applyBorder="1" applyAlignment="1">
      <alignment horizontal="center" vertical="center"/>
    </xf>
    <xf numFmtId="0" fontId="79" fillId="232" borderId="293" xfId="0" applyFont="1" applyFill="1" applyBorder="1" applyAlignment="1">
      <alignment horizontal="center" vertical="center"/>
    </xf>
    <xf numFmtId="0" fontId="79" fillId="237" borderId="298" xfId="0" applyFont="1" applyFill="1" applyBorder="1" applyAlignment="1">
      <alignment horizontal="center" vertical="center"/>
    </xf>
    <xf numFmtId="0" fontId="79" fillId="259" borderId="320" xfId="0" applyFont="1" applyFill="1" applyBorder="1" applyAlignment="1">
      <alignment horizontal="center" vertical="center"/>
    </xf>
    <xf numFmtId="0" fontId="79" fillId="258" borderId="319" xfId="0" applyFont="1" applyFill="1" applyBorder="1" applyAlignment="1">
      <alignment horizontal="center" vertical="center"/>
    </xf>
    <xf numFmtId="0" fontId="79" fillId="260" borderId="321" xfId="0" applyFont="1" applyFill="1" applyBorder="1" applyAlignment="1">
      <alignment horizontal="center" vertical="center"/>
    </xf>
    <xf numFmtId="0" fontId="79" fillId="261" borderId="322" xfId="0" applyFont="1" applyFill="1" applyBorder="1" applyAlignment="1">
      <alignment horizontal="center" vertical="center"/>
    </xf>
    <xf numFmtId="0" fontId="79" fillId="316" borderId="360" xfId="0" applyFont="1" applyFill="1" applyBorder="1" applyAlignment="1">
      <alignment horizontal="center" vertical="center"/>
    </xf>
    <xf numFmtId="0" fontId="79" fillId="317" borderId="361" xfId="0" applyFont="1" applyFill="1" applyBorder="1" applyAlignment="1">
      <alignment horizontal="center" vertical="center"/>
    </xf>
    <xf numFmtId="0" fontId="43" fillId="228" borderId="289" xfId="0" applyFont="1" applyFill="1" applyBorder="1" applyAlignment="1">
      <alignment horizontal="center" vertical="center" wrapText="1"/>
    </xf>
    <xf numFmtId="0" fontId="78" fillId="0" borderId="46" xfId="0" applyFont="1" applyBorder="1"/>
    <xf numFmtId="0" fontId="6" fillId="226" borderId="284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444" xfId="0" applyBorder="1" applyAlignment="1">
      <alignment horizontal="center" vertical="center" wrapText="1"/>
    </xf>
    <xf numFmtId="0" fontId="0" fillId="318" borderId="69" xfId="0" applyFill="1" applyBorder="1" applyAlignment="1">
      <alignment horizontal="center" vertical="center"/>
    </xf>
    <xf numFmtId="0" fontId="0" fillId="318" borderId="70" xfId="0" applyFill="1" applyBorder="1" applyAlignment="1">
      <alignment horizontal="center" vertical="center"/>
    </xf>
    <xf numFmtId="0" fontId="0" fillId="326" borderId="444" xfId="0" applyFill="1" applyBorder="1" applyAlignment="1">
      <alignment horizontal="center" vertical="center" wrapText="1"/>
    </xf>
    <xf numFmtId="0" fontId="0" fillId="0" borderId="445" xfId="0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/>
    </xf>
    <xf numFmtId="0" fontId="0" fillId="326" borderId="443" xfId="0" applyFill="1" applyBorder="1" applyAlignment="1">
      <alignment horizontal="center" vertical="center" wrapText="1"/>
    </xf>
    <xf numFmtId="0" fontId="120" fillId="0" borderId="463" xfId="6" applyFont="1" applyBorder="1" applyAlignment="1">
      <alignment horizontal="center" vertical="center"/>
    </xf>
    <xf numFmtId="0" fontId="120" fillId="0" borderId="458" xfId="6" applyFont="1" applyBorder="1" applyAlignment="1">
      <alignment horizontal="center" vertical="center"/>
    </xf>
    <xf numFmtId="0" fontId="117" fillId="0" borderId="448" xfId="6" applyFont="1" applyBorder="1" applyAlignment="1">
      <alignment horizontal="center" vertical="center"/>
    </xf>
    <xf numFmtId="0" fontId="117" fillId="0" borderId="449" xfId="6" applyFont="1" applyBorder="1" applyAlignment="1">
      <alignment horizontal="center" vertical="center"/>
    </xf>
    <xf numFmtId="0" fontId="120" fillId="0" borderId="452" xfId="6" applyFont="1" applyBorder="1" applyAlignment="1">
      <alignment horizontal="center" vertical="center"/>
    </xf>
    <xf numFmtId="0" fontId="120" fillId="332" borderId="463" xfId="6" applyFont="1" applyFill="1" applyBorder="1" applyAlignment="1">
      <alignment horizontal="center" vertical="center"/>
    </xf>
    <xf numFmtId="0" fontId="120" fillId="332" borderId="458" xfId="6" applyFont="1" applyFill="1" applyBorder="1" applyAlignment="1">
      <alignment horizontal="center" vertical="center"/>
    </xf>
    <xf numFmtId="0" fontId="120" fillId="332" borderId="473" xfId="6" applyFont="1" applyFill="1" applyBorder="1" applyAlignment="1">
      <alignment horizontal="center" vertical="center"/>
    </xf>
    <xf numFmtId="0" fontId="120" fillId="0" borderId="467" xfId="6" applyFont="1" applyBorder="1" applyAlignment="1">
      <alignment horizontal="center" vertical="center"/>
    </xf>
    <xf numFmtId="0" fontId="120" fillId="0" borderId="468" xfId="6" applyFont="1" applyBorder="1" applyAlignment="1">
      <alignment horizontal="center" vertical="center"/>
    </xf>
    <xf numFmtId="0" fontId="120" fillId="332" borderId="467" xfId="6" applyFont="1" applyFill="1" applyBorder="1" applyAlignment="1">
      <alignment horizontal="center" vertical="center"/>
    </xf>
    <xf numFmtId="0" fontId="120" fillId="332" borderId="468" xfId="6" applyFont="1" applyFill="1" applyBorder="1" applyAlignment="1">
      <alignment horizontal="center" vertical="center"/>
    </xf>
  </cellXfs>
  <cellStyles count="7">
    <cellStyle name="Hipervínculo" xfId="1" builtinId="8" hidden="1" customBuiltin="1"/>
    <cellStyle name="Hipervínculo visitado" xfId="2" builtinId="9" hidden="1" customBuiltin="1"/>
    <cellStyle name="Normal" xfId="0" builtinId="0" customBuiltin="1"/>
    <cellStyle name="Normal 2" xfId="4" xr:uid="{3AF7F85A-086D-443C-A135-1A5C7B53A474}"/>
    <cellStyle name="Normal 3" xfId="5" xr:uid="{7F3E7759-B082-4E92-AE39-3F72FAFE4AC0}"/>
    <cellStyle name="Normal 4" xfId="6" xr:uid="{F58C037B-23D0-486C-9A6E-B952CA07E02D}"/>
    <cellStyle name="Porcentaje" xfId="3" builtinId="5" customBuiltin="1"/>
  </cellStyles>
  <dxfs count="29">
    <dxf>
      <font>
        <color theme="5" tint="0.39994506668294322"/>
      </font>
    </dxf>
    <dxf>
      <font>
        <color theme="0"/>
      </font>
    </dxf>
    <dxf>
      <font>
        <color theme="5" tint="0.79998168889431442"/>
      </font>
    </dxf>
    <dxf>
      <font>
        <color theme="4" tint="0.39994506668294322"/>
      </font>
    </dxf>
    <dxf>
      <font>
        <color theme="0"/>
      </font>
    </dxf>
    <dxf>
      <font>
        <color theme="8" tint="0.79998168889431442"/>
      </font>
    </dxf>
    <dxf>
      <font>
        <color theme="0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  <dxf>
      <font>
        <color rgb="FFDCE6F2"/>
      </font>
    </dxf>
  </dxfs>
  <tableStyles count="0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132080</xdr:colOff>
      <xdr:row>8</xdr:row>
      <xdr:rowOff>380365</xdr:rowOff>
    </xdr:from>
    <xdr:to>
      <xdr:col>2</xdr:col>
      <xdr:colOff>278765</xdr:colOff>
      <xdr:row>13</xdr:row>
      <xdr:rowOff>148590</xdr:rowOff>
    </xdr:to>
    <xdr:sp macro="" textlink="">
      <xdr:nvSpPr>
        <xdr:cNvPr id="3" name="Leyenda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extLst>
            <a:ext uri="smNativeData">
              <pm:smNativeData xmlns="" xmlns:pm="smNativeData" val="SMDATA_14_KykTZRMAAAAlAAAA9QEAAI8BAAAAkAAAAEgAAACQAAAASAAAAAAAAAAAAAAAAAAAAAEAAABQAAAA/e9Yon9W6D/6RjVpr9AJwA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AAAAA/gOvAA0AAAACAAAA7QKqAtAAAACwDQAAjQwAAOsFAAAAAAAAMAAAABQAAAAAAAAAyQv//zf0AAD/GP//AecAAA=="/>
            </a:ext>
          </a:extLst>
        </xdr:cNvSpPr>
      </xdr:nvSpPr>
      <xdr:spPr>
        <a:xfrm>
          <a:off x="132080" y="2225040"/>
          <a:ext cx="2040255" cy="962025"/>
        </a:xfrm>
        <a:prstGeom prst="wedgeRoundRectCallout">
          <a:avLst>
            <a:gd name="adj1" fmla="val 38028"/>
            <a:gd name="adj2" fmla="val -161345"/>
            <a:gd name="adj3" fmla="val 12500"/>
          </a:avLst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t" upright="1"/>
        <a:lstStyle/>
        <a:p>
          <a:pPr algn="ctr" defTabSz="360045" rtl="0">
            <a:defRPr sz="1000"/>
          </a:pPr>
          <a:r>
            <a:rPr lang="es-ES" sz="1400" b="1" i="0" u="none" strike="noStrike" kern="100" baseline="0">
              <a:solidFill>
                <a:srgbClr val="000000"/>
              </a:solidFill>
              <a:latin typeface="Arial" pitchFamily="1" charset="0"/>
              <a:ea typeface="Arial" pitchFamily="1" charset="0"/>
              <a:cs typeface="Arial" pitchFamily="1" charset="0"/>
            </a:rPr>
            <a:t>ACTUALIZAR CADA VEZ EL DATO GANADOS/PERDIDOS</a:t>
          </a:r>
        </a:p>
      </xdr:txBody>
    </xdr:sp>
    <xdr:clientData/>
  </xdr:twoCellAnchor>
  <xdr:twoCellAnchor>
    <xdr:from>
      <xdr:col>7</xdr:col>
      <xdr:colOff>86178</xdr:colOff>
      <xdr:row>0</xdr:row>
      <xdr:rowOff>48895</xdr:rowOff>
    </xdr:from>
    <xdr:to>
      <xdr:col>11</xdr:col>
      <xdr:colOff>181428</xdr:colOff>
      <xdr:row>4</xdr:row>
      <xdr:rowOff>187325</xdr:rowOff>
    </xdr:to>
    <xdr:sp macro="" textlink="">
      <xdr:nvSpPr>
        <xdr:cNvPr id="2" name="Leyenda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extLst>
            <a:ext uri="smNativeData">
              <pm:smNativeData xmlns="" xmlns:pm="smNativeData" val="SMDATA_14_KykTZRMAAAAlAAAA9QEAAI8BAAAAkAAAAEgAAACQAAAASAAAAAAAAAAAAAAAAAAAAAEAAABQAAAAkovM9kHc2D8ArdZBDKcBQA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M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HAAAAAwKvAQQAAAALAAAAqAJwAncfAABNAAAAuA4AALMFAAAAAAAAMAAAABQAAAAAAAAArgn//1L2AAD/GP//AecAAA=="/>
            </a:ext>
          </a:extLst>
        </xdr:cNvSpPr>
      </xdr:nvSpPr>
      <xdr:spPr>
        <a:xfrm>
          <a:off x="4810578" y="48895"/>
          <a:ext cx="2315936" cy="911316"/>
        </a:xfrm>
        <a:prstGeom prst="wedgeRoundRectCallout">
          <a:avLst>
            <a:gd name="adj1" fmla="val 19422"/>
            <a:gd name="adj2" fmla="val 110328"/>
            <a:gd name="adj3" fmla="val 12500"/>
          </a:avLst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t" upright="1"/>
        <a:lstStyle/>
        <a:p>
          <a:pPr algn="ctr" defTabSz="360045" rtl="0">
            <a:defRPr sz="1000"/>
          </a:pPr>
          <a:r>
            <a:rPr lang="es-ES" sz="1400" b="1" i="0" u="none" strike="noStrike" kern="100" baseline="0">
              <a:solidFill>
                <a:srgbClr val="000000"/>
              </a:solidFill>
              <a:latin typeface="Arial" pitchFamily="1" charset="0"/>
              <a:ea typeface="Arial" pitchFamily="1" charset="0"/>
              <a:cs typeface="Arial" pitchFamily="1" charset="0"/>
            </a:rPr>
            <a:t>Sobre el Total:</a:t>
          </a:r>
        </a:p>
        <a:p>
          <a:pPr algn="l" defTabSz="360045" rtl="0">
            <a:defRPr sz="1000"/>
          </a:pPr>
          <a:r>
            <a:rPr lang="es-ES" sz="1400" b="1" i="0" u="none" strike="noStrike" kern="100" baseline="0">
              <a:solidFill>
                <a:srgbClr val="000000"/>
              </a:solidFill>
              <a:latin typeface="Arial" pitchFamily="1" charset="0"/>
              <a:ea typeface="Arial" pitchFamily="1" charset="0"/>
              <a:cs typeface="Arial" pitchFamily="1" charset="0"/>
            </a:rPr>
            <a:t>Verde +60%</a:t>
          </a:r>
        </a:p>
        <a:p>
          <a:pPr algn="l" defTabSz="360045" rtl="0">
            <a:defRPr sz="1000"/>
          </a:pPr>
          <a:r>
            <a:rPr lang="es-ES" sz="1400" b="1" i="0" u="none" strike="noStrike" kern="100" baseline="0">
              <a:solidFill>
                <a:srgbClr val="000000"/>
              </a:solidFill>
              <a:latin typeface="Arial" pitchFamily="1" charset="0"/>
              <a:ea typeface="Arial" pitchFamily="1" charset="0"/>
              <a:cs typeface="Arial" pitchFamily="1" charset="0"/>
            </a:rPr>
            <a:t>Amarillo +30%</a:t>
          </a:r>
        </a:p>
        <a:p>
          <a:pPr algn="l" defTabSz="360045" rtl="0">
            <a:defRPr sz="1000"/>
          </a:pPr>
          <a:r>
            <a:rPr lang="es-ES" sz="1400" b="1" i="0" u="none" strike="noStrike" kern="100" baseline="0">
              <a:solidFill>
                <a:srgbClr val="000000"/>
              </a:solidFill>
              <a:latin typeface="Arial" pitchFamily="1" charset="0"/>
              <a:ea typeface="Arial" pitchFamily="1" charset="0"/>
              <a:cs typeface="Arial" pitchFamily="1" charset="0"/>
            </a:rPr>
            <a:t>Rojo -30%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673100</xdr:colOff>
      <xdr:row>24</xdr:row>
      <xdr:rowOff>260350</xdr:rowOff>
    </xdr:from>
    <xdr:to>
      <xdr:col>2</xdr:col>
      <xdr:colOff>43180</xdr:colOff>
      <xdr:row>28</xdr:row>
      <xdr:rowOff>74930</xdr:rowOff>
    </xdr:to>
    <xdr:sp macro="" textlink="">
      <xdr:nvSpPr>
        <xdr:cNvPr id="4" name="Autoforma1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>
          <a:extLst>
            <a:ext uri="smNativeData">
              <pm:smNativeData xmlns="" xmlns:pm="smNativeData" val="SMDATA_14_KykTZRMAAAAlAAAAigIAAI8BAAAAkAAAAEgAAACQAAAASAAAAAAAAAAAAAAAAAAAAAEAAABQAAAAJXUCmggbzj8AAAAAAADgPwAAAAAAAOA/AAAAAAAA4D8AAAAAAADgPwAAAAAAAOA/AAAAAAAA4D8AAAAAAADgPwAAAAAAAOA/AAAAAAAA4D8CAAAAjAAAAAEAAAAAAAAAANE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AAAAAAAAAAABAAAAf39/AAEAAABkAAAAAAAAABQAAABAHwAAAAAAACYAAAAAAAAAwOD//wAAAAAmAAAAZAAAABYAAABMAAAAAAAAAAAAAAAEAAAAAAAAAAEAAAB/f38AAAAAACgAAAAoAAAAZAAAAGQAAAAAAAAAzMzMAAAAAABQAAAAUAAAAGQAAABkAAAAAAAAABcAAAAUAAAAAAAAAAAAAAD/fwAA/38AAAAAAAAJAAAABAAAAG9ycmE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gAAAAAAAAARAPSAxwAAAACAAAA8QAXACQEAACGMQAAnAcAAGIEAAAAAAAAMAAAABQAAAAAAAAAAAD//wAAAQAAAP//AAABAA=="/>
            </a:ext>
          </a:extLst>
        </xdr:cNvSpPr>
      </xdr:nvSpPr>
      <xdr:spPr>
        <a:xfrm>
          <a:off x="673100" y="8050530"/>
          <a:ext cx="1236980" cy="712470"/>
        </a:xfrm>
        <a:prstGeom prst="mathPlus">
          <a:avLst>
            <a:gd name="adj1" fmla="val 23520"/>
          </a:avLst>
        </a:prstGeom>
        <a:solidFill>
          <a:srgbClr val="00D1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0</xdr:col>
      <xdr:colOff>641350</xdr:colOff>
      <xdr:row>31</xdr:row>
      <xdr:rowOff>6350</xdr:rowOff>
    </xdr:from>
    <xdr:to>
      <xdr:col>2</xdr:col>
      <xdr:colOff>67945</xdr:colOff>
      <xdr:row>33</xdr:row>
      <xdr:rowOff>307975</xdr:rowOff>
    </xdr:to>
    <xdr:sp macro="" textlink="">
      <xdr:nvSpPr>
        <xdr:cNvPr id="3" name="Autoforma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>
          <a:extLst>
            <a:ext uri="smNativeData">
              <pm:smNativeData xmlns="" xmlns:pm="smNativeData" val="SMDATA_14_KykTZRMAAAAlAAAAiwIAAI8BAAAAkAAAAEgAAACQAAAASAAAAAAAAAAAAAAAAAAAAAEAAABQAAAAJXUCmggbzj8AAAAAAADgPwAAAAAAAOA/AAAAAAAA4D8AAAAAAADgPwAAAAAAAOA/AAAAAAAA4D8AAAAAAADgPwAAAAAAAOA/AAAAAAAA4D8CAAAAjAAAAAEAAAAAAAAA/w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AAAAAAAAAAA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8AAAAAAAAAFACkAyEAAAACAAAA3QMkAPIDAABeOwAA9QcAAMcFAAAAAAAAMAAAABQAAAAAAAAAAAD//wAAAQAAAP//AAABAA=="/>
            </a:ext>
          </a:extLst>
        </xdr:cNvSpPr>
      </xdr:nvSpPr>
      <xdr:spPr>
        <a:xfrm>
          <a:off x="641350" y="9650730"/>
          <a:ext cx="1293495" cy="939165"/>
        </a:xfrm>
        <a:prstGeom prst="mathMinus">
          <a:avLst>
            <a:gd name="adj1" fmla="val 23520"/>
          </a:avLst>
        </a:prstGeom>
        <a:solidFill>
          <a:srgbClr val="FF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</xdr:col>
      <xdr:colOff>222250</xdr:colOff>
      <xdr:row>37</xdr:row>
      <xdr:rowOff>87630</xdr:rowOff>
    </xdr:from>
    <xdr:to>
      <xdr:col>1</xdr:col>
      <xdr:colOff>925830</xdr:colOff>
      <xdr:row>39</xdr:row>
      <xdr:rowOff>136525</xdr:rowOff>
    </xdr:to>
    <xdr:sp macro="" textlink="">
      <xdr:nvSpPr>
        <xdr:cNvPr id="2" name="Autoforma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extLst>
            <a:ext uri="smNativeData">
              <pm:smNativeData xmlns="" xmlns:pm="smNativeData" val="SMDATA_14_KykTZRMAAAAlAAAAdgAAAI8BAAAAkAAAAEgAAACQAAAASAAAAAAAAAAAAAAAAAAAAAEAAABQAAAAaGZmZmZm5j8AAAAAAADgPwAAAAAAAOA/AAAAAAAA4D8AAAAAAADgPwAAAAAAAOA/AAAAAAAA4D8AAAAAAADgPwAAAAAAAOA/AAAAAAAA4D8CAAAAjAAAAAEAAAAAAAAA/w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AAAAAAAAAAABAAAAf39/AAEAAABkAAAAAAAAABQAAABAHwAAAAAAACYAAAAAAAAAwOD//wAAAAAmAAAAZAAAABYAAABMAAAAAAAAAAAAAAAEAAAAAAAAAAEAAAB/f38AAAAAACgAAAAoAAAAZAAAAGQAAAAAAAAAzMzMAAAAAABQAAAAUAAAAGQAAABkAAAAAAAAABcAAAAUAAAAAAAAAAAAAAD/fwAA/38AAAAAAAAJAAAABAAAAE1lc3M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UAAAABAAAAGQHEACcAAAABAAAAtwEwA7QFAACsRQAAVAQAADkEAAAAAAAAMAAAABQAAAAAAAAAAAD//wAAAQAAAP//AAABAA=="/>
            </a:ext>
          </a:extLst>
        </xdr:cNvSpPr>
      </xdr:nvSpPr>
      <xdr:spPr>
        <a:xfrm>
          <a:off x="927100" y="11325860"/>
          <a:ext cx="703580" cy="686435"/>
        </a:xfrm>
        <a:prstGeom prst="noSmoking">
          <a:avLst>
            <a:gd name="adj" fmla="val 15000"/>
          </a:avLst>
        </a:prstGeom>
        <a:solidFill>
          <a:srgbClr val="FF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704850</xdr:colOff>
      <xdr:row>9</xdr:row>
      <xdr:rowOff>485774</xdr:rowOff>
    </xdr:from>
    <xdr:to>
      <xdr:col>8</xdr:col>
      <xdr:colOff>523875</xdr:colOff>
      <xdr:row>9</xdr:row>
      <xdr:rowOff>1238249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6A57BF1-FE8C-D1F0-BC69-CC0AFA9E5581}"/>
            </a:ext>
          </a:extLst>
        </xdr:cNvPr>
        <xdr:cNvSpPr/>
      </xdr:nvSpPr>
      <xdr:spPr>
        <a:xfrm>
          <a:off x="4152900" y="5343524"/>
          <a:ext cx="1962150" cy="752475"/>
        </a:xfrm>
        <a:prstGeom prst="rect">
          <a:avLst/>
        </a:prstGeom>
        <a:ln>
          <a:solidFill>
            <a:schemeClr val="bg1">
              <a:lumMod val="50000"/>
            </a:schemeClr>
          </a:solidFill>
          <a:prstDash val="soli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prstTxWarp prst="textNoShape">
            <a:avLst/>
          </a:prstTxWarp>
          <a:noAutofit/>
        </a:bodyPr>
        <a:lstStyle/>
        <a:p>
          <a:pPr algn="ctr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704850</xdr:colOff>
      <xdr:row>9</xdr:row>
      <xdr:rowOff>485774</xdr:rowOff>
    </xdr:from>
    <xdr:to>
      <xdr:col>8</xdr:col>
      <xdr:colOff>523875</xdr:colOff>
      <xdr:row>9</xdr:row>
      <xdr:rowOff>1238249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853AC50-B43B-41B6-9C34-02B1FE36FD73}"/>
            </a:ext>
          </a:extLst>
        </xdr:cNvPr>
        <xdr:cNvSpPr/>
      </xdr:nvSpPr>
      <xdr:spPr>
        <a:xfrm>
          <a:off x="4152900" y="5343524"/>
          <a:ext cx="1962150" cy="752475"/>
        </a:xfrm>
        <a:prstGeom prst="rect">
          <a:avLst/>
        </a:prstGeom>
        <a:ln>
          <a:solidFill>
            <a:schemeClr val="tx1"/>
          </a:solidFill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prstTxWarp prst="textNoShape">
            <a:avLst/>
          </a:prstTxWarp>
          <a:noAutofit/>
        </a:bodyPr>
        <a:lstStyle/>
        <a:p>
          <a:pPr algn="ctr"/>
          <a:endParaRPr lang="es-E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500062</xdr:rowOff>
    </xdr:from>
    <xdr:to>
      <xdr:col>8</xdr:col>
      <xdr:colOff>533400</xdr:colOff>
      <xdr:row>10</xdr:row>
      <xdr:rowOff>14287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B60B734-9432-4847-8C57-2C53C33267CC}"/>
            </a:ext>
          </a:extLst>
        </xdr:cNvPr>
        <xdr:cNvSpPr/>
      </xdr:nvSpPr>
      <xdr:spPr>
        <a:xfrm>
          <a:off x="4162425" y="5357812"/>
          <a:ext cx="1962150" cy="752475"/>
        </a:xfrm>
        <a:prstGeom prst="rect">
          <a:avLst/>
        </a:prstGeom>
        <a:ln>
          <a:solidFill>
            <a:schemeClr val="tx1"/>
          </a:solidFill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prstTxWarp prst="textNoShape">
            <a:avLst/>
          </a:prstTxWarp>
          <a:noAutofit/>
        </a:bodyPr>
        <a:lstStyle/>
        <a:p>
          <a:pPr algn="ctr"/>
          <a:endParaRPr lang="es-E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0</xdr:row>
      <xdr:rowOff>139700</xdr:rowOff>
    </xdr:from>
    <xdr:to>
      <xdr:col>6</xdr:col>
      <xdr:colOff>317500</xdr:colOff>
      <xdr:row>0</xdr:row>
      <xdr:rowOff>419100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F84FE94-63BF-4790-A3B5-91F8C7B6FDB6}"/>
            </a:ext>
          </a:extLst>
        </xdr:cNvPr>
        <xdr:cNvSpPr/>
      </xdr:nvSpPr>
      <xdr:spPr>
        <a:xfrm>
          <a:off x="3355975" y="139700"/>
          <a:ext cx="266700" cy="279400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177800</xdr:colOff>
      <xdr:row>0</xdr:row>
      <xdr:rowOff>127000</xdr:rowOff>
    </xdr:from>
    <xdr:to>
      <xdr:col>12</xdr:col>
      <xdr:colOff>304800</xdr:colOff>
      <xdr:row>0</xdr:row>
      <xdr:rowOff>406400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2049B4C-EBD1-432C-AB39-B3CCD7A56307}"/>
            </a:ext>
          </a:extLst>
        </xdr:cNvPr>
        <xdr:cNvCxnSpPr/>
      </xdr:nvCxnSpPr>
      <xdr:spPr>
        <a:xfrm flipV="1">
          <a:off x="5768975" y="127000"/>
          <a:ext cx="127000" cy="279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4.bin"/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30"/>
  <sheetViews>
    <sheetView showGridLines="0" zoomScaleNormal="100" workbookViewId="0">
      <selection activeCell="F10" sqref="F10"/>
    </sheetView>
  </sheetViews>
  <sheetFormatPr baseColWidth="10" defaultColWidth="6.44140625" defaultRowHeight="14.4" x14ac:dyDescent="0.3"/>
  <cols>
    <col min="1" max="1" width="11" style="2" customWidth="1"/>
    <col min="2" max="2" width="15.88671875" style="2" customWidth="1"/>
    <col min="3" max="3" width="6" style="2" customWidth="1"/>
    <col min="4" max="4" width="3" style="2" customWidth="1"/>
    <col min="5" max="5" width="8.5546875" style="1" customWidth="1"/>
    <col min="6" max="6" width="11" style="1" customWidth="1"/>
    <col min="7" max="7" width="12.44140625" style="1" customWidth="1"/>
    <col min="8" max="8" width="12.109375" style="1" customWidth="1"/>
    <col min="9" max="9" width="8.88671875" style="1" customWidth="1"/>
    <col min="10" max="10" width="10.88671875" style="48" customWidth="1"/>
    <col min="11" max="11" width="10.88671875" style="48" bestFit="1" customWidth="1"/>
    <col min="12" max="12" width="8.44140625" style="47" bestFit="1" customWidth="1"/>
    <col min="13" max="13" width="13.33203125" style="47" customWidth="1"/>
    <col min="14" max="14" width="21.33203125" style="1" bestFit="1" customWidth="1"/>
    <col min="15" max="15" width="8.44140625" style="1" bestFit="1" customWidth="1"/>
    <col min="16" max="16" width="8.109375" style="3" bestFit="1" customWidth="1"/>
    <col min="17" max="17" width="5.6640625" style="1" bestFit="1" customWidth="1"/>
    <col min="18" max="18" width="9.109375" style="1" customWidth="1"/>
    <col min="19" max="19" width="7.33203125" style="1" bestFit="1" customWidth="1"/>
    <col min="20" max="20" width="4.44140625" style="1" bestFit="1" customWidth="1"/>
    <col min="21" max="22" width="5.109375" style="1" customWidth="1"/>
    <col min="23" max="23" width="6" style="1" customWidth="1"/>
    <col min="24" max="24" width="7.109375" style="1" customWidth="1"/>
    <col min="25" max="25" width="8.109375" style="1" bestFit="1" customWidth="1"/>
    <col min="26" max="28" width="7" style="1" customWidth="1"/>
    <col min="29" max="29" width="4" style="1" customWidth="1"/>
    <col min="30" max="30" width="6.44140625" style="1" bestFit="1" customWidth="1"/>
    <col min="31" max="31" width="8" style="1" customWidth="1"/>
    <col min="32" max="32" width="7.5546875" style="1" bestFit="1" customWidth="1"/>
    <col min="33" max="33" width="6.44140625" style="1" customWidth="1"/>
    <col min="34" max="34" width="7.109375" style="1" customWidth="1"/>
    <col min="35" max="35" width="8" style="1" customWidth="1"/>
    <col min="36" max="36" width="6.44140625" style="1" bestFit="1" customWidth="1"/>
    <col min="37" max="37" width="8" style="1" customWidth="1"/>
    <col min="38" max="39" width="5" style="1" customWidth="1"/>
    <col min="40" max="41" width="6.44140625" style="1" customWidth="1"/>
    <col min="42" max="42" width="7.33203125" style="1" customWidth="1"/>
    <col min="43" max="43" width="7.5546875" style="1" customWidth="1"/>
    <col min="44" max="44" width="8" style="1" customWidth="1"/>
    <col min="45" max="45" width="6.88671875" style="1" customWidth="1"/>
    <col min="46" max="48" width="7" style="1" customWidth="1"/>
    <col min="49" max="49" width="6.44140625" style="1" customWidth="1"/>
    <col min="50" max="56" width="6.5546875" style="1" customWidth="1"/>
    <col min="57" max="61" width="5.6640625" style="2" customWidth="1"/>
    <col min="62" max="62" width="6.44140625" style="2" customWidth="1"/>
    <col min="63" max="16384" width="6.44140625" style="2"/>
  </cols>
  <sheetData>
    <row r="1" spans="1:64" ht="7.65" customHeight="1" x14ac:dyDescent="0.3"/>
    <row r="2" spans="1:64" ht="18" x14ac:dyDescent="0.35">
      <c r="A2" s="904" t="s">
        <v>0</v>
      </c>
      <c r="B2" s="905"/>
      <c r="C2" s="7">
        <v>22</v>
      </c>
    </row>
    <row r="3" spans="1:64" x14ac:dyDescent="0.3">
      <c r="A3" s="6" t="s">
        <v>1</v>
      </c>
      <c r="B3" s="10"/>
      <c r="C3" s="341">
        <v>9</v>
      </c>
      <c r="D3" s="23"/>
    </row>
    <row r="4" spans="1:64" ht="21" x14ac:dyDescent="0.4">
      <c r="A4" s="8"/>
      <c r="B4" s="19" t="s">
        <v>2</v>
      </c>
      <c r="C4" s="20">
        <v>7</v>
      </c>
    </row>
    <row r="5" spans="1:64" ht="21" x14ac:dyDescent="0.4">
      <c r="A5" s="9"/>
      <c r="B5" s="21" t="s">
        <v>3</v>
      </c>
      <c r="C5" s="22">
        <v>1</v>
      </c>
    </row>
    <row r="6" spans="1:64" ht="5.4" customHeight="1" thickTop="1" thickBot="1" x14ac:dyDescent="0.35">
      <c r="A6" s="4"/>
    </row>
    <row r="7" spans="1:64" s="5" customFormat="1" ht="22.2" thickTop="1" thickBot="1" x14ac:dyDescent="0.45">
      <c r="B7" s="719" t="s">
        <v>178</v>
      </c>
      <c r="C7" s="720">
        <v>1</v>
      </c>
      <c r="E7" s="906" t="s">
        <v>4</v>
      </c>
      <c r="F7" s="907"/>
      <c r="G7" s="907"/>
      <c r="H7" s="907"/>
      <c r="I7" s="907"/>
      <c r="J7" s="908"/>
      <c r="K7" s="908"/>
      <c r="L7" s="909"/>
      <c r="M7" s="909"/>
      <c r="N7" s="910"/>
      <c r="O7" s="773" t="s">
        <v>5</v>
      </c>
      <c r="P7" s="774"/>
      <c r="Q7" s="774"/>
      <c r="R7" s="774"/>
      <c r="S7" s="774"/>
      <c r="T7" s="774"/>
      <c r="U7" s="774"/>
      <c r="V7" s="774"/>
      <c r="W7" s="774"/>
      <c r="X7" s="774"/>
      <c r="Y7" s="774"/>
      <c r="Z7" s="774"/>
      <c r="AA7" s="774"/>
      <c r="AB7" s="774"/>
      <c r="AC7" s="774"/>
      <c r="AD7" s="774"/>
      <c r="AE7" s="774"/>
      <c r="AF7" s="774"/>
      <c r="AG7" s="774"/>
      <c r="AH7" s="774"/>
      <c r="AI7" s="774"/>
      <c r="AJ7" s="774"/>
      <c r="AK7" s="774"/>
      <c r="AL7" s="774"/>
      <c r="AM7" s="774"/>
      <c r="AN7" s="774"/>
      <c r="AO7" s="774"/>
      <c r="AP7" s="775"/>
      <c r="AQ7" s="911" t="s">
        <v>6</v>
      </c>
      <c r="AR7" s="912"/>
      <c r="AS7" s="912"/>
      <c r="AT7" s="912"/>
      <c r="AU7" s="912"/>
      <c r="AV7" s="913"/>
      <c r="AW7" s="18"/>
      <c r="AX7" s="914" t="s">
        <v>7</v>
      </c>
      <c r="AY7" s="914"/>
      <c r="AZ7" s="914"/>
      <c r="BA7" s="914"/>
      <c r="BB7" s="914"/>
      <c r="BC7" s="914"/>
      <c r="BD7" s="915"/>
      <c r="BE7" s="916" t="s">
        <v>8</v>
      </c>
      <c r="BF7" s="914"/>
      <c r="BG7" s="914"/>
      <c r="BH7" s="914"/>
      <c r="BI7" s="917"/>
    </row>
    <row r="8" spans="1:64" s="207" customFormat="1" ht="35.4" customHeight="1" thickTop="1" thickBot="1" x14ac:dyDescent="0.35">
      <c r="A8" s="208"/>
      <c r="B8" s="208"/>
      <c r="C8" s="721">
        <f>SUM(C4:C7)</f>
        <v>9</v>
      </c>
      <c r="D8" s="208"/>
      <c r="E8" s="929" t="s">
        <v>9</v>
      </c>
      <c r="F8" s="931" t="s">
        <v>10</v>
      </c>
      <c r="G8" s="933" t="s">
        <v>11</v>
      </c>
      <c r="H8" s="935" t="s">
        <v>12</v>
      </c>
      <c r="I8" s="937" t="s">
        <v>13</v>
      </c>
      <c r="J8" s="937" t="s">
        <v>14</v>
      </c>
      <c r="K8" s="939" t="s">
        <v>15</v>
      </c>
      <c r="L8" s="918" t="s">
        <v>16</v>
      </c>
      <c r="M8" s="919"/>
      <c r="N8" s="941" t="s">
        <v>17</v>
      </c>
      <c r="O8" s="920" t="s">
        <v>18</v>
      </c>
      <c r="P8" s="921"/>
      <c r="Q8" s="922"/>
      <c r="R8" s="923" t="s">
        <v>19</v>
      </c>
      <c r="S8" s="924"/>
      <c r="T8" s="925"/>
      <c r="U8" s="925"/>
      <c r="V8" s="925"/>
      <c r="W8" s="925"/>
      <c r="X8" s="926"/>
      <c r="Y8" s="923" t="s">
        <v>20</v>
      </c>
      <c r="Z8" s="924"/>
      <c r="AA8" s="925"/>
      <c r="AB8" s="925"/>
      <c r="AC8" s="925"/>
      <c r="AD8" s="926"/>
      <c r="AE8" s="923" t="s">
        <v>21</v>
      </c>
      <c r="AF8" s="924"/>
      <c r="AG8" s="925"/>
      <c r="AH8" s="925"/>
      <c r="AI8" s="925"/>
      <c r="AJ8" s="926"/>
      <c r="AK8" s="923" t="s">
        <v>22</v>
      </c>
      <c r="AL8" s="924"/>
      <c r="AM8" s="927"/>
      <c r="AN8" s="927"/>
      <c r="AO8" s="927"/>
      <c r="AP8" s="928"/>
      <c r="AQ8" s="943" t="s">
        <v>23</v>
      </c>
      <c r="AR8" s="945" t="s">
        <v>71</v>
      </c>
      <c r="AS8" s="947" t="s">
        <v>24</v>
      </c>
      <c r="AT8" s="949" t="s">
        <v>25</v>
      </c>
      <c r="AU8" s="945" t="s">
        <v>72</v>
      </c>
      <c r="AV8" s="894" t="s">
        <v>26</v>
      </c>
      <c r="AW8" s="896" t="s">
        <v>27</v>
      </c>
      <c r="AX8" s="898" t="s">
        <v>28</v>
      </c>
      <c r="AY8" s="898" t="s">
        <v>29</v>
      </c>
      <c r="AZ8" s="898" t="s">
        <v>30</v>
      </c>
      <c r="BA8" s="898" t="s">
        <v>31</v>
      </c>
      <c r="BB8" s="898" t="s">
        <v>32</v>
      </c>
      <c r="BC8" s="898" t="s">
        <v>33</v>
      </c>
      <c r="BD8" s="900" t="s">
        <v>73</v>
      </c>
      <c r="BE8" s="873" t="s">
        <v>34</v>
      </c>
      <c r="BF8" s="875" t="s">
        <v>35</v>
      </c>
      <c r="BG8" s="875" t="s">
        <v>35</v>
      </c>
      <c r="BH8" s="877" t="s">
        <v>36</v>
      </c>
      <c r="BI8" s="879" t="s">
        <v>37</v>
      </c>
    </row>
    <row r="9" spans="1:64" s="354" customFormat="1" ht="30" customHeight="1" thickBot="1" x14ac:dyDescent="0.35">
      <c r="A9" s="351"/>
      <c r="B9" s="351"/>
      <c r="C9" s="351"/>
      <c r="D9" s="351"/>
      <c r="E9" s="930"/>
      <c r="F9" s="932"/>
      <c r="G9" s="934"/>
      <c r="H9" s="936"/>
      <c r="I9" s="938"/>
      <c r="J9" s="938"/>
      <c r="K9" s="940"/>
      <c r="L9" s="352" t="s">
        <v>38</v>
      </c>
      <c r="M9" s="353" t="s">
        <v>39</v>
      </c>
      <c r="N9" s="942"/>
      <c r="O9" s="209" t="s">
        <v>40</v>
      </c>
      <c r="P9" s="210" t="s">
        <v>41</v>
      </c>
      <c r="Q9" s="211" t="s">
        <v>42</v>
      </c>
      <c r="R9" s="212" t="s">
        <v>40</v>
      </c>
      <c r="S9" s="210" t="s">
        <v>43</v>
      </c>
      <c r="T9" s="213" t="s">
        <v>42</v>
      </c>
      <c r="U9" s="213" t="s">
        <v>44</v>
      </c>
      <c r="V9" s="213" t="s">
        <v>45</v>
      </c>
      <c r="W9" s="213" t="s">
        <v>46</v>
      </c>
      <c r="X9" s="214" t="s">
        <v>47</v>
      </c>
      <c r="Y9" s="212" t="s">
        <v>40</v>
      </c>
      <c r="Z9" s="210" t="s">
        <v>43</v>
      </c>
      <c r="AA9" s="213" t="s">
        <v>42</v>
      </c>
      <c r="AB9" s="213" t="s">
        <v>48</v>
      </c>
      <c r="AC9" s="213" t="s">
        <v>45</v>
      </c>
      <c r="AD9" s="214" t="s">
        <v>46</v>
      </c>
      <c r="AE9" s="212" t="s">
        <v>40</v>
      </c>
      <c r="AF9" s="210" t="s">
        <v>43</v>
      </c>
      <c r="AG9" s="215" t="s">
        <v>42</v>
      </c>
      <c r="AH9" s="215" t="s">
        <v>48</v>
      </c>
      <c r="AI9" s="215" t="s">
        <v>45</v>
      </c>
      <c r="AJ9" s="216" t="s">
        <v>46</v>
      </c>
      <c r="AK9" s="212" t="s">
        <v>40</v>
      </c>
      <c r="AL9" s="210" t="s">
        <v>43</v>
      </c>
      <c r="AM9" s="213" t="s">
        <v>42</v>
      </c>
      <c r="AN9" s="213" t="s">
        <v>44</v>
      </c>
      <c r="AO9" s="213" t="s">
        <v>45</v>
      </c>
      <c r="AP9" s="214" t="s">
        <v>46</v>
      </c>
      <c r="AQ9" s="944"/>
      <c r="AR9" s="946"/>
      <c r="AS9" s="948"/>
      <c r="AT9" s="950"/>
      <c r="AU9" s="946"/>
      <c r="AV9" s="895"/>
      <c r="AW9" s="897"/>
      <c r="AX9" s="899"/>
      <c r="AY9" s="899"/>
      <c r="AZ9" s="899"/>
      <c r="BA9" s="899"/>
      <c r="BB9" s="899"/>
      <c r="BC9" s="899"/>
      <c r="BD9" s="901"/>
      <c r="BE9" s="874"/>
      <c r="BF9" s="876"/>
      <c r="BG9" s="876"/>
      <c r="BH9" s="878"/>
      <c r="BI9" s="880"/>
      <c r="BK9" s="355"/>
      <c r="BL9" s="355"/>
    </row>
    <row r="10" spans="1:64" s="335" customFormat="1" ht="15.9" customHeight="1" thickTop="1" x14ac:dyDescent="0.3">
      <c r="A10" s="324"/>
      <c r="B10" s="324"/>
      <c r="C10" s="324"/>
      <c r="D10" s="324"/>
      <c r="E10" s="376"/>
      <c r="F10" s="443" t="s">
        <v>126</v>
      </c>
      <c r="G10" s="377"/>
      <c r="H10" s="378">
        <v>9</v>
      </c>
      <c r="I10" s="379">
        <v>0</v>
      </c>
      <c r="J10" s="380">
        <f>('J1'!I10+'J2'!I10+'J3'!I10+'J4'!I9+'J5'!I10+'J6'!I10+'J7'!I10+'J8'!I10+'J9'!I10+'J10'!I10++'J11'!I10+'J12'!I10+'J13'!I10+'J14'!I10+'J15'!I10+'J16'!I10+'J17'!I10+'J18'!I10+'J19'!I10+'J20'!I10+'J21'!I10+'J22'!I10)/H10</f>
        <v>33.666666666666664</v>
      </c>
      <c r="K10" s="381">
        <f t="shared" ref="K10:K15" si="0">J10/60</f>
        <v>0.56111111111111112</v>
      </c>
      <c r="L10" s="382">
        <f>('J1'!J10+'J2'!J10+'J3'!J10+'J4'!J10+'J5'!J10+'J6'!J10+'J7'!J10+'J8'!J10+'J9'!J10+'J10'!J10++'J11'!J10+'J12'!J10+'J13'!J10+'J14'!J10+'J15'!J10+'J16'!J10+'J17'!J10+'J18'!J10+'J19'!J10+'J20'!J10+'J21'!J10+'J22'!J10)/$C$3</f>
        <v>0</v>
      </c>
      <c r="M10" s="382">
        <f>('J1'!K10+'J2'!K10+'J3'!K10+'J4'!K10+'J5'!K10+'J6'!K10+'J7'!K10+'J8'!K10+'J9'!K10+'J10'!K10++'J11'!K10+'J12'!K10+'J13'!K10+'J14'!K10+'J15'!K10+'J16'!K10+'J17'!K10+'J18'!K10+'J19'!K10+'J20'!K10+'J21'!K10+'J22'!K10)/$C$3</f>
        <v>0</v>
      </c>
      <c r="N10" s="383">
        <f>('J1'!L10+'J2'!L10+'J3'!L10+'J4'!L10+'J5'!L10+'J6'!L10+'J7'!L10+'J8'!L10+'J9'!L10+'J10'!L10+'J11'!L10+'J12'!L10+'J13'!L10+'J14'!L10+'J15'!L10+'J16'!L10+'J17'!L10+'J18'!L10+'J19'!L10+'J20'!L10+'J21'!L10+'J22'!L10)/$C$3</f>
        <v>1.2222222222222223</v>
      </c>
      <c r="O10" s="384">
        <f t="shared" ref="O10:O12" si="1">IFERROR(Q10/P10,"")</f>
        <v>0.61333333333333329</v>
      </c>
      <c r="P10" s="385">
        <f t="shared" ref="P10:P25" si="2">SUM(T10:X10)+SUM(AG10:AJ10)+SUM(AM10:AP10)+SUM(AA10:AD10)</f>
        <v>75</v>
      </c>
      <c r="Q10" s="386">
        <f t="shared" ref="Q10:Q25" si="3">T10+AG10+AM10+AA10</f>
        <v>46</v>
      </c>
      <c r="R10" s="387">
        <f t="shared" ref="R10:R15" si="4">IF(SUM(T10:X10)=0,"",T10/SUM(T10:X10))</f>
        <v>0.51851851851851849</v>
      </c>
      <c r="S10" s="388">
        <f>SUM(T10:X10)</f>
        <v>27</v>
      </c>
      <c r="T10" s="389">
        <f>'J1'!R10+'J2'!R10+'J3'!R10+'J4'!R10+'J5'!R10+'J6'!R10+'J7'!R10+'J8'!R10+'J9'!R10+'J10'!R10++'J11'!R10+'J12'!R10+'J13'!R10+'J14'!R10+'J15'!R10+'J16'!R10+'J17'!R10+'J18'!R10+'J19'!R10+'J20'!R10+'J21'!R10+'J22'!R10</f>
        <v>14</v>
      </c>
      <c r="U10" s="390">
        <f>'J1'!S10+'J2'!S10+'J3'!S10+'J4'!S10+'J5'!S10+'J6'!S10+'J7'!S10+'J8'!S10+'J9'!S10+'J10'!S10++'J11'!S10+'J12'!S10+'J13'!S10+'J14'!S10+'J15'!S10+'J16'!S10+'J17'!S10+'J18'!S10+'J19'!S10+'J20'!S10+'J21'!S10+'J22'!S10</f>
        <v>6</v>
      </c>
      <c r="V10" s="390">
        <f>'J1'!T10+'J2'!T10+'J3'!T10+'J4'!T10+'J5'!T10+'J6'!T10+'J7'!T10+'J8'!T10+'J9'!T10+'J10'!T10++'J11'!T10+'J12'!T10+'J13'!T10+'J14'!T10+'J15'!T10+'J16'!T10+'J17'!T10+'J18'!T10+'J19'!T10+'J20'!T10+'J21'!T10+'J22'!T10</f>
        <v>2</v>
      </c>
      <c r="W10" s="390">
        <f>'J1'!U10+'J2'!U10+'J3'!U10+'J4'!U10+'J5'!U10+'J6'!U10+'J7'!U10+'J8'!U10+'J9'!U10+'J10'!U10++'J11'!U10+'J12'!U10+'J13'!U10+'J14'!U10+'J15'!U10+'J16'!U10+'J17'!U10+'J18'!U10+'J19'!U10+'J20'!U10+'J21'!U10+'J22'!U10</f>
        <v>5</v>
      </c>
      <c r="X10" s="390">
        <f>'J1'!V10+'J2'!V10+'J3'!V10+'J4'!V10+'J5'!V10+'J6'!V10+'J7'!V10+'J8'!V10+'J9'!V10+'J10'!V10++'J11'!V10+'J12'!V10+'J13'!V10+'J14'!V10+'J15'!V10+'J16'!V10+'J17'!V10+'J18'!V10+'J19'!V10+'J20'!V10+'J21'!V10+'J22'!V10</f>
        <v>0</v>
      </c>
      <c r="Y10" s="391">
        <f>IFERROR(AA10/SUM(AA10:AD10), "")</f>
        <v>0.55555555555555558</v>
      </c>
      <c r="Z10" s="392">
        <f t="shared" ref="Z10:Z25" si="5">SUM(AA10:AD10)</f>
        <v>9</v>
      </c>
      <c r="AA10" s="390">
        <f>'J1'!Y10+'J2'!Y10+'J3'!Y10+'J4'!Y10+'J5'!Y10+'J6'!Y10+'J7'!Y10+'J8'!Y10+'J9'!Y10+'J10'!Y10++'J11'!Y10+'J12'!Y10+'J13'!Y10+'J14'!Y10+'J15'!Y10+'J16'!Y10+'J17'!Y10+'J18'!Y10+'J19'!Y10+'J20'!Y10+'J21'!Y10+'J22'!Y10</f>
        <v>5</v>
      </c>
      <c r="AB10" s="390">
        <f>'J1'!Z10+'J2'!Z10+'J3'!Z10+'J4'!Z10+'J5'!Z10+'J6'!Z10+'J7'!Z10+'J8'!Z10+'J9'!Z10+'J10'!Z10++'J11'!Z10+'J12'!Z10+'J13'!Z10+'J14'!Z10+'J15'!Z10+'J16'!Z10+'J17'!Z10+'J18'!Z10+'J19'!Z10+'J20'!Z10+'J21'!Z10+'J22'!Z10</f>
        <v>3</v>
      </c>
      <c r="AC10" s="390">
        <f>'J1'!AA10+'J2'!AA10+'J3'!AA10+'J4'!AA10+'J5'!AA10+'J6'!AA10+'J7'!AA10+'J8'!AA10+'J9'!AA10+'J10'!AA10++'J11'!AA10+'J12'!AA10+'J13'!AA10+'J14'!AA10+'J15'!AA10+'J16'!AA10+'J17'!AA10+'J18'!AA10+'J19'!AA10+'J20'!AA10+'J21'!AA10+'J22'!AA10</f>
        <v>0</v>
      </c>
      <c r="AD10" s="390">
        <f>'J1'!AB10+'J2'!AB10+'J3'!AB10+'J4'!AB10+'J5'!AB10+'J6'!AB10+'J7'!AB10+'J8'!AB10+'J9'!AB10+'J10'!AB10++'J11'!AB10+'J12'!AB10+'J13'!AB10+'J14'!AB10+'J15'!AB10+'J16'!AB10+'J17'!AB10+'J18'!AB10+'J19'!AB10+'J20'!AB10+'J21'!AB10+'J22'!AB10</f>
        <v>1</v>
      </c>
      <c r="AE10" s="391">
        <f>IFERROR(AG10/SUM(AG10:AJ10), "")</f>
        <v>0.69444444444444442</v>
      </c>
      <c r="AF10" s="388">
        <f t="shared" ref="AF10:AF25" si="6">SUM(AG10:AJ10)</f>
        <v>36</v>
      </c>
      <c r="AG10" s="390">
        <f>'J1'!AE10+'J2'!AE10+'J3'!AE10+'J4'!AE10+'J5'!AE10+'J6'!AE10+'J7'!AE10+'J8'!AE10+'J9'!AE10+'J10'!AE10++'J11'!AE10+'J12'!AE10+'J13'!AE10+'J14'!AE10+'J15'!AE10+'J16'!AE10+'J17'!AE10+'J18'!AE10+'J19'!AE10+'J20'!AE10+'J21'!AE10+'J22'!AE10</f>
        <v>25</v>
      </c>
      <c r="AH10" s="390">
        <f>'J1'!AF10+'J2'!AF10+'J3'!AF10+'J4'!AF10+'J5'!AF10+'J6'!AF10+'J7'!AF10+'J8'!AF10+'J9'!AF10+'J10'!AF10++'J11'!AF10+'J12'!AF10+'J13'!AF10+'J14'!AF10+'J15'!AF10+'J16'!AF10+'J17'!AF10+'J18'!AF10+'J19'!AF10+'J20'!AF10+'J21'!AF10+'J22'!AF10</f>
        <v>4</v>
      </c>
      <c r="AI10" s="390">
        <f>'J1'!AG10+'J2'!AG10+'J3'!AG10+'J4'!AG10+'J5'!AG10+'J6'!AG10+'J7'!AG10+'J8'!AG10+'J9'!AG10+'J10'!AG10++'J11'!AG10+'J12'!AG10+'J13'!AG10+'J14'!AG10+'J15'!AG10+'J16'!AG10+'J17'!AG10+'J18'!AG10+'J19'!AG10+'J20'!AG10+'J21'!AG10+'J22'!AG10</f>
        <v>2</v>
      </c>
      <c r="AJ10" s="390">
        <f>'J1'!AH10+'J2'!AH10+'J3'!AH10+'J4'!AH10+'J5'!AH10+'J6'!AH10+'J7'!AH10+'J8'!AH10+'J9'!AH10+'J10'!AH10++'J11'!AH10+'J12'!AH10+'J13'!AH10+'J14'!AH10+'J15'!AH10+'J16'!AH10+'J17'!AH10+'J18'!AH10+'J19'!AH10+'J20'!AH10+'J21'!AH10+'J22'!AH10</f>
        <v>5</v>
      </c>
      <c r="AK10" s="391">
        <f>IFERROR(AM10/SUM(AM10:AP10), "")</f>
        <v>0.66666666666666663</v>
      </c>
      <c r="AL10" s="388">
        <f t="shared" ref="AL10:AL25" si="7">SUM(AM10:AP10)</f>
        <v>3</v>
      </c>
      <c r="AM10" s="390">
        <f>'J1'!AK10+'J2'!AK10+'J3'!AK10+'J4'!AK10+'J5'!AK10+'J6'!AK10+'J7'!AK10+'J8'!AK10+'J9'!AK10+'J10'!AK10++'J11'!AK10+'J12'!AK10+'J13'!AK10+'J14'!AK10+'J15'!AK10+'J16'!AK10+'J17'!AK10+'J18'!AK10+'J19'!AK10+'J20'!AK10+'J21'!AK10+'J22'!AK10</f>
        <v>2</v>
      </c>
      <c r="AN10" s="390">
        <f>'J1'!AL10+'J2'!AL10+'J3'!AL10+'J4'!AL10+'J5'!AL10+'J6'!AL10+'J7'!AL10+'J8'!AL10+'J9'!AL10+'J10'!AL10++'J11'!AL10+'J12'!AL10+'J13'!AL10+'J14'!AL10+'J15'!AL10+'J16'!AL10+'J17'!AL10+'J18'!AL10+'J19'!AL10+'J20'!AL10+'J21'!AL10+'J22'!AL10</f>
        <v>1</v>
      </c>
      <c r="AO10" s="390">
        <f>'J1'!AM10+'J2'!AM10+'J3'!AM10+'J4'!AM10+'J5'!AM10+'J6'!AM10+'J7'!AM10+'J8'!AM10+'J9'!AM10+'J10'!AM10++'J11'!AM10+'J12'!AM10+'J13'!AM10+'J14'!AM10+'J15'!AM10+'J16'!AM10+'J17'!AM10+'J18'!AM10+'J19'!AM10+'J20'!AM10+'J21'!AM10+'J22'!AM10</f>
        <v>0</v>
      </c>
      <c r="AP10" s="390">
        <f>'J1'!AN10+'J2'!AN10+'J3'!AN10+'J4'!AN10+'J5'!AN10+'J6'!AN10+'J7'!AN10+'J8'!AN10+'J9'!AN10+'J10'!AN10++'J11'!AN10+'J12'!AN10+'J13'!AN10+'J14'!AN10+'J15'!AN10+'J16'!AN10+'J17'!AN10+'J18'!AN10+'J19'!AN10+'J20'!AN10+'J21'!AN10+'J22'!AN10</f>
        <v>0</v>
      </c>
      <c r="AQ10" s="393">
        <f>AR10+AS10+AT10+0.5*AU10+0.5*AV10</f>
        <v>8.5</v>
      </c>
      <c r="AR10" s="390">
        <f>'J1'!AP10+'J2'!AP10+'J3'!AP10+'J4'!AP10+'J5'!AP10+'J6'!AP10+'J7'!AP10+'J8'!AP10+'J9'!AP10+'J10'!AP10++'J11'!AP10+'J12'!AP10+'J13'!AP10+'J14'!AP10+'J15'!AP10+'J16'!AP10+'J17'!AP10+'J18'!AP10+'J19'!AP10+'J20'!AP10+'J21'!AP10+'J22'!AP10</f>
        <v>0</v>
      </c>
      <c r="AS10" s="390">
        <f>'J1'!AQ10+'J2'!AQ10+'J3'!AQ10+'J4'!AQ10+'J5'!AQ10+'J6'!AQ10+'J7'!AQ10+'J8'!AQ10+'J9'!AQ10+'J10'!AQ10++'J11'!AQ10+'J12'!AQ10+'J13'!AQ10+'J14'!AQ10+'J15'!AQ10+'J16'!AQ10+'J17'!AQ10+'J18'!AQ10+'J19'!AQ10+'J20'!AQ10+'J21'!AQ10+'J22'!AQ10</f>
        <v>0</v>
      </c>
      <c r="AT10" s="390">
        <f>'J1'!AR10+'J2'!AR10+'J3'!AR10+'J4'!AR10+'J5'!AR10+'J6'!AR10+'J7'!AR10+'J8'!AR10+'J9'!AR10+'J10'!AR10++'J11'!AR10+'J12'!AR10+'J13'!AR10+'J14'!AR10+'J15'!AR10+'J16'!AR10+'J17'!AR10+'J18'!AR10+'J19'!AR10+'J20'!AR10+'J21'!AR10+'J22'!AR10</f>
        <v>8</v>
      </c>
      <c r="AU10" s="390">
        <f>'J1'!AS10+'J2'!AS10+'J3'!AS10+'J4'!AS10+'J5'!AS10+'J6'!AS10+'J7'!AS10+'J8'!AS10+'J9'!AS10+'J10'!AS10++'J11'!AS10+'J12'!AS10+'J13'!AS10+'J14'!AS10+'J15'!AS10+'J16'!AS10+'J17'!AS10+'J18'!AS10+'J19'!AS10+'J20'!AS10+'J21'!AS10+'J22'!AS10</f>
        <v>0</v>
      </c>
      <c r="AV10" s="390">
        <f>'J1'!AT10+'J2'!AT10+'J3'!AT10+'J4'!AT10+'J5'!AT10+'J6'!AT10+'J7'!AT10+'J8'!AT10+'J9'!AT10+'J10'!AT10++'J11'!AT10+'J12'!AT10+'J13'!AT10+'J14'!AT10+'J15'!AT10+'J16'!AT10+'J17'!AT10+'J18'!AT10+'J19'!AT10+'J20'!AT10+'J21'!AT10+'J22'!AT10</f>
        <v>1</v>
      </c>
      <c r="AW10" s="394">
        <f>AX10+AY10+AZ10+BA10+BB10+BC10+BD10+0.5*BE10+BF10+BG10+2*BH10+2*BI10</f>
        <v>10</v>
      </c>
      <c r="AX10" s="390">
        <f>'J1'!AV10+'J2'!AV10+'J3'!AV10+'J4'!AV10+'J5'!AV10+'J6'!AV10+'J7'!AV10+'J8'!AV10+'J9'!AV10+'J10'!AV10++'J11'!AV10+'J12'!AV10+'J13'!AV10+'J14'!AV10+'J15'!AV10+'J16'!AV10+'J17'!AV10+'J18'!AV10+'J19'!AV10+'J20'!AV10+'J21'!AV10+'J22'!AV10</f>
        <v>6</v>
      </c>
      <c r="AY10" s="390">
        <f>'J1'!AW10+'J2'!AW10+'J3'!AW10+'J4'!AW10+'J5'!AW10+'J6'!AW10+'J7'!AW10+'J8'!AW10+'J9'!AW10+'J10'!AW10++'J11'!AW10+'J12'!AW10+'J13'!AW10+'J14'!AW10+'J15'!AW10+'J16'!AW10+'J17'!AW10+'J18'!AW10+'J19'!AW10+'J20'!AW10+'J21'!AW10+'J22'!AW10</f>
        <v>0</v>
      </c>
      <c r="AZ10" s="390">
        <f>'J1'!AX10+'J2'!AX10+'J3'!AX10+'J4'!AX10+'J5'!AX10+'J6'!AX10+'J7'!AX10+'J8'!AX10+'J9'!AX10+'J10'!AX10++'J11'!AX10+'J12'!AX10+'J13'!AX10+'J14'!AX10+'J15'!AX10+'J16'!AX10+'J17'!AX10+'J18'!AX10+'J19'!AX10+'J20'!AX10+'J21'!AX10+'J22'!AX10</f>
        <v>2</v>
      </c>
      <c r="BA10" s="390">
        <f>'J1'!AY10+'J2'!AY10+'J3'!AY10+'J4'!AY10+'J5'!AY10+'J6'!AY10+'J7'!AY10+'J8'!AY10+'J9'!AY10+'J10'!AY10++'J11'!AY10+'J12'!AY10+'J13'!AY10+'J14'!AY10+'J15'!AY10+'J16'!AY10+'J17'!AY10+'J18'!AY10+'J19'!AY10+'J20'!AY10+'J21'!AY10+'J22'!AY10</f>
        <v>1</v>
      </c>
      <c r="BB10" s="390">
        <f>'J1'!AZ10+'J2'!AZ10+'J3'!AZ10+'J4'!AZ10+'J5'!AZ10+'J6'!AZ10+'J7'!AZ10+'J8'!AZ10+'J9'!AZ10+'J10'!AZ10++'J11'!AZ10+'J12'!AZ10+'J13'!AZ10+'J14'!AZ10+'J15'!AZ10+'J16'!AZ10+'J17'!AZ10+'J18'!AZ10+'J19'!AZ10+'J20'!AZ10+'J21'!AZ10+'J22'!AZ10</f>
        <v>0</v>
      </c>
      <c r="BC10" s="390">
        <f>'J1'!BA10+'J2'!BA10+'J3'!BA10+'J4'!BA10+'J5'!BA10+'J6'!BA10+'J7'!BA10+'J8'!BA10+'J9'!BA10+'J10'!BA10++'J11'!BA10+'J12'!BA10+'J13'!BA10+'J14'!BA10+'J15'!BA10+'J16'!BA10+'J17'!BA10+'J18'!BA10+'J19'!BA10+'J20'!BA10+'J21'!BA10+'J22'!BA10</f>
        <v>0</v>
      </c>
      <c r="BD10" s="390">
        <f>'J1'!BB10+'J2'!BB10+'J3'!BB10+'J4'!BB10+'J5'!BB10+'J6'!BB10+'J7'!BB10+'J8'!BB10+'J9'!BB10+'J10'!BB10++'J11'!BB10+'J12'!BB10+'J13'!BB10+'J14'!BB10+'J15'!BB10+'J16'!BB10+'J17'!BB10+'J18'!BB10+'J19'!BB10+'J20'!BB10+'J21'!BB10+'J22'!BB10</f>
        <v>0</v>
      </c>
      <c r="BE10" s="390">
        <f>'J1'!BC10+'J2'!BC10+'J3'!BC10+'J4'!BC10+'J5'!BC10+'J6'!BC10+'J7'!BC10+'J8'!BC10+'J9'!BC10+'J10'!BC10++'J11'!BC10+'J12'!BC10+'J13'!BC10+'J14'!BC10+'J15'!BC10+'J16'!BC10+'J17'!BC10+'J18'!BC10+'J19'!BC10+'J20'!BC10+'J21'!BC10+'J22'!BC10</f>
        <v>0</v>
      </c>
      <c r="BF10" s="390">
        <f>'J1'!BD10+'J2'!BD10+'J3'!BD10+'J4'!BD10+'J5'!BD10+'J6'!BD10+'J7'!BD10+'J8'!BD10+'J9'!BD10+'J10'!BD10++'J11'!BD10+'J12'!BD10+'J13'!BD10+'J14'!BD10+'J15'!BD10+'J16'!BD10+'J17'!BD10+'J18'!BD10+'J19'!BD10+'J20'!BD10+'J21'!BD10+'J22'!BD10</f>
        <v>1</v>
      </c>
      <c r="BG10" s="390">
        <f>'J1'!BE10+'J2'!BE10+'J3'!BE10+'J4'!BE10+'J5'!BE10+'J6'!BE10+'J7'!BE10+'J8'!BE10+'J9'!BE10+'J10'!BE10++'J11'!BE10+'J12'!BE10+'J13'!BE10+'J14'!BE10+'J15'!BE10+'J16'!BE10+'J17'!BE10+'J18'!BE10+'J19'!BE10+'J20'!BE10+'J21'!BE10+'J22'!BE10</f>
        <v>0</v>
      </c>
      <c r="BH10" s="390">
        <f>'J1'!BF10+'J2'!BF10+'J3'!BF10+'J4'!BF10+'J5'!BF10+'J6'!BF10+'J7'!BF10+'J8'!BF10+'J9'!BF10+'J10'!BF10++'J11'!BF10+'J12'!BF10+'J13'!BF10+'J14'!BF10+'J15'!BF10+'J16'!BF10+'J17'!BF10+'J18'!BF10+'J19'!BF10+'J20'!BF10+'J21'!BF10+'J22'!BF10</f>
        <v>0</v>
      </c>
      <c r="BI10" s="395">
        <f>'J1'!BG10+'J2'!BG10+'J3'!BG10+'J4'!BG10+'J5'!BG10+'J6'!BG10+'J7'!BG10+'J8'!BG10+'J9'!BG10+'J10'!BG10++'J11'!BG10+'J12'!BG10+'J13'!BG10+'J14'!BG10+'J15'!BG10+'J16'!BG10+'J17'!BG10+'J18'!BG10+'J19'!BG10+'J20'!BG10+'J21'!BG10+'J22'!BG10</f>
        <v>0</v>
      </c>
    </row>
    <row r="11" spans="1:64" s="335" customFormat="1" ht="15.9" customHeight="1" x14ac:dyDescent="0.3">
      <c r="A11" s="324"/>
      <c r="B11" s="324"/>
      <c r="C11" s="324"/>
      <c r="D11" s="324"/>
      <c r="E11" s="396"/>
      <c r="F11" s="446" t="s">
        <v>125</v>
      </c>
      <c r="G11" s="397"/>
      <c r="H11" s="447">
        <v>7</v>
      </c>
      <c r="I11" s="448">
        <v>2</v>
      </c>
      <c r="J11" s="449">
        <f>('J1'!I11+'J2'!I11+'J3'!I11+'J4'!I10+'J5'!I11+'J6'!I11+'J7'!I11+'J8'!I11+'J9'!I11+'J10'!I11++'J11'!I11+'J12'!I11+'J13'!I11+'J14'!I11+'J15'!I11+'J16'!I11+'J17'!I11+'J18'!I11+'J19'!I11+'J20'!I11+'J21'!I11+'J22'!I11)/H11</f>
        <v>35.857142857142854</v>
      </c>
      <c r="K11" s="401">
        <f t="shared" si="0"/>
        <v>0.59761904761904761</v>
      </c>
      <c r="L11" s="402">
        <f>('J1'!J11+'J2'!J11+'J3'!J11+'J4'!J11+'J5'!J11+'J6'!J11+'J7'!J11+'J8'!J11+'J9'!J11+'J10'!J11++'J11'!J11+'J12'!J11+'J13'!J11+'J14'!J11+'J15'!J11+'J16'!J11+'J17'!J11+'J18'!J11+'J19'!J11+'J20'!J11+'J21'!J11+'J22'!J11)/$C$3</f>
        <v>0</v>
      </c>
      <c r="M11" s="402">
        <f>('J1'!K11+'J2'!K11+'J3'!K11+'J4'!K11+'J5'!K11+'J6'!K11+'J7'!K11+'J8'!K11+'J9'!K11+'J10'!K11++'J11'!K11+'J12'!K11+'J13'!K11+'J14'!K11+'J15'!K11+'J16'!K11+'J17'!K11+'J18'!K11+'J19'!K11+'J20'!K11+'J21'!K11+'J22'!K11)/$C$3</f>
        <v>0</v>
      </c>
      <c r="N11" s="450">
        <f>('J1'!L11+'J2'!L11+'J3'!L11+'J4'!L11+'J5'!L11+'J6'!L11+'J7'!L11+'J8'!L11+'J9'!L11+'J10'!L11+'J11'!L11+'J12'!L11+'J13'!L11+'J14'!L11+'J15'!L11+'J16'!L11+'J17'!L11+'J18'!L11+'J19'!L11+'J20'!L11+'J21'!L11+'J22'!L11)/$C$3</f>
        <v>0.55555555555555558</v>
      </c>
      <c r="O11" s="451">
        <f t="shared" si="1"/>
        <v>0.65384615384615385</v>
      </c>
      <c r="P11" s="452">
        <f t="shared" si="2"/>
        <v>26</v>
      </c>
      <c r="Q11" s="453">
        <f t="shared" si="3"/>
        <v>17</v>
      </c>
      <c r="R11" s="454" t="str">
        <f t="shared" si="4"/>
        <v/>
      </c>
      <c r="S11" s="447">
        <f>SUM(T11:X11)</f>
        <v>0</v>
      </c>
      <c r="T11" s="455">
        <f>'J1'!R11+'J2'!R11+'J3'!R11+'J4'!R11+'J5'!R11+'J6'!R11+'J7'!R11+'J8'!R11+'J9'!R11+'J10'!R11++'J11'!R11+'J12'!R11+'J13'!R11+'J14'!R11+'J15'!R11+'J16'!R11+'J17'!R11+'J18'!R11+'J19'!R11+'J20'!R11+'J21'!R11+'J22'!R11</f>
        <v>0</v>
      </c>
      <c r="U11" s="455">
        <f>'J1'!S11+'J2'!S11+'J3'!S11+'J4'!S11+'J5'!S11+'J6'!S11+'J7'!S11+'J8'!S11+'J9'!S11+'J10'!S11++'J11'!S11+'J12'!S11+'J13'!S11+'J14'!S11+'J15'!S11+'J16'!S11+'J17'!S11+'J18'!S11+'J19'!S11+'J20'!S11+'J21'!S11+'J22'!S11</f>
        <v>0</v>
      </c>
      <c r="V11" s="455">
        <f>'J1'!T11+'J2'!T11+'J3'!T11+'J4'!T11+'J5'!T11+'J6'!T11+'J7'!T11+'J8'!T11+'J9'!T11+'J10'!T11++'J11'!T11+'J12'!T11+'J13'!T11+'J14'!T11+'J15'!T11+'J16'!T11+'J17'!T11+'J18'!T11+'J19'!T11+'J20'!T11+'J21'!T11+'J22'!T11</f>
        <v>0</v>
      </c>
      <c r="W11" s="455">
        <f>'J1'!U11+'J2'!U11+'J3'!U11+'J4'!U11+'J5'!U11+'J6'!U11+'J7'!U11+'J8'!U11+'J9'!U11+'J10'!U11++'J11'!U11+'J12'!U11+'J13'!U11+'J14'!U11+'J15'!U11+'J16'!U11+'J17'!U11+'J18'!U11+'J19'!U11+'J20'!U11+'J21'!U11+'J22'!U11</f>
        <v>0</v>
      </c>
      <c r="X11" s="455">
        <f>'J1'!V11+'J2'!V11+'J3'!V11+'J4'!V11+'J5'!V11+'J6'!V11+'J7'!V11+'J8'!V11+'J9'!V11+'J10'!V11++'J11'!V11+'J12'!V11+'J13'!V11+'J14'!V11+'J15'!V11+'J16'!V11+'J17'!V11+'J18'!V11+'J19'!V11+'J20'!V11+'J21'!V11+'J22'!V11</f>
        <v>0</v>
      </c>
      <c r="Y11" s="454">
        <f>IFERROR(AA11/SUM(AA11:AD11), "")</f>
        <v>0.625</v>
      </c>
      <c r="Z11" s="447">
        <f t="shared" si="5"/>
        <v>24</v>
      </c>
      <c r="AA11" s="455">
        <f>'J1'!Y11+'J2'!Y11+'J3'!Y11+'J4'!Y11+'J5'!Y11+'J6'!Y11+'J7'!Y11+'J8'!Y11+'J9'!Y11+'J10'!Y11++'J11'!Y11+'J12'!Y11+'J13'!Y11+'J14'!Y11+'J15'!Y11+'J16'!Y11+'J17'!Y11+'J18'!Y11+'J19'!Y11+'J20'!Y11+'J21'!Y11+'J22'!Y11</f>
        <v>15</v>
      </c>
      <c r="AB11" s="455">
        <f>'J1'!Z11+'J2'!Z11+'J3'!Z11+'J4'!Z11+'J5'!Z11+'J6'!Z11+'J7'!Z11+'J8'!Z11+'J9'!Z11+'J10'!Z11++'J11'!Z11+'J12'!Z11+'J13'!Z11+'J14'!Z11+'J15'!Z11+'J16'!Z11+'J17'!Z11+'J18'!Z11+'J19'!Z11+'J20'!Z11+'J21'!Z11+'J22'!Z11</f>
        <v>7</v>
      </c>
      <c r="AC11" s="455">
        <f>'J1'!AA11+'J2'!AA11+'J3'!AA11+'J4'!AA11+'J5'!AA11+'J6'!AA11+'J7'!AA11+'J8'!AA11+'J9'!AA11+'J10'!AA11++'J11'!AA11+'J12'!AA11+'J13'!AA11+'J14'!AA11+'J15'!AA11+'J16'!AA11+'J17'!AA11+'J18'!AA11+'J19'!AA11+'J20'!AA11+'J21'!AA11+'J22'!AA11</f>
        <v>2</v>
      </c>
      <c r="AD11" s="455">
        <f>'J1'!AB11+'J2'!AB11+'J3'!AB11+'J4'!AB11+'J5'!AB11+'J6'!AB11+'J7'!AB11+'J8'!AB11+'J9'!AB11+'J10'!AB11++'J11'!AB11+'J12'!AB11+'J13'!AB11+'J14'!AB11+'J15'!AB11+'J16'!AB11+'J17'!AB11+'J18'!AB11+'J19'!AB11+'J20'!AB11+'J21'!AB11+'J22'!AB11</f>
        <v>0</v>
      </c>
      <c r="AE11" s="454">
        <f>IFERROR(AG11/SUM(AG11:AJ11), "")</f>
        <v>1</v>
      </c>
      <c r="AF11" s="447">
        <f t="shared" si="6"/>
        <v>2</v>
      </c>
      <c r="AG11" s="455">
        <f>'J1'!AE11+'J2'!AE11+'J3'!AE11+'J4'!AE11+'J5'!AE11+'J6'!AE11+'J7'!AE11+'J8'!AE11+'J9'!AE11+'J10'!AE11++'J11'!AE11+'J12'!AE11+'J13'!AE11+'J14'!AE11+'J15'!AE11+'J16'!AE11+'J17'!AE11+'J18'!AE11+'J19'!AE11+'J20'!AE11+'J21'!AE11+'J22'!AE11</f>
        <v>2</v>
      </c>
      <c r="AH11" s="455">
        <f>'J1'!AF11+'J2'!AF11+'J3'!AF11+'J4'!AF11+'J5'!AF11+'J6'!AF11+'J7'!AF11+'J8'!AF11+'J9'!AF11+'J10'!AF11++'J11'!AF11+'J12'!AF11+'J13'!AF11+'J14'!AF11+'J15'!AF11+'J16'!AF11+'J17'!AF11+'J18'!AF11+'J19'!AF11+'J20'!AF11+'J21'!AF11+'J22'!AF11</f>
        <v>0</v>
      </c>
      <c r="AI11" s="455">
        <f>'J1'!AG11+'J2'!AG11+'J3'!AG11+'J4'!AG11+'J5'!AG11+'J6'!AG11+'J7'!AG11+'J8'!AG11+'J9'!AG11+'J10'!AG11++'J11'!AG11+'J12'!AG11+'J13'!AG11+'J14'!AG11+'J15'!AG11+'J16'!AG11+'J17'!AG11+'J18'!AG11+'J19'!AG11+'J20'!AG11+'J21'!AG11+'J22'!AG11</f>
        <v>0</v>
      </c>
      <c r="AJ11" s="455">
        <f>'J1'!AH11+'J2'!AH11+'J3'!AH11+'J4'!AH11+'J5'!AH11+'J6'!AH11+'J7'!AH11+'J8'!AH11+'J9'!AH11+'J10'!AH11++'J11'!AH11+'J12'!AH11+'J13'!AH11+'J14'!AH11+'J15'!AH11+'J16'!AH11+'J17'!AH11+'J18'!AH11+'J19'!AH11+'J20'!AH11+'J21'!AH11+'J22'!AH11</f>
        <v>0</v>
      </c>
      <c r="AK11" s="454" t="str">
        <f>IFERROR(AM11/SUM(AM11:AP11), "")</f>
        <v/>
      </c>
      <c r="AL11" s="447">
        <f t="shared" si="7"/>
        <v>0</v>
      </c>
      <c r="AM11" s="455">
        <f>'J1'!AK11+'J2'!AK11+'J3'!AK11+'J4'!AK11+'J5'!AK11+'J6'!AK11+'J7'!AK11+'J8'!AK11+'J9'!AK11+'J10'!AK11++'J11'!AK11+'J12'!AK11+'J13'!AK11+'J14'!AK11+'J15'!AK11+'J16'!AK11+'J17'!AK11+'J18'!AK11+'J19'!AK11+'J20'!AK11+'J21'!AK11+'J22'!AK11</f>
        <v>0</v>
      </c>
      <c r="AN11" s="455">
        <f>'J1'!AL11+'J2'!AL11+'J3'!AL11+'J4'!AL11+'J5'!AL11+'J6'!AL11+'J7'!AL11+'J8'!AL11+'J9'!AL11+'J10'!AL11++'J11'!AL11+'J12'!AL11+'J13'!AL11+'J14'!AL11+'J15'!AL11+'J16'!AL11+'J17'!AL11+'J18'!AL11+'J19'!AL11+'J20'!AL11+'J21'!AL11+'J22'!AL11</f>
        <v>0</v>
      </c>
      <c r="AO11" s="455">
        <f>'J1'!AM11+'J2'!AM11+'J3'!AM11+'J4'!AM11+'J5'!AM11+'J6'!AM11+'J7'!AM11+'J8'!AM11+'J9'!AM11+'J10'!AM11++'J11'!AM11+'J12'!AM11+'J13'!AM11+'J14'!AM11+'J15'!AM11+'J16'!AM11+'J17'!AM11+'J18'!AM11+'J19'!AM11+'J20'!AM11+'J21'!AM11+'J22'!AM11</f>
        <v>0</v>
      </c>
      <c r="AP11" s="455">
        <f>'J1'!AN11+'J2'!AN11+'J3'!AN11+'J4'!AN11+'J5'!AN11+'J6'!AN11+'J7'!AN11+'J8'!AN11+'J9'!AN11+'J10'!AN11++'J11'!AN11+'J12'!AN11+'J13'!AN11+'J14'!AN11+'J15'!AN11+'J16'!AN11+'J17'!AN11+'J18'!AN11+'J19'!AN11+'J20'!AN11+'J21'!AN11+'J22'!AN11</f>
        <v>0</v>
      </c>
      <c r="AQ11" s="456">
        <f t="shared" ref="AQ11:AQ23" si="8">SUM(AR11:AV11)</f>
        <v>1</v>
      </c>
      <c r="AR11" s="455">
        <f>'J1'!AP11+'J2'!AP11+'J3'!AP11+'J4'!AP11+'J5'!AP11+'J6'!AP11+'J7'!AP11+'J8'!AP11+'J9'!AP11+'J10'!AP11++'J11'!AP11+'J12'!AP11+'J13'!AP11+'J14'!AP11+'J15'!AP11+'J16'!AP11+'J17'!AP11+'J18'!AP11+'J19'!AP11+'J20'!AP11+'J21'!AP11+'J22'!AP11</f>
        <v>0</v>
      </c>
      <c r="AS11" s="455">
        <f>'J1'!AQ11+'J2'!AQ11+'J3'!AQ11+'J4'!AQ11+'J5'!AQ11+'J6'!AQ11+'J7'!AQ11+'J8'!AQ11+'J9'!AQ11+'J10'!AQ11++'J11'!AQ11+'J12'!AQ11+'J13'!AQ11+'J14'!AQ11+'J15'!AQ11+'J16'!AQ11+'J17'!AQ11+'J18'!AQ11+'J19'!AQ11+'J20'!AQ11+'J21'!AQ11+'J22'!AQ11</f>
        <v>0</v>
      </c>
      <c r="AT11" s="455">
        <f>'J1'!AR11+'J2'!AR11+'J3'!AR11+'J4'!AR11+'J5'!AR11+'J6'!AR11+'J7'!AR11+'J8'!AR11+'J9'!AR11+'J10'!AR11++'J11'!AR11+'J12'!AR11+'J13'!AR11+'J14'!AR11+'J15'!AR11+'J16'!AR11+'J17'!AR11+'J18'!AR11+'J19'!AR11+'J20'!AR11+'J21'!AR11+'J22'!AR11</f>
        <v>1</v>
      </c>
      <c r="AU11" s="455">
        <f>'J1'!AS11+'J2'!AS11+'J3'!AS11+'J4'!AS11+'J5'!AS11+'J6'!AS11+'J7'!AS11+'J8'!AS11+'J9'!AS11+'J10'!AS11++'J11'!AS11+'J12'!AS11+'J13'!AS11+'J14'!AS11+'J15'!AS11+'J16'!AS11+'J17'!AS11+'J18'!AS11+'J19'!AS11+'J20'!AS11+'J21'!AS11+'J22'!AS11</f>
        <v>0</v>
      </c>
      <c r="AV11" s="455">
        <f>'J1'!AT11+'J2'!AT11+'J3'!AT11+'J4'!AT11+'J5'!AT11+'J6'!AT11+'J7'!AT11+'J8'!AT11+'J9'!AT11+'J10'!AT11++'J11'!AT11+'J12'!AT11+'J13'!AT11+'J14'!AT11+'J15'!AT11+'J16'!AT11+'J17'!AT11+'J18'!AT11+'J19'!AT11+'J20'!AT11+'J21'!AT11+'J22'!AT11</f>
        <v>0</v>
      </c>
      <c r="AW11" s="457">
        <f t="shared" ref="AW11:AW23" si="9">AX11+AY11+AZ11+BA11+BB11+BC11+BD11+0.5*BE11+BF11+BG11+2*BH11+2*BI11</f>
        <v>3</v>
      </c>
      <c r="AX11" s="455">
        <f>'J1'!AV11+'J2'!AV11+'J3'!AV11+'J4'!AV11+'J5'!AV11+'J6'!AV11+'J7'!AV11+'J8'!AV11+'J9'!AV11+'J10'!AV11++'J11'!AV11+'J12'!AV11+'J13'!AV11+'J14'!AV11+'J15'!AV11+'J16'!AV11+'J17'!AV11+'J18'!AV11+'J19'!AV11+'J20'!AV11+'J21'!AV11+'J22'!AV11</f>
        <v>1</v>
      </c>
      <c r="AY11" s="455">
        <f>'J1'!AW11+'J2'!AW11+'J3'!AW11+'J4'!AW11+'J5'!AW11+'J6'!AW11+'J7'!AW11+'J8'!AW11+'J9'!AW11+'J10'!AW11++'J11'!AW11+'J12'!AW11+'J13'!AW11+'J14'!AW11+'J15'!AW11+'J16'!AW11+'J17'!AW11+'J18'!AW11+'J19'!AW11+'J20'!AW11+'J21'!AW11+'J22'!AW11</f>
        <v>2</v>
      </c>
      <c r="AZ11" s="455">
        <f>'J1'!AX11+'J2'!AX11+'J3'!AX11+'J4'!AX11+'J5'!AX11+'J6'!AX11+'J7'!AX11+'J8'!AX11+'J9'!AX11+'J10'!AX11++'J11'!AX11+'J12'!AX11+'J13'!AX11+'J14'!AX11+'J15'!AX11+'J16'!AX11+'J17'!AX11+'J18'!AX11+'J19'!AX11+'J20'!AX11+'J21'!AX11+'J22'!AX11</f>
        <v>0</v>
      </c>
      <c r="BA11" s="455">
        <f>'J1'!AY11+'J2'!AY11+'J3'!AY11+'J4'!AY11+'J5'!AY11+'J6'!AY11+'J7'!AY11+'J8'!AY11+'J9'!AY11+'J10'!AY11++'J11'!AY11+'J12'!AY11+'J13'!AY11+'J14'!AY11+'J15'!AY11+'J16'!AY11+'J17'!AY11+'J18'!AY11+'J19'!AY11+'J20'!AY11+'J21'!AY11+'J22'!AY11</f>
        <v>0</v>
      </c>
      <c r="BB11" s="455">
        <f>'J1'!AZ11+'J2'!AZ11+'J3'!AZ11+'J4'!AZ11+'J5'!AZ11+'J6'!AZ11+'J7'!AZ11+'J8'!AZ11+'J9'!AZ11+'J10'!AZ11++'J11'!AZ11+'J12'!AZ11+'J13'!AZ11+'J14'!AZ11+'J15'!AZ11+'J16'!AZ11+'J17'!AZ11+'J18'!AZ11+'J19'!AZ11+'J20'!AZ11+'J21'!AZ11+'J22'!AZ11</f>
        <v>0</v>
      </c>
      <c r="BC11" s="455">
        <f>'J1'!BA11+'J2'!BA11+'J3'!BA11+'J4'!BA11+'J5'!BA11+'J6'!BA11+'J7'!BA11+'J8'!BA11+'J9'!BA11+'J10'!BA11++'J11'!BA11+'J12'!BA11+'J13'!BA11+'J14'!BA11+'J15'!BA11+'J16'!BA11+'J17'!BA11+'J18'!BA11+'J19'!BA11+'J20'!BA11+'J21'!BA11+'J22'!BA11</f>
        <v>0</v>
      </c>
      <c r="BD11" s="455">
        <f>'J1'!BB11+'J2'!BB11+'J3'!BB11+'J4'!BB11+'J5'!BB11+'J6'!BB11+'J7'!BB11+'J8'!BB11+'J9'!BB11+'J10'!BB11++'J11'!BB11+'J12'!BB11+'J13'!BB11+'J14'!BB11+'J15'!BB11+'J16'!BB11+'J17'!BB11+'J18'!BB11+'J19'!BB11+'J20'!BB11+'J21'!BB11+'J22'!BB11</f>
        <v>0</v>
      </c>
      <c r="BE11" s="455">
        <f>'J1'!BC11+'J2'!BC11+'J3'!BC11+'J4'!BC11+'J5'!BC11+'J6'!BC11+'J7'!BC11+'J8'!BC11+'J9'!BC11+'J10'!BC11++'J11'!BC11+'J12'!BC11+'J13'!BC11+'J14'!BC11+'J15'!BC11+'J16'!BC11+'J17'!BC11+'J18'!BC11+'J19'!BC11+'J20'!BC11+'J21'!BC11+'J22'!BC11</f>
        <v>0</v>
      </c>
      <c r="BF11" s="455">
        <f>'J1'!BD11+'J2'!BD11+'J3'!BD11+'J4'!BD11+'J5'!BD11+'J6'!BD11+'J7'!BD11+'J8'!BD11+'J9'!BD11+'J10'!BD11++'J11'!BD11+'J12'!BD11+'J13'!BD11+'J14'!BD11+'J15'!BD11+'J16'!BD11+'J17'!BD11+'J18'!BD11+'J19'!BD11+'J20'!BD11+'J21'!BD11+'J22'!BD11</f>
        <v>0</v>
      </c>
      <c r="BG11" s="455">
        <f>'J1'!BE11+'J2'!BE11+'J3'!BE11+'J4'!BE11+'J5'!BE11+'J6'!BE11+'J7'!BE11+'J8'!BE11+'J9'!BE11+'J10'!BE11++'J11'!BE11+'J12'!BE11+'J13'!BE11+'J14'!BE11+'J15'!BE11+'J16'!BE11+'J17'!BE11+'J18'!BE11+'J19'!BE11+'J20'!BE11+'J21'!BE11+'J22'!BE11</f>
        <v>0</v>
      </c>
      <c r="BH11" s="455">
        <f>'J1'!BF11+'J2'!BF11+'J3'!BF11+'J4'!BF11+'J5'!BF11+'J6'!BF11+'J7'!BF11+'J8'!BF11+'J9'!BF11+'J10'!BF11++'J11'!BF11+'J12'!BF11+'J13'!BF11+'J14'!BF11+'J15'!BF11+'J16'!BF11+'J17'!BF11+'J18'!BF11+'J19'!BF11+'J20'!BF11+'J21'!BF11+'J22'!BF11</f>
        <v>0</v>
      </c>
      <c r="BI11" s="458">
        <f>'J1'!BG11+'J2'!BG11+'J3'!BG11+'J4'!BG11+'J5'!BG11+'J6'!BG11+'J7'!BG11+'J8'!BG11+'J9'!BG11+'J10'!BG11++'J11'!BG11+'J12'!BG11+'J13'!BG11+'J14'!BG11+'J15'!BG11+'J16'!BG11+'J17'!BG11+'J18'!BG11+'J19'!BG11+'J20'!BG11+'J21'!BG11+'J22'!BG11</f>
        <v>0</v>
      </c>
    </row>
    <row r="12" spans="1:64" s="335" customFormat="1" ht="15.9" customHeight="1" x14ac:dyDescent="0.3">
      <c r="A12" s="324"/>
      <c r="B12" s="324"/>
      <c r="C12" s="324"/>
      <c r="D12" s="324"/>
      <c r="E12" s="396"/>
      <c r="F12" s="444" t="s">
        <v>121</v>
      </c>
      <c r="G12" s="397"/>
      <c r="H12" s="398">
        <v>9</v>
      </c>
      <c r="I12" s="399">
        <v>0</v>
      </c>
      <c r="J12" s="400">
        <f>('J1'!I12+'J2'!I12+'J3'!I12+'J4'!I11+'J5'!I12+'J6'!I12+'J7'!I12+'J8'!I12+'J9'!I12+'J10'!I12++'J11'!I12+'J12'!I12+'J13'!I12+'J14'!I12+'J15'!I12+'J16'!I12+'J17'!I12+'J18'!I12+'J19'!I12+'J20'!I12+'J21'!I12+'J22'!I12)/H12</f>
        <v>33.333333333333336</v>
      </c>
      <c r="K12" s="401">
        <f t="shared" si="0"/>
        <v>0.55555555555555558</v>
      </c>
      <c r="L12" s="402">
        <f>('J1'!J12+'J2'!J12+'J3'!J12+'J4'!J12+'J5'!J12+'J6'!J12+'J7'!J12+'J8'!J12+'J9'!J12+'J10'!J12++'J11'!J12+'J12'!J12+'J13'!J12+'J14'!J12+'J15'!J12+'J16'!J12+'J17'!J12+'J18'!J12+'J19'!J12+'J20'!J12+'J21'!J12+'J22'!J12)/$C$3</f>
        <v>0</v>
      </c>
      <c r="M12" s="402">
        <f>('J1'!K12+'J2'!K12+'J3'!K12+'J4'!K12+'J5'!K12+'J6'!K12+'J7'!K12+'J8'!K12+'J9'!K12+'J10'!K12++'J11'!K12+'J12'!K12+'J13'!K12+'J14'!K12+'J15'!K12+'J16'!K12+'J17'!K12+'J18'!K12+'J19'!K12+'J20'!K12+'J21'!K12+'J22'!K12)/$C$3</f>
        <v>0</v>
      </c>
      <c r="N12" s="415">
        <f>('J1'!L12+'J2'!L12+'J3'!L12+'J4'!L12+'J5'!L12+'J6'!L12+'J7'!L12+'J8'!L12+'J9'!L12+'J10'!L12+'J11'!L12+'J12'!L12+'J13'!L12+'J14'!L12+'J15'!L12+'J16'!L12+'J17'!L12+'J18'!L12+'J19'!L12+'J20'!L12+'J21'!L12+'J22'!L12)/$C$3</f>
        <v>-1.8333333333333333</v>
      </c>
      <c r="O12" s="403">
        <f t="shared" si="1"/>
        <v>0.51162790697674421</v>
      </c>
      <c r="P12" s="404">
        <f t="shared" si="2"/>
        <v>43</v>
      </c>
      <c r="Q12" s="405">
        <f t="shared" si="3"/>
        <v>22</v>
      </c>
      <c r="R12" s="406">
        <f t="shared" si="4"/>
        <v>1</v>
      </c>
      <c r="S12" s="407">
        <f t="shared" ref="S12:S23" si="10">SUM(T12:X12)</f>
        <v>1</v>
      </c>
      <c r="T12" s="408">
        <f>'J1'!R12+'J2'!R12+'J3'!R12+'J4'!R12+'J5'!R12+'J6'!R12+'J7'!R12+'J8'!R12+'J9'!R12+'J10'!R12++'J11'!R12+'J12'!R12+'J13'!R12+'J14'!R12+'J15'!R12+'J16'!R12+'J17'!R12+'J18'!R12+'J19'!R12+'J20'!R12+'J21'!R12+'J22'!R12</f>
        <v>1</v>
      </c>
      <c r="U12" s="409">
        <f>'J1'!S12+'J2'!S12+'J3'!S12+'J4'!S12+'J5'!S12+'J6'!S12+'J7'!S12+'J8'!S12+'J9'!S12+'J10'!S12++'J11'!S12+'J12'!S12+'J13'!S12+'J14'!S12+'J15'!S12+'J16'!S12+'J17'!S12+'J18'!S12+'J19'!S12+'J20'!S12+'J21'!S12+'J22'!S12</f>
        <v>0</v>
      </c>
      <c r="V12" s="409">
        <f>'J1'!T12+'J2'!T12+'J3'!T12+'J4'!T12+'J5'!T12+'J6'!T12+'J7'!T12+'J8'!T12+'J9'!T12+'J10'!T12++'J11'!T12+'J12'!T12+'J13'!T12+'J14'!T12+'J15'!T12+'J16'!T12+'J17'!T12+'J18'!T12+'J19'!T12+'J20'!T12+'J21'!T12+'J22'!T12</f>
        <v>0</v>
      </c>
      <c r="W12" s="409">
        <f>'J1'!U12+'J2'!U12+'J3'!U12+'J4'!U12+'J5'!U12+'J6'!U12+'J7'!U12+'J8'!U12+'J9'!U12+'J10'!U12++'J11'!U12+'J12'!U12+'J13'!U12+'J14'!U12+'J15'!U12+'J16'!U12+'J17'!U12+'J18'!U12+'J19'!U12+'J20'!U12+'J21'!U12+'J22'!U12</f>
        <v>0</v>
      </c>
      <c r="X12" s="409">
        <f>'J1'!V12+'J2'!V12+'J3'!V12+'J4'!V12+'J5'!V12+'J6'!V12+'J7'!V12+'J8'!V12+'J9'!V12+'J10'!V12++'J11'!V12+'J12'!V12+'J13'!V12+'J14'!V12+'J15'!V12+'J16'!V12+'J17'!V12+'J18'!V12+'J19'!V12+'J20'!V12+'J21'!V12+'J22'!V12</f>
        <v>0</v>
      </c>
      <c r="Y12" s="410">
        <f t="shared" ref="Y12:Y24" si="11">IFERROR(AA12/SUM(AA12:AD12), "")</f>
        <v>0.35294117647058826</v>
      </c>
      <c r="Z12" s="411">
        <f t="shared" si="5"/>
        <v>17</v>
      </c>
      <c r="AA12" s="408">
        <f>'J1'!Y12+'J2'!Y12+'J3'!Y12+'J4'!Y12+'J5'!Y12+'J6'!Y12+'J7'!Y12+'J8'!Y12+'J9'!Y12+'J10'!Y12++'J11'!Y12+'J12'!Y12+'J13'!Y12+'J14'!Y12+'J15'!Y12+'J16'!Y12+'J17'!Y12+'J18'!Y12+'J19'!Y12+'J20'!Y12+'J21'!Y12+'J22'!Y12</f>
        <v>6</v>
      </c>
      <c r="AB12" s="409">
        <f>'J1'!Z12+'J2'!Z12+'J3'!Z12+'J4'!Z12+'J5'!Z12+'J6'!Z12+'J7'!Z12+'J8'!Z12+'J9'!Z12+'J10'!Z12++'J11'!Z12+'J12'!Z12+'J13'!Z12+'J14'!Z12+'J15'!Z12+'J16'!Z12+'J17'!Z12+'J18'!Z12+'J19'!Z12+'J20'!Z12+'J21'!Z12+'J22'!Z12</f>
        <v>7</v>
      </c>
      <c r="AC12" s="409">
        <f>'J1'!AA12+'J2'!AA12+'J3'!AA12+'J4'!AA12+'J5'!AA12+'J6'!AA12+'J7'!AA12+'J8'!AA12+'J9'!AA12+'J10'!AA12++'J11'!AA12+'J12'!AA12+'J13'!AA12+'J14'!AA12+'J15'!AA12+'J16'!AA12+'J17'!AA12+'J18'!AA12+'J19'!AA12+'J20'!AA12+'J21'!AA12+'J22'!AA12</f>
        <v>1</v>
      </c>
      <c r="AD12" s="409">
        <f>'J1'!AB12+'J2'!AB12+'J3'!AB12+'J4'!AB12+'J5'!AB12+'J6'!AB12+'J7'!AB12+'J8'!AB12+'J9'!AB12+'J10'!AB12++'J11'!AB12+'J12'!AB12+'J13'!AB12+'J14'!AB12+'J15'!AB12+'J16'!AB12+'J17'!AB12+'J18'!AB12+'J19'!AB12+'J20'!AB12+'J21'!AB12+'J22'!AB12</f>
        <v>3</v>
      </c>
      <c r="AE12" s="410">
        <f t="shared" ref="AE12:AE24" si="12">IFERROR(AG12/SUM(AG12:AJ12), "")</f>
        <v>0.58333333333333337</v>
      </c>
      <c r="AF12" s="407">
        <f t="shared" si="6"/>
        <v>24</v>
      </c>
      <c r="AG12" s="408">
        <f>'J1'!AE12+'J2'!AE12+'J3'!AE12+'J4'!AE12+'J5'!AE12+'J6'!AE12+'J7'!AE12+'J8'!AE12+'J9'!AE12+'J10'!AE12++'J11'!AE12+'J12'!AE12+'J13'!AE12+'J14'!AE12+'J15'!AE12+'J16'!AE12+'J17'!AE12+'J18'!AE12+'J19'!AE12+'J20'!AE12+'J21'!AE12+'J22'!AE12</f>
        <v>14</v>
      </c>
      <c r="AH12" s="409">
        <f>'J1'!AF12+'J2'!AF12+'J3'!AF12+'J4'!AF12+'J5'!AF12+'J6'!AF12+'J7'!AF12+'J8'!AF12+'J9'!AF12+'J10'!AF12++'J11'!AF12+'J12'!AF12+'J13'!AF12+'J14'!AF12+'J15'!AF12+'J16'!AF12+'J17'!AF12+'J18'!AF12+'J19'!AF12+'J20'!AF12+'J21'!AF12+'J22'!AF12</f>
        <v>8</v>
      </c>
      <c r="AI12" s="409">
        <f>'J1'!AG12+'J2'!AG12+'J3'!AG12+'J4'!AG12+'J5'!AG12+'J6'!AG12+'J7'!AG12+'J8'!AG12+'J9'!AG12+'J10'!AG12++'J11'!AG12+'J12'!AG12+'J13'!AG12+'J14'!AG12+'J15'!AG12+'J16'!AG12+'J17'!AG12+'J18'!AG12+'J19'!AG12+'J20'!AG12+'J21'!AG12+'J22'!AG12</f>
        <v>1</v>
      </c>
      <c r="AJ12" s="409">
        <f>'J1'!AH12+'J2'!AH12+'J3'!AH12+'J4'!AH12+'J5'!AH12+'J6'!AH12+'J7'!AH12+'J8'!AH12+'J9'!AH12+'J10'!AH12++'J11'!AH12+'J12'!AH12+'J13'!AH12+'J14'!AH12+'J15'!AH12+'J16'!AH12+'J17'!AH12+'J18'!AH12+'J19'!AH12+'J20'!AH12+'J21'!AH12+'J22'!AH12</f>
        <v>1</v>
      </c>
      <c r="AK12" s="410">
        <f t="shared" ref="AK12:AK24" si="13">IFERROR(AM12/SUM(AM12:AP12), "")</f>
        <v>1</v>
      </c>
      <c r="AL12" s="407">
        <f t="shared" si="7"/>
        <v>1</v>
      </c>
      <c r="AM12" s="408">
        <f>'J1'!AK12+'J2'!AK12+'J3'!AK12+'J4'!AK12+'J5'!AK12+'J6'!AK12+'J7'!AK12+'J8'!AK12+'J9'!AK12+'J10'!AK12++'J11'!AK12+'J12'!AK12+'J13'!AK12+'J14'!AK12+'J15'!AK12+'J16'!AK12+'J17'!AK12+'J18'!AK12+'J19'!AK12+'J20'!AK12+'J21'!AK12+'J22'!AK12</f>
        <v>1</v>
      </c>
      <c r="AN12" s="409">
        <f>'J1'!AL12+'J2'!AL12+'J3'!AL12+'J4'!AL12+'J5'!AL12+'J6'!AL12+'J7'!AL12+'J8'!AL12+'J9'!AL12+'J10'!AL12++'J11'!AL12+'J12'!AL12+'J13'!AL12+'J14'!AL12+'J15'!AL12+'J16'!AL12+'J17'!AL12+'J18'!AL12+'J19'!AL12+'J20'!AL12+'J21'!AL12+'J22'!AL12</f>
        <v>0</v>
      </c>
      <c r="AO12" s="409">
        <f>'J1'!AM12+'J2'!AM12+'J3'!AM12+'J4'!AM12+'J5'!AM12+'J6'!AM12+'J7'!AM12+'J8'!AM12+'J9'!AM12+'J10'!AM12++'J11'!AM12+'J12'!AM12+'J13'!AM12+'J14'!AM12+'J15'!AM12+'J16'!AM12+'J17'!AM12+'J18'!AM12+'J19'!AM12+'J20'!AM12+'J21'!AM12+'J22'!AM12</f>
        <v>0</v>
      </c>
      <c r="AP12" s="409">
        <f>'J1'!AN12+'J2'!AN12+'J3'!AN12+'J4'!AN12+'J5'!AN12+'J6'!AN12+'J7'!AN12+'J8'!AN12+'J9'!AN12+'J10'!AN12++'J11'!AN12+'J12'!AN12+'J13'!AN12+'J14'!AN12+'J15'!AN12+'J16'!AN12+'J17'!AN12+'J18'!AN12+'J19'!AN12+'J20'!AN12+'J21'!AN12+'J22'!AN12</f>
        <v>0</v>
      </c>
      <c r="AQ12" s="412">
        <f t="shared" si="8"/>
        <v>0</v>
      </c>
      <c r="AR12" s="408">
        <f>'J1'!AP12+'J2'!AP12+'J3'!AP12+'J4'!AP12+'J5'!AP12+'J6'!AP12+'J7'!AP12+'J8'!AP12+'J9'!AP12+'J10'!AP12++'J11'!AP12+'J12'!AP12+'J13'!AP12+'J14'!AP12+'J15'!AP12+'J16'!AP12+'J17'!AP12+'J18'!AP12+'J19'!AP12+'J20'!AP12+'J21'!AP12+'J22'!AP12</f>
        <v>0</v>
      </c>
      <c r="AS12" s="409">
        <f>'J1'!AQ12+'J2'!AQ12+'J3'!AQ12+'J4'!AQ12+'J5'!AQ12+'J6'!AQ12+'J7'!AQ12+'J8'!AQ12+'J9'!AQ12+'J10'!AQ12++'J11'!AQ12+'J12'!AQ12+'J13'!AQ12+'J14'!AQ12+'J15'!AQ12+'J16'!AQ12+'J17'!AQ12+'J18'!AQ12+'J19'!AQ12+'J20'!AQ12+'J21'!AQ12+'J22'!AQ12</f>
        <v>0</v>
      </c>
      <c r="AT12" s="409">
        <f>'J1'!AR12+'J2'!AR12+'J3'!AR12+'J4'!AR12+'J5'!AR12+'J6'!AR12+'J7'!AR12+'J8'!AR12+'J9'!AR12+'J10'!AR12++'J11'!AR12+'J12'!AR12+'J13'!AR12+'J14'!AR12+'J15'!AR12+'J16'!AR12+'J17'!AR12+'J18'!AR12+'J19'!AR12+'J20'!AR12+'J21'!AR12+'J22'!AR12</f>
        <v>0</v>
      </c>
      <c r="AU12" s="409">
        <f>'J1'!AS12+'J2'!AS12+'J3'!AS12+'J4'!AS12+'J5'!AS12+'J6'!AS12+'J7'!AS12+'J8'!AS12+'J9'!AS12+'J10'!AS12++'J11'!AS12+'J12'!AS12+'J13'!AS12+'J14'!AS12+'J15'!AS12+'J16'!AS12+'J17'!AS12+'J18'!AS12+'J19'!AS12+'J20'!AS12+'J21'!AS12+'J22'!AS12</f>
        <v>0</v>
      </c>
      <c r="AV12" s="409">
        <f>'J1'!AT12+'J2'!AT12+'J3'!AT12+'J4'!AT12+'J5'!AT12+'J6'!AT12+'J7'!AT12+'J8'!AT12+'J9'!AT12+'J10'!AT12++'J11'!AT12+'J12'!AT12+'J13'!AT12+'J14'!AT12+'J15'!AT12+'J16'!AT12+'J17'!AT12+'J18'!AT12+'J19'!AT12+'J20'!AT12+'J21'!AT12+'J22'!AT12</f>
        <v>0</v>
      </c>
      <c r="AW12" s="413">
        <f t="shared" si="9"/>
        <v>6</v>
      </c>
      <c r="AX12" s="408">
        <f>'J1'!AV12+'J2'!AV12+'J3'!AV12+'J4'!AV12+'J5'!AV12+'J6'!AV12+'J7'!AV12+'J8'!AV12+'J9'!AV12+'J10'!AV12++'J11'!AV12+'J12'!AV12+'J13'!AV12+'J14'!AV12+'J15'!AV12+'J16'!AV12+'J17'!AV12+'J18'!AV12+'J19'!AV12+'J20'!AV12+'J21'!AV12+'J22'!AV12</f>
        <v>3</v>
      </c>
      <c r="AY12" s="409">
        <f>'J1'!AW12+'J2'!AW12+'J3'!AW12+'J4'!AW12+'J5'!AW12+'J6'!AW12+'J7'!AW12+'J8'!AW12+'J9'!AW12+'J10'!AW12++'J11'!AW12+'J12'!AW12+'J13'!AW12+'J14'!AW12+'J15'!AW12+'J16'!AW12+'J17'!AW12+'J18'!AW12+'J19'!AW12+'J20'!AW12+'J21'!AW12+'J22'!AW12</f>
        <v>1</v>
      </c>
      <c r="AZ12" s="409">
        <f>'J1'!AX12+'J2'!AX12+'J3'!AX12+'J4'!AX12+'J5'!AX12+'J6'!AX12+'J7'!AX12+'J8'!AX12+'J9'!AX12+'J10'!AX12++'J11'!AX12+'J12'!AX12+'J13'!AX12+'J14'!AX12+'J15'!AX12+'J16'!AX12+'J17'!AX12+'J18'!AX12+'J19'!AX12+'J20'!AX12+'J21'!AX12+'J22'!AX12</f>
        <v>1</v>
      </c>
      <c r="BA12" s="409">
        <f>'J1'!AY12+'J2'!AY12+'J3'!AY12+'J4'!AY12+'J5'!AY12+'J6'!AY12+'J7'!AY12+'J8'!AY12+'J9'!AY12+'J10'!AY12++'J11'!AY12+'J12'!AY12+'J13'!AY12+'J14'!AY12+'J15'!AY12+'J16'!AY12+'J17'!AY12+'J18'!AY12+'J19'!AY12+'J20'!AY12+'J21'!AY12+'J22'!AY12</f>
        <v>0</v>
      </c>
      <c r="BB12" s="409">
        <f>'J1'!AZ12+'J2'!AZ12+'J3'!AZ12+'J4'!AZ12+'J5'!AZ12+'J6'!AZ12+'J7'!AZ12+'J8'!AZ12+'J9'!AZ12+'J10'!AZ12++'J11'!AZ12+'J12'!AZ12+'J13'!AZ12+'J14'!AZ12+'J15'!AZ12+'J16'!AZ12+'J17'!AZ12+'J18'!AZ12+'J19'!AZ12+'J20'!AZ12+'J21'!AZ12+'J22'!AZ12</f>
        <v>0</v>
      </c>
      <c r="BC12" s="409">
        <f>'J1'!BA12+'J2'!BA12+'J3'!BA12+'J4'!BA12+'J5'!BA12+'J6'!BA12+'J7'!BA12+'J8'!BA12+'J9'!BA12+'J10'!BA12++'J11'!BA12+'J12'!BA12+'J13'!BA12+'J14'!BA12+'J15'!BA12+'J16'!BA12+'J17'!BA12+'J18'!BA12+'J19'!BA12+'J20'!BA12+'J21'!BA12+'J22'!BA12</f>
        <v>0</v>
      </c>
      <c r="BD12" s="409">
        <f>'J1'!BB12+'J2'!BB12+'J3'!BB12+'J4'!BB12+'J5'!BB12+'J6'!BB12+'J7'!BB12+'J8'!BB12+'J9'!BB12+'J10'!BB12++'J11'!BB12+'J12'!BB12+'J13'!BB12+'J14'!BB12+'J15'!BB12+'J16'!BB12+'J17'!BB12+'J18'!BB12+'J19'!BB12+'J20'!BB12+'J21'!BB12+'J22'!BB12</f>
        <v>0</v>
      </c>
      <c r="BE12" s="409">
        <f>'J1'!BC12+'J2'!BC12+'J3'!BC12+'J4'!BC12+'J5'!BC12+'J6'!BC12+'J7'!BC12+'J8'!BC12+'J9'!BC12+'J10'!BC12++'J11'!BC12+'J12'!BC12+'J13'!BC12+'J14'!BC12+'J15'!BC12+'J16'!BC12+'J17'!BC12+'J18'!BC12+'J19'!BC12+'J20'!BC12+'J21'!BC12+'J22'!BC12</f>
        <v>0</v>
      </c>
      <c r="BF12" s="409">
        <f>'J1'!BD12+'J2'!BD12+'J3'!BD12+'J4'!BD12+'J5'!BD12+'J6'!BD12+'J7'!BD12+'J8'!BD12+'J9'!BD12+'J10'!BD12++'J11'!BD12+'J12'!BD12+'J13'!BD12+'J14'!BD12+'J15'!BD12+'J16'!BD12+'J17'!BD12+'J18'!BD12+'J19'!BD12+'J20'!BD12+'J21'!BD12+'J22'!BD12</f>
        <v>1</v>
      </c>
      <c r="BG12" s="409">
        <f>'J1'!BE12+'J2'!BE12+'J3'!BE12+'J4'!BE12+'J5'!BE12+'J6'!BE12+'J7'!BE12+'J8'!BE12+'J9'!BE12+'J10'!BE12++'J11'!BE12+'J12'!BE12+'J13'!BE12+'J14'!BE12+'J15'!BE12+'J16'!BE12+'J17'!BE12+'J18'!BE12+'J19'!BE12+'J20'!BE12+'J21'!BE12+'J22'!BE12</f>
        <v>0</v>
      </c>
      <c r="BH12" s="409">
        <f>'J1'!BF12+'J2'!BF12+'J3'!BF12+'J4'!BF12+'J5'!BF12+'J6'!BF12+'J7'!BF12+'J8'!BF12+'J9'!BF12+'J10'!BF12++'J11'!BF12+'J12'!BF12+'J13'!BF12+'J14'!BF12+'J15'!BF12+'J16'!BF12+'J17'!BF12+'J18'!BF12+'J19'!BF12+'J20'!BF12+'J21'!BF12+'J22'!BF12</f>
        <v>0</v>
      </c>
      <c r="BI12" s="414">
        <f>'J1'!BG12+'J2'!BG12+'J3'!BG12+'J4'!BG12+'J5'!BG12+'J6'!BG12+'J7'!BG12+'J8'!BG12+'J9'!BG12+'J10'!BG12++'J11'!BG12+'J12'!BG12+'J13'!BG12+'J14'!BG12+'J15'!BG12+'J16'!BG12+'J17'!BG12+'J18'!BG12+'J19'!BG12+'J20'!BG12+'J21'!BG12+'J22'!BG12</f>
        <v>0</v>
      </c>
    </row>
    <row r="13" spans="1:64" s="335" customFormat="1" ht="15.9" customHeight="1" x14ac:dyDescent="0.3">
      <c r="A13" s="324"/>
      <c r="B13" s="324"/>
      <c r="C13" s="324"/>
      <c r="D13" s="324"/>
      <c r="E13" s="396"/>
      <c r="F13" s="446" t="s">
        <v>136</v>
      </c>
      <c r="G13" s="397"/>
      <c r="H13" s="447">
        <v>9</v>
      </c>
      <c r="I13" s="448">
        <v>0</v>
      </c>
      <c r="J13" s="449">
        <f>('J1'!I13+'J2'!I13+'J3'!I13+'J4'!I12+'J5'!I13+'J6'!I13+'J7'!I13+'J8'!I13+'J9'!I13+'J10'!I13++'J11'!I13+'J12'!I13+'J13'!I13+'J14'!I13+'J15'!I13+'J16'!I13+'J17'!I13+'J18'!I13+'J19'!I13+'J20'!I13+'J21'!I13+'J22'!I13)/H13</f>
        <v>22.666666666666668</v>
      </c>
      <c r="K13" s="401">
        <f t="shared" si="0"/>
        <v>0.37777777777777782</v>
      </c>
      <c r="L13" s="402">
        <f>('J1'!J13+'J2'!J13+'J3'!J13+'J4'!J13+'J5'!J13+'J6'!J13+'J7'!J13+'J8'!J13+'J9'!J13+'J10'!J13++'J11'!J13+'J12'!J13+'J13'!J13+'J14'!J13+'J15'!J13+'J16'!J13+'J17'!J13+'J18'!J13+'J19'!J13+'J20'!J13+'J21'!J13+'J22'!J13)/$C$3</f>
        <v>0</v>
      </c>
      <c r="M13" s="402">
        <f>('J1'!K13+'J2'!K13+'J3'!K13+'J4'!K13+'J5'!K13+'J6'!K13+'J7'!K13+'J8'!K13+'J9'!K13+'J10'!K13++'J11'!K13+'J12'!K13+'J13'!K13+'J14'!K13+'J15'!K13+'J16'!K13+'J17'!K13+'J18'!K13+'J19'!K13+'J20'!K13+'J21'!K13+'J22'!K13)/$C$3</f>
        <v>0</v>
      </c>
      <c r="N13" s="450">
        <f>('J1'!L13+'J2'!L13+'J3'!L13+'J4'!L13+'J5'!L13+'J6'!L13+'J7'!L13+'J8'!L13+'J9'!L13+'J10'!L13+'J11'!L13+'J12'!L13+'J13'!L13+'J14'!L13+'J15'!L13+'J16'!L13+'J17'!L13+'J18'!L13+'J19'!L13+'J20'!L13+'J21'!L13+'J22'!L13)/$C$3</f>
        <v>5.5555555555555552E-2</v>
      </c>
      <c r="O13" s="451">
        <f>IFERROR(Q13/P13,"")</f>
        <v>0.61538461538461542</v>
      </c>
      <c r="P13" s="452">
        <f t="shared" si="2"/>
        <v>13</v>
      </c>
      <c r="Q13" s="453">
        <f t="shared" si="3"/>
        <v>8</v>
      </c>
      <c r="R13" s="454">
        <f t="shared" si="4"/>
        <v>0.33333333333333331</v>
      </c>
      <c r="S13" s="447">
        <f t="shared" si="10"/>
        <v>3</v>
      </c>
      <c r="T13" s="455">
        <f>'J1'!R13+'J2'!R13+'J3'!R13+'J4'!R13+'J5'!R13+'J6'!R13+'J7'!R13+'J8'!R13+'J9'!R13+'J10'!R13++'J11'!R13+'J12'!R13+'J13'!R13+'J14'!R13+'J15'!R13+'J16'!R13+'J17'!R13+'J18'!R13+'J19'!R13+'J20'!R13+'J21'!R13+'J22'!R13</f>
        <v>1</v>
      </c>
      <c r="U13" s="455">
        <f>'J1'!S13+'J2'!S13+'J3'!S13+'J4'!S13+'J5'!S13+'J6'!S13+'J7'!S13+'J8'!S13+'J9'!S13+'J10'!S13++'J11'!S13+'J12'!S13+'J13'!S13+'J14'!S13+'J15'!S13+'J16'!S13+'J17'!S13+'J18'!S13+'J19'!S13+'J20'!S13+'J21'!S13+'J22'!S13</f>
        <v>1</v>
      </c>
      <c r="V13" s="455">
        <f>'J1'!T13+'J2'!T13+'J3'!T13+'J4'!T13+'J5'!T13+'J6'!T13+'J7'!T13+'J8'!T13+'J9'!T13+'J10'!T13++'J11'!T13+'J12'!T13+'J13'!T13+'J14'!T13+'J15'!T13+'J16'!T13+'J17'!T13+'J18'!T13+'J19'!T13+'J20'!T13+'J21'!T13+'J22'!T13</f>
        <v>0</v>
      </c>
      <c r="W13" s="455">
        <f>'J1'!U13+'J2'!U13+'J3'!U13+'J4'!U13+'J5'!U13+'J6'!U13+'J7'!U13+'J8'!U13+'J9'!U13+'J10'!U13++'J11'!U13+'J12'!U13+'J13'!U13+'J14'!U13+'J15'!U13+'J16'!U13+'J17'!U13+'J18'!U13+'J19'!U13+'J20'!U13+'J21'!U13+'J22'!U13</f>
        <v>1</v>
      </c>
      <c r="X13" s="455">
        <f>'J1'!V13+'J2'!V13+'J3'!V13+'J4'!V13+'J5'!V13+'J6'!V13+'J7'!V13+'J8'!V13+'J9'!V13+'J10'!V13++'J11'!V13+'J12'!V13+'J13'!V13+'J14'!V13+'J15'!V13+'J16'!V13+'J17'!V13+'J18'!V13+'J19'!V13+'J20'!V13+'J21'!V13+'J22'!V13</f>
        <v>0</v>
      </c>
      <c r="Y13" s="454" t="str">
        <f t="shared" si="11"/>
        <v/>
      </c>
      <c r="Z13" s="447">
        <f t="shared" si="5"/>
        <v>0</v>
      </c>
      <c r="AA13" s="455">
        <f>'J1'!Y13+'J2'!Y13+'J3'!Y13+'J4'!Y13+'J5'!Y13+'J6'!Y13+'J7'!Y13+'J8'!Y13+'J9'!Y13+'J10'!Y13++'J11'!Y13+'J12'!Y13+'J13'!Y13+'J14'!Y13+'J15'!Y13+'J16'!Y13+'J17'!Y13+'J18'!Y13+'J19'!Y13+'J20'!Y13+'J21'!Y13+'J22'!Y13</f>
        <v>0</v>
      </c>
      <c r="AB13" s="455">
        <f>'J1'!Z13+'J2'!Z13+'J3'!Z13+'J4'!Z13+'J5'!Z13+'J6'!Z13+'J7'!Z13+'J8'!Z13+'J9'!Z13+'J10'!Z13++'J11'!Z13+'J12'!Z13+'J13'!Z13+'J14'!Z13+'J15'!Z13+'J16'!Z13+'J17'!Z13+'J18'!Z13+'J19'!Z13+'J20'!Z13+'J21'!Z13+'J22'!Z13</f>
        <v>0</v>
      </c>
      <c r="AC13" s="455">
        <f>'J1'!AA13+'J2'!AA13+'J3'!AA13+'J4'!AA13+'J5'!AA13+'J6'!AA13+'J7'!AA13+'J8'!AA13+'J9'!AA13+'J10'!AA13++'J11'!AA13+'J12'!AA13+'J13'!AA13+'J14'!AA13+'J15'!AA13+'J16'!AA13+'J17'!AA13+'J18'!AA13+'J19'!AA13+'J20'!AA13+'J21'!AA13+'J22'!AA13</f>
        <v>0</v>
      </c>
      <c r="AD13" s="455">
        <f>'J1'!AB13+'J2'!AB13+'J3'!AB13+'J4'!AB13+'J5'!AB13+'J6'!AB13+'J7'!AB13+'J8'!AB13+'J9'!AB13+'J10'!AB13++'J11'!AB13+'J12'!AB13+'J13'!AB13+'J14'!AB13+'J15'!AB13+'J16'!AB13+'J17'!AB13+'J18'!AB13+'J19'!AB13+'J20'!AB13+'J21'!AB13+'J22'!AB13</f>
        <v>0</v>
      </c>
      <c r="AE13" s="454">
        <f t="shared" si="12"/>
        <v>0.7</v>
      </c>
      <c r="AF13" s="447">
        <f t="shared" si="6"/>
        <v>10</v>
      </c>
      <c r="AG13" s="455">
        <f>'J1'!AE13+'J2'!AE13+'J3'!AE13+'J4'!AE13+'J5'!AE13+'J6'!AE13+'J7'!AE13+'J8'!AE13+'J9'!AE13+'J10'!AE13++'J11'!AE13+'J12'!AE13+'J13'!AE13+'J14'!AE13+'J15'!AE13+'J16'!AE13+'J17'!AE13+'J18'!AE13+'J19'!AE13+'J20'!AE13+'J21'!AE13+'J22'!AE13</f>
        <v>7</v>
      </c>
      <c r="AH13" s="455">
        <f>'J1'!AF13+'J2'!AF13+'J3'!AF13+'J4'!AF13+'J5'!AF13+'J6'!AF13+'J7'!AF13+'J8'!AF13+'J9'!AF13+'J10'!AF13++'J11'!AF13+'J12'!AF13+'J13'!AF13+'J14'!AF13+'J15'!AF13+'J16'!AF13+'J17'!AF13+'J18'!AF13+'J19'!AF13+'J20'!AF13+'J21'!AF13+'J22'!AF13</f>
        <v>0</v>
      </c>
      <c r="AI13" s="455">
        <f>'J1'!AG13+'J2'!AG13+'J3'!AG13+'J4'!AG13+'J5'!AG13+'J6'!AG13+'J7'!AG13+'J8'!AG13+'J9'!AG13+'J10'!AG13++'J11'!AG13+'J12'!AG13+'J13'!AG13+'J14'!AG13+'J15'!AG13+'J16'!AG13+'J17'!AG13+'J18'!AG13+'J19'!AG13+'J20'!AG13+'J21'!AG13+'J22'!AG13</f>
        <v>0</v>
      </c>
      <c r="AJ13" s="455">
        <f>'J1'!AH13+'J2'!AH13+'J3'!AH13+'J4'!AH13+'J5'!AH13+'J6'!AH13+'J7'!AH13+'J8'!AH13+'J9'!AH13+'J10'!AH13++'J11'!AH13+'J12'!AH13+'J13'!AH13+'J14'!AH13+'J15'!AH13+'J16'!AH13+'J17'!AH13+'J18'!AH13+'J19'!AH13+'J20'!AH13+'J21'!AH13+'J22'!AH13</f>
        <v>3</v>
      </c>
      <c r="AK13" s="454" t="str">
        <f t="shared" si="13"/>
        <v/>
      </c>
      <c r="AL13" s="447">
        <f t="shared" si="7"/>
        <v>0</v>
      </c>
      <c r="AM13" s="455">
        <f>'J1'!AK13+'J2'!AK13+'J3'!AK13+'J4'!AK13+'J5'!AK13+'J6'!AK13+'J7'!AK13+'J8'!AK13+'J9'!AK13+'J10'!AK13++'J11'!AK13+'J12'!AK13+'J13'!AK13+'J14'!AK13+'J15'!AK13+'J16'!AK13+'J17'!AK13+'J18'!AK13+'J19'!AK13+'J20'!AK13+'J21'!AK13+'J22'!AK13</f>
        <v>0</v>
      </c>
      <c r="AN13" s="455">
        <f>'J1'!AL13+'J2'!AL13+'J3'!AL13+'J4'!AL13+'J5'!AL13+'J6'!AL13+'J7'!AL13+'J8'!AL13+'J9'!AL13+'J10'!AL13++'J11'!AL13+'J12'!AL13+'J13'!AL13+'J14'!AL13+'J15'!AL13+'J16'!AL13+'J17'!AL13+'J18'!AL13+'J19'!AL13+'J20'!AL13+'J21'!AL13+'J22'!AL13</f>
        <v>0</v>
      </c>
      <c r="AO13" s="455">
        <f>'J1'!AM13+'J2'!AM13+'J3'!AM13+'J4'!AM13+'J5'!AM13+'J6'!AM13+'J7'!AM13+'J8'!AM13+'J9'!AM13+'J10'!AM13++'J11'!AM13+'J12'!AM13+'J13'!AM13+'J14'!AM13+'J15'!AM13+'J16'!AM13+'J17'!AM13+'J18'!AM13+'J19'!AM13+'J20'!AM13+'J21'!AM13+'J22'!AM13</f>
        <v>0</v>
      </c>
      <c r="AP13" s="455">
        <f>'J1'!AN13+'J2'!AN13+'J3'!AN13+'J4'!AN13+'J5'!AN13+'J6'!AN13+'J7'!AN13+'J8'!AN13+'J9'!AN13+'J10'!AN13++'J11'!AN13+'J12'!AN13+'J13'!AN13+'J14'!AN13+'J15'!AN13+'J16'!AN13+'J17'!AN13+'J18'!AN13+'J19'!AN13+'J20'!AN13+'J21'!AN13+'J22'!AN13</f>
        <v>0</v>
      </c>
      <c r="AQ13" s="456">
        <f t="shared" si="8"/>
        <v>4</v>
      </c>
      <c r="AR13" s="455">
        <f>'J1'!AP13+'J2'!AP13+'J3'!AP13+'J4'!AP13+'J5'!AP13+'J6'!AP13+'J7'!AP13+'J8'!AP13+'J9'!AP13+'J10'!AP13++'J11'!AP13+'J12'!AP13+'J13'!AP13+'J14'!AP13+'J15'!AP13+'J16'!AP13+'J17'!AP13+'J18'!AP13+'J19'!AP13+'J20'!AP13+'J21'!AP13+'J22'!AP13</f>
        <v>0</v>
      </c>
      <c r="AS13" s="455">
        <f>'J1'!AQ13+'J2'!AQ13+'J3'!AQ13+'J4'!AQ13+'J5'!AQ13+'J6'!AQ13+'J7'!AQ13+'J8'!AQ13+'J9'!AQ13+'J10'!AQ13++'J11'!AQ13+'J12'!AQ13+'J13'!AQ13+'J14'!AQ13+'J15'!AQ13+'J16'!AQ13+'J17'!AQ13+'J18'!AQ13+'J19'!AQ13+'J20'!AQ13+'J21'!AQ13+'J22'!AQ13</f>
        <v>0</v>
      </c>
      <c r="AT13" s="455">
        <f>'J1'!AR13+'J2'!AR13+'J3'!AR13+'J4'!AR13+'J5'!AR13+'J6'!AR13+'J7'!AR13+'J8'!AR13+'J9'!AR13+'J10'!AR13++'J11'!AR13+'J12'!AR13+'J13'!AR13+'J14'!AR13+'J15'!AR13+'J16'!AR13+'J17'!AR13+'J18'!AR13+'J19'!AR13+'J20'!AR13+'J21'!AR13+'J22'!AR13</f>
        <v>4</v>
      </c>
      <c r="AU13" s="455">
        <f>'J1'!AS13+'J2'!AS13+'J3'!AS13+'J4'!AS13+'J5'!AS13+'J6'!AS13+'J7'!AS13+'J8'!AS13+'J9'!AS13+'J10'!AS13++'J11'!AS13+'J12'!AS13+'J13'!AS13+'J14'!AS13+'J15'!AS13+'J16'!AS13+'J17'!AS13+'J18'!AS13+'J19'!AS13+'J20'!AS13+'J21'!AS13+'J22'!AS13</f>
        <v>0</v>
      </c>
      <c r="AV13" s="455">
        <f>'J1'!AT13+'J2'!AT13+'J3'!AT13+'J4'!AT13+'J5'!AT13+'J6'!AT13+'J7'!AT13+'J8'!AT13+'J9'!AT13+'J10'!AT13++'J11'!AT13+'J12'!AT13+'J13'!AT13+'J14'!AT13+'J15'!AT13+'J16'!AT13+'J17'!AT13+'J18'!AT13+'J19'!AT13+'J20'!AT13+'J21'!AT13+'J22'!AT13</f>
        <v>0</v>
      </c>
      <c r="AW13" s="457">
        <f t="shared" si="9"/>
        <v>3</v>
      </c>
      <c r="AX13" s="455">
        <f>'J1'!AV13+'J2'!AV13+'J3'!AV13+'J4'!AV13+'J5'!AV13+'J6'!AV13+'J7'!AV13+'J8'!AV13+'J9'!AV13+'J10'!AV13++'J11'!AV13+'J12'!AV13+'J13'!AV13+'J14'!AV13+'J15'!AV13+'J16'!AV13+'J17'!AV13+'J18'!AV13+'J19'!AV13+'J20'!AV13+'J21'!AV13+'J22'!AV13</f>
        <v>1</v>
      </c>
      <c r="AY13" s="455">
        <f>'J1'!AW13+'J2'!AW13+'J3'!AW13+'J4'!AW13+'J5'!AW13+'J6'!AW13+'J7'!AW13+'J8'!AW13+'J9'!AW13+'J10'!AW13++'J11'!AW13+'J12'!AW13+'J13'!AW13+'J14'!AW13+'J15'!AW13+'J16'!AW13+'J17'!AW13+'J18'!AW13+'J19'!AW13+'J20'!AW13+'J21'!AW13+'J22'!AW13</f>
        <v>0</v>
      </c>
      <c r="AZ13" s="455">
        <f>'J1'!AX13+'J2'!AX13+'J3'!AX13+'J4'!AX13+'J5'!AX13+'J6'!AX13+'J7'!AX13+'J8'!AX13+'J9'!AX13+'J10'!AX13++'J11'!AX13+'J12'!AX13+'J13'!AX13+'J14'!AX13+'J15'!AX13+'J16'!AX13+'J17'!AX13+'J18'!AX13+'J19'!AX13+'J20'!AX13+'J21'!AX13+'J22'!AX13</f>
        <v>1</v>
      </c>
      <c r="BA13" s="455">
        <f>'J1'!AY13+'J2'!AY13+'J3'!AY13+'J4'!AY13+'J5'!AY13+'J6'!AY13+'J7'!AY13+'J8'!AY13+'J9'!AY13+'J10'!AY13++'J11'!AY13+'J12'!AY13+'J13'!AY13+'J14'!AY13+'J15'!AY13+'J16'!AY13+'J17'!AY13+'J18'!AY13+'J19'!AY13+'J20'!AY13+'J21'!AY13+'J22'!AY13</f>
        <v>0</v>
      </c>
      <c r="BB13" s="455">
        <f>'J1'!AZ13+'J2'!AZ13+'J3'!AZ13+'J4'!AZ13+'J5'!AZ13+'J6'!AZ13+'J7'!AZ13+'J8'!AZ13+'J9'!AZ13+'J10'!AZ13++'J11'!AZ13+'J12'!AZ13+'J13'!AZ13+'J14'!AZ13+'J15'!AZ13+'J16'!AZ13+'J17'!AZ13+'J18'!AZ13+'J19'!AZ13+'J20'!AZ13+'J21'!AZ13+'J22'!AZ13</f>
        <v>0</v>
      </c>
      <c r="BC13" s="455">
        <f>'J1'!BA13+'J2'!BA13+'J3'!BA13+'J4'!BA13+'J5'!BA13+'J6'!BA13+'J7'!BA13+'J8'!BA13+'J9'!BA13+'J10'!BA13++'J11'!BA13+'J12'!BA13+'J13'!BA13+'J14'!BA13+'J15'!BA13+'J16'!BA13+'J17'!BA13+'J18'!BA13+'J19'!BA13+'J20'!BA13+'J21'!BA13+'J22'!BA13</f>
        <v>1</v>
      </c>
      <c r="BD13" s="455">
        <f>'J1'!BB13+'J2'!BB13+'J3'!BB13+'J4'!BB13+'J5'!BB13+'J6'!BB13+'J7'!BB13+'J8'!BB13+'J9'!BB13+'J10'!BB13++'J11'!BB13+'J12'!BB13+'J13'!BB13+'J14'!BB13+'J15'!BB13+'J16'!BB13+'J17'!BB13+'J18'!BB13+'J19'!BB13+'J20'!BB13+'J21'!BB13+'J22'!BB13</f>
        <v>0</v>
      </c>
      <c r="BE13" s="455">
        <f>'J1'!BC13+'J2'!BC13+'J3'!BC13+'J4'!BC13+'J5'!BC13+'J6'!BC13+'J7'!BC13+'J8'!BC13+'J9'!BC13+'J10'!BC13++'J11'!BC13+'J12'!BC13+'J13'!BC13+'J14'!BC13+'J15'!BC13+'J16'!BC13+'J17'!BC13+'J18'!BC13+'J19'!BC13+'J20'!BC13+'J21'!BC13+'J22'!BC13</f>
        <v>0</v>
      </c>
      <c r="BF13" s="455">
        <f>'J1'!BD13+'J2'!BD13+'J3'!BD13+'J4'!BD13+'J5'!BD13+'J6'!BD13+'J7'!BD13+'J8'!BD13+'J9'!BD13+'J10'!BD13++'J11'!BD13+'J12'!BD13+'J13'!BD13+'J14'!BD13+'J15'!BD13+'J16'!BD13+'J17'!BD13+'J18'!BD13+'J19'!BD13+'J20'!BD13+'J21'!BD13+'J22'!BD13</f>
        <v>0</v>
      </c>
      <c r="BG13" s="455">
        <f>'J1'!BE13+'J2'!BE13+'J3'!BE13+'J4'!BE13+'J5'!BE13+'J6'!BE13+'J7'!BE13+'J8'!BE13+'J9'!BE13+'J10'!BE13++'J11'!BE13+'J12'!BE13+'J13'!BE13+'J14'!BE13+'J15'!BE13+'J16'!BE13+'J17'!BE13+'J18'!BE13+'J19'!BE13+'J20'!BE13+'J21'!BE13+'J22'!BE13</f>
        <v>0</v>
      </c>
      <c r="BH13" s="455">
        <f>'J1'!BF13+'J2'!BF13+'J3'!BF13+'J4'!BF13+'J5'!BF13+'J6'!BF13+'J7'!BF13+'J8'!BF13+'J9'!BF13+'J10'!BF13++'J11'!BF13+'J12'!BF13+'J13'!BF13+'J14'!BF13+'J15'!BF13+'J16'!BF13+'J17'!BF13+'J18'!BF13+'J19'!BF13+'J20'!BF13+'J21'!BF13+'J22'!BF13</f>
        <v>0</v>
      </c>
      <c r="BI13" s="458">
        <f>'J1'!BG13+'J2'!BG13+'J3'!BG13+'J4'!BG13+'J5'!BG13+'J6'!BG13+'J7'!BG13+'J8'!BG13+'J9'!BG13+'J10'!BG13++'J11'!BG13+'J12'!BG13+'J13'!BG13+'J14'!BG13+'J15'!BG13+'J16'!BG13+'J17'!BG13+'J18'!BG13+'J19'!BG13+'J20'!BG13+'J21'!BG13+'J22'!BG13</f>
        <v>0</v>
      </c>
    </row>
    <row r="14" spans="1:64" s="335" customFormat="1" ht="15.9" customHeight="1" x14ac:dyDescent="0.3">
      <c r="A14" s="324"/>
      <c r="B14" s="324"/>
      <c r="C14" s="324"/>
      <c r="D14" s="324"/>
      <c r="E14" s="396"/>
      <c r="F14" s="444" t="s">
        <v>134</v>
      </c>
      <c r="G14" s="397"/>
      <c r="H14" s="398">
        <v>9</v>
      </c>
      <c r="I14" s="399">
        <v>0</v>
      </c>
      <c r="J14" s="400">
        <f>('J1'!I14+'J2'!I14+'J3'!I14+'J4'!I13+'J5'!I14+'J6'!I14+'J7'!I14+'J8'!I14+'J9'!I14+'J10'!I14++'J11'!I14+'J12'!I14+'J13'!I14+'J14'!I14+'J15'!I14+'J16'!I14+'J17'!I14+'J18'!I14+'J19'!I14+'J20'!I14+'J21'!I14+'J22'!I14)/H14</f>
        <v>25.666666666666668</v>
      </c>
      <c r="K14" s="401">
        <f t="shared" si="0"/>
        <v>0.42777777777777781</v>
      </c>
      <c r="L14" s="402">
        <f>('J1'!J14+'J2'!J14+'J3'!J14+'J4'!J14+'J5'!J14+'J6'!J14+'J7'!J14+'J8'!J14+'J9'!J14+'J10'!J14++'J11'!J14+'J12'!J14+'J13'!J14+'J14'!J14+'J15'!J14+'J16'!J14+'J17'!J14+'J18'!J14+'J19'!J14+'J20'!J14+'J21'!J14+'J22'!J14)/$C$3</f>
        <v>0</v>
      </c>
      <c r="M14" s="402">
        <f>('J1'!K14+'J2'!K14+'J3'!K14+'J4'!K14+'J5'!K14+'J6'!K14+'J7'!K14+'J8'!K14+'J9'!K14+'J10'!K14++'J11'!K14+'J12'!K14+'J13'!K14+'J14'!K14+'J15'!K14+'J16'!K14+'J17'!K14+'J18'!K14+'J19'!K14+'J20'!K14+'J21'!K14+'J22'!K14)/$C$3</f>
        <v>0</v>
      </c>
      <c r="N14" s="415">
        <f>('J1'!L14+'J2'!L14+'J3'!L14+'J4'!L14+'J5'!L14+'J6'!L14+'J7'!L14+'J8'!L14+'J9'!L14+'J10'!L14+'J11'!L14+'J12'!L14+'J13'!L14+'J14'!L14+'J15'!L14+'J16'!L14+'J17'!L14+'J18'!L14+'J19'!L14+'J20'!L14+'J21'!L14+'J22'!L14)/$C$3</f>
        <v>-0.1111111111111111</v>
      </c>
      <c r="O14" s="403">
        <f t="shared" ref="O14:O23" si="14">IFERROR(Q14/P14,"")</f>
        <v>0.6333333333333333</v>
      </c>
      <c r="P14" s="404">
        <f t="shared" si="2"/>
        <v>60</v>
      </c>
      <c r="Q14" s="405">
        <f t="shared" si="3"/>
        <v>38</v>
      </c>
      <c r="R14" s="406">
        <f t="shared" si="4"/>
        <v>0.22222222222222221</v>
      </c>
      <c r="S14" s="407">
        <f t="shared" si="10"/>
        <v>18</v>
      </c>
      <c r="T14" s="408">
        <f>'J1'!R14+'J2'!R14+'J3'!R14+'J4'!R14+'J5'!R14+'J6'!R14+'J7'!R14+'J8'!R14+'J9'!R14+'J10'!R14++'J11'!R14+'J12'!R14+'J13'!R14+'J14'!R14+'J15'!R14+'J16'!R14+'J17'!R14+'J18'!R14+'J19'!R14+'J20'!R14+'J21'!R14+'J22'!R14</f>
        <v>4</v>
      </c>
      <c r="U14" s="409">
        <f>'J1'!S14+'J2'!S14+'J3'!S14+'J4'!S14+'J5'!S14+'J6'!S14+'J7'!S14+'J8'!S14+'J9'!S14+'J10'!S14++'J11'!S14+'J12'!S14+'J13'!S14+'J14'!S14+'J15'!S14+'J16'!S14+'J17'!S14+'J18'!S14+'J19'!S14+'J20'!S14+'J21'!S14+'J22'!S14</f>
        <v>8</v>
      </c>
      <c r="V14" s="409">
        <f>'J1'!T14+'J2'!T14+'J3'!T14+'J4'!T14+'J5'!T14+'J6'!T14+'J7'!T14+'J8'!T14+'J9'!T14+'J10'!T14++'J11'!T14+'J12'!T14+'J13'!T14+'J14'!T14+'J15'!T14+'J16'!T14+'J17'!T14+'J18'!T14+'J19'!T14+'J20'!T14+'J21'!T14+'J22'!T14</f>
        <v>0</v>
      </c>
      <c r="W14" s="409">
        <f>'J1'!U14+'J2'!U14+'J3'!U14+'J4'!U14+'J5'!U14+'J6'!U14+'J7'!U14+'J8'!U14+'J9'!U14+'J10'!U14++'J11'!U14+'J12'!U14+'J13'!U14+'J14'!U14+'J15'!U14+'J16'!U14+'J17'!U14+'J18'!U14+'J19'!U14+'J20'!U14+'J21'!U14+'J22'!U14</f>
        <v>6</v>
      </c>
      <c r="X14" s="409">
        <f>'J1'!V14+'J2'!V14+'J3'!V14+'J4'!V14+'J5'!V14+'J6'!V14+'J7'!V14+'J8'!V14+'J9'!V14+'J10'!V14++'J11'!V14+'J12'!V14+'J13'!V14+'J14'!V14+'J15'!V14+'J16'!V14+'J17'!V14+'J18'!V14+'J19'!V14+'J20'!V14+'J21'!V14+'J22'!V14</f>
        <v>0</v>
      </c>
      <c r="Y14" s="410">
        <f t="shared" si="11"/>
        <v>0.5</v>
      </c>
      <c r="Z14" s="411">
        <f t="shared" si="5"/>
        <v>2</v>
      </c>
      <c r="AA14" s="408">
        <f>'J1'!Y14+'J2'!Y14+'J3'!Y14+'J4'!Y14+'J5'!Y14+'J6'!Y14+'J7'!Y14+'J8'!Y14+'J9'!Y14+'J10'!Y14++'J11'!Y14+'J12'!Y14+'J13'!Y14+'J14'!Y14+'J15'!Y14+'J16'!Y14+'J17'!Y14+'J18'!Y14+'J19'!Y14+'J20'!Y14+'J21'!Y14+'J22'!Y14</f>
        <v>1</v>
      </c>
      <c r="AB14" s="409">
        <f>'J1'!Z14+'J2'!Z14+'J3'!Z14+'J4'!Z14+'J5'!Z14+'J6'!Z14+'J7'!Z14+'J8'!Z14+'J9'!Z14+'J10'!Z14++'J11'!Z14+'J12'!Z14+'J13'!Z14+'J14'!Z14+'J15'!Z14+'J16'!Z14+'J17'!Z14+'J18'!Z14+'J19'!Z14+'J20'!Z14+'J21'!Z14+'J22'!Z14</f>
        <v>1</v>
      </c>
      <c r="AC14" s="409">
        <f>'J1'!AA14+'J2'!AA14+'J3'!AA14+'J4'!AA14+'J5'!AA14+'J6'!AA14+'J7'!AA14+'J8'!AA14+'J9'!AA14+'J10'!AA14++'J11'!AA14+'J12'!AA14+'J13'!AA14+'J14'!AA14+'J15'!AA14+'J16'!AA14+'J17'!AA14+'J18'!AA14+'J19'!AA14+'J20'!AA14+'J21'!AA14+'J22'!AA14</f>
        <v>0</v>
      </c>
      <c r="AD14" s="409">
        <f>'J1'!AB14+'J2'!AB14+'J3'!AB14+'J4'!AB14+'J5'!AB14+'J6'!AB14+'J7'!AB14+'J8'!AB14+'J9'!AB14+'J10'!AB14++'J11'!AB14+'J12'!AB14+'J13'!AB14+'J14'!AB14+'J15'!AB14+'J16'!AB14+'J17'!AB14+'J18'!AB14+'J19'!AB14+'J20'!AB14+'J21'!AB14+'J22'!AB14</f>
        <v>0</v>
      </c>
      <c r="AE14" s="410">
        <f t="shared" si="12"/>
        <v>0.83783783783783783</v>
      </c>
      <c r="AF14" s="407">
        <f t="shared" si="6"/>
        <v>37</v>
      </c>
      <c r="AG14" s="408">
        <f>'J1'!AE14+'J2'!AE14+'J3'!AE14+'J4'!AE14+'J5'!AE14+'J6'!AE14+'J7'!AE14+'J8'!AE14+'J9'!AE14+'J10'!AE14++'J11'!AE14+'J12'!AE14+'J13'!AE14+'J14'!AE14+'J15'!AE14+'J16'!AE14+'J17'!AE14+'J18'!AE14+'J19'!AE14+'J20'!AE14+'J21'!AE14+'J22'!AE14</f>
        <v>31</v>
      </c>
      <c r="AH14" s="409">
        <f>'J1'!AF14+'J2'!AF14+'J3'!AF14+'J4'!AF14+'J5'!AF14+'J6'!AF14+'J7'!AF14+'J8'!AF14+'J9'!AF14+'J10'!AF14++'J11'!AF14+'J12'!AF14+'J13'!AF14+'J14'!AF14+'J15'!AF14+'J16'!AF14+'J17'!AF14+'J18'!AF14+'J19'!AF14+'J20'!AF14+'J21'!AF14+'J22'!AF14</f>
        <v>4</v>
      </c>
      <c r="AI14" s="409">
        <f>'J1'!AG14+'J2'!AG14+'J3'!AG14+'J4'!AG14+'J5'!AG14+'J6'!AG14+'J7'!AG14+'J8'!AG14+'J9'!AG14+'J10'!AG14++'J11'!AG14+'J12'!AG14+'J13'!AG14+'J14'!AG14+'J15'!AG14+'J16'!AG14+'J17'!AG14+'J18'!AG14+'J19'!AG14+'J20'!AG14+'J21'!AG14+'J22'!AG14</f>
        <v>0</v>
      </c>
      <c r="AJ14" s="409">
        <f>'J1'!AH14+'J2'!AH14+'J3'!AH14+'J4'!AH14+'J5'!AH14+'J6'!AH14+'J7'!AH14+'J8'!AH14+'J9'!AH14+'J10'!AH14++'J11'!AH14+'J12'!AH14+'J13'!AH14+'J14'!AH14+'J15'!AH14+'J16'!AH14+'J17'!AH14+'J18'!AH14+'J19'!AH14+'J20'!AH14+'J21'!AH14+'J22'!AH14</f>
        <v>2</v>
      </c>
      <c r="AK14" s="410">
        <f t="shared" si="13"/>
        <v>0.66666666666666663</v>
      </c>
      <c r="AL14" s="407">
        <f t="shared" si="7"/>
        <v>3</v>
      </c>
      <c r="AM14" s="408">
        <f>'J1'!AK14+'J2'!AK14+'J3'!AK14+'J4'!AK14+'J5'!AK14+'J6'!AK14+'J7'!AK14+'J8'!AK14+'J9'!AK14+'J10'!AK14++'J11'!AK14+'J12'!AK14+'J13'!AK14+'J14'!AK14+'J15'!AK14+'J16'!AK14+'J17'!AK14+'J18'!AK14+'J19'!AK14+'J20'!AK14+'J21'!AK14+'J22'!AK14</f>
        <v>2</v>
      </c>
      <c r="AN14" s="409">
        <f>'J1'!AL14+'J2'!AL14+'J3'!AL14+'J4'!AL14+'J5'!AL14+'J6'!AL14+'J7'!AL14+'J8'!AL14+'J9'!AL14+'J10'!AL14++'J11'!AL14+'J12'!AL14+'J13'!AL14+'J14'!AL14+'J15'!AL14+'J16'!AL14+'J17'!AL14+'J18'!AL14+'J19'!AL14+'J20'!AL14+'J21'!AL14+'J22'!AL14</f>
        <v>1</v>
      </c>
      <c r="AO14" s="409">
        <f>'J1'!AM14+'J2'!AM14+'J3'!AM14+'J4'!AM14+'J5'!AM14+'J6'!AM14+'J7'!AM14+'J8'!AM14+'J9'!AM14+'J10'!AM14++'J11'!AM14+'J12'!AM14+'J13'!AM14+'J14'!AM14+'J15'!AM14+'J16'!AM14+'J17'!AM14+'J18'!AM14+'J19'!AM14+'J20'!AM14+'J21'!AM14+'J22'!AM14</f>
        <v>0</v>
      </c>
      <c r="AP14" s="409">
        <f>'J1'!AN14+'J2'!AN14+'J3'!AN14+'J4'!AN14+'J5'!AN14+'J6'!AN14+'J7'!AN14+'J8'!AN14+'J9'!AN14+'J10'!AN14++'J11'!AN14+'J12'!AN14+'J13'!AN14+'J14'!AN14+'J15'!AN14+'J16'!AN14+'J17'!AN14+'J18'!AN14+'J19'!AN14+'J20'!AN14+'J21'!AN14+'J22'!AN14</f>
        <v>0</v>
      </c>
      <c r="AQ14" s="412">
        <f t="shared" si="8"/>
        <v>6</v>
      </c>
      <c r="AR14" s="408">
        <f>'J1'!AP14+'J2'!AP14+'J3'!AP14+'J4'!AP14+'J5'!AP14+'J6'!AP14+'J7'!AP14+'J8'!AP14+'J9'!AP14+'J10'!AP14++'J11'!AP14+'J12'!AP14+'J13'!AP14+'J14'!AP14+'J15'!AP14+'J16'!AP14+'J17'!AP14+'J18'!AP14+'J19'!AP14+'J20'!AP14+'J21'!AP14+'J22'!AP14</f>
        <v>0</v>
      </c>
      <c r="AS14" s="409">
        <f>'J1'!AQ14+'J2'!AQ14+'J3'!AQ14+'J4'!AQ14+'J5'!AQ14+'J6'!AQ14+'J7'!AQ14+'J8'!AQ14+'J9'!AQ14+'J10'!AQ14++'J11'!AQ14+'J12'!AQ14+'J13'!AQ14+'J14'!AQ14+'J15'!AQ14+'J16'!AQ14+'J17'!AQ14+'J18'!AQ14+'J19'!AQ14+'J20'!AQ14+'J21'!AQ14+'J22'!AQ14</f>
        <v>1</v>
      </c>
      <c r="AT14" s="409">
        <f>'J1'!AR14+'J2'!AR14+'J3'!AR14+'J4'!AR14+'J5'!AR14+'J6'!AR14+'J7'!AR14+'J8'!AR14+'J9'!AR14+'J10'!AR14++'J11'!AR14+'J12'!AR14+'J13'!AR14+'J14'!AR14+'J15'!AR14+'J16'!AR14+'J17'!AR14+'J18'!AR14+'J19'!AR14+'J20'!AR14+'J21'!AR14+'J22'!AR14</f>
        <v>5</v>
      </c>
      <c r="AU14" s="409">
        <f>'J1'!AS14+'J2'!AS14+'J3'!AS14+'J4'!AS14+'J5'!AS14+'J6'!AS14+'J7'!AS14+'J8'!AS14+'J9'!AS14+'J10'!AS14++'J11'!AS14+'J12'!AS14+'J13'!AS14+'J14'!AS14+'J15'!AS14+'J16'!AS14+'J17'!AS14+'J18'!AS14+'J19'!AS14+'J20'!AS14+'J21'!AS14+'J22'!AS14</f>
        <v>0</v>
      </c>
      <c r="AV14" s="409">
        <f>'J1'!AT14+'J2'!AT14+'J3'!AT14+'J4'!AT14+'J5'!AT14+'J6'!AT14+'J7'!AT14+'J8'!AT14+'J9'!AT14+'J10'!AT14++'J11'!AT14+'J12'!AT14+'J13'!AT14+'J14'!AT14+'J15'!AT14+'J16'!AT14+'J17'!AT14+'J18'!AT14+'J19'!AT14+'J20'!AT14+'J21'!AT14+'J22'!AT14</f>
        <v>0</v>
      </c>
      <c r="AW14" s="413">
        <f t="shared" si="9"/>
        <v>13</v>
      </c>
      <c r="AX14" s="408">
        <f>'J1'!AV14+'J2'!AV14+'J3'!AV14+'J4'!AV14+'J5'!AV14+'J6'!AV14+'J7'!AV14+'J8'!AV14+'J9'!AV14+'J10'!AV14++'J11'!AV14+'J12'!AV14+'J13'!AV14+'J14'!AV14+'J15'!AV14+'J16'!AV14+'J17'!AV14+'J18'!AV14+'J19'!AV14+'J20'!AV14+'J21'!AV14+'J22'!AV14</f>
        <v>9</v>
      </c>
      <c r="AY14" s="409">
        <f>'J1'!AW14+'J2'!AW14+'J3'!AW14+'J4'!AW14+'J5'!AW14+'J6'!AW14+'J7'!AW14+'J8'!AW14+'J9'!AW14+'J10'!AW14++'J11'!AW14+'J12'!AW14+'J13'!AW14+'J14'!AW14+'J15'!AW14+'J16'!AW14+'J17'!AW14+'J18'!AW14+'J19'!AW14+'J20'!AW14+'J21'!AW14+'J22'!AW14</f>
        <v>2</v>
      </c>
      <c r="AZ14" s="409">
        <f>'J1'!AX14+'J2'!AX14+'J3'!AX14+'J4'!AX14+'J5'!AX14+'J6'!AX14+'J7'!AX14+'J8'!AX14+'J9'!AX14+'J10'!AX14++'J11'!AX14+'J12'!AX14+'J13'!AX14+'J14'!AX14+'J15'!AX14+'J16'!AX14+'J17'!AX14+'J18'!AX14+'J19'!AX14+'J20'!AX14+'J21'!AX14+'J22'!AX14</f>
        <v>2</v>
      </c>
      <c r="BA14" s="409">
        <f>'J1'!AY14+'J2'!AY14+'J3'!AY14+'J4'!AY14+'J5'!AY14+'J6'!AY14+'J7'!AY14+'J8'!AY14+'J9'!AY14+'J10'!AY14++'J11'!AY14+'J12'!AY14+'J13'!AY14+'J14'!AY14+'J15'!AY14+'J16'!AY14+'J17'!AY14+'J18'!AY14+'J19'!AY14+'J20'!AY14+'J21'!AY14+'J22'!AY14</f>
        <v>0</v>
      </c>
      <c r="BB14" s="409">
        <f>'J1'!AZ14+'J2'!AZ14+'J3'!AZ14+'J4'!AZ14+'J5'!AZ14+'J6'!AZ14+'J7'!AZ14+'J8'!AZ14+'J9'!AZ14+'J10'!AZ14++'J11'!AZ14+'J12'!AZ14+'J13'!AZ14+'J14'!AZ14+'J15'!AZ14+'J16'!AZ14+'J17'!AZ14+'J18'!AZ14+'J19'!AZ14+'J20'!AZ14+'J21'!AZ14+'J22'!AZ14</f>
        <v>0</v>
      </c>
      <c r="BC14" s="409">
        <f>'J1'!BA14+'J2'!BA14+'J3'!BA14+'J4'!BA14+'J5'!BA14+'J6'!BA14+'J7'!BA14+'J8'!BA14+'J9'!BA14+'J10'!BA14++'J11'!BA14+'J12'!BA14+'J13'!BA14+'J14'!BA14+'J15'!BA14+'J16'!BA14+'J17'!BA14+'J18'!BA14+'J19'!BA14+'J20'!BA14+'J21'!BA14+'J22'!BA14</f>
        <v>0</v>
      </c>
      <c r="BD14" s="409">
        <f>'J1'!BB14+'J2'!BB14+'J3'!BB14+'J4'!BB14+'J5'!BB14+'J6'!BB14+'J7'!BB14+'J8'!BB14+'J9'!BB14+'J10'!BB14++'J11'!BB14+'J12'!BB14+'J13'!BB14+'J14'!BB14+'J15'!BB14+'J16'!BB14+'J17'!BB14+'J18'!BB14+'J19'!BB14+'J20'!BB14+'J21'!BB14+'J22'!BB14</f>
        <v>0</v>
      </c>
      <c r="BE14" s="409">
        <f>'J1'!BC14+'J2'!BC14+'J3'!BC14+'J4'!BC14+'J5'!BC14+'J6'!BC14+'J7'!BC14+'J8'!BC14+'J9'!BC14+'J10'!BC14++'J11'!BC14+'J12'!BC14+'J13'!BC14+'J14'!BC14+'J15'!BC14+'J16'!BC14+'J17'!BC14+'J18'!BC14+'J19'!BC14+'J20'!BC14+'J21'!BC14+'J22'!BC14</f>
        <v>0</v>
      </c>
      <c r="BF14" s="409">
        <f>'J1'!BD14+'J2'!BD14+'J3'!BD14+'J4'!BD14+'J5'!BD14+'J6'!BD14+'J7'!BD14+'J8'!BD14+'J9'!BD14+'J10'!BD14++'J11'!BD14+'J12'!BD14+'J13'!BD14+'J14'!BD14+'J15'!BD14+'J16'!BD14+'J17'!BD14+'J18'!BD14+'J19'!BD14+'J20'!BD14+'J21'!BD14+'J22'!BD14</f>
        <v>0</v>
      </c>
      <c r="BG14" s="409">
        <f>'J1'!BE14+'J2'!BE14+'J3'!BE14+'J4'!BE14+'J5'!BE14+'J6'!BE14+'J7'!BE14+'J8'!BE14+'J9'!BE14+'J10'!BE14++'J11'!BE14+'J12'!BE14+'J13'!BE14+'J14'!BE14+'J15'!BE14+'J16'!BE14+'J17'!BE14+'J18'!BE14+'J19'!BE14+'J20'!BE14+'J21'!BE14+'J22'!BE14</f>
        <v>0</v>
      </c>
      <c r="BH14" s="409">
        <f>'J1'!BF14+'J2'!BF14+'J3'!BF14+'J4'!BF14+'J5'!BF14+'J6'!BF14+'J7'!BF14+'J8'!BF14+'J9'!BF14+'J10'!BF14++'J11'!BF14+'J12'!BF14+'J13'!BF14+'J14'!BF14+'J15'!BF14+'J16'!BF14+'J17'!BF14+'J18'!BF14+'J19'!BF14+'J20'!BF14+'J21'!BF14+'J22'!BF14</f>
        <v>0</v>
      </c>
      <c r="BI14" s="414">
        <f>'J1'!BG14+'J2'!BG14+'J3'!BG14+'J4'!BG14+'J5'!BG14+'J6'!BG14+'J7'!BG14+'J8'!BG14+'J9'!BG14+'J10'!BG14++'J11'!BG14+'J12'!BG14+'J13'!BG14+'J14'!BG14+'J15'!BG14+'J16'!BG14+'J17'!BG14+'J18'!BG14+'J19'!BG14+'J20'!BG14+'J21'!BG14+'J22'!BG14</f>
        <v>0</v>
      </c>
    </row>
    <row r="15" spans="1:64" s="335" customFormat="1" ht="15.9" customHeight="1" x14ac:dyDescent="0.3">
      <c r="A15" s="324"/>
      <c r="B15" s="324"/>
      <c r="C15" s="324"/>
      <c r="D15" s="324"/>
      <c r="E15" s="396"/>
      <c r="F15" s="446" t="s">
        <v>124</v>
      </c>
      <c r="G15" s="397"/>
      <c r="H15" s="447">
        <v>8</v>
      </c>
      <c r="I15" s="448">
        <v>1</v>
      </c>
      <c r="J15" s="449">
        <f>('J1'!I15+'J2'!I15+'J3'!I15+'J4'!I14+'J5'!I15+'J6'!I15+'J7'!I15+'J8'!I15+'J9'!I15+'J10'!I15++'J11'!I15+'J12'!I15+'J13'!I15+'J14'!I15+'J15'!I15+'J16'!I15+'J17'!I15+'J18'!I15+'J19'!I15+'J20'!I15+'J21'!I15+'J22'!I15)/H15</f>
        <v>38.75</v>
      </c>
      <c r="K15" s="401">
        <f t="shared" si="0"/>
        <v>0.64583333333333337</v>
      </c>
      <c r="L15" s="402">
        <f>('J1'!J15+'J2'!J15+'J3'!J15+'J4'!J15+'J5'!J15+'J6'!J15+'J7'!J15+'J8'!J15+'J9'!J15+'J10'!J15++'J11'!J15+'J12'!J15+'J13'!J15+'J14'!J15+'J15'!J15+'J16'!J15+'J17'!J15+'J18'!J15+'J19'!J15+'J20'!J15+'J21'!J15+'J22'!J15)/$C$3</f>
        <v>0</v>
      </c>
      <c r="M15" s="402">
        <f>('J1'!K15+'J2'!K15+'J3'!K15+'J4'!K15+'J5'!K15+'J6'!K15+'J7'!K15+'J8'!K15+'J9'!K15+'J10'!K15++'J11'!K15+'J12'!K15+'J13'!K15+'J14'!K15+'J15'!K15+'J16'!K15+'J17'!K15+'J18'!K15+'J19'!K15+'J20'!K15+'J21'!K15+'J22'!K15)/$C$3</f>
        <v>0</v>
      </c>
      <c r="N15" s="450">
        <f>('J1'!L15+'J2'!L15+'J3'!L15+'J4'!L15+'J5'!L15+'J6'!L15+'J7'!L15+'J8'!L15+'J9'!L15+'J10'!L15+'J11'!L15+'J12'!L15+'J13'!L15+'J14'!L15+'J15'!L15+'J16'!L15+'J17'!L15+'J18'!L15+'J19'!L15+'J20'!L15+'J21'!L15+'J22'!L15)/$C$3</f>
        <v>1.3333333333333333</v>
      </c>
      <c r="O15" s="451">
        <f t="shared" si="14"/>
        <v>0.647887323943662</v>
      </c>
      <c r="P15" s="452">
        <f t="shared" si="2"/>
        <v>71</v>
      </c>
      <c r="Q15" s="453">
        <f t="shared" si="3"/>
        <v>46</v>
      </c>
      <c r="R15" s="454">
        <f t="shared" si="4"/>
        <v>0.51724137931034486</v>
      </c>
      <c r="S15" s="447">
        <f t="shared" si="10"/>
        <v>29</v>
      </c>
      <c r="T15" s="455">
        <f>'J1'!R15+'J2'!R15+'J3'!R15+'J4'!R15+'J5'!R15+'J6'!R15+'J7'!R15+'J8'!R15+'J9'!R15+'J10'!R15++'J11'!R15+'J12'!R15+'J13'!R15+'J14'!R15+'J15'!R15+'J16'!R15+'J17'!R15+'J18'!R15+'J19'!R15+'J20'!R15+'J21'!R15+'J22'!R15</f>
        <v>15</v>
      </c>
      <c r="U15" s="455">
        <f>'J1'!S15+'J2'!S15+'J3'!S15+'J4'!S15+'J5'!S15+'J6'!S15+'J7'!S15+'J8'!S15+'J9'!S15+'J10'!S15++'J11'!S15+'J12'!S15+'J13'!S15+'J14'!S15+'J15'!S15+'J16'!S15+'J17'!S15+'J18'!S15+'J19'!S15+'J20'!S15+'J21'!S15+'J22'!S15</f>
        <v>6</v>
      </c>
      <c r="V15" s="455">
        <f>'J1'!T15+'J2'!T15+'J3'!T15+'J4'!T15+'J5'!T15+'J6'!T15+'J7'!T15+'J8'!T15+'J9'!T15+'J10'!T15++'J11'!T15+'J12'!T15+'J13'!T15+'J14'!T15+'J15'!T15+'J16'!T15+'J17'!T15+'J18'!T15+'J19'!T15+'J20'!T15+'J21'!T15+'J22'!T15</f>
        <v>4</v>
      </c>
      <c r="W15" s="455">
        <f>'J1'!U15+'J2'!U15+'J3'!U15+'J4'!U15+'J5'!U15+'J6'!U15+'J7'!U15+'J8'!U15+'J9'!U15+'J10'!U15++'J11'!U15+'J12'!U15+'J13'!U15+'J14'!U15+'J15'!U15+'J16'!U15+'J17'!U15+'J18'!U15+'J19'!U15+'J20'!U15+'J21'!U15+'J22'!U15</f>
        <v>4</v>
      </c>
      <c r="X15" s="455">
        <f>'J1'!V15+'J2'!V15+'J3'!V15+'J4'!V15+'J5'!V15+'J6'!V15+'J7'!V15+'J8'!V15+'J9'!V15+'J10'!V15++'J11'!V15+'J12'!V15+'J13'!V15+'J14'!V15+'J15'!V15+'J16'!V15+'J17'!V15+'J18'!V15+'J19'!V15+'J20'!V15+'J21'!V15+'J22'!V15</f>
        <v>0</v>
      </c>
      <c r="Y15" s="454">
        <f t="shared" si="11"/>
        <v>0.75</v>
      </c>
      <c r="Z15" s="447">
        <f t="shared" si="5"/>
        <v>4</v>
      </c>
      <c r="AA15" s="455">
        <f>'J1'!Y15+'J2'!Y15+'J3'!Y15+'J4'!Y15+'J5'!Y15+'J6'!Y15+'J7'!Y15+'J8'!Y15+'J9'!Y15+'J10'!Y15++'J11'!Y15+'J12'!Y15+'J13'!Y15+'J14'!Y15+'J15'!Y15+'J16'!Y15+'J17'!Y15+'J18'!Y15+'J19'!Y15+'J20'!Y15+'J21'!Y15+'J22'!Y15</f>
        <v>3</v>
      </c>
      <c r="AB15" s="455">
        <f>'J1'!Z15+'J2'!Z15+'J3'!Z15+'J4'!Z15+'J5'!Z15+'J6'!Z15+'J7'!Z15+'J8'!Z15+'J9'!Z15+'J10'!Z15++'J11'!Z15+'J12'!Z15+'J13'!Z15+'J14'!Z15+'J15'!Z15+'J16'!Z15+'J17'!Z15+'J18'!Z15+'J19'!Z15+'J20'!Z15+'J21'!Z15+'J22'!Z15</f>
        <v>0</v>
      </c>
      <c r="AC15" s="455">
        <f>'J1'!AA15+'J2'!AA15+'J3'!AA15+'J4'!AA15+'J5'!AA15+'J6'!AA15+'J7'!AA15+'J8'!AA15+'J9'!AA15+'J10'!AA15++'J11'!AA15+'J12'!AA15+'J13'!AA15+'J14'!AA15+'J15'!AA15+'J16'!AA15+'J17'!AA15+'J18'!AA15+'J19'!AA15+'J20'!AA15+'J21'!AA15+'J22'!AA15</f>
        <v>0</v>
      </c>
      <c r="AD15" s="455">
        <f>'J1'!AB15+'J2'!AB15+'J3'!AB15+'J4'!AB15+'J5'!AB15+'J6'!AB15+'J7'!AB15+'J8'!AB15+'J9'!AB15+'J10'!AB15++'J11'!AB15+'J12'!AB15+'J13'!AB15+'J14'!AB15+'J15'!AB15+'J16'!AB15+'J17'!AB15+'J18'!AB15+'J19'!AB15+'J20'!AB15+'J21'!AB15+'J22'!AB15</f>
        <v>1</v>
      </c>
      <c r="AE15" s="454">
        <f t="shared" si="12"/>
        <v>0.73529411764705888</v>
      </c>
      <c r="AF15" s="447">
        <f t="shared" si="6"/>
        <v>34</v>
      </c>
      <c r="AG15" s="455">
        <f>'J1'!AE15+'J2'!AE15+'J3'!AE15+'J4'!AE15+'J5'!AE15+'J6'!AE15+'J7'!AE15+'J8'!AE15+'J9'!AE15+'J10'!AE15++'J11'!AE15+'J12'!AE15+'J13'!AE15+'J14'!AE15+'J15'!AE15+'J16'!AE15+'J17'!AE15+'J18'!AE15+'J19'!AE15+'J20'!AE15+'J21'!AE15+'J22'!AE15</f>
        <v>25</v>
      </c>
      <c r="AH15" s="455">
        <f>'J1'!AF15+'J2'!AF15+'J3'!AF15+'J4'!AF15+'J5'!AF15+'J6'!AF15+'J7'!AF15+'J8'!AF15+'J9'!AF15+'J10'!AF15++'J11'!AF15+'J12'!AF15+'J13'!AF15+'J14'!AF15+'J15'!AF15+'J16'!AF15+'J17'!AF15+'J18'!AF15+'J19'!AF15+'J20'!AF15+'J21'!AF15+'J22'!AF15</f>
        <v>3</v>
      </c>
      <c r="AI15" s="455">
        <f>'J1'!AG15+'J2'!AG15+'J3'!AG15+'J4'!AG15+'J5'!AG15+'J6'!AG15+'J7'!AG15+'J8'!AG15+'J9'!AG15+'J10'!AG15++'J11'!AG15+'J12'!AG15+'J13'!AG15+'J14'!AG15+'J15'!AG15+'J16'!AG15+'J17'!AG15+'J18'!AG15+'J19'!AG15+'J20'!AG15+'J21'!AG15+'J22'!AG15</f>
        <v>1</v>
      </c>
      <c r="AJ15" s="455">
        <f>'J1'!AH15+'J2'!AH15+'J3'!AH15+'J4'!AH15+'J5'!AH15+'J6'!AH15+'J7'!AH15+'J8'!AH15+'J9'!AH15+'J10'!AH15++'J11'!AH15+'J12'!AH15+'J13'!AH15+'J14'!AH15+'J15'!AH15+'J16'!AH15+'J17'!AH15+'J18'!AH15+'J19'!AH15+'J20'!AH15+'J21'!AH15+'J22'!AH15</f>
        <v>5</v>
      </c>
      <c r="AK15" s="454">
        <f t="shared" si="13"/>
        <v>0.75</v>
      </c>
      <c r="AL15" s="447">
        <f t="shared" si="7"/>
        <v>4</v>
      </c>
      <c r="AM15" s="455">
        <f>'J1'!AK15+'J2'!AK15+'J3'!AK15+'J4'!AK15+'J5'!AK15+'J6'!AK15+'J7'!AK15+'J8'!AK15+'J9'!AK15+'J10'!AK15++'J11'!AK15+'J12'!AK15+'J13'!AK15+'J14'!AK15+'J15'!AK15+'J16'!AK15+'J17'!AK15+'J18'!AK15+'J19'!AK15+'J20'!AK15+'J21'!AK15+'J22'!AK15</f>
        <v>3</v>
      </c>
      <c r="AN15" s="455">
        <f>'J1'!AL15+'J2'!AL15+'J3'!AL15+'J4'!AL15+'J5'!AL15+'J6'!AL15+'J7'!AL15+'J8'!AL15+'J9'!AL15+'J10'!AL15++'J11'!AL15+'J12'!AL15+'J13'!AL15+'J14'!AL15+'J15'!AL15+'J16'!AL15+'J17'!AL15+'J18'!AL15+'J19'!AL15+'J20'!AL15+'J21'!AL15+'J22'!AL15</f>
        <v>1</v>
      </c>
      <c r="AO15" s="455">
        <f>'J1'!AM15+'J2'!AM15+'J3'!AM15+'J4'!AM15+'J5'!AM15+'J6'!AM15+'J7'!AM15+'J8'!AM15+'J9'!AM15+'J10'!AM15++'J11'!AM15+'J12'!AM15+'J13'!AM15+'J14'!AM15+'J15'!AM15+'J16'!AM15+'J17'!AM15+'J18'!AM15+'J19'!AM15+'J20'!AM15+'J21'!AM15+'J22'!AM15</f>
        <v>0</v>
      </c>
      <c r="AP15" s="455">
        <f>'J1'!AN15+'J2'!AN15+'J3'!AN15+'J4'!AN15+'J5'!AN15+'J6'!AN15+'J7'!AN15+'J8'!AN15+'J9'!AN15+'J10'!AN15++'J11'!AN15+'J12'!AN15+'J13'!AN15+'J14'!AN15+'J15'!AN15+'J16'!AN15+'J17'!AN15+'J18'!AN15+'J19'!AN15+'J20'!AN15+'J21'!AN15+'J22'!AN15</f>
        <v>0</v>
      </c>
      <c r="AQ15" s="456">
        <f t="shared" si="8"/>
        <v>7</v>
      </c>
      <c r="AR15" s="455">
        <f>'J1'!AP15+'J2'!AP15+'J3'!AP15+'J4'!AP15+'J5'!AP15+'J6'!AP15+'J7'!AP15+'J8'!AP15+'J9'!AP15+'J10'!AP15++'J11'!AP15+'J12'!AP15+'J13'!AP15+'J14'!AP15+'J15'!AP15+'J16'!AP15+'J17'!AP15+'J18'!AP15+'J19'!AP15+'J20'!AP15+'J21'!AP15+'J22'!AP15</f>
        <v>0</v>
      </c>
      <c r="AS15" s="455">
        <f>'J1'!AQ15+'J2'!AQ15+'J3'!AQ15+'J4'!AQ15+'J5'!AQ15+'J6'!AQ15+'J7'!AQ15+'J8'!AQ15+'J9'!AQ15+'J10'!AQ15++'J11'!AQ15+'J12'!AQ15+'J13'!AQ15+'J14'!AQ15+'J15'!AQ15+'J16'!AQ15+'J17'!AQ15+'J18'!AQ15+'J19'!AQ15+'J20'!AQ15+'J21'!AQ15+'J22'!AQ15</f>
        <v>0</v>
      </c>
      <c r="AT15" s="455">
        <f>'J1'!AR15+'J2'!AR15+'J3'!AR15+'J4'!AR15+'J5'!AR15+'J6'!AR15+'J7'!AR15+'J8'!AR15+'J9'!AR15+'J10'!AR15++'J11'!AR15+'J12'!AR15+'J13'!AR15+'J14'!AR15+'J15'!AR15+'J16'!AR15+'J17'!AR15+'J18'!AR15+'J19'!AR15+'J20'!AR15+'J21'!AR15+'J22'!AR15</f>
        <v>5</v>
      </c>
      <c r="AU15" s="455">
        <f>'J1'!AS15+'J2'!AS15+'J3'!AS15+'J4'!AS15+'J5'!AS15+'J6'!AS15+'J7'!AS15+'J8'!AS15+'J9'!AS15+'J10'!AS15++'J11'!AS15+'J12'!AS15+'J13'!AS15+'J14'!AS15+'J15'!AS15+'J16'!AS15+'J17'!AS15+'J18'!AS15+'J19'!AS15+'J20'!AS15+'J21'!AS15+'J22'!AS15</f>
        <v>1</v>
      </c>
      <c r="AV15" s="455">
        <f>'J1'!AT15+'J2'!AT15+'J3'!AT15+'J4'!AT15+'J5'!AT15+'J6'!AT15+'J7'!AT15+'J8'!AT15+'J9'!AT15+'J10'!AT15++'J11'!AT15+'J12'!AT15+'J13'!AT15+'J14'!AT15+'J15'!AT15+'J16'!AT15+'J17'!AT15+'J18'!AT15+'J19'!AT15+'J20'!AT15+'J21'!AT15+'J22'!AT15</f>
        <v>1</v>
      </c>
      <c r="AW15" s="457">
        <f t="shared" si="9"/>
        <v>13</v>
      </c>
      <c r="AX15" s="455">
        <f>'J1'!AV15+'J2'!AV15+'J3'!AV15+'J4'!AV15+'J5'!AV15+'J6'!AV15+'J7'!AV15+'J8'!AV15+'J9'!AV15+'J10'!AV15++'J11'!AV15+'J12'!AV15+'J13'!AV15+'J14'!AV15+'J15'!AV15+'J16'!AV15+'J17'!AV15+'J18'!AV15+'J19'!AV15+'J20'!AV15+'J21'!AV15+'J22'!AV15</f>
        <v>9</v>
      </c>
      <c r="AY15" s="455">
        <f>'J1'!AW15+'J2'!AW15+'J3'!AW15+'J4'!AW15+'J5'!AW15+'J6'!AW15+'J7'!AW15+'J8'!AW15+'J9'!AW15+'J10'!AW15++'J11'!AW15+'J12'!AW15+'J13'!AW15+'J14'!AW15+'J15'!AW15+'J16'!AW15+'J17'!AW15+'J18'!AW15+'J19'!AW15+'J20'!AW15+'J21'!AW15+'J22'!AW15</f>
        <v>0</v>
      </c>
      <c r="AZ15" s="455">
        <f>'J1'!AX15+'J2'!AX15+'J3'!AX15+'J4'!AX15+'J5'!AX15+'J6'!AX15+'J7'!AX15+'J8'!AX15+'J9'!AX15+'J10'!AX15++'J11'!AX15+'J12'!AX15+'J13'!AX15+'J14'!AX15+'J15'!AX15+'J16'!AX15+'J17'!AX15+'J18'!AX15+'J19'!AX15+'J20'!AX15+'J21'!AX15+'J22'!AX15</f>
        <v>0</v>
      </c>
      <c r="BA15" s="455">
        <f>'J1'!AY15+'J2'!AY15+'J3'!AY15+'J4'!AY15+'J5'!AY15+'J6'!AY15+'J7'!AY15+'J8'!AY15+'J9'!AY15+'J10'!AY15++'J11'!AY15+'J12'!AY15+'J13'!AY15+'J14'!AY15+'J15'!AY15+'J16'!AY15+'J17'!AY15+'J18'!AY15+'J19'!AY15+'J20'!AY15+'J21'!AY15+'J22'!AY15</f>
        <v>1</v>
      </c>
      <c r="BB15" s="455">
        <f>'J1'!AZ15+'J2'!AZ15+'J3'!AZ15+'J4'!AZ15+'J5'!AZ15+'J6'!AZ15+'J7'!AZ15+'J8'!AZ15+'J9'!AZ15+'J10'!AZ15++'J11'!AZ15+'J12'!AZ15+'J13'!AZ15+'J14'!AZ15+'J15'!AZ15+'J16'!AZ15+'J17'!AZ15+'J18'!AZ15+'J19'!AZ15+'J20'!AZ15+'J21'!AZ15+'J22'!AZ15</f>
        <v>2</v>
      </c>
      <c r="BC15" s="455">
        <f>'J1'!BA15+'J2'!BA15+'J3'!BA15+'J4'!BA15+'J5'!BA15+'J6'!BA15+'J7'!BA15+'J8'!BA15+'J9'!BA15+'J10'!BA15++'J11'!BA15+'J12'!BA15+'J13'!BA15+'J14'!BA15+'J15'!BA15+'J16'!BA15+'J17'!BA15+'J18'!BA15+'J19'!BA15+'J20'!BA15+'J21'!BA15+'J22'!BA15</f>
        <v>0</v>
      </c>
      <c r="BD15" s="455">
        <f>'J1'!BB15+'J2'!BB15+'J3'!BB15+'J4'!BB15+'J5'!BB15+'J6'!BB15+'J7'!BB15+'J8'!BB15+'J9'!BB15+'J10'!BB15++'J11'!BB15+'J12'!BB15+'J13'!BB15+'J14'!BB15+'J15'!BB15+'J16'!BB15+'J17'!BB15+'J18'!BB15+'J19'!BB15+'J20'!BB15+'J21'!BB15+'J22'!BB15</f>
        <v>0</v>
      </c>
      <c r="BE15" s="455">
        <f>'J1'!BC15+'J2'!BC15+'J3'!BC15+'J4'!BC15+'J5'!BC15+'J6'!BC15+'J7'!BC15+'J8'!BC15+'J9'!BC15+'J10'!BC15++'J11'!BC15+'J12'!BC15+'J13'!BC15+'J14'!BC15+'J15'!BC15+'J16'!BC15+'J17'!BC15+'J18'!BC15+'J19'!BC15+'J20'!BC15+'J21'!BC15+'J22'!BC15</f>
        <v>0</v>
      </c>
      <c r="BF15" s="455">
        <f>'J1'!BD15+'J2'!BD15+'J3'!BD15+'J4'!BD15+'J5'!BD15+'J6'!BD15+'J7'!BD15+'J8'!BD15+'J9'!BD15+'J10'!BD15++'J11'!BD15+'J12'!BD15+'J13'!BD15+'J14'!BD15+'J15'!BD15+'J16'!BD15+'J17'!BD15+'J18'!BD15+'J19'!BD15+'J20'!BD15+'J21'!BD15+'J22'!BD15</f>
        <v>1</v>
      </c>
      <c r="BG15" s="455">
        <f>'J1'!BE15+'J2'!BE15+'J3'!BE15+'J4'!BE15+'J5'!BE15+'J6'!BE15+'J7'!BE15+'J8'!BE15+'J9'!BE15+'J10'!BE15++'J11'!BE15+'J12'!BE15+'J13'!BE15+'J14'!BE15+'J15'!BE15+'J16'!BE15+'J17'!BE15+'J18'!BE15+'J19'!BE15+'J20'!BE15+'J21'!BE15+'J22'!BE15</f>
        <v>0</v>
      </c>
      <c r="BH15" s="455">
        <f>'J1'!BF15+'J2'!BF15+'J3'!BF15+'J4'!BF15+'J5'!BF15+'J6'!BF15+'J7'!BF15+'J8'!BF15+'J9'!BF15+'J10'!BF15++'J11'!BF15+'J12'!BF15+'J13'!BF15+'J14'!BF15+'J15'!BF15+'J16'!BF15+'J17'!BF15+'J18'!BF15+'J19'!BF15+'J20'!BF15+'J21'!BF15+'J22'!BF15</f>
        <v>0</v>
      </c>
      <c r="BI15" s="458">
        <f>'J1'!BG15+'J2'!BG15+'J3'!BG15+'J4'!BG15+'J5'!BG15+'J6'!BG15+'J7'!BG15+'J8'!BG15+'J9'!BG15+'J10'!BG15++'J11'!BG15+'J12'!BG15+'J13'!BG15+'J14'!BG15+'J15'!BG15+'J16'!BG15+'J17'!BG15+'J18'!BG15+'J19'!BG15+'J20'!BG15+'J21'!BG15+'J22'!BG15</f>
        <v>0</v>
      </c>
    </row>
    <row r="16" spans="1:64" s="335" customFormat="1" ht="15.9" customHeight="1" x14ac:dyDescent="0.3">
      <c r="A16" s="324"/>
      <c r="B16" s="324"/>
      <c r="C16" s="324"/>
      <c r="D16" s="324"/>
      <c r="E16" s="396"/>
      <c r="F16" s="444" t="s">
        <v>133</v>
      </c>
      <c r="G16" s="416"/>
      <c r="H16" s="398">
        <v>9</v>
      </c>
      <c r="I16" s="399">
        <v>0</v>
      </c>
      <c r="J16" s="400">
        <f>('J1'!I16+'J2'!I16+'J3'!I16+'J4'!I15+'J5'!I16+'J6'!I16+'J7'!I16+'J8'!I16+'J9'!I16+'J10'!I16++'J11'!I16+'J12'!I16+'J13'!I16+'J14'!I16+'J15'!I16+'J16'!I16+'J17'!I16+'J18'!I16+'J19'!I16+'J20'!I16+'J21'!I16+'J22'!I16)/H16</f>
        <v>45.444444444444443</v>
      </c>
      <c r="K16" s="401">
        <f>J16/60</f>
        <v>0.75740740740740742</v>
      </c>
      <c r="L16" s="402">
        <f>('J1'!J16+'J2'!J16+'J3'!J16+'J4'!J16+'J5'!J16+'J6'!J16+'J7'!J16+'J8'!J16+'J9'!J16+'J10'!J16++'J11'!J16+'J12'!J16+'J13'!J16+'J14'!J16+'J15'!J16+'J16'!J16+'J17'!J16+'J18'!J16+'J19'!J16+'J20'!J16+'J21'!J16+'J22'!J16)/$C$3</f>
        <v>0</v>
      </c>
      <c r="M16" s="402">
        <f>('J1'!K16+'J2'!K16+'J3'!K16+'J4'!K16+'J5'!K16+'J6'!K16+'J7'!K16+'J8'!K16+'J9'!K16+'J10'!K16++'J11'!K16+'J12'!K16+'J13'!K16+'J14'!K16+'J15'!K16+'J16'!K16+'J17'!K16+'J18'!K16+'J19'!K16+'J20'!K16+'J21'!K16+'J22'!K16)/$C$3</f>
        <v>0</v>
      </c>
      <c r="N16" s="415">
        <f>('J1'!L16+'J2'!L16+'J3'!L16+'J4'!L16+'J5'!L16+'J6'!L16+'J7'!L16+'J8'!L16+'J9'!L16+'J10'!L16+'J11'!L16+'J12'!L16+'J13'!L16+'J14'!L16+'J15'!L16+'J16'!L16+'J17'!L16+'J18'!L16+'J19'!L16+'J20'!L16+'J21'!L16+'J22'!L16)/$C$3</f>
        <v>1.3333333333333333</v>
      </c>
      <c r="O16" s="403">
        <f t="shared" si="14"/>
        <v>0.7142857142857143</v>
      </c>
      <c r="P16" s="404">
        <f>SUM(T16:X16)+SUM(AG16:AJ16)+SUM(AM16:AP16)+SUM(AA16:AD16)</f>
        <v>42</v>
      </c>
      <c r="Q16" s="405">
        <f t="shared" si="3"/>
        <v>30</v>
      </c>
      <c r="R16" s="406">
        <f t="shared" ref="R16:R23" si="15">IF(SUM(T16:X16)=0,"",T16/SUM(T16:X16))</f>
        <v>0.5</v>
      </c>
      <c r="S16" s="407">
        <f t="shared" si="10"/>
        <v>2</v>
      </c>
      <c r="T16" s="408">
        <f>'J1'!R16+'J2'!R16+'J3'!R16+'J4'!R16+'J5'!R16+'J6'!R16+'J7'!R16+'J8'!R16+'J9'!R16+'J10'!R16++'J11'!R16+'J12'!R16+'J13'!R16+'J14'!R16+'J15'!R16+'J16'!R16+'J17'!R16+'J18'!R16+'J19'!R16+'J20'!R16+'J21'!R16+'J22'!R16</f>
        <v>1</v>
      </c>
      <c r="U16" s="409">
        <f>'J1'!S16+'J2'!S16+'J3'!S16+'J4'!S16+'J5'!S16+'J6'!S16+'J7'!S16+'J8'!S16+'J9'!S16+'J10'!S16++'J11'!S16+'J12'!S16+'J13'!S16+'J14'!S16+'J15'!S16+'J16'!S16+'J17'!S16+'J18'!S16+'J19'!S16+'J20'!S16+'J21'!S16+'J22'!S16</f>
        <v>1</v>
      </c>
      <c r="V16" s="409">
        <f>'J1'!T16+'J2'!T16+'J3'!T16+'J4'!T16+'J5'!T16+'J6'!T16+'J7'!T16+'J8'!T16+'J9'!T16+'J10'!T16++'J11'!T16+'J12'!T16+'J13'!T16+'J14'!T16+'J15'!T16+'J16'!T16+'J17'!T16+'J18'!T16+'J19'!T16+'J20'!T16+'J21'!T16+'J22'!T16</f>
        <v>0</v>
      </c>
      <c r="W16" s="409">
        <f>'J1'!U16+'J2'!U16+'J3'!U16+'J4'!U16+'J5'!U16+'J6'!U16+'J7'!U16+'J8'!U16+'J9'!U16+'J10'!U16++'J11'!U16+'J12'!U16+'J13'!U16+'J14'!U16+'J15'!U16+'J16'!U16+'J17'!U16+'J18'!U16+'J19'!U16+'J20'!U16+'J21'!U16+'J22'!U16</f>
        <v>0</v>
      </c>
      <c r="X16" s="409">
        <f>'J1'!V16+'J2'!V16+'J3'!V16+'J4'!V16+'J5'!V16+'J6'!V16+'J7'!V16+'J8'!V16+'J9'!V16+'J10'!V16++'J11'!V16+'J12'!V16+'J13'!V16+'J14'!V16+'J15'!V16+'J16'!V16+'J17'!V16+'J18'!V16+'J19'!V16+'J20'!V16+'J21'!V16+'J22'!V16</f>
        <v>0</v>
      </c>
      <c r="Y16" s="410">
        <f t="shared" si="11"/>
        <v>0.69230769230769229</v>
      </c>
      <c r="Z16" s="411">
        <f t="shared" si="5"/>
        <v>13</v>
      </c>
      <c r="AA16" s="408">
        <f>'J1'!Y16+'J2'!Y16+'J3'!Y16+'J4'!Y16+'J5'!Y16+'J6'!Y16+'J7'!Y16+'J8'!Y16+'J9'!Y16+'J10'!Y16++'J11'!Y16+'J12'!Y16+'J13'!Y16+'J14'!Y16+'J15'!Y16+'J16'!Y16+'J17'!Y16+'J18'!Y16+'J19'!Y16+'J20'!Y16+'J21'!Y16+'J22'!Y16</f>
        <v>9</v>
      </c>
      <c r="AB16" s="409">
        <f>'J1'!Z16+'J2'!Z16+'J3'!Z16+'J4'!Z16+'J5'!Z16+'J6'!Z16+'J7'!Z16+'J8'!Z16+'J9'!Z16+'J10'!Z16++'J11'!Z16+'J12'!Z16+'J13'!Z16+'J14'!Z16+'J15'!Z16+'J16'!Z16+'J17'!Z16+'J18'!Z16+'J19'!Z16+'J20'!Z16+'J21'!Z16+'J22'!Z16</f>
        <v>2</v>
      </c>
      <c r="AC16" s="409">
        <f>'J1'!AA16+'J2'!AA16+'J3'!AA16+'J4'!AA16+'J5'!AA16+'J6'!AA16+'J7'!AA16+'J8'!AA16+'J9'!AA16+'J10'!AA16++'J11'!AA16+'J12'!AA16+'J13'!AA16+'J14'!AA16+'J15'!AA16+'J16'!AA16+'J17'!AA16+'J18'!AA16+'J19'!AA16+'J20'!AA16+'J21'!AA16+'J22'!AA16</f>
        <v>0</v>
      </c>
      <c r="AD16" s="409">
        <f>'J1'!AB16+'J2'!AB16+'J3'!AB16+'J4'!AB16+'J5'!AB16+'J6'!AB16+'J7'!AB16+'J8'!AB16+'J9'!AB16+'J10'!AB16++'J11'!AB16+'J12'!AB16+'J13'!AB16+'J14'!AB16+'J15'!AB16+'J16'!AB16+'J17'!AB16+'J18'!AB16+'J19'!AB16+'J20'!AB16+'J21'!AB16+'J22'!AB16</f>
        <v>2</v>
      </c>
      <c r="AE16" s="410">
        <f t="shared" si="12"/>
        <v>0.73076923076923073</v>
      </c>
      <c r="AF16" s="407">
        <f t="shared" si="6"/>
        <v>26</v>
      </c>
      <c r="AG16" s="408">
        <f>'J1'!AE16+'J2'!AE16+'J3'!AE16+'J4'!AE16+'J5'!AE16+'J6'!AE16+'J7'!AE16+'J8'!AE16+'J9'!AE16+'J10'!AE16++'J11'!AE16+'J12'!AE16+'J13'!AE16+'J14'!AE16+'J15'!AE16+'J16'!AE16+'J17'!AE16+'J18'!AE16+'J19'!AE16+'J20'!AE16+'J21'!AE16+'J22'!AE16</f>
        <v>19</v>
      </c>
      <c r="AH16" s="409">
        <f>'J1'!AF16+'J2'!AF16+'J3'!AF16+'J4'!AF16+'J5'!AF16+'J6'!AF16+'J7'!AF16+'J8'!AF16+'J9'!AF16+'J10'!AF16++'J11'!AF16+'J12'!AF16+'J13'!AF16+'J14'!AF16+'J15'!AF16+'J16'!AF16+'J17'!AF16+'J18'!AF16+'J19'!AF16+'J20'!AF16+'J21'!AF16+'J22'!AF16</f>
        <v>5</v>
      </c>
      <c r="AI16" s="409">
        <f>'J1'!AG16+'J2'!AG16+'J3'!AG16+'J4'!AG16+'J5'!AG16+'J6'!AG16+'J7'!AG16+'J8'!AG16+'J9'!AG16+'J10'!AG16++'J11'!AG16+'J12'!AG16+'J13'!AG16+'J14'!AG16+'J15'!AG16+'J16'!AG16+'J17'!AG16+'J18'!AG16+'J19'!AG16+'J20'!AG16+'J21'!AG16+'J22'!AG16</f>
        <v>1</v>
      </c>
      <c r="AJ16" s="409">
        <f>'J1'!AH16+'J2'!AH16+'J3'!AH16+'J4'!AH16+'J5'!AH16+'J6'!AH16+'J7'!AH16+'J8'!AH16+'J9'!AH16+'J10'!AH16++'J11'!AH16+'J12'!AH16+'J13'!AH16+'J14'!AH16+'J15'!AH16+'J16'!AH16+'J17'!AH16+'J18'!AH16+'J19'!AH16+'J20'!AH16+'J21'!AH16+'J22'!AH16</f>
        <v>1</v>
      </c>
      <c r="AK16" s="410">
        <f t="shared" si="13"/>
        <v>1</v>
      </c>
      <c r="AL16" s="407">
        <f t="shared" si="7"/>
        <v>1</v>
      </c>
      <c r="AM16" s="408">
        <f>'J1'!AK16+'J2'!AK16+'J3'!AK16+'J4'!AK16+'J5'!AK16+'J6'!AK16+'J7'!AK16+'J8'!AK16+'J9'!AK16+'J10'!AK16++'J11'!AK16+'J12'!AK16+'J13'!AK16+'J14'!AK16+'J15'!AK16+'J16'!AK16+'J17'!AK16+'J18'!AK16+'J19'!AK16+'J20'!AK16+'J21'!AK16+'J22'!AK16</f>
        <v>1</v>
      </c>
      <c r="AN16" s="409">
        <f>'J1'!AL16+'J2'!AL16+'J3'!AL16+'J4'!AL16+'J5'!AL16+'J6'!AL16+'J7'!AL16+'J8'!AL16+'J9'!AL16+'J10'!AL16++'J11'!AL16+'J12'!AL16+'J13'!AL16+'J14'!AL16+'J15'!AL16+'J16'!AL16+'J17'!AL16+'J18'!AL16+'J19'!AL16+'J20'!AL16+'J21'!AL16+'J22'!AL16</f>
        <v>0</v>
      </c>
      <c r="AO16" s="409">
        <f>'J1'!AM16+'J2'!AM16+'J3'!AM16+'J4'!AM16+'J5'!AM16+'J6'!AM16+'J7'!AM16+'J8'!AM16+'J9'!AM16+'J10'!AM16++'J11'!AM16+'J12'!AM16+'J13'!AM16+'J14'!AM16+'J15'!AM16+'J16'!AM16+'J17'!AM16+'J18'!AM16+'J19'!AM16+'J20'!AM16+'J21'!AM16+'J22'!AM16</f>
        <v>0</v>
      </c>
      <c r="AP16" s="409">
        <f>'J1'!AN16+'J2'!AN16+'J3'!AN16+'J4'!AN16+'J5'!AN16+'J6'!AN16+'J7'!AN16+'J8'!AN16+'J9'!AN16+'J10'!AN16++'J11'!AN16+'J12'!AN16+'J13'!AN16+'J14'!AN16+'J15'!AN16+'J16'!AN16+'J17'!AN16+'J18'!AN16+'J19'!AN16+'J20'!AN16+'J21'!AN16+'J22'!AN16</f>
        <v>0</v>
      </c>
      <c r="AQ16" s="412">
        <f t="shared" si="8"/>
        <v>11</v>
      </c>
      <c r="AR16" s="408">
        <f>'J1'!AP16+'J2'!AP16+'J3'!AP16+'J4'!AP16+'J5'!AP16+'J6'!AP16+'J7'!AP16+'J8'!AP16+'J9'!AP16+'J10'!AP16++'J11'!AP16+'J12'!AP16+'J13'!AP16+'J14'!AP16+'J15'!AP16+'J16'!AP16+'J17'!AP16+'J18'!AP16+'J19'!AP16+'J20'!AP16+'J21'!AP16+'J22'!AP16</f>
        <v>0</v>
      </c>
      <c r="AS16" s="409">
        <f>'J1'!AQ16+'J2'!AQ16+'J3'!AQ16+'J4'!AQ16+'J5'!AQ16+'J6'!AQ16+'J7'!AQ16+'J8'!AQ16+'J9'!AQ16+'J10'!AQ16++'J11'!AQ16+'J12'!AQ16+'J13'!AQ16+'J14'!AQ16+'J15'!AQ16+'J16'!AQ16+'J17'!AQ16+'J18'!AQ16+'J19'!AQ16+'J20'!AQ16+'J21'!AQ16+'J22'!AQ16</f>
        <v>0</v>
      </c>
      <c r="AT16" s="409">
        <f>'J1'!AR16+'J2'!AR16+'J3'!AR16+'J4'!AR16+'J5'!AR16+'J6'!AR16+'J7'!AR16+'J8'!AR16+'J9'!AR16+'J10'!AR16++'J11'!AR16+'J12'!AR16+'J13'!AR16+'J14'!AR16+'J15'!AR16+'J16'!AR16+'J17'!AR16+'J18'!AR16+'J19'!AR16+'J20'!AR16+'J21'!AR16+'J22'!AR16</f>
        <v>7</v>
      </c>
      <c r="AU16" s="409">
        <f>'J1'!AS16+'J2'!AS16+'J3'!AS16+'J4'!AS16+'J5'!AS16+'J6'!AS16+'J7'!AS16+'J8'!AS16+'J9'!AS16+'J10'!AS16++'J11'!AS16+'J12'!AS16+'J13'!AS16+'J14'!AS16+'J15'!AS16+'J16'!AS16+'J17'!AS16+'J18'!AS16+'J19'!AS16+'J20'!AS16+'J21'!AS16+'J22'!AS16</f>
        <v>1</v>
      </c>
      <c r="AV16" s="409">
        <f>'J1'!AT16+'J2'!AT16+'J3'!AT16+'J4'!AT16+'J5'!AT16+'J6'!AT16+'J7'!AT16+'J8'!AT16+'J9'!AT16+'J10'!AT16++'J11'!AT16+'J12'!AT16+'J13'!AT16+'J14'!AT16+'J15'!AT16+'J16'!AT16+'J17'!AT16+'J18'!AT16+'J19'!AT16+'J20'!AT16+'J21'!AT16+'J22'!AT16</f>
        <v>3</v>
      </c>
      <c r="AW16" s="413">
        <f t="shared" si="9"/>
        <v>5</v>
      </c>
      <c r="AX16" s="408">
        <f>'J1'!AV16+'J2'!AV16+'J3'!AV16+'J4'!AV16+'J5'!AV16+'J6'!AV16+'J7'!AV16+'J8'!AV16+'J9'!AV16+'J10'!AV16++'J11'!AV16+'J12'!AV16+'J13'!AV16+'J14'!AV16+'J15'!AV16+'J16'!AV16+'J17'!AV16+'J18'!AV16+'J19'!AV16+'J20'!AV16+'J21'!AV16+'J22'!AV16</f>
        <v>1</v>
      </c>
      <c r="AY16" s="409">
        <f>'J1'!AW16+'J2'!AW16+'J3'!AW16+'J4'!AW16+'J5'!AW16+'J6'!AW16+'J7'!AW16+'J8'!AW16+'J9'!AW16+'J10'!AW16++'J11'!AW16+'J12'!AW16+'J13'!AW16+'J14'!AW16+'J15'!AW16+'J16'!AW16+'J17'!AW16+'J18'!AW16+'J19'!AW16+'J20'!AW16+'J21'!AW16+'J22'!AW16</f>
        <v>4</v>
      </c>
      <c r="AZ16" s="409">
        <f>'J1'!AX16+'J2'!AX16+'J3'!AX16+'J4'!AX16+'J5'!AX16+'J6'!AX16+'J7'!AX16+'J8'!AX16+'J9'!AX16+'J10'!AX16++'J11'!AX16+'J12'!AX16+'J13'!AX16+'J14'!AX16+'J15'!AX16+'J16'!AX16+'J17'!AX16+'J18'!AX16+'J19'!AX16+'J20'!AX16+'J21'!AX16+'J22'!AX16</f>
        <v>0</v>
      </c>
      <c r="BA16" s="409">
        <f>'J1'!AY16+'J2'!AY16+'J3'!AY16+'J4'!AY16+'J5'!AY16+'J6'!AY16+'J7'!AY16+'J8'!AY16+'J9'!AY16+'J10'!AY16++'J11'!AY16+'J12'!AY16+'J13'!AY16+'J14'!AY16+'J15'!AY16+'J16'!AY16+'J17'!AY16+'J18'!AY16+'J19'!AY16+'J20'!AY16+'J21'!AY16+'J22'!AY16</f>
        <v>0</v>
      </c>
      <c r="BB16" s="409">
        <f>'J1'!AZ16+'J2'!AZ16+'J3'!AZ16+'J4'!AZ16+'J5'!AZ16+'J6'!AZ16+'J7'!AZ16+'J8'!AZ16+'J9'!AZ16+'J10'!AZ16++'J11'!AZ16+'J12'!AZ16+'J13'!AZ16+'J14'!AZ16+'J15'!AZ16+'J16'!AZ16+'J17'!AZ16+'J18'!AZ16+'J19'!AZ16+'J20'!AZ16+'J21'!AZ16+'J22'!AZ16</f>
        <v>0</v>
      </c>
      <c r="BC16" s="409">
        <f>'J1'!BA16+'J2'!BA16+'J3'!BA16+'J4'!BA16+'J5'!BA16+'J6'!BA16+'J7'!BA16+'J8'!BA16+'J9'!BA16+'J10'!BA16++'J11'!BA16+'J12'!BA16+'J13'!BA16+'J14'!BA16+'J15'!BA16+'J16'!BA16+'J17'!BA16+'J18'!BA16+'J19'!BA16+'J20'!BA16+'J21'!BA16+'J22'!BA16</f>
        <v>0</v>
      </c>
      <c r="BD16" s="409">
        <f>'J1'!BB16+'J2'!BB16+'J3'!BB16+'J4'!BB16+'J5'!BB16+'J6'!BB16+'J7'!BB16+'J8'!BB16+'J9'!BB16+'J10'!BB16++'J11'!BB16+'J12'!BB16+'J13'!BB16+'J14'!BB16+'J15'!BB16+'J16'!BB16+'J17'!BB16+'J18'!BB16+'J19'!BB16+'J20'!BB16+'J21'!BB16+'J22'!BB16</f>
        <v>0</v>
      </c>
      <c r="BE16" s="409">
        <f>'J1'!BC16+'J2'!BC16+'J3'!BC16+'J4'!BC16+'J5'!BC16+'J6'!BC16+'J7'!BC16+'J8'!BC16+'J9'!BC16+'J10'!BC16++'J11'!BC16+'J12'!BC16+'J13'!BC16+'J14'!BC16+'J15'!BC16+'J16'!BC16+'J17'!BC16+'J18'!BC16+'J19'!BC16+'J20'!BC16+'J21'!BC16+'J22'!BC16</f>
        <v>0</v>
      </c>
      <c r="BF16" s="409">
        <f>'J1'!BD16+'J2'!BD16+'J3'!BD16+'J4'!BD16+'J5'!BD16+'J6'!BD16+'J7'!BD16+'J8'!BD16+'J9'!BD16+'J10'!BD16++'J11'!BD16+'J12'!BD16+'J13'!BD16+'J14'!BD16+'J15'!BD16+'J16'!BD16+'J17'!BD16+'J18'!BD16+'J19'!BD16+'J20'!BD16+'J21'!BD16+'J22'!BD16</f>
        <v>0</v>
      </c>
      <c r="BG16" s="409">
        <f>'J1'!BE16+'J2'!BE16+'J3'!BE16+'J4'!BE16+'J5'!BE16+'J6'!BE16+'J7'!BE16+'J8'!BE16+'J9'!BE16+'J10'!BE16++'J11'!BE16+'J12'!BE16+'J13'!BE16+'J14'!BE16+'J15'!BE16+'J16'!BE16+'J17'!BE16+'J18'!BE16+'J19'!BE16+'J20'!BE16+'J21'!BE16+'J22'!BE16</f>
        <v>0</v>
      </c>
      <c r="BH16" s="409">
        <f>'J1'!BF16+'J2'!BF16+'J3'!BF16+'J4'!BF16+'J5'!BF16+'J6'!BF16+'J7'!BF16+'J8'!BF16+'J9'!BF16+'J10'!BF16++'J11'!BF16+'J12'!BF16+'J13'!BF16+'J14'!BF16+'J15'!BF16+'J16'!BF16+'J17'!BF16+'J18'!BF16+'J19'!BF16+'J20'!BF16+'J21'!BF16+'J22'!BF16</f>
        <v>0</v>
      </c>
      <c r="BI16" s="414">
        <f>'J1'!BG16+'J2'!BG16+'J3'!BG16+'J4'!BG16+'J5'!BG16+'J6'!BG16+'J7'!BG16+'J8'!BG16+'J9'!BG16+'J10'!BG16++'J11'!BG16+'J12'!BG16+'J13'!BG16+'J14'!BG16+'J15'!BG16+'J16'!BG16+'J17'!BG16+'J18'!BG16+'J19'!BG16+'J20'!BG16+'J21'!BG16+'J22'!BG16</f>
        <v>0</v>
      </c>
    </row>
    <row r="17" spans="1:85" s="335" customFormat="1" ht="15.9" customHeight="1" x14ac:dyDescent="0.3">
      <c r="A17" s="324"/>
      <c r="B17" s="324"/>
      <c r="C17" s="324"/>
      <c r="D17" s="324"/>
      <c r="E17" s="396"/>
      <c r="F17" s="446" t="s">
        <v>122</v>
      </c>
      <c r="G17" s="416"/>
      <c r="H17" s="447">
        <v>9</v>
      </c>
      <c r="I17" s="448">
        <v>0</v>
      </c>
      <c r="J17" s="449">
        <f>('J1'!I17+'J2'!I17+'J3'!I17+'J4'!I16+'J5'!I17+'J6'!I17+'J7'!I17+'J8'!I17+'J9'!I17+'J10'!I17++'J11'!I17+'J12'!I17+'J13'!I17+'J14'!I17+'J15'!I17+'J16'!I17+'J17'!I17+'J18'!I17+'J19'!I17+'J20'!I17+'J21'!I17+'J22'!I17)/H17</f>
        <v>46</v>
      </c>
      <c r="K17" s="401">
        <f t="shared" ref="K17:K23" si="16">J17/60</f>
        <v>0.76666666666666672</v>
      </c>
      <c r="L17" s="402">
        <f>('J1'!J17+'J2'!J17+'J3'!J17+'J4'!J17+'J5'!J17+'J6'!J17+'J7'!J17+'J8'!J17+'J9'!J17+'J10'!J17++'J11'!J17+'J12'!J17+'J13'!J17+'J14'!J17+'J15'!J17+'J16'!J17+'J17'!J17+'J18'!J17+'J19'!J17+'J20'!J17+'J21'!J17+'J22'!J17)/$C$3</f>
        <v>0</v>
      </c>
      <c r="M17" s="402">
        <f>('J1'!K17+'J2'!K17+'J3'!K17+'J4'!K17+'J5'!K17+'J6'!K17+'J7'!K17+'J8'!K17+'J9'!K17+'J10'!K17++'J11'!K17+'J12'!K17+'J13'!K17+'J14'!K17+'J15'!K17+'J16'!K17+'J17'!K17+'J18'!K17+'J19'!K17+'J20'!K17+'J21'!K17+'J22'!K17)/$C$3</f>
        <v>0</v>
      </c>
      <c r="N17" s="450">
        <f>('J1'!L17+'J2'!L17+'J3'!L17+'J4'!L17+'J5'!L17+'J6'!L17+'J7'!L17+'J8'!L17+'J9'!L17+'J10'!L17+'J11'!L17+'J12'!L17+'J13'!L17+'J14'!L17+'J15'!L17+'J16'!L17+'J17'!L17+'J18'!L17+'J19'!L17+'J20'!L17+'J21'!L17+'J22'!L17)/$C$3</f>
        <v>1.5555555555555556</v>
      </c>
      <c r="O17" s="451">
        <f t="shared" si="14"/>
        <v>0.70588235294117652</v>
      </c>
      <c r="P17" s="452">
        <f t="shared" si="2"/>
        <v>51</v>
      </c>
      <c r="Q17" s="453">
        <f t="shared" si="3"/>
        <v>36</v>
      </c>
      <c r="R17" s="454" t="str">
        <f t="shared" si="15"/>
        <v/>
      </c>
      <c r="S17" s="447">
        <f t="shared" si="10"/>
        <v>0</v>
      </c>
      <c r="T17" s="455">
        <f>'J1'!R17+'J2'!R17+'J3'!R17+'J4'!R17+'J5'!R17+'J6'!R17+'J7'!R17+'J8'!R17+'J9'!R17+'J10'!R17++'J11'!R17+'J12'!R17+'J13'!R17+'J14'!R17+'J15'!R17+'J16'!R17+'J17'!R17+'J18'!R17+'J19'!R17+'J20'!R17+'J21'!R17+'J22'!R17</f>
        <v>0</v>
      </c>
      <c r="U17" s="455">
        <f>'J1'!S17+'J2'!S17+'J3'!S17+'J4'!S17+'J5'!S17+'J6'!S17+'J7'!S17+'J8'!S17+'J9'!S17+'J10'!S17++'J11'!S17+'J12'!S17+'J13'!S17+'J14'!S17+'J15'!S17+'J16'!S17+'J17'!S17+'J18'!S17+'J19'!S17+'J20'!S17+'J21'!S17+'J22'!S17</f>
        <v>0</v>
      </c>
      <c r="V17" s="455">
        <f>'J1'!T17+'J2'!T17+'J3'!T17+'J4'!T17+'J5'!T17+'J6'!T17+'J7'!T17+'J8'!T17+'J9'!T17+'J10'!T17++'J11'!T17+'J12'!T17+'J13'!T17+'J14'!T17+'J15'!T17+'J16'!T17+'J17'!T17+'J18'!T17+'J19'!T17+'J20'!T17+'J21'!T17+'J22'!T17</f>
        <v>0</v>
      </c>
      <c r="W17" s="455">
        <f>'J1'!U17+'J2'!U17+'J3'!U17+'J4'!U17+'J5'!U17+'J6'!U17+'J7'!U17+'J8'!U17+'J9'!U17+'J10'!U17++'J11'!U17+'J12'!U17+'J13'!U17+'J14'!U17+'J15'!U17+'J16'!U17+'J17'!U17+'J18'!U17+'J19'!U17+'J20'!U17+'J21'!U17+'J22'!U17</f>
        <v>0</v>
      </c>
      <c r="X17" s="455">
        <f>'J1'!V17+'J2'!V17+'J3'!V17+'J4'!V17+'J5'!V17+'J6'!V17+'J7'!V17+'J8'!V17+'J9'!V17+'J10'!V17++'J11'!V17+'J12'!V17+'J13'!V17+'J14'!V17+'J15'!V17+'J16'!V17+'J17'!V17+'J18'!V17+'J19'!V17+'J20'!V17+'J21'!V17+'J22'!V17</f>
        <v>0</v>
      </c>
      <c r="Y17" s="454">
        <f t="shared" si="11"/>
        <v>0.65625</v>
      </c>
      <c r="Z17" s="447">
        <f t="shared" si="5"/>
        <v>32</v>
      </c>
      <c r="AA17" s="455">
        <f>'J1'!Y17+'J2'!Y17+'J3'!Y17+'J4'!Y17+'J5'!Y17+'J6'!Y17+'J7'!Y17+'J8'!Y17+'J9'!Y17+'J10'!Y17++'J11'!Y17+'J12'!Y17+'J13'!Y17+'J14'!Y17+'J15'!Y17+'J16'!Y17+'J17'!Y17+'J18'!Y17+'J19'!Y17+'J20'!Y17+'J21'!Y17+'J22'!Y17</f>
        <v>21</v>
      </c>
      <c r="AB17" s="455">
        <f>'J1'!Z17+'J2'!Z17+'J3'!Z17+'J4'!Z17+'J5'!Z17+'J6'!Z17+'J7'!Z17+'J8'!Z17+'J9'!Z17+'J10'!Z17++'J11'!Z17+'J12'!Z17+'J13'!Z17+'J14'!Z17+'J15'!Z17+'J16'!Z17+'J17'!Z17+'J18'!Z17+'J19'!Z17+'J20'!Z17+'J21'!Z17+'J22'!Z17</f>
        <v>9</v>
      </c>
      <c r="AC17" s="455">
        <f>'J1'!AA17+'J2'!AA17+'J3'!AA17+'J4'!AA17+'J5'!AA17+'J6'!AA17+'J7'!AA17+'J8'!AA17+'J9'!AA17+'J10'!AA17++'J11'!AA17+'J12'!AA17+'J13'!AA17+'J14'!AA17+'J15'!AA17+'J16'!AA17+'J17'!AA17+'J18'!AA17+'J19'!AA17+'J20'!AA17+'J21'!AA17+'J22'!AA17</f>
        <v>1</v>
      </c>
      <c r="AD17" s="455">
        <f>'J1'!AB17+'J2'!AB17+'J3'!AB17+'J4'!AB17+'J5'!AB17+'J6'!AB17+'J7'!AB17+'J8'!AB17+'J9'!AB17+'J10'!AB17++'J11'!AB17+'J12'!AB17+'J13'!AB17+'J14'!AB17+'J15'!AB17+'J16'!AB17+'J17'!AB17+'J18'!AB17+'J19'!AB17+'J20'!AB17+'J21'!AB17+'J22'!AB17</f>
        <v>1</v>
      </c>
      <c r="AE17" s="454">
        <f t="shared" si="12"/>
        <v>0.76923076923076927</v>
      </c>
      <c r="AF17" s="447">
        <f t="shared" si="6"/>
        <v>13</v>
      </c>
      <c r="AG17" s="455">
        <f>'J1'!AE17+'J2'!AE17+'J3'!AE17+'J4'!AE17+'J5'!AE17+'J6'!AE17+'J7'!AE17+'J8'!AE17+'J9'!AE17+'J10'!AE17++'J11'!AE17+'J12'!AE17+'J13'!AE17+'J14'!AE17+'J15'!AE17+'J16'!AE17+'J17'!AE17+'J18'!AE17+'J19'!AE17+'J20'!AE17+'J21'!AE17+'J22'!AE17</f>
        <v>10</v>
      </c>
      <c r="AH17" s="455">
        <f>'J1'!AF17+'J2'!AF17+'J3'!AF17+'J4'!AF17+'J5'!AF17+'J6'!AF17+'J7'!AF17+'J8'!AF17+'J9'!AF17+'J10'!AF17++'J11'!AF17+'J12'!AF17+'J13'!AF17+'J14'!AF17+'J15'!AF17+'J16'!AF17+'J17'!AF17+'J18'!AF17+'J19'!AF17+'J20'!AF17+'J21'!AF17+'J22'!AF17</f>
        <v>2</v>
      </c>
      <c r="AI17" s="455">
        <f>'J1'!AG17+'J2'!AG17+'J3'!AG17+'J4'!AG17+'J5'!AG17+'J6'!AG17+'J7'!AG17+'J8'!AG17+'J9'!AG17+'J10'!AG17++'J11'!AG17+'J12'!AG17+'J13'!AG17+'J14'!AG17+'J15'!AG17+'J16'!AG17+'J17'!AG17+'J18'!AG17+'J19'!AG17+'J20'!AG17+'J21'!AG17+'J22'!AG17</f>
        <v>1</v>
      </c>
      <c r="AJ17" s="455">
        <f>'J1'!AH17+'J2'!AH17+'J3'!AH17+'J4'!AH17+'J5'!AH17+'J6'!AH17+'J7'!AH17+'J8'!AH17+'J9'!AH17+'J10'!AH17++'J11'!AH17+'J12'!AH17+'J13'!AH17+'J14'!AH17+'J15'!AH17+'J16'!AH17+'J17'!AH17+'J18'!AH17+'J19'!AH17+'J20'!AH17+'J21'!AH17+'J22'!AH17</f>
        <v>0</v>
      </c>
      <c r="AK17" s="454">
        <f t="shared" si="13"/>
        <v>0.83333333333333337</v>
      </c>
      <c r="AL17" s="447">
        <f t="shared" si="7"/>
        <v>6</v>
      </c>
      <c r="AM17" s="455">
        <f>'J1'!AK17+'J2'!AK17+'J3'!AK17+'J4'!AK17+'J5'!AK17+'J6'!AK17+'J7'!AK17+'J8'!AK17+'J9'!AK17+'J10'!AK17++'J11'!AK17+'J12'!AK17+'J13'!AK17+'J14'!AK17+'J15'!AK17+'J16'!AK17+'J17'!AK17+'J18'!AK17+'J19'!AK17+'J20'!AK17+'J21'!AK17+'J22'!AK17</f>
        <v>5</v>
      </c>
      <c r="AN17" s="455">
        <f>'J1'!AL17+'J2'!AL17+'J3'!AL17+'J4'!AL17+'J5'!AL17+'J6'!AL17+'J7'!AL17+'J8'!AL17+'J9'!AL17+'J10'!AL17++'J11'!AL17+'J12'!AL17+'J13'!AL17+'J14'!AL17+'J15'!AL17+'J16'!AL17+'J17'!AL17+'J18'!AL17+'J19'!AL17+'J20'!AL17+'J21'!AL17+'J22'!AL17</f>
        <v>1</v>
      </c>
      <c r="AO17" s="455">
        <f>'J1'!AM17+'J2'!AM17+'J3'!AM17+'J4'!AM17+'J5'!AM17+'J6'!AM17+'J7'!AM17+'J8'!AM17+'J9'!AM17+'J10'!AM17++'J11'!AM17+'J12'!AM17+'J13'!AM17+'J14'!AM17+'J15'!AM17+'J16'!AM17+'J17'!AM17+'J18'!AM17+'J19'!AM17+'J20'!AM17+'J21'!AM17+'J22'!AM17</f>
        <v>0</v>
      </c>
      <c r="AP17" s="455">
        <f>'J1'!AN17+'J2'!AN17+'J3'!AN17+'J4'!AN17+'J5'!AN17+'J6'!AN17+'J7'!AN17+'J8'!AN17+'J9'!AN17+'J10'!AN17++'J11'!AN17+'J12'!AN17+'J13'!AN17+'J14'!AN17+'J15'!AN17+'J16'!AN17+'J17'!AN17+'J18'!AN17+'J19'!AN17+'J20'!AN17+'J21'!AN17+'J22'!AN17</f>
        <v>0</v>
      </c>
      <c r="AQ17" s="456">
        <f t="shared" si="8"/>
        <v>5</v>
      </c>
      <c r="AR17" s="455">
        <f>'J1'!AP17+'J2'!AP17+'J3'!AP17+'J4'!AP17+'J5'!AP17+'J6'!AP17+'J7'!AP17+'J8'!AP17+'J9'!AP17+'J10'!AP17++'J11'!AP17+'J12'!AP17+'J13'!AP17+'J14'!AP17+'J15'!AP17+'J16'!AP17+'J17'!AP17+'J18'!AP17+'J19'!AP17+'J20'!AP17+'J21'!AP17+'J22'!AP17</f>
        <v>0</v>
      </c>
      <c r="AS17" s="455">
        <f>'J1'!AQ17+'J2'!AQ17+'J3'!AQ17+'J4'!AQ17+'J5'!AQ17+'J6'!AQ17+'J7'!AQ17+'J8'!AQ17+'J9'!AQ17+'J10'!AQ17++'J11'!AQ17+'J12'!AQ17+'J13'!AQ17+'J14'!AQ17+'J15'!AQ17+'J16'!AQ17+'J17'!AQ17+'J18'!AQ17+'J19'!AQ17+'J20'!AQ17+'J21'!AQ17+'J22'!AQ17</f>
        <v>1</v>
      </c>
      <c r="AT17" s="455">
        <f>'J1'!AR17+'J2'!AR17+'J3'!AR17+'J4'!AR17+'J5'!AR17+'J6'!AR17+'J7'!AR17+'J8'!AR17+'J9'!AR17+'J10'!AR17++'J11'!AR17+'J12'!AR17+'J13'!AR17+'J14'!AR17+'J15'!AR17+'J16'!AR17+'J17'!AR17+'J18'!AR17+'J19'!AR17+'J20'!AR17+'J21'!AR17+'J22'!AR17</f>
        <v>4</v>
      </c>
      <c r="AU17" s="455">
        <f>'J1'!AS17+'J2'!AS17+'J3'!AS17+'J4'!AS17+'J5'!AS17+'J6'!AS17+'J7'!AS17+'J8'!AS17+'J9'!AS17+'J10'!AS17++'J11'!AS17+'J12'!AS17+'J13'!AS17+'J14'!AS17+'J15'!AS17+'J16'!AS17+'J17'!AS17+'J18'!AS17+'J19'!AS17+'J20'!AS17+'J21'!AS17+'J22'!AS17</f>
        <v>0</v>
      </c>
      <c r="AV17" s="455">
        <f>'J1'!AT17+'J2'!AT17+'J3'!AT17+'J4'!AT17+'J5'!AT17+'J6'!AT17+'J7'!AT17+'J8'!AT17+'J9'!AT17+'J10'!AT17++'J11'!AT17+'J12'!AT17+'J13'!AT17+'J14'!AT17+'J15'!AT17+'J16'!AT17+'J17'!AT17+'J18'!AT17+'J19'!AT17+'J20'!AT17+'J21'!AT17+'J22'!AT17</f>
        <v>0</v>
      </c>
      <c r="AW17" s="457">
        <f t="shared" si="9"/>
        <v>5</v>
      </c>
      <c r="AX17" s="455">
        <f>'J1'!AV17+'J2'!AV17+'J3'!AV17+'J4'!AV17+'J5'!AV17+'J6'!AV17+'J7'!AV17+'J8'!AV17+'J9'!AV17+'J10'!AV17++'J11'!AV17+'J12'!AV17+'J13'!AV17+'J14'!AV17+'J15'!AV17+'J16'!AV17+'J17'!AV17+'J18'!AV17+'J19'!AV17+'J20'!AV17+'J21'!AV17+'J22'!AV17</f>
        <v>1</v>
      </c>
      <c r="AY17" s="455">
        <f>'J1'!AW17+'J2'!AW17+'J3'!AW17+'J4'!AW17+'J5'!AW17+'J6'!AW17+'J7'!AW17+'J8'!AW17+'J9'!AW17+'J10'!AW17++'J11'!AW17+'J12'!AW17+'J13'!AW17+'J14'!AW17+'J15'!AW17+'J16'!AW17+'J17'!AW17+'J18'!AW17+'J19'!AW17+'J20'!AW17+'J21'!AW17+'J22'!AW17</f>
        <v>2</v>
      </c>
      <c r="AZ17" s="455">
        <f>'J1'!AX17+'J2'!AX17+'J3'!AX17+'J4'!AX17+'J5'!AX17+'J6'!AX17+'J7'!AX17+'J8'!AX17+'J9'!AX17+'J10'!AX17++'J11'!AX17+'J12'!AX17+'J13'!AX17+'J14'!AX17+'J15'!AX17+'J16'!AX17+'J17'!AX17+'J18'!AX17+'J19'!AX17+'J20'!AX17+'J21'!AX17+'J22'!AX17</f>
        <v>0</v>
      </c>
      <c r="BA17" s="455">
        <f>'J1'!AY17+'J2'!AY17+'J3'!AY17+'J4'!AY17+'J5'!AY17+'J6'!AY17+'J7'!AY17+'J8'!AY17+'J9'!AY17+'J10'!AY17++'J11'!AY17+'J12'!AY17+'J13'!AY17+'J14'!AY17+'J15'!AY17+'J16'!AY17+'J17'!AY17+'J18'!AY17+'J19'!AY17+'J20'!AY17+'J21'!AY17+'J22'!AY17</f>
        <v>1</v>
      </c>
      <c r="BB17" s="455">
        <f>'J1'!AZ17+'J2'!AZ17+'J3'!AZ17+'J4'!AZ17+'J5'!AZ17+'J6'!AZ17+'J7'!AZ17+'J8'!AZ17+'J9'!AZ17+'J10'!AZ17++'J11'!AZ17+'J12'!AZ17+'J13'!AZ17+'J14'!AZ17+'J15'!AZ17+'J16'!AZ17+'J17'!AZ17+'J18'!AZ17+'J19'!AZ17+'J20'!AZ17+'J21'!AZ17+'J22'!AZ17</f>
        <v>0</v>
      </c>
      <c r="BC17" s="455">
        <f>'J1'!BA17+'J2'!BA17+'J3'!BA17+'J4'!BA17+'J5'!BA17+'J6'!BA17+'J7'!BA17+'J8'!BA17+'J9'!BA17+'J10'!BA17++'J11'!BA17+'J12'!BA17+'J13'!BA17+'J14'!BA17+'J15'!BA17+'J16'!BA17+'J17'!BA17+'J18'!BA17+'J19'!BA17+'J20'!BA17+'J21'!BA17+'J22'!BA17</f>
        <v>0</v>
      </c>
      <c r="BD17" s="455">
        <f>'J1'!BB17+'J2'!BB17+'J3'!BB17+'J4'!BB17+'J5'!BB17+'J6'!BB17+'J7'!BB17+'J8'!BB17+'J9'!BB17+'J10'!BB17++'J11'!BB17+'J12'!BB17+'J13'!BB17+'J14'!BB17+'J15'!BB17+'J16'!BB17+'J17'!BB17+'J18'!BB17+'J19'!BB17+'J20'!BB17+'J21'!BB17+'J22'!BB17</f>
        <v>0</v>
      </c>
      <c r="BE17" s="455">
        <f>'J1'!BC17+'J2'!BC17+'J3'!BC17+'J4'!BC17+'J5'!BC17+'J6'!BC17+'J7'!BC17+'J8'!BC17+'J9'!BC17+'J10'!BC17++'J11'!BC17+'J12'!BC17+'J13'!BC17+'J14'!BC17+'J15'!BC17+'J16'!BC17+'J17'!BC17+'J18'!BC17+'J19'!BC17+'J20'!BC17+'J21'!BC17+'J22'!BC17</f>
        <v>0</v>
      </c>
      <c r="BF17" s="455">
        <f>'J1'!BD17+'J2'!BD17+'J3'!BD17+'J4'!BD17+'J5'!BD17+'J6'!BD17+'J7'!BD17+'J8'!BD17+'J9'!BD17+'J10'!BD17++'J11'!BD17+'J12'!BD17+'J13'!BD17+'J14'!BD17+'J15'!BD17+'J16'!BD17+'J17'!BD17+'J18'!BD17+'J19'!BD17+'J20'!BD17+'J21'!BD17+'J22'!BD17</f>
        <v>1</v>
      </c>
      <c r="BG17" s="455">
        <f>'J1'!BE17+'J2'!BE17+'J3'!BE17+'J4'!BE17+'J5'!BE17+'J6'!BE17+'J7'!BE17+'J8'!BE17+'J9'!BE17+'J10'!BE17++'J11'!BE17+'J12'!BE17+'J13'!BE17+'J14'!BE17+'J15'!BE17+'J16'!BE17+'J17'!BE17+'J18'!BE17+'J19'!BE17+'J20'!BE17+'J21'!BE17+'J22'!BE17</f>
        <v>0</v>
      </c>
      <c r="BH17" s="455">
        <f>'J1'!BF17+'J2'!BF17+'J3'!BF17+'J4'!BF17+'J5'!BF17+'J6'!BF17+'J7'!BF17+'J8'!BF17+'J9'!BF17+'J10'!BF17++'J11'!BF17+'J12'!BF17+'J13'!BF17+'J14'!BF17+'J15'!BF17+'J16'!BF17+'J17'!BF17+'J18'!BF17+'J19'!BF17+'J20'!BF17+'J21'!BF17+'J22'!BF17</f>
        <v>0</v>
      </c>
      <c r="BI17" s="458">
        <f>'J1'!BG17+'J2'!BG17+'J3'!BG17+'J4'!BG17+'J5'!BG17+'J6'!BG17+'J7'!BG17+'J8'!BG17+'J9'!BG17+'J10'!BG17++'J11'!BG17+'J12'!BG17+'J13'!BG17+'J14'!BG17+'J15'!BG17+'J16'!BG17+'J17'!BG17+'J18'!BG17+'J19'!BG17+'J20'!BG17+'J21'!BG17+'J22'!BG17</f>
        <v>0</v>
      </c>
    </row>
    <row r="18" spans="1:85" s="335" customFormat="1" ht="15.9" customHeight="1" x14ac:dyDescent="0.3">
      <c r="A18" s="324"/>
      <c r="B18" s="324"/>
      <c r="C18" s="324"/>
      <c r="D18" s="324"/>
      <c r="E18" s="396"/>
      <c r="F18" s="444" t="s">
        <v>123</v>
      </c>
      <c r="G18" s="397"/>
      <c r="H18" s="398">
        <v>5</v>
      </c>
      <c r="I18" s="399">
        <v>4</v>
      </c>
      <c r="J18" s="400">
        <f>('J1'!I18+'J2'!I18+'J3'!I18+'J4'!I17+'J5'!I18+'J6'!I18+'J7'!I18+'J8'!I18+'J9'!I18+'J10'!I18++'J11'!I18+'J12'!I18+'J13'!I18+'J14'!I18+'J15'!I18+'J16'!I18+'J17'!I18+'J18'!I18+'J19'!I18+'J20'!I18+'J21'!I18+'J22'!I18)/H18</f>
        <v>40.4</v>
      </c>
      <c r="K18" s="401">
        <f t="shared" si="16"/>
        <v>0.67333333333333334</v>
      </c>
      <c r="L18" s="402">
        <f>('J1'!J18+'J2'!J18+'J3'!J18+'J4'!J18+'J5'!J18+'J6'!J18+'J7'!J18+'J8'!J18+'J9'!J18+'J10'!J18++'J11'!J18+'J12'!J18+'J13'!J18+'J14'!J18+'J15'!J18+'J16'!J18+'J17'!J18+'J18'!J18+'J19'!J18+'J20'!J18+'J21'!J18+'J22'!J18)/$C$3</f>
        <v>0</v>
      </c>
      <c r="M18" s="402">
        <f>('J1'!K18+'J2'!K18+'J3'!K18+'J4'!K18+'J5'!K18+'J6'!K18+'J7'!K18+'J8'!K18+'J9'!K18+'J10'!K18++'J11'!K18+'J12'!K18+'J13'!K18+'J14'!K18+'J15'!K18+'J16'!K18+'J17'!K18+'J18'!K18+'J19'!K18+'J20'!K18+'J21'!K18+'J22'!K18)/$C$3</f>
        <v>0</v>
      </c>
      <c r="N18" s="415">
        <f>('J1'!L18+'J2'!L18+'J3'!L18+'J4'!L18+'J5'!L18+'J6'!L18+'J7'!L18+'J8'!L18+'J9'!L18+'J10'!L18+'J11'!L18+'J12'!L18+'J13'!L18+'J14'!L18+'J15'!L18+'J16'!L18+'J17'!L18+'J18'!L18+'J19'!L18+'J20'!L18+'J21'!L18+'J22'!L18)/$C$3</f>
        <v>1.1666666666666667</v>
      </c>
      <c r="O18" s="403">
        <f t="shared" si="14"/>
        <v>0.69090909090909092</v>
      </c>
      <c r="P18" s="404">
        <f t="shared" si="2"/>
        <v>55</v>
      </c>
      <c r="Q18" s="405">
        <f t="shared" si="3"/>
        <v>38</v>
      </c>
      <c r="R18" s="406">
        <f t="shared" si="15"/>
        <v>0.8</v>
      </c>
      <c r="S18" s="407">
        <f t="shared" si="10"/>
        <v>5</v>
      </c>
      <c r="T18" s="408">
        <f>'J1'!R18+'J2'!R18+'J3'!R18+'J4'!R18+'J5'!R18+'J6'!R18+'J7'!R18+'J8'!R18+'J9'!R18+'J10'!R18++'J11'!R18+'J12'!R18+'J13'!R18+'J14'!R18+'J15'!R18+'J16'!R18+'J17'!R18+'J18'!R18+'J19'!R18+'J20'!R18+'J21'!R18+'J22'!R18</f>
        <v>4</v>
      </c>
      <c r="U18" s="409">
        <f>'J1'!S18+'J2'!S18+'J3'!S18+'J4'!S18+'J5'!S18+'J6'!S18+'J7'!S18+'J8'!S18+'J9'!S18+'J10'!S18++'J11'!S18+'J12'!S18+'J13'!S18+'J14'!S18+'J15'!S18+'J16'!S18+'J17'!S18+'J18'!S18+'J19'!S18+'J20'!S18+'J21'!S18+'J22'!S18</f>
        <v>1</v>
      </c>
      <c r="V18" s="409">
        <f>'J1'!T18+'J2'!T18+'J3'!T18+'J4'!T18+'J5'!T18+'J6'!T18+'J7'!T18+'J8'!T18+'J9'!T18+'J10'!T18++'J11'!T18+'J12'!T18+'J13'!T18+'J14'!T18+'J15'!T18+'J16'!T18+'J17'!T18+'J18'!T18+'J19'!T18+'J20'!T18+'J21'!T18+'J22'!T18</f>
        <v>0</v>
      </c>
      <c r="W18" s="409">
        <f>'J1'!U18+'J2'!U18+'J3'!U18+'J4'!U18+'J5'!U18+'J6'!U18+'J7'!U18+'J8'!U18+'J9'!U18+'J10'!U18++'J11'!U18+'J12'!U18+'J13'!U18+'J14'!U18+'J15'!U18+'J16'!U18+'J17'!U18+'J18'!U18+'J19'!U18+'J20'!U18+'J21'!U18+'J22'!U18</f>
        <v>0</v>
      </c>
      <c r="X18" s="409">
        <f>'J1'!V18+'J2'!V18+'J3'!V18+'J4'!V18+'J5'!V18+'J6'!V18+'J7'!V18+'J8'!V18+'J9'!V18+'J10'!V18++'J11'!V18+'J12'!V18+'J13'!V18+'J14'!V18+'J15'!V18+'J16'!V18+'J17'!V18+'J18'!V18+'J19'!V18+'J20'!V18+'J21'!V18+'J22'!V18</f>
        <v>0</v>
      </c>
      <c r="Y18" s="410" t="str">
        <f t="shared" si="11"/>
        <v/>
      </c>
      <c r="Z18" s="411">
        <f t="shared" si="5"/>
        <v>0</v>
      </c>
      <c r="AA18" s="408">
        <f>'J1'!Y18+'J2'!Y18+'J3'!Y18+'J4'!Y18+'J5'!Y18+'J6'!Y18+'J7'!Y18+'J8'!Y18+'J9'!Y18+'J10'!Y18++'J11'!Y18+'J12'!Y18+'J13'!Y18+'J14'!Y18+'J15'!Y18+'J16'!Y18+'J17'!Y18+'J18'!Y18+'J19'!Y18+'J20'!Y18+'J21'!Y18+'J22'!Y18</f>
        <v>0</v>
      </c>
      <c r="AB18" s="409">
        <f>'J1'!Z18+'J2'!Z18+'J3'!Z18+'J4'!Z18+'J5'!Z18+'J6'!Z18+'J7'!Z18+'J8'!Z18+'J9'!Z18+'J10'!Z18++'J11'!Z18+'J12'!Z18+'J13'!Z18+'J14'!Z18+'J15'!Z18+'J16'!Z18+'J17'!Z18+'J18'!Z18+'J19'!Z18+'J20'!Z18+'J21'!Z18+'J22'!Z18</f>
        <v>0</v>
      </c>
      <c r="AC18" s="409">
        <f>'J1'!AA18+'J2'!AA18+'J3'!AA18+'J4'!AA18+'J5'!AA18+'J6'!AA18+'J7'!AA18+'J8'!AA18+'J9'!AA18+'J10'!AA18++'J11'!AA18+'J12'!AA18+'J13'!AA18+'J14'!AA18+'J15'!AA18+'J16'!AA18+'J17'!AA18+'J18'!AA18+'J19'!AA18+'J20'!AA18+'J21'!AA18+'J22'!AA18</f>
        <v>0</v>
      </c>
      <c r="AD18" s="409">
        <f>'J1'!AB18+'J2'!AB18+'J3'!AB18+'J4'!AB18+'J5'!AB18+'J6'!AB18+'J7'!AB18+'J8'!AB18+'J9'!AB18+'J10'!AB18++'J11'!AB18+'J12'!AB18+'J13'!AB18+'J14'!AB18+'J15'!AB18+'J16'!AB18+'J17'!AB18+'J18'!AB18+'J19'!AB18+'J20'!AB18+'J21'!AB18+'J22'!AB18</f>
        <v>0</v>
      </c>
      <c r="AE18" s="410">
        <f t="shared" si="12"/>
        <v>0.7142857142857143</v>
      </c>
      <c r="AF18" s="407">
        <f t="shared" si="6"/>
        <v>42</v>
      </c>
      <c r="AG18" s="408">
        <f>'J1'!AE18+'J2'!AE18+'J3'!AE18+'J4'!AE18+'J5'!AE18+'J6'!AE18+'J7'!AE18+'J8'!AE18+'J9'!AE18+'J10'!AE18++'J11'!AE18+'J12'!AE18+'J13'!AE18+'J14'!AE18+'J15'!AE18+'J16'!AE18+'J17'!AE18+'J18'!AE18+'J19'!AE18+'J20'!AE18+'J21'!AE18+'J22'!AE18</f>
        <v>30</v>
      </c>
      <c r="AH18" s="409">
        <f>'J1'!AF18+'J2'!AF18+'J3'!AF18+'J4'!AF18+'J5'!AF18+'J6'!AF18+'J7'!AF18+'J8'!AF18+'J9'!AF18+'J10'!AF18++'J11'!AF18+'J12'!AF18+'J13'!AF18+'J14'!AF18+'J15'!AF18+'J16'!AF18+'J17'!AF18+'J18'!AF18+'J19'!AF18+'J20'!AF18+'J21'!AF18+'J22'!AF18</f>
        <v>6</v>
      </c>
      <c r="AI18" s="409">
        <f>'J1'!AG18+'J2'!AG18+'J3'!AG18+'J4'!AG18+'J5'!AG18+'J6'!AG18+'J7'!AG18+'J8'!AG18+'J9'!AG18+'J10'!AG18++'J11'!AG18+'J12'!AG18+'J13'!AG18+'J14'!AG18+'J15'!AG18+'J16'!AG18+'J17'!AG18+'J18'!AG18+'J19'!AG18+'J20'!AG18+'J21'!AG18+'J22'!AG18</f>
        <v>2</v>
      </c>
      <c r="AJ18" s="409">
        <f>'J1'!AH18+'J2'!AH18+'J3'!AH18+'J4'!AH18+'J5'!AH18+'J6'!AH18+'J7'!AH18+'J8'!AH18+'J9'!AH18+'J10'!AH18++'J11'!AH18+'J12'!AH18+'J13'!AH18+'J14'!AH18+'J15'!AH18+'J16'!AH18+'J17'!AH18+'J18'!AH18+'J19'!AH18+'J20'!AH18+'J21'!AH18+'J22'!AH18</f>
        <v>4</v>
      </c>
      <c r="AK18" s="410">
        <f t="shared" si="13"/>
        <v>0.5</v>
      </c>
      <c r="AL18" s="407">
        <f t="shared" si="7"/>
        <v>8</v>
      </c>
      <c r="AM18" s="408">
        <f>'J1'!AK18+'J2'!AK18+'J3'!AK18+'J4'!AK18+'J5'!AK18+'J6'!AK18+'J7'!AK18+'J8'!AK18+'J9'!AK18+'J10'!AK18++'J11'!AK18+'J12'!AK18+'J13'!AK18+'J14'!AK18+'J15'!AK18+'J16'!AK18+'J17'!AK18+'J18'!AK18+'J19'!AK18+'J20'!AK18+'J21'!AK18+'J22'!AK18</f>
        <v>4</v>
      </c>
      <c r="AN18" s="409">
        <f>'J1'!AL18+'J2'!AL18+'J3'!AL18+'J4'!AL18+'J5'!AL18+'J6'!AL18+'J7'!AL18+'J8'!AL18+'J9'!AL18+'J10'!AL18++'J11'!AL18+'J12'!AL18+'J13'!AL18+'J14'!AL18+'J15'!AL18+'J16'!AL18+'J17'!AL18+'J18'!AL18+'J19'!AL18+'J20'!AL18+'J21'!AL18+'J22'!AL18</f>
        <v>1</v>
      </c>
      <c r="AO18" s="409">
        <f>'J1'!AM18+'J2'!AM18+'J3'!AM18+'J4'!AM18+'J5'!AM18+'J6'!AM18+'J7'!AM18+'J8'!AM18+'J9'!AM18+'J10'!AM18++'J11'!AM18+'J12'!AM18+'J13'!AM18+'J14'!AM18+'J15'!AM18+'J16'!AM18+'J17'!AM18+'J18'!AM18+'J19'!AM18+'J20'!AM18+'J21'!AM18+'J22'!AM18</f>
        <v>1</v>
      </c>
      <c r="AP18" s="409">
        <f>'J1'!AN18+'J2'!AN18+'J3'!AN18+'J4'!AN18+'J5'!AN18+'J6'!AN18+'J7'!AN18+'J8'!AN18+'J9'!AN18+'J10'!AN18++'J11'!AN18+'J12'!AN18+'J13'!AN18+'J14'!AN18+'J15'!AN18+'J16'!AN18+'J17'!AN18+'J18'!AN18+'J19'!AN18+'J20'!AN18+'J21'!AN18+'J22'!AN18</f>
        <v>2</v>
      </c>
      <c r="AQ18" s="412">
        <f t="shared" si="8"/>
        <v>17</v>
      </c>
      <c r="AR18" s="408">
        <f>'J1'!AP18+'J2'!AP18+'J3'!AP18+'J4'!AP18+'J5'!AP18+'J6'!AP18+'J7'!AP18+'J8'!AP18+'J9'!AP18+'J10'!AP18++'J11'!AP18+'J12'!AP18+'J13'!AP18+'J14'!AP18+'J15'!AP18+'J16'!AP18+'J17'!AP18+'J18'!AP18+'J19'!AP18+'J20'!AP18+'J21'!AP18+'J22'!AP18</f>
        <v>0</v>
      </c>
      <c r="AS18" s="409">
        <f>'J1'!AQ18+'J2'!AQ18+'J3'!AQ18+'J4'!AQ18+'J5'!AQ18+'J6'!AQ18+'J7'!AQ18+'J8'!AQ18+'J9'!AQ18+'J10'!AQ18++'J11'!AQ18+'J12'!AQ18+'J13'!AQ18+'J14'!AQ18+'J15'!AQ18+'J16'!AQ18+'J17'!AQ18+'J18'!AQ18+'J19'!AQ18+'J20'!AQ18+'J21'!AQ18+'J22'!AQ18</f>
        <v>1</v>
      </c>
      <c r="AT18" s="409">
        <f>'J1'!AR18+'J2'!AR18+'J3'!AR18+'J4'!AR18+'J5'!AR18+'J6'!AR18+'J7'!AR18+'J8'!AR18+'J9'!AR18+'J10'!AR18++'J11'!AR18+'J12'!AR18+'J13'!AR18+'J14'!AR18+'J15'!AR18+'J16'!AR18+'J17'!AR18+'J18'!AR18+'J19'!AR18+'J20'!AR18+'J21'!AR18+'J22'!AR18</f>
        <v>13</v>
      </c>
      <c r="AU18" s="409">
        <f>'J1'!AS18+'J2'!AS18+'J3'!AS18+'J4'!AS18+'J5'!AS18+'J6'!AS18+'J7'!AS18+'J8'!AS18+'J9'!AS18+'J10'!AS18++'J11'!AS18+'J12'!AS18+'J13'!AS18+'J14'!AS18+'J15'!AS18+'J16'!AS18+'J17'!AS18+'J18'!AS18+'J19'!AS18+'J20'!AS18+'J21'!AS18+'J22'!AS18</f>
        <v>0</v>
      </c>
      <c r="AV18" s="409">
        <f>'J1'!AT18+'J2'!AT18+'J3'!AT18+'J4'!AT18+'J5'!AT18+'J6'!AT18+'J7'!AT18+'J8'!AT18+'J9'!AT18+'J10'!AT18++'J11'!AT18+'J12'!AT18+'J13'!AT18+'J14'!AT18+'J15'!AT18+'J16'!AT18+'J17'!AT18+'J18'!AT18+'J19'!AT18+'J20'!AT18+'J21'!AT18+'J22'!AT18</f>
        <v>3</v>
      </c>
      <c r="AW18" s="413">
        <f t="shared" si="9"/>
        <v>7</v>
      </c>
      <c r="AX18" s="408">
        <f>'J1'!AV18+'J2'!AV18+'J3'!AV18+'J4'!AV18+'J5'!AV18+'J6'!AV18+'J7'!AV18+'J8'!AV18+'J9'!AV18+'J10'!AV18++'J11'!AV18+'J12'!AV18+'J13'!AV18+'J14'!AV18+'J15'!AV18+'J16'!AV18+'J17'!AV18+'J18'!AV18+'J19'!AV18+'J20'!AV18+'J21'!AV18+'J22'!AV18</f>
        <v>2</v>
      </c>
      <c r="AY18" s="409">
        <f>'J1'!AW18+'J2'!AW18+'J3'!AW18+'J4'!AW18+'J5'!AW18+'J6'!AW18+'J7'!AW18+'J8'!AW18+'J9'!AW18+'J10'!AW18++'J11'!AW18+'J12'!AW18+'J13'!AW18+'J14'!AW18+'J15'!AW18+'J16'!AW18+'J17'!AW18+'J18'!AW18+'J19'!AW18+'J20'!AW18+'J21'!AW18+'J22'!AW18</f>
        <v>0</v>
      </c>
      <c r="AZ18" s="409">
        <f>'J1'!AX18+'J2'!AX18+'J3'!AX18+'J4'!AX18+'J5'!AX18+'J6'!AX18+'J7'!AX18+'J8'!AX18+'J9'!AX18+'J10'!AX18++'J11'!AX18+'J12'!AX18+'J13'!AX18+'J14'!AX18+'J15'!AX18+'J16'!AX18+'J17'!AX18+'J18'!AX18+'J19'!AX18+'J20'!AX18+'J21'!AX18+'J22'!AX18</f>
        <v>0</v>
      </c>
      <c r="BA18" s="409">
        <f>'J1'!AY18+'J2'!AY18+'J3'!AY18+'J4'!AY18+'J5'!AY18+'J6'!AY18+'J7'!AY18+'J8'!AY18+'J9'!AY18+'J10'!AY18++'J11'!AY18+'J12'!AY18+'J13'!AY18+'J14'!AY18+'J15'!AY18+'J16'!AY18+'J17'!AY18+'J18'!AY18+'J19'!AY18+'J20'!AY18+'J21'!AY18+'J22'!AY18</f>
        <v>0</v>
      </c>
      <c r="BB18" s="409">
        <f>'J1'!AZ18+'J2'!AZ18+'J3'!AZ18+'J4'!AZ18+'J5'!AZ18+'J6'!AZ18+'J7'!AZ18+'J8'!AZ18+'J9'!AZ18+'J10'!AZ18++'J11'!AZ18+'J12'!AZ18+'J13'!AZ18+'J14'!AZ18+'J15'!AZ18+'J16'!AZ18+'J17'!AZ18+'J18'!AZ18+'J19'!AZ18+'J20'!AZ18+'J21'!AZ18+'J22'!AZ18</f>
        <v>2</v>
      </c>
      <c r="BC18" s="409">
        <f>'J1'!BA18+'J2'!BA18+'J3'!BA18+'J4'!BA18+'J5'!BA18+'J6'!BA18+'J7'!BA18+'J8'!BA18+'J9'!BA18+'J10'!BA18++'J11'!BA18+'J12'!BA18+'J13'!BA18+'J14'!BA18+'J15'!BA18+'J16'!BA18+'J17'!BA18+'J18'!BA18+'J19'!BA18+'J20'!BA18+'J21'!BA18+'J22'!BA18</f>
        <v>1</v>
      </c>
      <c r="BD18" s="409">
        <f>'J1'!BB18+'J2'!BB18+'J3'!BB18+'J4'!BB18+'J5'!BB18+'J6'!BB18+'J7'!BB18+'J8'!BB18+'J9'!BB18+'J10'!BB18++'J11'!BB18+'J12'!BB18+'J13'!BB18+'J14'!BB18+'J15'!BB18+'J16'!BB18+'J17'!BB18+'J18'!BB18+'J19'!BB18+'J20'!BB18+'J21'!BB18+'J22'!BB18</f>
        <v>0</v>
      </c>
      <c r="BE18" s="409">
        <f>'J1'!BC18+'J2'!BC18+'J3'!BC18+'J4'!BC18+'J5'!BC18+'J6'!BC18+'J7'!BC18+'J8'!BC18+'J9'!BC18+'J10'!BC18++'J11'!BC18+'J12'!BC18+'J13'!BC18+'J14'!BC18+'J15'!BC18+'J16'!BC18+'J17'!BC18+'J18'!BC18+'J19'!BC18+'J20'!BC18+'J21'!BC18+'J22'!BC18</f>
        <v>0</v>
      </c>
      <c r="BF18" s="409">
        <f>'J1'!BD18+'J2'!BD18+'J3'!BD18+'J4'!BD18+'J5'!BD18+'J6'!BD18+'J7'!BD18+'J8'!BD18+'J9'!BD18+'J10'!BD18++'J11'!BD18+'J12'!BD18+'J13'!BD18+'J14'!BD18+'J15'!BD18+'J16'!BD18+'J17'!BD18+'J18'!BD18+'J19'!BD18+'J20'!BD18+'J21'!BD18+'J22'!BD18</f>
        <v>2</v>
      </c>
      <c r="BG18" s="409">
        <f>'J1'!BE18+'J2'!BE18+'J3'!BE18+'J4'!BE18+'J5'!BE18+'J6'!BE18+'J7'!BE18+'J8'!BE18+'J9'!BE18+'J10'!BE18++'J11'!BE18+'J12'!BE18+'J13'!BE18+'J14'!BE18+'J15'!BE18+'J16'!BE18+'J17'!BE18+'J18'!BE18+'J19'!BE18+'J20'!BE18+'J21'!BE18+'J22'!BE18</f>
        <v>0</v>
      </c>
      <c r="BH18" s="409">
        <f>'J1'!BF18+'J2'!BF18+'J3'!BF18+'J4'!BF18+'J5'!BF18+'J6'!BF18+'J7'!BF18+'J8'!BF18+'J9'!BF18+'J10'!BF18++'J11'!BF18+'J12'!BF18+'J13'!BF18+'J14'!BF18+'J15'!BF18+'J16'!BF18+'J17'!BF18+'J18'!BF18+'J19'!BF18+'J20'!BF18+'J21'!BF18+'J22'!BF18</f>
        <v>0</v>
      </c>
      <c r="BI18" s="414">
        <f>'J1'!BG18+'J2'!BG18+'J3'!BG18+'J4'!BG18+'J5'!BG18+'J6'!BG18+'J7'!BG18+'J8'!BG18+'J9'!BG18+'J10'!BG18++'J11'!BG18+'J12'!BG18+'J13'!BG18+'J14'!BG18+'J15'!BG18+'J16'!BG18+'J17'!BG18+'J18'!BG18+'J19'!BG18+'J20'!BG18+'J21'!BG18+'J22'!BG18</f>
        <v>0</v>
      </c>
    </row>
    <row r="19" spans="1:85" s="335" customFormat="1" ht="15.9" customHeight="1" x14ac:dyDescent="0.3">
      <c r="A19" s="324"/>
      <c r="B19" s="324"/>
      <c r="C19" s="324"/>
      <c r="D19" s="324"/>
      <c r="E19" s="396"/>
      <c r="F19" s="446" t="s">
        <v>135</v>
      </c>
      <c r="G19" s="416"/>
      <c r="H19" s="447">
        <v>5</v>
      </c>
      <c r="I19" s="448">
        <v>4</v>
      </c>
      <c r="J19" s="449">
        <f>('J1'!I19+'J2'!I19+'J3'!I19+'J4'!I18+'J5'!I19+'J6'!I19+'J7'!I19+'J8'!I19+'J9'!I19+'J10'!I19++'J11'!I19+'J12'!I19+'J13'!I19+'J14'!I19+'J15'!I19+'J16'!I19+'J17'!I19+'J18'!I19+'J19'!I19+'J20'!I19+'J21'!I19+'J22'!I19)/H19</f>
        <v>40.799999999999997</v>
      </c>
      <c r="K19" s="401">
        <f t="shared" si="16"/>
        <v>0.67999999999999994</v>
      </c>
      <c r="L19" s="402">
        <f>('J1'!J19+'J2'!J19+'J3'!J19+'J4'!J19+'J5'!J19+'J6'!J19+'J7'!J19+'J8'!J19+'J9'!J19+'J10'!J19++'J11'!J19+'J12'!J19+'J13'!J19+'J14'!J19+'J15'!J19+'J16'!J19+'J17'!J19+'J18'!J19+'J19'!J19+'J20'!J19+'J21'!J19+'J22'!J19)/$C$3</f>
        <v>0</v>
      </c>
      <c r="M19" s="402">
        <f>('J1'!K19+'J2'!K19+'J3'!K19+'J4'!K19+'J5'!K19+'J6'!K19+'J7'!K19+'J8'!K19+'J9'!K19+'J10'!K19++'J11'!K19+'J12'!K19+'J13'!K19+'J14'!K19+'J15'!K19+'J16'!K19+'J17'!K19+'J18'!K19+'J19'!K19+'J20'!K19+'J21'!K19+'J22'!K19)/$C$3</f>
        <v>0</v>
      </c>
      <c r="N19" s="450">
        <f>('J1'!L19+'J2'!L19+'J3'!L19+'J4'!L19+'J5'!L19+'J6'!L19+'J7'!L19+'J8'!L19+'J9'!L19+'J10'!L19+'J11'!L19+'J12'!L19+'J13'!L19+'J14'!L19+'J15'!L19+'J16'!L19+'J17'!L19+'J18'!L19+'J19'!L19+'J20'!L19+'J21'!L19+'J22'!L19)/$C$3</f>
        <v>-0.16666666666666666</v>
      </c>
      <c r="O19" s="451">
        <f t="shared" si="14"/>
        <v>0.75</v>
      </c>
      <c r="P19" s="452">
        <f t="shared" si="2"/>
        <v>8</v>
      </c>
      <c r="Q19" s="453">
        <f t="shared" si="3"/>
        <v>6</v>
      </c>
      <c r="R19" s="454" t="str">
        <f t="shared" si="15"/>
        <v/>
      </c>
      <c r="S19" s="447">
        <f t="shared" si="10"/>
        <v>0</v>
      </c>
      <c r="T19" s="455">
        <f>'J1'!R19+'J2'!R19+'J3'!R19+'J4'!R19+'J5'!R19+'J6'!R19+'J7'!R19+'J8'!R19+'J9'!R19+'J10'!R19++'J11'!R19+'J12'!R19+'J13'!R19+'J14'!R19+'J15'!R19+'J16'!R19+'J17'!R19+'J18'!R19+'J19'!R19+'J20'!R19+'J21'!R19+'J22'!R19</f>
        <v>0</v>
      </c>
      <c r="U19" s="455">
        <f>'J1'!S19+'J2'!S19+'J3'!S19+'J4'!S19+'J5'!S19+'J6'!S19+'J7'!S19+'J8'!S19+'J9'!S19+'J10'!S19++'J11'!S19+'J12'!S19+'J13'!S19+'J14'!S19+'J15'!S19+'J16'!S19+'J17'!S19+'J18'!S19+'J19'!S19+'J20'!S19+'J21'!S19+'J22'!S19</f>
        <v>0</v>
      </c>
      <c r="V19" s="455">
        <f>'J1'!T19+'J2'!T19+'J3'!T19+'J4'!T19+'J5'!T19+'J6'!T19+'J7'!T19+'J8'!T19+'J9'!T19+'J10'!T19++'J11'!T19+'J12'!T19+'J13'!T19+'J14'!T19+'J15'!T19+'J16'!T19+'J17'!T19+'J18'!T19+'J19'!T19+'J20'!T19+'J21'!T19+'J22'!T19</f>
        <v>0</v>
      </c>
      <c r="W19" s="455">
        <f>'J1'!U19+'J2'!U19+'J3'!U19+'J4'!U19+'J5'!U19+'J6'!U19+'J7'!U19+'J8'!U19+'J9'!U19+'J10'!U19++'J11'!U19+'J12'!U19+'J13'!U19+'J14'!U19+'J15'!U19+'J16'!U19+'J17'!U19+'J18'!U19+'J19'!U19+'J20'!U19+'J21'!U19+'J22'!U19</f>
        <v>0</v>
      </c>
      <c r="X19" s="455">
        <f>'J1'!V19+'J2'!V19+'J3'!V19+'J4'!V19+'J5'!V19+'J6'!V19+'J7'!V19+'J8'!V19+'J9'!V19+'J10'!V19++'J11'!V19+'J12'!V19+'J13'!V19+'J14'!V19+'J15'!V19+'J16'!V19+'J17'!V19+'J18'!V19+'J19'!V19+'J20'!V19+'J21'!V19+'J22'!V19</f>
        <v>0</v>
      </c>
      <c r="Y19" s="454" t="str">
        <f t="shared" si="11"/>
        <v/>
      </c>
      <c r="Z19" s="447">
        <f t="shared" si="5"/>
        <v>0</v>
      </c>
      <c r="AA19" s="455">
        <f>'J1'!Y19+'J2'!Y19+'J3'!Y19+'J4'!Y19+'J5'!Y19+'J6'!Y19+'J7'!Y19+'J8'!Y19+'J9'!Y19+'J10'!Y19++'J11'!Y19+'J12'!Y19+'J13'!Y19+'J14'!Y19+'J15'!Y19+'J16'!Y19+'J17'!Y19+'J18'!Y19+'J19'!Y19+'J20'!Y19+'J21'!Y19+'J22'!Y19</f>
        <v>0</v>
      </c>
      <c r="AB19" s="455">
        <f>'J1'!Z19+'J2'!Z19+'J3'!Z19+'J4'!Z19+'J5'!Z19+'J6'!Z19+'J7'!Z19+'J8'!Z19+'J9'!Z19+'J10'!Z19++'J11'!Z19+'J12'!Z19+'J13'!Z19+'J14'!Z19+'J15'!Z19+'J16'!Z19+'J17'!Z19+'J18'!Z19+'J19'!Z19+'J20'!Z19+'J21'!Z19+'J22'!Z19</f>
        <v>0</v>
      </c>
      <c r="AC19" s="455">
        <f>'J1'!AA19+'J2'!AA19+'J3'!AA19+'J4'!AA19+'J5'!AA19+'J6'!AA19+'J7'!AA19+'J8'!AA19+'J9'!AA19+'J10'!AA19++'J11'!AA19+'J12'!AA19+'J13'!AA19+'J14'!AA19+'J15'!AA19+'J16'!AA19+'J17'!AA19+'J18'!AA19+'J19'!AA19+'J20'!AA19+'J21'!AA19+'J22'!AA19</f>
        <v>0</v>
      </c>
      <c r="AD19" s="455">
        <f>'J1'!AB19+'J2'!AB19+'J3'!AB19+'J4'!AB19+'J5'!AB19+'J6'!AB19+'J7'!AB19+'J8'!AB19+'J9'!AB19+'J10'!AB19++'J11'!AB19+'J12'!AB19+'J13'!AB19+'J14'!AB19+'J15'!AB19+'J16'!AB19+'J17'!AB19+'J18'!AB19+'J19'!AB19+'J20'!AB19+'J21'!AB19+'J22'!AB19</f>
        <v>0</v>
      </c>
      <c r="AE19" s="454">
        <f t="shared" si="12"/>
        <v>0.7142857142857143</v>
      </c>
      <c r="AF19" s="447">
        <f t="shared" si="6"/>
        <v>7</v>
      </c>
      <c r="AG19" s="455">
        <f>'J1'!AE19+'J2'!AE19+'J3'!AE19+'J4'!AE19+'J5'!AE19+'J6'!AE19+'J7'!AE19+'J8'!AE19+'J9'!AE19+'J10'!AE19++'J11'!AE19+'J12'!AE19+'J13'!AE19+'J14'!AE19+'J15'!AE19+'J16'!AE19+'J17'!AE19+'J18'!AE19+'J19'!AE19+'J20'!AE19+'J21'!AE19+'J22'!AE19</f>
        <v>5</v>
      </c>
      <c r="AH19" s="455">
        <f>'J1'!AF19+'J2'!AF19+'J3'!AF19+'J4'!AF19+'J5'!AF19+'J6'!AF19+'J7'!AF19+'J8'!AF19+'J9'!AF19+'J10'!AF19++'J11'!AF19+'J12'!AF19+'J13'!AF19+'J14'!AF19+'J15'!AF19+'J16'!AF19+'J17'!AF19+'J18'!AF19+'J19'!AF19+'J20'!AF19+'J21'!AF19+'J22'!AF19</f>
        <v>0</v>
      </c>
      <c r="AI19" s="455">
        <f>'J1'!AG19+'J2'!AG19+'J3'!AG19+'J4'!AG19+'J5'!AG19+'J6'!AG19+'J7'!AG19+'J8'!AG19+'J9'!AG19+'J10'!AG19++'J11'!AG19+'J12'!AG19+'J13'!AG19+'J14'!AG19+'J15'!AG19+'J16'!AG19+'J17'!AG19+'J18'!AG19+'J19'!AG19+'J20'!AG19+'J21'!AG19+'J22'!AG19</f>
        <v>2</v>
      </c>
      <c r="AJ19" s="455">
        <f>'J1'!AH19+'J2'!AH19+'J3'!AH19+'J4'!AH19+'J5'!AH19+'J6'!AH19+'J7'!AH19+'J8'!AH19+'J9'!AH19+'J10'!AH19++'J11'!AH19+'J12'!AH19+'J13'!AH19+'J14'!AH19+'J15'!AH19+'J16'!AH19+'J17'!AH19+'J18'!AH19+'J19'!AH19+'J20'!AH19+'J21'!AH19+'J22'!AH19</f>
        <v>0</v>
      </c>
      <c r="AK19" s="454">
        <f t="shared" si="13"/>
        <v>1</v>
      </c>
      <c r="AL19" s="447">
        <f t="shared" si="7"/>
        <v>1</v>
      </c>
      <c r="AM19" s="455">
        <f>'J1'!AK19+'J2'!AK19+'J3'!AK19+'J4'!AK19+'J5'!AK19+'J6'!AK19+'J7'!AK19+'J8'!AK19+'J9'!AK19+'J10'!AK19++'J11'!AK19+'J12'!AK19+'J13'!AK19+'J14'!AK19+'J15'!AK19+'J16'!AK19+'J17'!AK19+'J18'!AK19+'J19'!AK19+'J20'!AK19+'J21'!AK19+'J22'!AK19</f>
        <v>1</v>
      </c>
      <c r="AN19" s="455">
        <f>'J1'!AL19+'J2'!AL19+'J3'!AL19+'J4'!AL19+'J5'!AL19+'J6'!AL19+'J7'!AL19+'J8'!AL19+'J9'!AL19+'J10'!AL19++'J11'!AL19+'J12'!AL19+'J13'!AL19+'J14'!AL19+'J15'!AL19+'J16'!AL19+'J17'!AL19+'J18'!AL19+'J19'!AL19+'J20'!AL19+'J21'!AL19+'J22'!AL19</f>
        <v>0</v>
      </c>
      <c r="AO19" s="455">
        <f>'J1'!AM19+'J2'!AM19+'J3'!AM19+'J4'!AM19+'J5'!AM19+'J6'!AM19+'J7'!AM19+'J8'!AM19+'J9'!AM19+'J10'!AM19++'J11'!AM19+'J12'!AM19+'J13'!AM19+'J14'!AM19+'J15'!AM19+'J16'!AM19+'J17'!AM19+'J18'!AM19+'J19'!AM19+'J20'!AM19+'J21'!AM19+'J22'!AM19</f>
        <v>0</v>
      </c>
      <c r="AP19" s="455">
        <f>'J1'!AN19+'J2'!AN19+'J3'!AN19+'J4'!AN19+'J5'!AN19+'J6'!AN19+'J7'!AN19+'J8'!AN19+'J9'!AN19+'J10'!AN19++'J11'!AN19+'J12'!AN19+'J13'!AN19+'J14'!AN19+'J15'!AN19+'J16'!AN19+'J17'!AN19+'J18'!AN19+'J19'!AN19+'J20'!AN19+'J21'!AN19+'J22'!AN19</f>
        <v>0</v>
      </c>
      <c r="AQ19" s="456">
        <f t="shared" si="8"/>
        <v>2</v>
      </c>
      <c r="AR19" s="455">
        <f>'J1'!AP19+'J2'!AP19+'J3'!AP19+'J4'!AP19+'J5'!AP19+'J6'!AP19+'J7'!AP19+'J8'!AP19+'J9'!AP19+'J10'!AP19++'J11'!AP19+'J12'!AP19+'J13'!AP19+'J14'!AP19+'J15'!AP19+'J16'!AP19+'J17'!AP19+'J18'!AP19+'J19'!AP19+'J20'!AP19+'J21'!AP19+'J22'!AP19</f>
        <v>0</v>
      </c>
      <c r="AS19" s="455">
        <f>'J1'!AQ19+'J2'!AQ19+'J3'!AQ19+'J4'!AQ19+'J5'!AQ19+'J6'!AQ19+'J7'!AQ19+'J8'!AQ19+'J9'!AQ19+'J10'!AQ19++'J11'!AQ19+'J12'!AQ19+'J13'!AQ19+'J14'!AQ19+'J15'!AQ19+'J16'!AQ19+'J17'!AQ19+'J18'!AQ19+'J19'!AQ19+'J20'!AQ19+'J21'!AQ19+'J22'!AQ19</f>
        <v>0</v>
      </c>
      <c r="AT19" s="455">
        <f>'J1'!AR19+'J2'!AR19+'J3'!AR19+'J4'!AR19+'J5'!AR19+'J6'!AR19+'J7'!AR19+'J8'!AR19+'J9'!AR19+'J10'!AR19++'J11'!AR19+'J12'!AR19+'J13'!AR19+'J14'!AR19+'J15'!AR19+'J16'!AR19+'J17'!AR19+'J18'!AR19+'J19'!AR19+'J20'!AR19+'J21'!AR19+'J22'!AR19</f>
        <v>0</v>
      </c>
      <c r="AU19" s="455">
        <f>'J1'!AS19+'J2'!AS19+'J3'!AS19+'J4'!AS19+'J5'!AS19+'J6'!AS19+'J7'!AS19+'J8'!AS19+'J9'!AS19+'J10'!AS19++'J11'!AS19+'J12'!AS19+'J13'!AS19+'J14'!AS19+'J15'!AS19+'J16'!AS19+'J17'!AS19+'J18'!AS19+'J19'!AS19+'J20'!AS19+'J21'!AS19+'J22'!AS19</f>
        <v>0</v>
      </c>
      <c r="AV19" s="455">
        <f>'J1'!AT19+'J2'!AT19+'J3'!AT19+'J4'!AT19+'J5'!AT19+'J6'!AT19+'J7'!AT19+'J8'!AT19+'J9'!AT19+'J10'!AT19++'J11'!AT19+'J12'!AT19+'J13'!AT19+'J14'!AT19+'J15'!AT19+'J16'!AT19+'J17'!AT19+'J18'!AT19+'J19'!AT19+'J20'!AT19+'J21'!AT19+'J22'!AT19</f>
        <v>2</v>
      </c>
      <c r="AW19" s="457">
        <f t="shared" si="9"/>
        <v>4</v>
      </c>
      <c r="AX19" s="455">
        <f>'J1'!AV19+'J2'!AV19+'J3'!AV19+'J4'!AV19+'J5'!AV19+'J6'!AV19+'J7'!AV19+'J8'!AV19+'J9'!AV19+'J10'!AV19++'J11'!AV19+'J12'!AV19+'J13'!AV19+'J14'!AV19+'J15'!AV19+'J16'!AV19+'J17'!AV19+'J18'!AV19+'J19'!AV19+'J20'!AV19+'J21'!AV19+'J22'!AV19</f>
        <v>2</v>
      </c>
      <c r="AY19" s="455">
        <f>'J1'!AW19+'J2'!AW19+'J3'!AW19+'J4'!AW19+'J5'!AW19+'J6'!AW19+'J7'!AW19+'J8'!AW19+'J9'!AW19+'J10'!AW19++'J11'!AW19+'J12'!AW19+'J13'!AW19+'J14'!AW19+'J15'!AW19+'J16'!AW19+'J17'!AW19+'J18'!AW19+'J19'!AW19+'J20'!AW19+'J21'!AW19+'J22'!AW19</f>
        <v>1</v>
      </c>
      <c r="AZ19" s="455">
        <f>'J1'!AX19+'J2'!AX19+'J3'!AX19+'J4'!AX19+'J5'!AX19+'J6'!AX19+'J7'!AX19+'J8'!AX19+'J9'!AX19+'J10'!AX19++'J11'!AX19+'J12'!AX19+'J13'!AX19+'J14'!AX19+'J15'!AX19+'J16'!AX19+'J17'!AX19+'J18'!AX19+'J19'!AX19+'J20'!AX19+'J21'!AX19+'J22'!AX19</f>
        <v>0</v>
      </c>
      <c r="BA19" s="455">
        <f>'J1'!AY19+'J2'!AY19+'J3'!AY19+'J4'!AY19+'J5'!AY19+'J6'!AY19+'J7'!AY19+'J8'!AY19+'J9'!AY19+'J10'!AY19++'J11'!AY19+'J12'!AY19+'J13'!AY19+'J14'!AY19+'J15'!AY19+'J16'!AY19+'J17'!AY19+'J18'!AY19+'J19'!AY19+'J20'!AY19+'J21'!AY19+'J22'!AY19</f>
        <v>0</v>
      </c>
      <c r="BB19" s="455">
        <f>'J1'!AZ19+'J2'!AZ19+'J3'!AZ19+'J4'!AZ19+'J5'!AZ19+'J6'!AZ19+'J7'!AZ19+'J8'!AZ19+'J9'!AZ19+'J10'!AZ19++'J11'!AZ19+'J12'!AZ19+'J13'!AZ19+'J14'!AZ19+'J15'!AZ19+'J16'!AZ19+'J17'!AZ19+'J18'!AZ19+'J19'!AZ19+'J20'!AZ19+'J21'!AZ19+'J22'!AZ19</f>
        <v>0</v>
      </c>
      <c r="BC19" s="455">
        <f>'J1'!BA19+'J2'!BA19+'J3'!BA19+'J4'!BA19+'J5'!BA19+'J6'!BA19+'J7'!BA19+'J8'!BA19+'J9'!BA19+'J10'!BA19++'J11'!BA19+'J12'!BA19+'J13'!BA19+'J14'!BA19+'J15'!BA19+'J16'!BA19+'J17'!BA19+'J18'!BA19+'J19'!BA19+'J20'!BA19+'J21'!BA19+'J22'!BA19</f>
        <v>0</v>
      </c>
      <c r="BD19" s="455">
        <f>'J1'!BB19+'J2'!BB19+'J3'!BB19+'J4'!BB19+'J5'!BB19+'J6'!BB19+'J7'!BB19+'J8'!BB19+'J9'!BB19+'J10'!BB19++'J11'!BB19+'J12'!BB19+'J13'!BB19+'J14'!BB19+'J15'!BB19+'J16'!BB19+'J17'!BB19+'J18'!BB19+'J19'!BB19+'J20'!BB19+'J21'!BB19+'J22'!BB19</f>
        <v>0</v>
      </c>
      <c r="BE19" s="455">
        <f>'J1'!BC19+'J2'!BC19+'J3'!BC19+'J4'!BC19+'J5'!BC19+'J6'!BC19+'J7'!BC19+'J8'!BC19+'J9'!BC19+'J10'!BC19++'J11'!BC19+'J12'!BC19+'J13'!BC19+'J14'!BC19+'J15'!BC19+'J16'!BC19+'J17'!BC19+'J18'!BC19+'J19'!BC19+'J20'!BC19+'J21'!BC19+'J22'!BC19</f>
        <v>0</v>
      </c>
      <c r="BF19" s="455">
        <f>'J1'!BD19+'J2'!BD19+'J3'!BD19+'J4'!BD19+'J5'!BD19+'J6'!BD19+'J7'!BD19+'J8'!BD19+'J9'!BD19+'J10'!BD19++'J11'!BD19+'J12'!BD19+'J13'!BD19+'J14'!BD19+'J15'!BD19+'J16'!BD19+'J17'!BD19+'J18'!BD19+'J19'!BD19+'J20'!BD19+'J21'!BD19+'J22'!BD19</f>
        <v>1</v>
      </c>
      <c r="BG19" s="455">
        <f>'J1'!BE19+'J2'!BE19+'J3'!BE19+'J4'!BE19+'J5'!BE19+'J6'!BE19+'J7'!BE19+'J8'!BE19+'J9'!BE19+'J10'!BE19++'J11'!BE19+'J12'!BE19+'J13'!BE19+'J14'!BE19+'J15'!BE19+'J16'!BE19+'J17'!BE19+'J18'!BE19+'J19'!BE19+'J20'!BE19+'J21'!BE19+'J22'!BE19</f>
        <v>0</v>
      </c>
      <c r="BH19" s="455">
        <f>'J1'!BF19+'J2'!BF19+'J3'!BF19+'J4'!BF19+'J5'!BF19+'J6'!BF19+'J7'!BF19+'J8'!BF19+'J9'!BF19+'J10'!BF19++'J11'!BF19+'J12'!BF19+'J13'!BF19+'J14'!BF19+'J15'!BF19+'J16'!BF19+'J17'!BF19+'J18'!BF19+'J19'!BF19+'J20'!BF19+'J21'!BF19+'J22'!BF19</f>
        <v>0</v>
      </c>
      <c r="BI19" s="458">
        <f>'J1'!BG19+'J2'!BG19+'J3'!BG19+'J4'!BG19+'J5'!BG19+'J6'!BG19+'J7'!BG19+'J8'!BG19+'J9'!BG19+'J10'!BG19++'J11'!BG19+'J12'!BG19+'J13'!BG19+'J14'!BG19+'J15'!BG19+'J16'!BG19+'J17'!BG19+'J18'!BG19+'J19'!BG19+'J20'!BG19+'J21'!BG19+'J22'!BG19</f>
        <v>0</v>
      </c>
    </row>
    <row r="20" spans="1:85" s="335" customFormat="1" ht="15.9" customHeight="1" x14ac:dyDescent="0.3">
      <c r="A20" s="324"/>
      <c r="B20" s="324"/>
      <c r="C20" s="324"/>
      <c r="D20" s="324"/>
      <c r="E20" s="396"/>
      <c r="F20" s="444" t="s">
        <v>120</v>
      </c>
      <c r="G20" s="416"/>
      <c r="H20" s="398">
        <v>9</v>
      </c>
      <c r="I20" s="399">
        <v>0</v>
      </c>
      <c r="J20" s="400">
        <f>('J1'!I20+'J2'!I20+'J3'!I20+'J4'!I19+'J5'!I20+'J6'!I20+'J7'!I20+'J8'!I20+'J9'!I20+'J10'!I20++'J11'!I20+'J12'!I20+'J13'!I20+'J14'!I20+'J15'!I20+'J16'!I20+'J17'!I20+'J18'!I20+'J19'!I20+'J20'!I20+'J21'!I20+'J22'!I20)/H20</f>
        <v>42</v>
      </c>
      <c r="K20" s="401">
        <f t="shared" si="16"/>
        <v>0.7</v>
      </c>
      <c r="L20" s="402">
        <f>('J1'!J20+'J2'!J20+'J3'!J20+'J4'!J20+'J5'!J20+'J6'!J20+'J7'!J20+'J8'!J20+'J9'!J20+'J10'!J20++'J11'!J20+'J12'!J20+'J13'!J20+'J14'!J20+'J15'!J20+'J16'!J20+'J17'!J20+'J18'!J20+'J19'!J20+'J20'!J20+'J21'!J20+'J22'!J20)/$C$3</f>
        <v>0</v>
      </c>
      <c r="M20" s="402">
        <f>('J1'!K20+'J2'!K20+'J3'!K20+'J4'!K20+'J5'!K20+'J6'!K20+'J7'!K20+'J8'!K20+'J9'!K20+'J10'!K20++'J11'!K20+'J12'!K20+'J13'!K20+'J14'!K20+'J15'!K20+'J16'!K20+'J17'!K20+'J18'!K20+'J19'!K20+'J20'!K20+'J21'!K20+'J22'!K20)/$C$3</f>
        <v>0</v>
      </c>
      <c r="N20" s="415">
        <f>('J1'!L20+'J2'!L20+'J3'!L20+'J4'!L20+'J5'!L20+'J6'!L20+'J7'!L20+'J8'!L20+'J9'!L20+'J10'!L20+'J11'!L20+'J12'!L20+'J13'!L20+'J14'!L20+'J15'!L20+'J16'!L20+'J17'!L20+'J18'!L20+'J19'!L20+'J20'!L20+'J21'!L20+'J22'!L20)/$C$3</f>
        <v>1.7222222222222223</v>
      </c>
      <c r="O20" s="403">
        <f t="shared" si="14"/>
        <v>0.69911504424778759</v>
      </c>
      <c r="P20" s="404">
        <f t="shared" si="2"/>
        <v>113</v>
      </c>
      <c r="Q20" s="405">
        <f t="shared" si="3"/>
        <v>79</v>
      </c>
      <c r="R20" s="406">
        <f t="shared" si="15"/>
        <v>0.5</v>
      </c>
      <c r="S20" s="407">
        <f t="shared" si="10"/>
        <v>12</v>
      </c>
      <c r="T20" s="408">
        <f>'J1'!R20+'J2'!R20+'J3'!R20+'J4'!R20+'J5'!R20+'J6'!R20+'J7'!R20+'J8'!R20+'J9'!R20+'J10'!R20++'J11'!R20+'J12'!R20+'J13'!R20+'J14'!R20+'J15'!R20+'J16'!R20+'J17'!R20+'J18'!R20+'J19'!R20+'J20'!R20+'J21'!R20+'J22'!R20</f>
        <v>6</v>
      </c>
      <c r="U20" s="409">
        <f>'J1'!S20+'J2'!S20+'J3'!S20+'J4'!S20+'J5'!S20+'J6'!S20+'J7'!S20+'J8'!S20+'J9'!S20+'J10'!S20++'J11'!S20+'J12'!S20+'J13'!S20+'J14'!S20+'J15'!S20+'J16'!S20+'J17'!S20+'J18'!S20+'J19'!S20+'J20'!S20+'J21'!S20+'J22'!S20</f>
        <v>2</v>
      </c>
      <c r="V20" s="409">
        <f>'J1'!T20+'J2'!T20+'J3'!T20+'J4'!T20+'J5'!T20+'J6'!T20+'J7'!T20+'J8'!T20+'J9'!T20+'J10'!T20++'J11'!T20+'J12'!T20+'J13'!T20+'J14'!T20+'J15'!T20+'J16'!T20+'J17'!T20+'J18'!T20+'J19'!T20+'J20'!T20+'J21'!T20+'J22'!T20</f>
        <v>0</v>
      </c>
      <c r="W20" s="409">
        <f>'J1'!U20+'J2'!U20+'J3'!U20+'J4'!U20+'J5'!U20+'J6'!U20+'J7'!U20+'J8'!U20+'J9'!U20+'J10'!U20++'J11'!U20+'J12'!U20+'J13'!U20+'J14'!U20+'J15'!U20+'J16'!U20+'J17'!U20+'J18'!U20+'J19'!U20+'J20'!U20+'J21'!U20+'J22'!U20</f>
        <v>2</v>
      </c>
      <c r="X20" s="409">
        <f>'J1'!V20+'J2'!V20+'J3'!V20+'J4'!V20+'J5'!V20+'J6'!V20+'J7'!V20+'J8'!V20+'J9'!V20+'J10'!V20++'J11'!V20+'J12'!V20+'J13'!V20+'J14'!V20+'J15'!V20+'J16'!V20+'J17'!V20+'J18'!V20+'J19'!V20+'J20'!V20+'J21'!V20+'J22'!V20</f>
        <v>2</v>
      </c>
      <c r="Y20" s="410">
        <f t="shared" si="11"/>
        <v>0.6</v>
      </c>
      <c r="Z20" s="411">
        <f t="shared" si="5"/>
        <v>5</v>
      </c>
      <c r="AA20" s="408">
        <f>'J1'!Y20+'J2'!Y20+'J3'!Y20+'J4'!Y20+'J5'!Y20+'J6'!Y20+'J7'!Y20+'J8'!Y20+'J9'!Y20+'J10'!Y20++'J11'!Y20+'J12'!Y20+'J13'!Y20+'J14'!Y20+'J15'!Y20+'J16'!Y20+'J17'!Y20+'J18'!Y20+'J19'!Y20+'J20'!Y20+'J21'!Y20+'J22'!Y20</f>
        <v>3</v>
      </c>
      <c r="AB20" s="409">
        <f>'J1'!Z20+'J2'!Z20+'J3'!Z20+'J4'!Z20+'J5'!Z20+'J6'!Z20+'J7'!Z20+'J8'!Z20+'J9'!Z20+'J10'!Z20++'J11'!Z20+'J12'!Z20+'J13'!Z20+'J14'!Z20+'J15'!Z20+'J16'!Z20+'J17'!Z20+'J18'!Z20+'J19'!Z20+'J20'!Z20+'J21'!Z20+'J22'!Z20</f>
        <v>1</v>
      </c>
      <c r="AC20" s="409">
        <f>'J1'!AA20+'J2'!AA20+'J3'!AA20+'J4'!AA20+'J5'!AA20+'J6'!AA20+'J7'!AA20+'J8'!AA20+'J9'!AA20+'J10'!AA20++'J11'!AA20+'J12'!AA20+'J13'!AA20+'J14'!AA20+'J15'!AA20+'J16'!AA20+'J17'!AA20+'J18'!AA20+'J19'!AA20+'J20'!AA20+'J21'!AA20+'J22'!AA20</f>
        <v>1</v>
      </c>
      <c r="AD20" s="409">
        <f>'J1'!AB20+'J2'!AB20+'J3'!AB20+'J4'!AB20+'J5'!AB20+'J6'!AB20+'J7'!AB20+'J8'!AB20+'J9'!AB20+'J10'!AB20++'J11'!AB20+'J12'!AB20+'J13'!AB20+'J14'!AB20+'J15'!AB20+'J16'!AB20+'J17'!AB20+'J18'!AB20+'J19'!AB20+'J20'!AB20+'J21'!AB20+'J22'!AB20</f>
        <v>0</v>
      </c>
      <c r="AE20" s="410">
        <f t="shared" si="12"/>
        <v>0.69512195121951215</v>
      </c>
      <c r="AF20" s="407">
        <f t="shared" si="6"/>
        <v>82</v>
      </c>
      <c r="AG20" s="408">
        <f>'J1'!AE20+'J2'!AE20+'J3'!AE20+'J4'!AE20+'J5'!AE20+'J6'!AE20+'J7'!AE20+'J8'!AE20+'J9'!AE20+'J10'!AE20++'J11'!AE20+'J12'!AE20+'J13'!AE20+'J14'!AE20+'J15'!AE20+'J16'!AE20+'J17'!AE20+'J18'!AE20+'J19'!AE20+'J20'!AE20+'J21'!AE20+'J22'!AE20</f>
        <v>57</v>
      </c>
      <c r="AH20" s="409">
        <f>'J1'!AF20+'J2'!AF20+'J3'!AF20+'J4'!AF20+'J5'!AF20+'J6'!AF20+'J7'!AF20+'J8'!AF20+'J9'!AF20+'J10'!AF20++'J11'!AF20+'J12'!AF20+'J13'!AF20+'J14'!AF20+'J15'!AF20+'J16'!AF20+'J17'!AF20+'J18'!AF20+'J19'!AF20+'J20'!AF20+'J21'!AF20+'J22'!AF20</f>
        <v>13</v>
      </c>
      <c r="AI20" s="409">
        <f>'J1'!AG20+'J2'!AG20+'J3'!AG20+'J4'!AG20+'J5'!AG20+'J6'!AG20+'J7'!AG20+'J8'!AG20+'J9'!AG20+'J10'!AG20++'J11'!AG20+'J12'!AG20+'J13'!AG20+'J14'!AG20+'J15'!AG20+'J16'!AG20+'J17'!AG20+'J18'!AG20+'J19'!AG20+'J20'!AG20+'J21'!AG20+'J22'!AG20</f>
        <v>9</v>
      </c>
      <c r="AJ20" s="409">
        <f>'J1'!AH20+'J2'!AH20+'J3'!AH20+'J4'!AH20+'J5'!AH20+'J6'!AH20+'J7'!AH20+'J8'!AH20+'J9'!AH20+'J10'!AH20++'J11'!AH20+'J12'!AH20+'J13'!AH20+'J14'!AH20+'J15'!AH20+'J16'!AH20+'J17'!AH20+'J18'!AH20+'J19'!AH20+'J20'!AH20+'J21'!AH20+'J22'!AH20</f>
        <v>3</v>
      </c>
      <c r="AK20" s="410">
        <f t="shared" si="13"/>
        <v>0.9285714285714286</v>
      </c>
      <c r="AL20" s="407">
        <f t="shared" si="7"/>
        <v>14</v>
      </c>
      <c r="AM20" s="408">
        <f>'J1'!AK20+'J2'!AK20+'J3'!AK20+'J4'!AK20+'J5'!AK20+'J6'!AK20+'J7'!AK20+'J8'!AK20+'J9'!AK20+'J10'!AK20++'J11'!AK20+'J12'!AK20+'J13'!AK20+'J14'!AK20+'J15'!AK20+'J16'!AK20+'J17'!AK20+'J18'!AK20+'J19'!AK20+'J20'!AK20+'J21'!AK20+'J22'!AK20</f>
        <v>13</v>
      </c>
      <c r="AN20" s="409">
        <f>'J1'!AL20+'J2'!AL20+'J3'!AL20+'J4'!AL20+'J5'!AL20+'J6'!AL20+'J7'!AL20+'J8'!AL20+'J9'!AL20+'J10'!AL20++'J11'!AL20+'J12'!AL20+'J13'!AL20+'J14'!AL20+'J15'!AL20+'J16'!AL20+'J17'!AL20+'J18'!AL20+'J19'!AL20+'J20'!AL20+'J21'!AL20+'J22'!AL20</f>
        <v>1</v>
      </c>
      <c r="AO20" s="409">
        <f>'J1'!AM20+'J2'!AM20+'J3'!AM20+'J4'!AM20+'J5'!AM20+'J6'!AM20+'J7'!AM20+'J8'!AM20+'J9'!AM20+'J10'!AM20++'J11'!AM20+'J12'!AM20+'J13'!AM20+'J14'!AM20+'J15'!AM20+'J16'!AM20+'J17'!AM20+'J18'!AM20+'J19'!AM20+'J20'!AM20+'J21'!AM20+'J22'!AM20</f>
        <v>0</v>
      </c>
      <c r="AP20" s="409">
        <f>'J1'!AN20+'J2'!AN20+'J3'!AN20+'J4'!AN20+'J5'!AN20+'J6'!AN20+'J7'!AN20+'J8'!AN20+'J9'!AN20+'J10'!AN20++'J11'!AN20+'J12'!AN20+'J13'!AN20+'J14'!AN20+'J15'!AN20+'J16'!AN20+'J17'!AN20+'J18'!AN20+'J19'!AN20+'J20'!AN20+'J21'!AN20+'J22'!AN20</f>
        <v>0</v>
      </c>
      <c r="AQ20" s="412">
        <f t="shared" si="8"/>
        <v>16</v>
      </c>
      <c r="AR20" s="408">
        <f>'J1'!AP20+'J2'!AP20+'J3'!AP20+'J4'!AP20+'J5'!AP20+'J6'!AP20+'J7'!AP20+'J8'!AP20+'J9'!AP20+'J10'!AP20++'J11'!AP20+'J12'!AP20+'J13'!AP20+'J14'!AP20+'J15'!AP20+'J16'!AP20+'J17'!AP20+'J18'!AP20+'J19'!AP20+'J20'!AP20+'J21'!AP20+'J22'!AP20</f>
        <v>0</v>
      </c>
      <c r="AS20" s="409">
        <f>'J1'!AQ20+'J2'!AQ20+'J3'!AQ20+'J4'!AQ20+'J5'!AQ20+'J6'!AQ20+'J7'!AQ20+'J8'!AQ20+'J9'!AQ20+'J10'!AQ20++'J11'!AQ20+'J12'!AQ20+'J13'!AQ20+'J14'!AQ20+'J15'!AQ20+'J16'!AQ20+'J17'!AQ20+'J18'!AQ20+'J19'!AQ20+'J20'!AQ20+'J21'!AQ20+'J22'!AQ20</f>
        <v>1</v>
      </c>
      <c r="AT20" s="409">
        <f>'J1'!AR20+'J2'!AR20+'J3'!AR20+'J4'!AR20+'J5'!AR20+'J6'!AR20+'J7'!AR20+'J8'!AR20+'J9'!AR20+'J10'!AR20++'J11'!AR20+'J12'!AR20+'J13'!AR20+'J14'!AR20+'J15'!AR20+'J16'!AR20+'J17'!AR20+'J18'!AR20+'J19'!AR20+'J20'!AR20+'J21'!AR20+'J22'!AR20</f>
        <v>14</v>
      </c>
      <c r="AU20" s="409">
        <f>'J1'!AS20+'J2'!AS20+'J3'!AS20+'J4'!AS20+'J5'!AS20+'J6'!AS20+'J7'!AS20+'J8'!AS20+'J9'!AS20+'J10'!AS20++'J11'!AS20+'J12'!AS20+'J13'!AS20+'J14'!AS20+'J15'!AS20+'J16'!AS20+'J17'!AS20+'J18'!AS20+'J19'!AS20+'J20'!AS20+'J21'!AS20+'J22'!AS20</f>
        <v>1</v>
      </c>
      <c r="AV20" s="409">
        <f>'J1'!AT20+'J2'!AT20+'J3'!AT20+'J4'!AT20+'J5'!AT20+'J6'!AT20+'J7'!AT20+'J8'!AT20+'J9'!AT20+'J10'!AT20++'J11'!AT20+'J12'!AT20+'J13'!AT20+'J14'!AT20+'J15'!AT20+'J16'!AT20+'J17'!AT20+'J18'!AT20+'J19'!AT20+'J20'!AT20+'J21'!AT20+'J22'!AT20</f>
        <v>0</v>
      </c>
      <c r="AW20" s="413">
        <f t="shared" si="9"/>
        <v>10</v>
      </c>
      <c r="AX20" s="408">
        <f>'J1'!AV20+'J2'!AV20+'J3'!AV20+'J4'!AV20+'J5'!AV20+'J6'!AV20+'J7'!AV20+'J8'!AV20+'J9'!AV20+'J10'!AV20++'J11'!AV20+'J12'!AV20+'J13'!AV20+'J14'!AV20+'J15'!AV20+'J16'!AV20+'J17'!AV20+'J18'!AV20+'J19'!AV20+'J20'!AV20+'J21'!AV20+'J22'!AV20</f>
        <v>8</v>
      </c>
      <c r="AY20" s="409">
        <f>'J1'!AW20+'J2'!AW20+'J3'!AW20+'J4'!AW20+'J5'!AW20+'J6'!AW20+'J7'!AW20+'J8'!AW20+'J9'!AW20+'J10'!AW20++'J11'!AW20+'J12'!AW20+'J13'!AW20+'J14'!AW20+'J15'!AW20+'J16'!AW20+'J17'!AW20+'J18'!AW20+'J19'!AW20+'J20'!AW20+'J21'!AW20+'J22'!AW20</f>
        <v>0</v>
      </c>
      <c r="AZ20" s="409">
        <f>'J1'!AX20+'J2'!AX20+'J3'!AX20+'J4'!AX20+'J5'!AX20+'J6'!AX20+'J7'!AX20+'J8'!AX20+'J9'!AX20+'J10'!AX20++'J11'!AX20+'J12'!AX20+'J13'!AX20+'J14'!AX20+'J15'!AX20+'J16'!AX20+'J17'!AX20+'J18'!AX20+'J19'!AX20+'J20'!AX20+'J21'!AX20+'J22'!AX20</f>
        <v>0</v>
      </c>
      <c r="BA20" s="409">
        <f>'J1'!AY20+'J2'!AY20+'J3'!AY20+'J4'!AY20+'J5'!AY20+'J6'!AY20+'J7'!AY20+'J8'!AY20+'J9'!AY20+'J10'!AY20++'J11'!AY20+'J12'!AY20+'J13'!AY20+'J14'!AY20+'J15'!AY20+'J16'!AY20+'J17'!AY20+'J18'!AY20+'J19'!AY20+'J20'!AY20+'J21'!AY20+'J22'!AY20</f>
        <v>0</v>
      </c>
      <c r="BB20" s="409">
        <f>'J1'!AZ20+'J2'!AZ20+'J3'!AZ20+'J4'!AZ20+'J5'!AZ20+'J6'!AZ20+'J7'!AZ20+'J8'!AZ20+'J9'!AZ20+'J10'!AZ20++'J11'!AZ20+'J12'!AZ20+'J13'!AZ20+'J14'!AZ20+'J15'!AZ20+'J16'!AZ20+'J17'!AZ20+'J18'!AZ20+'J19'!AZ20+'J20'!AZ20+'J21'!AZ20+'J22'!AZ20</f>
        <v>0</v>
      </c>
      <c r="BC20" s="409">
        <f>'J1'!BA20+'J2'!BA20+'J3'!BA20+'J4'!BA20+'J5'!BA20+'J6'!BA20+'J7'!BA20+'J8'!BA20+'J9'!BA20+'J10'!BA20++'J11'!BA20+'J12'!BA20+'J13'!BA20+'J14'!BA20+'J15'!BA20+'J16'!BA20+'J17'!BA20+'J18'!BA20+'J19'!BA20+'J20'!BA20+'J21'!BA20+'J22'!BA20</f>
        <v>0</v>
      </c>
      <c r="BD20" s="409">
        <f>'J1'!BB20+'J2'!BB20+'J3'!BB20+'J4'!BB20+'J5'!BB20+'J6'!BB20+'J7'!BB20+'J8'!BB20+'J9'!BB20+'J10'!BB20++'J11'!BB20+'J12'!BB20+'J13'!BB20+'J14'!BB20+'J15'!BB20+'J16'!BB20+'J17'!BB20+'J18'!BB20+'J19'!BB20+'J20'!BB20+'J21'!BB20+'J22'!BB20</f>
        <v>0</v>
      </c>
      <c r="BE20" s="409">
        <f>'J1'!BC20+'J2'!BC20+'J3'!BC20+'J4'!BC20+'J5'!BC20+'J6'!BC20+'J7'!BC20+'J8'!BC20+'J9'!BC20+'J10'!BC20++'J11'!BC20+'J12'!BC20+'J13'!BC20+'J14'!BC20+'J15'!BC20+'J16'!BC20+'J17'!BC20+'J18'!BC20+'J19'!BC20+'J20'!BC20+'J21'!BC20+'J22'!BC20</f>
        <v>0</v>
      </c>
      <c r="BF20" s="409">
        <f>'J1'!BD20+'J2'!BD20+'J3'!BD20+'J4'!BD20+'J5'!BD20+'J6'!BD20+'J7'!BD20+'J8'!BD20+'J9'!BD20+'J10'!BD20++'J11'!BD20+'J12'!BD20+'J13'!BD20+'J14'!BD20+'J15'!BD20+'J16'!BD20+'J17'!BD20+'J18'!BD20+'J19'!BD20+'J20'!BD20+'J21'!BD20+'J22'!BD20</f>
        <v>1</v>
      </c>
      <c r="BG20" s="409">
        <f>'J1'!BE20+'J2'!BE20+'J3'!BE20+'J4'!BE20+'J5'!BE20+'J6'!BE20+'J7'!BE20+'J8'!BE20+'J9'!BE20+'J10'!BE20++'J11'!BE20+'J12'!BE20+'J13'!BE20+'J14'!BE20+'J15'!BE20+'J16'!BE20+'J17'!BE20+'J18'!BE20+'J19'!BE20+'J20'!BE20+'J21'!BE20+'J22'!BE20</f>
        <v>1</v>
      </c>
      <c r="BH20" s="409">
        <f>'J1'!BF20+'J2'!BF20+'J3'!BF20+'J4'!BF20+'J5'!BF20+'J6'!BF20+'J7'!BF20+'J8'!BF20+'J9'!BF20+'J10'!BF20++'J11'!BF20+'J12'!BF20+'J13'!BF20+'J14'!BF20+'J15'!BF20+'J16'!BF20+'J17'!BF20+'J18'!BF20+'J19'!BF20+'J20'!BF20+'J21'!BF20+'J22'!BF20</f>
        <v>0</v>
      </c>
      <c r="BI20" s="414">
        <f>'J1'!BG20+'J2'!BG20+'J3'!BG20+'J4'!BG20+'J5'!BG20+'J6'!BG20+'J7'!BG20+'J8'!BG20+'J9'!BG20+'J10'!BG20++'J11'!BG20+'J12'!BG20+'J13'!BG20+'J14'!BG20+'J15'!BG20+'J16'!BG20+'J17'!BG20+'J18'!BG20+'J19'!BG20+'J20'!BG20+'J21'!BG20+'J22'!BG20</f>
        <v>0</v>
      </c>
    </row>
    <row r="21" spans="1:85" s="335" customFormat="1" ht="15.9" customHeight="1" x14ac:dyDescent="0.3">
      <c r="A21" s="324"/>
      <c r="B21" s="324"/>
      <c r="C21" s="324"/>
      <c r="D21" s="324"/>
      <c r="E21" s="396"/>
      <c r="F21" s="446" t="s">
        <v>137</v>
      </c>
      <c r="G21" s="397"/>
      <c r="H21" s="447">
        <v>8</v>
      </c>
      <c r="I21" s="448">
        <v>1</v>
      </c>
      <c r="J21" s="449">
        <f>('J1'!I21+'J2'!I21+'J3'!I21+'J4'!I20+'J5'!I21+'J6'!I21+'J7'!I21+'J8'!I21+'J9'!I21+'J10'!I21++'J11'!I21+'J12'!I21+'J13'!I21+'J14'!I21+'J15'!I21+'J16'!I21+'J17'!I21+'J18'!I21+'J19'!I21+'J20'!I21+'J21'!I21+'J22'!I21)/H21</f>
        <v>27.25</v>
      </c>
      <c r="K21" s="401">
        <f t="shared" si="16"/>
        <v>0.45416666666666666</v>
      </c>
      <c r="L21" s="402">
        <f>('J1'!J21+'J2'!J21+'J3'!J21+'J4'!J21+'J5'!J21+'J6'!J21+'J7'!J21+'J8'!J21+'J9'!J21+'J10'!J21++'J11'!J21+'J12'!J21+'J13'!J21+'J14'!J21+'J15'!J21+'J16'!J21+'J17'!J21+'J18'!J21+'J19'!J21+'J20'!J21+'J21'!J21+'J22'!J21)/$C$3</f>
        <v>0</v>
      </c>
      <c r="M21" s="402">
        <f>('J1'!K21+'J2'!K21+'J3'!K21+'J4'!K21+'J5'!K21+'J6'!K21+'J7'!K21+'J8'!K21+'J9'!K21+'J10'!K21++'J11'!K21+'J12'!K21+'J13'!K21+'J14'!K21+'J15'!K21+'J16'!K21+'J17'!K21+'J18'!K21+'J19'!K21+'J20'!K21+'J21'!K21+'J22'!K21)/$C$3</f>
        <v>0</v>
      </c>
      <c r="N21" s="450">
        <f>('J1'!L21+'J2'!L21+'J3'!L21+'J4'!L21+'J5'!L21+'J6'!L21+'J7'!L21+'J8'!L21+'J9'!L21+'J10'!L21+'J11'!L21+'J12'!L21+'J13'!L21+'J14'!L21+'J15'!L21+'J16'!L21+'J17'!L21+'J18'!L21+'J19'!L21+'J20'!L21+'J21'!L21+'J22'!L21)/$C$3</f>
        <v>0</v>
      </c>
      <c r="O21" s="451" t="str">
        <f t="shared" si="14"/>
        <v/>
      </c>
      <c r="P21" s="452">
        <f t="shared" si="2"/>
        <v>0</v>
      </c>
      <c r="Q21" s="453">
        <f t="shared" si="3"/>
        <v>0</v>
      </c>
      <c r="R21" s="454" t="str">
        <f t="shared" si="15"/>
        <v/>
      </c>
      <c r="S21" s="447">
        <f t="shared" si="10"/>
        <v>0</v>
      </c>
      <c r="T21" s="455">
        <f>'J1'!R21+'J2'!R21+'J3'!R21+'J4'!R21+'J5'!R21+'J6'!R21+'J7'!R21+'J8'!R21+'J9'!R21+'J10'!R21++'J11'!R21+'J12'!R21+'J13'!R21+'J14'!R21+'J15'!R21+'J16'!R21+'J17'!R21+'J18'!R21+'J19'!R21+'J20'!R21+'J21'!R21+'J22'!R21</f>
        <v>0</v>
      </c>
      <c r="U21" s="455">
        <f>'J1'!S21+'J2'!S21+'J3'!S21+'J4'!S21+'J5'!S21+'J6'!S21+'J7'!S21+'J8'!S21+'J9'!S21+'J10'!S21++'J11'!S21+'J12'!S21+'J13'!S21+'J14'!S21+'J15'!S21+'J16'!S21+'J17'!S21+'J18'!S21+'J19'!S21+'J20'!S21+'J21'!S21+'J22'!S21</f>
        <v>0</v>
      </c>
      <c r="V21" s="455">
        <f>'J1'!T21+'J2'!T21+'J3'!T21+'J4'!T21+'J5'!T21+'J6'!T21+'J7'!T21+'J8'!T21+'J9'!T21+'J10'!T21++'J11'!T21+'J12'!T21+'J13'!T21+'J14'!T21+'J15'!T21+'J16'!T21+'J17'!T21+'J18'!T21+'J19'!T21+'J20'!T21+'J21'!T21+'J22'!T21</f>
        <v>0</v>
      </c>
      <c r="W21" s="455">
        <f>'J1'!U21+'J2'!U21+'J3'!U21+'J4'!U21+'J5'!U21+'J6'!U21+'J7'!U21+'J8'!U21+'J9'!U21+'J10'!U21++'J11'!U21+'J12'!U21+'J13'!U21+'J14'!U21+'J15'!U21+'J16'!U21+'J17'!U21+'J18'!U21+'J19'!U21+'J20'!U21+'J21'!U21+'J22'!U21</f>
        <v>0</v>
      </c>
      <c r="X21" s="455">
        <f>'J1'!V21+'J2'!V21+'J3'!V21+'J4'!V21+'J5'!V21+'J6'!V21+'J7'!V21+'J8'!V21+'J9'!V21+'J10'!V21++'J11'!V21+'J12'!V21+'J13'!V21+'J14'!V21+'J15'!V21+'J16'!V21+'J17'!V21+'J18'!V21+'J19'!V21+'J20'!V21+'J21'!V21+'J22'!V21</f>
        <v>0</v>
      </c>
      <c r="Y21" s="454" t="str">
        <f t="shared" si="11"/>
        <v/>
      </c>
      <c r="Z21" s="447">
        <f t="shared" si="5"/>
        <v>0</v>
      </c>
      <c r="AA21" s="455">
        <f>'J1'!Y21+'J2'!Y21+'J3'!Y21+'J4'!Y21+'J5'!Y21+'J6'!Y21+'J7'!Y21+'J8'!Y21+'J9'!Y21+'J10'!Y21++'J11'!Y21+'J12'!Y21+'J13'!Y21+'J14'!Y21+'J15'!Y21+'J16'!Y21+'J17'!Y21+'J18'!Y21+'J19'!Y21+'J20'!Y21+'J21'!Y21+'J22'!Y21</f>
        <v>0</v>
      </c>
      <c r="AB21" s="455">
        <f>'J1'!Z21+'J2'!Z21+'J3'!Z21+'J4'!Z21+'J5'!Z21+'J6'!Z21+'J7'!Z21+'J8'!Z21+'J9'!Z21+'J10'!Z21++'J11'!Z21+'J12'!Z21+'J13'!Z21+'J14'!Z21+'J15'!Z21+'J16'!Z21+'J17'!Z21+'J18'!Z21+'J19'!Z21+'J20'!Z21+'J21'!Z21+'J22'!Z21</f>
        <v>0</v>
      </c>
      <c r="AC21" s="455">
        <f>'J1'!AA21+'J2'!AA21+'J3'!AA21+'J4'!AA21+'J5'!AA21+'J6'!AA21+'J7'!AA21+'J8'!AA21+'J9'!AA21+'J10'!AA21++'J11'!AA21+'J12'!AA21+'J13'!AA21+'J14'!AA21+'J15'!AA21+'J16'!AA21+'J17'!AA21+'J18'!AA21+'J19'!AA21+'J20'!AA21+'J21'!AA21+'J22'!AA21</f>
        <v>0</v>
      </c>
      <c r="AD21" s="455">
        <f>'J1'!AB21+'J2'!AB21+'J3'!AB21+'J4'!AB21+'J5'!AB21+'J6'!AB21+'J7'!AB21+'J8'!AB21+'J9'!AB21+'J10'!AB21++'J11'!AB21+'J12'!AB21+'J13'!AB21+'J14'!AB21+'J15'!AB21+'J16'!AB21+'J17'!AB21+'J18'!AB21+'J19'!AB21+'J20'!AB21+'J21'!AB21+'J22'!AB21</f>
        <v>0</v>
      </c>
      <c r="AE21" s="454" t="str">
        <f t="shared" si="12"/>
        <v/>
      </c>
      <c r="AF21" s="447">
        <f t="shared" si="6"/>
        <v>0</v>
      </c>
      <c r="AG21" s="455">
        <f>'J1'!AE21+'J2'!AE21+'J3'!AE21+'J4'!AE21+'J5'!AE21+'J6'!AE21+'J7'!AE21+'J8'!AE21+'J9'!AE21+'J10'!AE21++'J11'!AE21+'J12'!AE21+'J13'!AE21+'J14'!AE21+'J15'!AE21+'J16'!AE21+'J17'!AE21+'J18'!AE21+'J19'!AE21+'J20'!AE21+'J21'!AE21+'J22'!AE21</f>
        <v>0</v>
      </c>
      <c r="AH21" s="455">
        <f>'J1'!AF21+'J2'!AF21+'J3'!AF21+'J4'!AF21+'J5'!AF21+'J6'!AF21+'J7'!AF21+'J8'!AF21+'J9'!AF21+'J10'!AF21++'J11'!AF21+'J12'!AF21+'J13'!AF21+'J14'!AF21+'J15'!AF21+'J16'!AF21+'J17'!AF21+'J18'!AF21+'J19'!AF21+'J20'!AF21+'J21'!AF21+'J22'!AF21</f>
        <v>0</v>
      </c>
      <c r="AI21" s="455">
        <f>'J1'!AG21+'J2'!AG21+'J3'!AG21+'J4'!AG21+'J5'!AG21+'J6'!AG21+'J7'!AG21+'J8'!AG21+'J9'!AG21+'J10'!AG21++'J11'!AG21+'J12'!AG21+'J13'!AG21+'J14'!AG21+'J15'!AG21+'J16'!AG21+'J17'!AG21+'J18'!AG21+'J19'!AG21+'J20'!AG21+'J21'!AG21+'J22'!AG21</f>
        <v>0</v>
      </c>
      <c r="AJ21" s="455">
        <f>'J1'!AH21+'J2'!AH21+'J3'!AH21+'J4'!AH21+'J5'!AH21+'J6'!AH21+'J7'!AH21+'J8'!AH21+'J9'!AH21+'J10'!AH21++'J11'!AH21+'J12'!AH21+'J13'!AH21+'J14'!AH21+'J15'!AH21+'J16'!AH21+'J17'!AH21+'J18'!AH21+'J19'!AH21+'J20'!AH21+'J21'!AH21+'J22'!AH21</f>
        <v>0</v>
      </c>
      <c r="AK21" s="454" t="str">
        <f t="shared" si="13"/>
        <v/>
      </c>
      <c r="AL21" s="447">
        <f t="shared" si="7"/>
        <v>0</v>
      </c>
      <c r="AM21" s="455">
        <f>'J1'!AK21+'J2'!AK21+'J3'!AK21+'J4'!AK21+'J5'!AK21+'J6'!AK21+'J7'!AK21+'J8'!AK21+'J9'!AK21+'J10'!AK21++'J11'!AK21+'J12'!AK21+'J13'!AK21+'J14'!AK21+'J15'!AK21+'J16'!AK21+'J17'!AK21+'J18'!AK21+'J19'!AK21+'J20'!AK21+'J21'!AK21+'J22'!AK21</f>
        <v>0</v>
      </c>
      <c r="AN21" s="455">
        <f>'J1'!AL21+'J2'!AL21+'J3'!AL21+'J4'!AL21+'J5'!AL21+'J6'!AL21+'J7'!AL21+'J8'!AL21+'J9'!AL21+'J10'!AL21++'J11'!AL21+'J12'!AL21+'J13'!AL21+'J14'!AL21+'J15'!AL21+'J16'!AL21+'J17'!AL21+'J18'!AL21+'J19'!AL21+'J20'!AL21+'J21'!AL21+'J22'!AL21</f>
        <v>0</v>
      </c>
      <c r="AO21" s="455">
        <f>'J1'!AM21+'J2'!AM21+'J3'!AM21+'J4'!AM21+'J5'!AM21+'J6'!AM21+'J7'!AM21+'J8'!AM21+'J9'!AM21+'J10'!AM21++'J11'!AM21+'J12'!AM21+'J13'!AM21+'J14'!AM21+'J15'!AM21+'J16'!AM21+'J17'!AM21+'J18'!AM21+'J19'!AM21+'J20'!AM21+'J21'!AM21+'J22'!AM21</f>
        <v>0</v>
      </c>
      <c r="AP21" s="455">
        <f>'J1'!AN21+'J2'!AN21+'J3'!AN21+'J4'!AN21+'J5'!AN21+'J6'!AN21+'J7'!AN21+'J8'!AN21+'J9'!AN21+'J10'!AN21++'J11'!AN21+'J12'!AN21+'J13'!AN21+'J14'!AN21+'J15'!AN21+'J16'!AN21+'J17'!AN21+'J18'!AN21+'J19'!AN21+'J20'!AN21+'J21'!AN21+'J22'!AN21</f>
        <v>0</v>
      </c>
      <c r="AQ21" s="456">
        <f t="shared" si="8"/>
        <v>0</v>
      </c>
      <c r="AR21" s="455">
        <f>'J1'!AP21+'J2'!AP21+'J3'!AP21+'J4'!AP21+'J5'!AP21+'J6'!AP21+'J7'!AP21+'J8'!AP21+'J9'!AP21+'J10'!AP21++'J11'!AP21+'J12'!AP21+'J13'!AP21+'J14'!AP21+'J15'!AP21+'J16'!AP21+'J17'!AP21+'J18'!AP21+'J19'!AP21+'J20'!AP21+'J21'!AP21+'J22'!AP21</f>
        <v>0</v>
      </c>
      <c r="AS21" s="455">
        <f>'J1'!AQ21+'J2'!AQ21+'J3'!AQ21+'J4'!AQ21+'J5'!AQ21+'J6'!AQ21+'J7'!AQ21+'J8'!AQ21+'J9'!AQ21+'J10'!AQ21++'J11'!AQ21+'J12'!AQ21+'J13'!AQ21+'J14'!AQ21+'J15'!AQ21+'J16'!AQ21+'J17'!AQ21+'J18'!AQ21+'J19'!AQ21+'J20'!AQ21+'J21'!AQ21+'J22'!AQ21</f>
        <v>0</v>
      </c>
      <c r="AT21" s="455">
        <f>'J1'!AR21+'J2'!AR21+'J3'!AR21+'J4'!AR21+'J5'!AR21+'J6'!AR21+'J7'!AR21+'J8'!AR21+'J9'!AR21+'J10'!AR21++'J11'!AR21+'J12'!AR21+'J13'!AR21+'J14'!AR21+'J15'!AR21+'J16'!AR21+'J17'!AR21+'J18'!AR21+'J19'!AR21+'J20'!AR21+'J21'!AR21+'J22'!AR21</f>
        <v>0</v>
      </c>
      <c r="AU21" s="455">
        <f>'J1'!AS21+'J2'!AS21+'J3'!AS21+'J4'!AS21+'J5'!AS21+'J6'!AS21+'J7'!AS21+'J8'!AS21+'J9'!AS21+'J10'!AS21++'J11'!AS21+'J12'!AS21+'J13'!AS21+'J14'!AS21+'J15'!AS21+'J16'!AS21+'J17'!AS21+'J18'!AS21+'J19'!AS21+'J20'!AS21+'J21'!AS21+'J22'!AS21</f>
        <v>0</v>
      </c>
      <c r="AV21" s="455">
        <f>'J1'!AT21+'J2'!AT21+'J3'!AT21+'J4'!AT21+'J5'!AT21+'J6'!AT21+'J7'!AT21+'J8'!AT21+'J9'!AT21+'J10'!AT21++'J11'!AT21+'J12'!AT21+'J13'!AT21+'J14'!AT21+'J15'!AT21+'J16'!AT21+'J17'!AT21+'J18'!AT21+'J19'!AT21+'J20'!AT21+'J21'!AT21+'J22'!AT21</f>
        <v>0</v>
      </c>
      <c r="AW21" s="457">
        <f t="shared" si="9"/>
        <v>0</v>
      </c>
      <c r="AX21" s="455">
        <f>'J1'!AV21+'J2'!AV21+'J3'!AV21+'J4'!AV21+'J5'!AV21+'J6'!AV21+'J7'!AV21+'J8'!AV21+'J9'!AV21+'J10'!AV21++'J11'!AV21+'J12'!AV21+'J13'!AV21+'J14'!AV21+'J15'!AV21+'J16'!AV21+'J17'!AV21+'J18'!AV21+'J19'!AV21+'J20'!AV21+'J21'!AV21+'J22'!AV21</f>
        <v>0</v>
      </c>
      <c r="AY21" s="455">
        <f>'J1'!AW21+'J2'!AW21+'J3'!AW21+'J4'!AW21+'J5'!AW21+'J6'!AW21+'J7'!AW21+'J8'!AW21+'J9'!AW21+'J10'!AW21++'J11'!AW21+'J12'!AW21+'J13'!AW21+'J14'!AW21+'J15'!AW21+'J16'!AW21+'J17'!AW21+'J18'!AW21+'J19'!AW21+'J20'!AW21+'J21'!AW21+'J22'!AW21</f>
        <v>0</v>
      </c>
      <c r="AZ21" s="455">
        <f>'J1'!AX21+'J2'!AX21+'J3'!AX21+'J4'!AX21+'J5'!AX21+'J6'!AX21+'J7'!AX21+'J8'!AX21+'J9'!AX21+'J10'!AX21++'J11'!AX21+'J12'!AX21+'J13'!AX21+'J14'!AX21+'J15'!AX21+'J16'!AX21+'J17'!AX21+'J18'!AX21+'J19'!AX21+'J20'!AX21+'J21'!AX21+'J22'!AX21</f>
        <v>0</v>
      </c>
      <c r="BA21" s="455">
        <f>'J1'!AY21+'J2'!AY21+'J3'!AY21+'J4'!AY21+'J5'!AY21+'J6'!AY21+'J7'!AY21+'J8'!AY21+'J9'!AY21+'J10'!AY21++'J11'!AY21+'J12'!AY21+'J13'!AY21+'J14'!AY21+'J15'!AY21+'J16'!AY21+'J17'!AY21+'J18'!AY21+'J19'!AY21+'J20'!AY21+'J21'!AY21+'J22'!AY21</f>
        <v>0</v>
      </c>
      <c r="BB21" s="455">
        <f>'J1'!AZ21+'J2'!AZ21+'J3'!AZ21+'J4'!AZ21+'J5'!AZ21+'J6'!AZ21+'J7'!AZ21+'J8'!AZ21+'J9'!AZ21+'J10'!AZ21++'J11'!AZ21+'J12'!AZ21+'J13'!AZ21+'J14'!AZ21+'J15'!AZ21+'J16'!AZ21+'J17'!AZ21+'J18'!AZ21+'J19'!AZ21+'J20'!AZ21+'J21'!AZ21+'J22'!AZ21</f>
        <v>0</v>
      </c>
      <c r="BC21" s="455">
        <f>'J1'!BA21+'J2'!BA21+'J3'!BA21+'J4'!BA21+'J5'!BA21+'J6'!BA21+'J7'!BA21+'J8'!BA21+'J9'!BA21+'J10'!BA21++'J11'!BA21+'J12'!BA21+'J13'!BA21+'J14'!BA21+'J15'!BA21+'J16'!BA21+'J17'!BA21+'J18'!BA21+'J19'!BA21+'J20'!BA21+'J21'!BA21+'J22'!BA21</f>
        <v>0</v>
      </c>
      <c r="BD21" s="455">
        <f>'J1'!BB21+'J2'!BB21+'J3'!BB21+'J4'!BB21+'J5'!BB21+'J6'!BB21+'J7'!BB21+'J8'!BB21+'J9'!BB21+'J10'!BB21++'J11'!BB21+'J12'!BB21+'J13'!BB21+'J14'!BB21+'J15'!BB21+'J16'!BB21+'J17'!BB21+'J18'!BB21+'J19'!BB21+'J20'!BB21+'J21'!BB21+'J22'!BB21</f>
        <v>0</v>
      </c>
      <c r="BE21" s="455">
        <f>'J1'!BC21+'J2'!BC21+'J3'!BC21+'J4'!BC21+'J5'!BC21+'J6'!BC21+'J7'!BC21+'J8'!BC21+'J9'!BC21+'J10'!BC21++'J11'!BC21+'J12'!BC21+'J13'!BC21+'J14'!BC21+'J15'!BC21+'J16'!BC21+'J17'!BC21+'J18'!BC21+'J19'!BC21+'J20'!BC21+'J21'!BC21+'J22'!BC21</f>
        <v>0</v>
      </c>
      <c r="BF21" s="455">
        <f>'J1'!BD21+'J2'!BD21+'J3'!BD21+'J4'!BD21+'J5'!BD21+'J6'!BD21+'J7'!BD21+'J8'!BD21+'J9'!BD21+'J10'!BD21++'J11'!BD21+'J12'!BD21+'J13'!BD21+'J14'!BD21+'J15'!BD21+'J16'!BD21+'J17'!BD21+'J18'!BD21+'J19'!BD21+'J20'!BD21+'J21'!BD21+'J22'!BD21</f>
        <v>0</v>
      </c>
      <c r="BG21" s="455">
        <f>'J1'!BE21+'J2'!BE21+'J3'!BE21+'J4'!BE21+'J5'!BE21+'J6'!BE21+'J7'!BE21+'J8'!BE21+'J9'!BE21+'J10'!BE21++'J11'!BE21+'J12'!BE21+'J13'!BE21+'J14'!BE21+'J15'!BE21+'J16'!BE21+'J17'!BE21+'J18'!BE21+'J19'!BE21+'J20'!BE21+'J21'!BE21+'J22'!BE21</f>
        <v>0</v>
      </c>
      <c r="BH21" s="455">
        <f>'J1'!BF21+'J2'!BF21+'J3'!BF21+'J4'!BF21+'J5'!BF21+'J6'!BF21+'J7'!BF21+'J8'!BF21+'J9'!BF21+'J10'!BF21++'J11'!BF21+'J12'!BF21+'J13'!BF21+'J14'!BF21+'J15'!BF21+'J16'!BF21+'J17'!BF21+'J18'!BF21+'J19'!BF21+'J20'!BF21+'J21'!BF21+'J22'!BF21</f>
        <v>0</v>
      </c>
      <c r="BI21" s="458">
        <f>'J1'!BG21+'J2'!BG21+'J3'!BG21+'J4'!BG21+'J5'!BG21+'J6'!BG21+'J7'!BG21+'J8'!BG21+'J9'!BG21+'J10'!BG21++'J11'!BG21+'J12'!BG21+'J13'!BG21+'J14'!BG21+'J15'!BG21+'J16'!BG21+'J17'!BG21+'J18'!BG21+'J19'!BG21+'J20'!BG21+'J21'!BG21+'J22'!BG21</f>
        <v>0</v>
      </c>
    </row>
    <row r="22" spans="1:85" s="335" customFormat="1" ht="15.9" customHeight="1" x14ac:dyDescent="0.3">
      <c r="A22" s="324"/>
      <c r="B22" s="324"/>
      <c r="C22" s="324"/>
      <c r="D22" s="324"/>
      <c r="E22" s="396"/>
      <c r="F22" s="444" t="s">
        <v>128</v>
      </c>
      <c r="G22" s="397"/>
      <c r="H22" s="398">
        <v>9</v>
      </c>
      <c r="I22" s="399">
        <v>0</v>
      </c>
      <c r="J22" s="400">
        <f>('J1'!I22+'J2'!I22+'J3'!I22+'J4'!I21+'J5'!I22+'J6'!I22+'J7'!I22+'J8'!I22+'J9'!I22+'J10'!I22++'J11'!I22+'J12'!I22+'J13'!I22+'J14'!I22+'J15'!I22+'J16'!I22+'J17'!I22+'J18'!I22+'J19'!I22+'J20'!I22+'J21'!I22+'J22'!I22)/H22</f>
        <v>18.777777777777779</v>
      </c>
      <c r="K22" s="401">
        <f t="shared" si="16"/>
        <v>0.312962962962963</v>
      </c>
      <c r="L22" s="402">
        <f>('J1'!J22+'J2'!J22+'J3'!J22+'J4'!J22+'J5'!J22+'J6'!J22+'J7'!J22+'J8'!J22+'J9'!J22+'J10'!J22++'J11'!J22+'J12'!J22+'J13'!J22+'J14'!J22+'J15'!J22+'J16'!J22+'J17'!J22+'J18'!J22+'J19'!J22+'J20'!J22+'J21'!J22+'J22'!J22)/$C$3</f>
        <v>0</v>
      </c>
      <c r="M22" s="402">
        <f>('J1'!K22+'J2'!K22+'J3'!K22+'J4'!K22+'J5'!K22+'J6'!K22+'J7'!K22+'J8'!K22+'J9'!K22+'J10'!K22++'J11'!K22+'J12'!K22+'J13'!K22+'J14'!K22+'J15'!K22+'J16'!K22+'J17'!K22+'J18'!K22+'J19'!K22+'J20'!K22+'J21'!K22+'J22'!K22)/$C$3</f>
        <v>0</v>
      </c>
      <c r="N22" s="415">
        <f>('J1'!L22+'J2'!L22+'J3'!L22+'J4'!L22+'J5'!L22+'J6'!L22+'J7'!L22+'J8'!L22+'J9'!L22+'J10'!L22+'J11'!L22+'J12'!L22+'J13'!L22+'J14'!L22+'J15'!L22+'J16'!L22+'J17'!L22+'J18'!L22+'J19'!L22+'J20'!L22+'J21'!L22+'J22'!L22)/$C$3</f>
        <v>0</v>
      </c>
      <c r="O22" s="403" t="str">
        <f t="shared" si="14"/>
        <v/>
      </c>
      <c r="P22" s="417">
        <f t="shared" si="2"/>
        <v>0</v>
      </c>
      <c r="Q22" s="418">
        <f t="shared" si="3"/>
        <v>0</v>
      </c>
      <c r="R22" s="406" t="str">
        <f t="shared" si="15"/>
        <v/>
      </c>
      <c r="S22" s="407">
        <f t="shared" si="10"/>
        <v>0</v>
      </c>
      <c r="T22" s="408">
        <f>'J1'!R22+'J2'!R22+'J3'!R22+'J4'!R22+'J5'!R22+'J6'!R22+'J7'!R22+'J8'!R22+'J9'!R22+'J10'!R22++'J11'!R22+'J12'!R22+'J13'!R22+'J14'!R22+'J15'!R22+'J16'!R22+'J17'!R22+'J18'!R22+'J19'!R22+'J20'!R22+'J21'!R22+'J22'!R22</f>
        <v>0</v>
      </c>
      <c r="U22" s="409">
        <f>'J1'!S22+'J2'!S22+'J3'!S22+'J4'!S22+'J5'!S22+'J6'!S22+'J7'!S22+'J8'!S22+'J9'!S22+'J10'!S22++'J11'!S22+'J12'!S22+'J13'!S22+'J14'!S22+'J15'!S22+'J16'!S22+'J17'!S22+'J18'!S22+'J19'!S22+'J20'!S22+'J21'!S22+'J22'!S22</f>
        <v>0</v>
      </c>
      <c r="V22" s="409">
        <f>'J1'!T22+'J2'!T22+'J3'!T22+'J4'!T22+'J5'!T22+'J6'!T22+'J7'!T22+'J8'!T22+'J9'!T22+'J10'!T22++'J11'!T22+'J12'!T22+'J13'!T22+'J14'!T22+'J15'!T22+'J16'!T22+'J17'!T22+'J18'!T22+'J19'!T22+'J20'!T22+'J21'!T22+'J22'!T22</f>
        <v>0</v>
      </c>
      <c r="W22" s="409">
        <f>'J1'!U22+'J2'!U22+'J3'!U22+'J4'!U22+'J5'!U22+'J6'!U22+'J7'!U22+'J8'!U22+'J9'!U22+'J10'!U22++'J11'!U22+'J12'!U22+'J13'!U22+'J14'!U22+'J15'!U22+'J16'!U22+'J17'!U22+'J18'!U22+'J19'!U22+'J20'!U22+'J21'!U22+'J22'!U22</f>
        <v>0</v>
      </c>
      <c r="X22" s="409">
        <f>'J1'!V22+'J2'!V22+'J3'!V22+'J4'!V22+'J5'!V22+'J6'!V22+'J7'!V22+'J8'!V22+'J9'!V22+'J10'!V22++'J11'!V22+'J12'!V22+'J13'!V22+'J14'!V22+'J15'!V22+'J16'!V22+'J17'!V22+'J18'!V22+'J19'!V22+'J20'!V22+'J21'!V22+'J22'!V22</f>
        <v>0</v>
      </c>
      <c r="Y22" s="410" t="str">
        <f t="shared" si="11"/>
        <v/>
      </c>
      <c r="Z22" s="419">
        <f t="shared" si="5"/>
        <v>0</v>
      </c>
      <c r="AA22" s="408">
        <f>'J1'!Y22+'J2'!Y22+'J3'!Y22+'J4'!Y22+'J5'!Y22+'J6'!Y22+'J7'!Y22+'J8'!Y22+'J9'!Y22+'J10'!Y22++'J11'!Y22+'J12'!Y22+'J13'!Y22+'J14'!Y22+'J15'!Y22+'J16'!Y22+'J17'!Y22+'J18'!Y22+'J19'!Y22+'J20'!Y22+'J21'!Y22+'J22'!Y22</f>
        <v>0</v>
      </c>
      <c r="AB22" s="409">
        <f>'J1'!Z22+'J2'!Z22+'J3'!Z22+'J4'!Z22+'J5'!Z22+'J6'!Z22+'J7'!Z22+'J8'!Z22+'J9'!Z22+'J10'!Z22++'J11'!Z22+'J12'!Z22+'J13'!Z22+'J14'!Z22+'J15'!Z22+'J16'!Z22+'J17'!Z22+'J18'!Z22+'J19'!Z22+'J20'!Z22+'J21'!Z22+'J22'!Z22</f>
        <v>0</v>
      </c>
      <c r="AC22" s="409">
        <f>'J1'!AA22+'J2'!AA22+'J3'!AA22+'J4'!AA22+'J5'!AA22+'J6'!AA22+'J7'!AA22+'J8'!AA22+'J9'!AA22+'J10'!AA22++'J11'!AA22+'J12'!AA22+'J13'!AA22+'J14'!AA22+'J15'!AA22+'J16'!AA22+'J17'!AA22+'J18'!AA22+'J19'!AA22+'J20'!AA22+'J21'!AA22+'J22'!AA22</f>
        <v>0</v>
      </c>
      <c r="AD22" s="409">
        <f>'J1'!AB22+'J2'!AB22+'J3'!AB22+'J4'!AB22+'J5'!AB22+'J6'!AB22+'J7'!AB22+'J8'!AB22+'J9'!AB22+'J10'!AB22++'J11'!AB22+'J12'!AB22+'J13'!AB22+'J14'!AB22+'J15'!AB22+'J16'!AB22+'J17'!AB22+'J18'!AB22+'J19'!AB22+'J20'!AB22+'J21'!AB22+'J22'!AB22</f>
        <v>0</v>
      </c>
      <c r="AE22" s="410" t="str">
        <f t="shared" si="12"/>
        <v/>
      </c>
      <c r="AF22" s="420">
        <f t="shared" si="6"/>
        <v>0</v>
      </c>
      <c r="AG22" s="408">
        <f>'J1'!AE22+'J2'!AE22+'J3'!AE22+'J4'!AE22+'J5'!AE22+'J6'!AE22+'J7'!AE22+'J8'!AE22+'J9'!AE22+'J10'!AE22++'J11'!AE22+'J12'!AE22+'J13'!AE22+'J14'!AE22+'J15'!AE22+'J16'!AE22+'J17'!AE22+'J18'!AE22+'J19'!AE22+'J20'!AE22+'J21'!AE22+'J22'!AE22</f>
        <v>0</v>
      </c>
      <c r="AH22" s="409">
        <f>'J1'!AF22+'J2'!AF22+'J3'!AF22+'J4'!AF22+'J5'!AF22+'J6'!AF22+'J7'!AF22+'J8'!AF22+'J9'!AF22+'J10'!AF22++'J11'!AF22+'J12'!AF22+'J13'!AF22+'J14'!AF22+'J15'!AF22+'J16'!AF22+'J17'!AF22+'J18'!AF22+'J19'!AF22+'J20'!AF22+'J21'!AF22+'J22'!AF22</f>
        <v>0</v>
      </c>
      <c r="AI22" s="409">
        <f>'J1'!AG22+'J2'!AG22+'J3'!AG22+'J4'!AG22+'J5'!AG22+'J6'!AG22+'J7'!AG22+'J8'!AG22+'J9'!AG22+'J10'!AG22++'J11'!AG22+'J12'!AG22+'J13'!AG22+'J14'!AG22+'J15'!AG22+'J16'!AG22+'J17'!AG22+'J18'!AG22+'J19'!AG22+'J20'!AG22+'J21'!AG22+'J22'!AG22</f>
        <v>0</v>
      </c>
      <c r="AJ22" s="409">
        <f>'J1'!AH22+'J2'!AH22+'J3'!AH22+'J4'!AH22+'J5'!AH22+'J6'!AH22+'J7'!AH22+'J8'!AH22+'J9'!AH22+'J10'!AH22++'J11'!AH22+'J12'!AH22+'J13'!AH22+'J14'!AH22+'J15'!AH22+'J16'!AH22+'J17'!AH22+'J18'!AH22+'J19'!AH22+'J20'!AH22+'J21'!AH22+'J22'!AH22</f>
        <v>0</v>
      </c>
      <c r="AK22" s="410" t="str">
        <f t="shared" si="13"/>
        <v/>
      </c>
      <c r="AL22" s="420">
        <f t="shared" si="7"/>
        <v>0</v>
      </c>
      <c r="AM22" s="408">
        <f>'J1'!AK22+'J2'!AK22+'J3'!AK22+'J4'!AK22+'J5'!AK22+'J6'!AK22+'J7'!AK22+'J8'!AK22+'J9'!AK22+'J10'!AK22++'J11'!AK22+'J12'!AK22+'J13'!AK22+'J14'!AK22+'J15'!AK22+'J16'!AK22+'J17'!AK22+'J18'!AK22+'J19'!AK22+'J20'!AK22+'J21'!AK22+'J22'!AK22</f>
        <v>0</v>
      </c>
      <c r="AN22" s="409">
        <f>'J1'!AL22+'J2'!AL22+'J3'!AL22+'J4'!AL22+'J5'!AL22+'J6'!AL22+'J7'!AL22+'J8'!AL22+'J9'!AL22+'J10'!AL22++'J11'!AL22+'J12'!AL22+'J13'!AL22+'J14'!AL22+'J15'!AL22+'J16'!AL22+'J17'!AL22+'J18'!AL22+'J19'!AL22+'J20'!AL22+'J21'!AL22+'J22'!AL22</f>
        <v>0</v>
      </c>
      <c r="AO22" s="409">
        <f>'J1'!AM22+'J2'!AM22+'J3'!AM22+'J4'!AM22+'J5'!AM22+'J6'!AM22+'J7'!AM22+'J8'!AM22+'J9'!AM22+'J10'!AM22++'J11'!AM22+'J12'!AM22+'J13'!AM22+'J14'!AM22+'J15'!AM22+'J16'!AM22+'J17'!AM22+'J18'!AM22+'J19'!AM22+'J20'!AM22+'J21'!AM22+'J22'!AM22</f>
        <v>0</v>
      </c>
      <c r="AP22" s="409">
        <f>'J1'!AN22+'J2'!AN22+'J3'!AN22+'J4'!AN22+'J5'!AN22+'J6'!AN22+'J7'!AN22+'J8'!AN22+'J9'!AN22+'J10'!AN22++'J11'!AN22+'J12'!AN22+'J13'!AN22+'J14'!AN22+'J15'!AN22+'J16'!AN22+'J17'!AN22+'J18'!AN22+'J19'!AN22+'J20'!AN22+'J21'!AN22+'J22'!AN22</f>
        <v>0</v>
      </c>
      <c r="AQ22" s="421">
        <f t="shared" si="8"/>
        <v>0</v>
      </c>
      <c r="AR22" s="408">
        <f>'J1'!AP22+'J2'!AP22+'J3'!AP22+'J4'!AP22+'J5'!AP22+'J6'!AP22+'J7'!AP22+'J8'!AP22+'J9'!AP22+'J10'!AP22++'J11'!AP22+'J12'!AP22+'J13'!AP22+'J14'!AP22+'J15'!AP22+'J16'!AP22+'J17'!AP22+'J18'!AP22+'J19'!AP22+'J20'!AP22+'J21'!AP22+'J22'!AP22</f>
        <v>0</v>
      </c>
      <c r="AS22" s="409">
        <f>'J1'!AQ22+'J2'!AQ22+'J3'!AQ22+'J4'!AQ22+'J5'!AQ22+'J6'!AQ22+'J7'!AQ22+'J8'!AQ22+'J9'!AQ22+'J10'!AQ22++'J11'!AQ22+'J12'!AQ22+'J13'!AQ22+'J14'!AQ22+'J15'!AQ22+'J16'!AQ22+'J17'!AQ22+'J18'!AQ22+'J19'!AQ22+'J20'!AQ22+'J21'!AQ22+'J22'!AQ22</f>
        <v>0</v>
      </c>
      <c r="AT22" s="409">
        <f>'J1'!AR22+'J2'!AR22+'J3'!AR22+'J4'!AR22+'J5'!AR22+'J6'!AR22+'J7'!AR22+'J8'!AR22+'J9'!AR22+'J10'!AR22++'J11'!AR22+'J12'!AR22+'J13'!AR22+'J14'!AR22+'J15'!AR22+'J16'!AR22+'J17'!AR22+'J18'!AR22+'J19'!AR22+'J20'!AR22+'J21'!AR22+'J22'!AR22</f>
        <v>0</v>
      </c>
      <c r="AU22" s="409">
        <f>'J1'!AS22+'J2'!AS22+'J3'!AS22+'J4'!AS22+'J5'!AS22+'J6'!AS22+'J7'!AS22+'J8'!AS22+'J9'!AS22+'J10'!AS22++'J11'!AS22+'J12'!AS22+'J13'!AS22+'J14'!AS22+'J15'!AS22+'J16'!AS22+'J17'!AS22+'J18'!AS22+'J19'!AS22+'J20'!AS22+'J21'!AS22+'J22'!AS22</f>
        <v>0</v>
      </c>
      <c r="AV22" s="409">
        <f>'J1'!AT22+'J2'!AT22+'J3'!AT22+'J4'!AT22+'J5'!AT22+'J6'!AT22+'J7'!AT22+'J8'!AT22+'J9'!AT22+'J10'!AT22++'J11'!AT22+'J12'!AT22+'J13'!AT22+'J14'!AT22+'J15'!AT22+'J16'!AT22+'J17'!AT22+'J18'!AT22+'J19'!AT22+'J20'!AT22+'J21'!AT22+'J22'!AT22</f>
        <v>0</v>
      </c>
      <c r="AW22" s="413">
        <f t="shared" si="9"/>
        <v>0</v>
      </c>
      <c r="AX22" s="408">
        <f>'J1'!AV22+'J2'!AV22+'J3'!AV22+'J4'!AV22+'J5'!AV22+'J6'!AV22+'J7'!AV22+'J8'!AV22+'J9'!AV22+'J10'!AV22++'J11'!AV22+'J12'!AV22+'J13'!AV22+'J14'!AV22+'J15'!AV22+'J16'!AV22+'J17'!AV22+'J18'!AV22+'J19'!AV22+'J20'!AV22+'J21'!AV22+'J22'!AV22</f>
        <v>0</v>
      </c>
      <c r="AY22" s="409">
        <f>'J1'!AW22+'J2'!AW22+'J3'!AW22+'J4'!AW22+'J5'!AW22+'J6'!AW22+'J7'!AW22+'J8'!AW22+'J9'!AW22+'J10'!AW22++'J11'!AW22+'J12'!AW22+'J13'!AW22+'J14'!AW22+'J15'!AW22+'J16'!AW22+'J17'!AW22+'J18'!AW22+'J19'!AW22+'J20'!AW22+'J21'!AW22+'J22'!AW22</f>
        <v>0</v>
      </c>
      <c r="AZ22" s="409">
        <f>'J1'!AX22+'J2'!AX22+'J3'!AX22+'J4'!AX22+'J5'!AX22+'J6'!AX22+'J7'!AX22+'J8'!AX22+'J9'!AX22+'J10'!AX22++'J11'!AX22+'J12'!AX22+'J13'!AX22+'J14'!AX22+'J15'!AX22+'J16'!AX22+'J17'!AX22+'J18'!AX22+'J19'!AX22+'J20'!AX22+'J21'!AX22+'J22'!AX22</f>
        <v>0</v>
      </c>
      <c r="BA22" s="409">
        <f>'J1'!AY22+'J2'!AY22+'J3'!AY22+'J4'!AY22+'J5'!AY22+'J6'!AY22+'J7'!AY22+'J8'!AY22+'J9'!AY22+'J10'!AY22++'J11'!AY22+'J12'!AY22+'J13'!AY22+'J14'!AY22+'J15'!AY22+'J16'!AY22+'J17'!AY22+'J18'!AY22+'J19'!AY22+'J20'!AY22+'J21'!AY22+'J22'!AY22</f>
        <v>0</v>
      </c>
      <c r="BB22" s="409">
        <f>'J1'!AZ22+'J2'!AZ22+'J3'!AZ22+'J4'!AZ22+'J5'!AZ22+'J6'!AZ22+'J7'!AZ22+'J8'!AZ22+'J9'!AZ22+'J10'!AZ22++'J11'!AZ22+'J12'!AZ22+'J13'!AZ22+'J14'!AZ22+'J15'!AZ22+'J16'!AZ22+'J17'!AZ22+'J18'!AZ22+'J19'!AZ22+'J20'!AZ22+'J21'!AZ22+'J22'!AZ22</f>
        <v>0</v>
      </c>
      <c r="BC22" s="409">
        <f>'J1'!BA22+'J2'!BA22+'J3'!BA22+'J4'!BA22+'J5'!BA22+'J6'!BA22+'J7'!BA22+'J8'!BA22+'J9'!BA22+'J10'!BA22++'J11'!BA22+'J12'!BA22+'J13'!BA22+'J14'!BA22+'J15'!BA22+'J16'!BA22+'J17'!BA22+'J18'!BA22+'J19'!BA22+'J20'!BA22+'J21'!BA22+'J22'!BA22</f>
        <v>0</v>
      </c>
      <c r="BD22" s="409">
        <f>'J1'!BB22+'J2'!BB22+'J3'!BB22+'J4'!BB22+'J5'!BB22+'J6'!BB22+'J7'!BB22+'J8'!BB22+'J9'!BB22+'J10'!BB22++'J11'!BB22+'J12'!BB22+'J13'!BB22+'J14'!BB22+'J15'!BB22+'J16'!BB22+'J17'!BB22+'J18'!BB22+'J19'!BB22+'J20'!BB22+'J21'!BB22+'J22'!BB22</f>
        <v>0</v>
      </c>
      <c r="BE22" s="409">
        <f>'J1'!BC22+'J2'!BC22+'J3'!BC22+'J4'!BC22+'J5'!BC22+'J6'!BC22+'J7'!BC22+'J8'!BC22+'J9'!BC22+'J10'!BC22++'J11'!BC22+'J12'!BC22+'J13'!BC22+'J14'!BC22+'J15'!BC22+'J16'!BC22+'J17'!BC22+'J18'!BC22+'J19'!BC22+'J20'!BC22+'J21'!BC22+'J22'!BC22</f>
        <v>0</v>
      </c>
      <c r="BF22" s="409">
        <f>'J1'!BD22+'J2'!BD22+'J3'!BD22+'J4'!BD22+'J5'!BD22+'J6'!BD22+'J7'!BD22+'J8'!BD22+'J9'!BD22+'J10'!BD22++'J11'!BD22+'J12'!BD22+'J13'!BD22+'J14'!BD22+'J15'!BD22+'J16'!BD22+'J17'!BD22+'J18'!BD22+'J19'!BD22+'J20'!BD22+'J21'!BD22+'J22'!BD22</f>
        <v>0</v>
      </c>
      <c r="BG22" s="409">
        <f>'J1'!BE22+'J2'!BE22+'J3'!BE22+'J4'!BE22+'J5'!BE22+'J6'!BE22+'J7'!BE22+'J8'!BE22+'J9'!BE22+'J10'!BE22++'J11'!BE22+'J12'!BE22+'J13'!BE22+'J14'!BE22+'J15'!BE22+'J16'!BE22+'J17'!BE22+'J18'!BE22+'J19'!BE22+'J20'!BE22+'J21'!BE22+'J22'!BE22</f>
        <v>0</v>
      </c>
      <c r="BH22" s="409">
        <f>'J1'!BF22+'J2'!BF22+'J3'!BF22+'J4'!BF22+'J5'!BF22+'J6'!BF22+'J7'!BF22+'J8'!BF22+'J9'!BF22+'J10'!BF22++'J11'!BF22+'J12'!BF22+'J13'!BF22+'J14'!BF22+'J15'!BF22+'J16'!BF22+'J17'!BF22+'J18'!BF22+'J19'!BF22+'J20'!BF22+'J21'!BF22+'J22'!BF22</f>
        <v>0</v>
      </c>
      <c r="BI22" s="414">
        <f>'J1'!BG22+'J2'!BG22+'J3'!BG22+'J4'!BG22+'J5'!BG22+'J6'!BG22+'J7'!BG22+'J8'!BG22+'J9'!BG22+'J10'!BG22++'J11'!BG22+'J12'!BG22+'J13'!BG22+'J14'!BG22+'J15'!BG22+'J16'!BG22+'J17'!BG22+'J18'!BG22+'J19'!BG22+'J20'!BG22+'J21'!BG22+'J22'!BG22</f>
        <v>0</v>
      </c>
    </row>
    <row r="23" spans="1:85" s="335" customFormat="1" ht="15.9" customHeight="1" x14ac:dyDescent="0.3">
      <c r="A23" s="324"/>
      <c r="B23" s="324"/>
      <c r="C23" s="324"/>
      <c r="D23" s="324"/>
      <c r="E23" s="396"/>
      <c r="F23" s="446" t="s">
        <v>127</v>
      </c>
      <c r="G23" s="397"/>
      <c r="H23" s="447">
        <v>8</v>
      </c>
      <c r="I23" s="448">
        <v>1</v>
      </c>
      <c r="J23" s="449">
        <f>('J1'!I23+'J2'!I23+'J3'!I23+'J4'!I22+'J5'!I23+'J6'!I23+'J7'!I23+'J8'!I23+'J9'!I23+'J10'!I23++'J11'!I23+'J12'!I23+'J13'!I23+'J14'!I23+'J15'!I23+'J16'!I23+'J17'!I23+'J18'!I23+'J19'!I23+'J20'!I23+'J21'!I23+'J22'!I23)/H23</f>
        <v>20.875</v>
      </c>
      <c r="K23" s="401">
        <f t="shared" si="16"/>
        <v>0.34791666666666665</v>
      </c>
      <c r="L23" s="402">
        <f>('J1'!J23+'J2'!J23+'J3'!J23+'J4'!J23+'J5'!J23+'J6'!J23+'J7'!J23+'J8'!J23+'J9'!J23+'J10'!J23++'J11'!J23+'J12'!J23+'J13'!J23+'J14'!J23+'J15'!J23+'J16'!J23+'J17'!J23+'J18'!J23+'J19'!J23+'J20'!J23+'J21'!J23+'J22'!J23)/$C$3</f>
        <v>0</v>
      </c>
      <c r="M23" s="402">
        <f>('J1'!K23+'J2'!K23+'J3'!K23+'J4'!K23+'J5'!K23+'J6'!K23+'J7'!K23+'J8'!K23+'J9'!K23+'J10'!K23++'J11'!K23+'J12'!K23+'J13'!K23+'J14'!K23+'J15'!K23+'J16'!K23+'J17'!K23+'J18'!K23+'J19'!K23+'J20'!K23+'J21'!K23+'J22'!K23)/$C$3</f>
        <v>0</v>
      </c>
      <c r="N23" s="450">
        <f>('J1'!L23+'J2'!L23+'J3'!L23+'J4'!L23+'J5'!L23+'J6'!L23+'J7'!L23+'J8'!L23+'J9'!L23+'J10'!L23+'J11'!L23+'J12'!L23+'J13'!L23+'J14'!L23+'J15'!L23+'J16'!L23+'J17'!L23+'J18'!L23+'J19'!L23+'J20'!L23+'J21'!L23+'J22'!L23)/$C$3</f>
        <v>0</v>
      </c>
      <c r="O23" s="451" t="str">
        <f t="shared" si="14"/>
        <v/>
      </c>
      <c r="P23" s="452">
        <f t="shared" si="2"/>
        <v>0</v>
      </c>
      <c r="Q23" s="453">
        <f t="shared" si="3"/>
        <v>0</v>
      </c>
      <c r="R23" s="454" t="str">
        <f t="shared" si="15"/>
        <v/>
      </c>
      <c r="S23" s="447">
        <f t="shared" si="10"/>
        <v>0</v>
      </c>
      <c r="T23" s="455">
        <f>'J1'!R23+'J2'!R23+'J3'!R23+'J4'!R23+'J5'!R23+'J6'!R23+'J7'!R23+'J8'!R23+'J9'!R23+'J10'!R23++'J11'!R23+'J12'!R23+'J13'!R23+'J14'!R23+'J15'!R23+'J16'!R23+'J17'!R23+'J18'!R23+'J19'!R23+'J20'!R23+'J21'!R23+'J22'!R23</f>
        <v>0</v>
      </c>
      <c r="U23" s="455">
        <f>'J1'!S23+'J2'!S23+'J3'!S23+'J4'!S23+'J5'!S23+'J6'!S23+'J7'!S23+'J8'!S23+'J9'!S23+'J10'!S23++'J11'!S23+'J12'!S23+'J13'!S23+'J14'!S23+'J15'!S23+'J16'!S23+'J17'!S23+'J18'!S23+'J19'!S23+'J20'!S23+'J21'!S23+'J22'!S23</f>
        <v>0</v>
      </c>
      <c r="V23" s="455">
        <f>'J1'!T23+'J2'!T23+'J3'!T23+'J4'!T23+'J5'!T23+'J6'!T23+'J7'!T23+'J8'!T23+'J9'!T23+'J10'!T23++'J11'!T23+'J12'!T23+'J13'!T23+'J14'!T23+'J15'!T23+'J16'!T23+'J17'!T23+'J18'!T23+'J19'!T23+'J20'!T23+'J21'!T23+'J22'!T23</f>
        <v>0</v>
      </c>
      <c r="W23" s="455">
        <f>'J1'!U23+'J2'!U23+'J3'!U23+'J4'!U23+'J5'!U23+'J6'!U23+'J7'!U23+'J8'!U23+'J9'!U23+'J10'!U23++'J11'!U23+'J12'!U23+'J13'!U23+'J14'!U23+'J15'!U23+'J16'!U23+'J17'!U23+'J18'!U23+'J19'!U23+'J20'!U23+'J21'!U23+'J22'!U23</f>
        <v>0</v>
      </c>
      <c r="X23" s="455">
        <f>'J1'!V23+'J2'!V23+'J3'!V23+'J4'!V23+'J5'!V23+'J6'!V23+'J7'!V23+'J8'!V23+'J9'!V23+'J10'!V23++'J11'!V23+'J12'!V23+'J13'!V23+'J14'!V23+'J15'!V23+'J16'!V23+'J17'!V23+'J18'!V23+'J19'!V23+'J20'!V23+'J21'!V23+'J22'!V23</f>
        <v>0</v>
      </c>
      <c r="Y23" s="454" t="str">
        <f t="shared" si="11"/>
        <v/>
      </c>
      <c r="Z23" s="447">
        <f t="shared" si="5"/>
        <v>0</v>
      </c>
      <c r="AA23" s="455">
        <f>'J1'!Y23+'J2'!Y23+'J3'!Y23+'J4'!Y23+'J5'!Y23+'J6'!Y23+'J7'!Y23+'J8'!Y23+'J9'!Y23+'J10'!Y23++'J11'!Y23+'J12'!Y23+'J13'!Y23+'J14'!Y23+'J15'!Y23+'J16'!Y23+'J17'!Y23+'J18'!Y23+'J19'!Y23+'J20'!Y23+'J21'!Y23+'J22'!Y23</f>
        <v>0</v>
      </c>
      <c r="AB23" s="455">
        <f>'J1'!Z23+'J2'!Z23+'J3'!Z23+'J4'!Z23+'J5'!Z23+'J6'!Z23+'J7'!Z23+'J8'!Z23+'J9'!Z23+'J10'!Z23++'J11'!Z23+'J12'!Z23+'J13'!Z23+'J14'!Z23+'J15'!Z23+'J16'!Z23+'J17'!Z23+'J18'!Z23+'J19'!Z23+'J20'!Z23+'J21'!Z23+'J22'!Z23</f>
        <v>0</v>
      </c>
      <c r="AC23" s="455">
        <f>'J1'!AA23+'J2'!AA23+'J3'!AA23+'J4'!AA23+'J5'!AA23+'J6'!AA23+'J7'!AA23+'J8'!AA23+'J9'!AA23+'J10'!AA23++'J11'!AA23+'J12'!AA23+'J13'!AA23+'J14'!AA23+'J15'!AA23+'J16'!AA23+'J17'!AA23+'J18'!AA23+'J19'!AA23+'J20'!AA23+'J21'!AA23+'J22'!AA23</f>
        <v>0</v>
      </c>
      <c r="AD23" s="455">
        <f>'J1'!AB23+'J2'!AB23+'J3'!AB23+'J4'!AB23+'J5'!AB23+'J6'!AB23+'J7'!AB23+'J8'!AB23+'J9'!AB23+'J10'!AB23++'J11'!AB23+'J12'!AB23+'J13'!AB23+'J14'!AB23+'J15'!AB23+'J16'!AB23+'J17'!AB23+'J18'!AB23+'J19'!AB23+'J20'!AB23+'J21'!AB23+'J22'!AB23</f>
        <v>0</v>
      </c>
      <c r="AE23" s="454" t="str">
        <f t="shared" si="12"/>
        <v/>
      </c>
      <c r="AF23" s="447">
        <f t="shared" si="6"/>
        <v>0</v>
      </c>
      <c r="AG23" s="455">
        <f>'J1'!AE23+'J2'!AE23+'J3'!AE23+'J4'!AE23+'J5'!AE23+'J6'!AE23+'J7'!AE23+'J8'!AE23+'J9'!AE23+'J10'!AE23++'J11'!AE23+'J12'!AE23+'J13'!AE23+'J14'!AE23+'J15'!AE23+'J16'!AE23+'J17'!AE23+'J18'!AE23+'J19'!AE23+'J20'!AE23+'J21'!AE23+'J22'!AE23</f>
        <v>0</v>
      </c>
      <c r="AH23" s="455">
        <f>'J1'!AF23+'J2'!AF23+'J3'!AF23+'J4'!AF23+'J5'!AF23+'J6'!AF23+'J7'!AF23+'J8'!AF23+'J9'!AF23+'J10'!AF23++'J11'!AF23+'J12'!AF23+'J13'!AF23+'J14'!AF23+'J15'!AF23+'J16'!AF23+'J17'!AF23+'J18'!AF23+'J19'!AF23+'J20'!AF23+'J21'!AF23+'J22'!AF23</f>
        <v>0</v>
      </c>
      <c r="AI23" s="455">
        <f>'J1'!AG23+'J2'!AG23+'J3'!AG23+'J4'!AG23+'J5'!AG23+'J6'!AG23+'J7'!AG23+'J8'!AG23+'J9'!AG23+'J10'!AG23++'J11'!AG23+'J12'!AG23+'J13'!AG23+'J14'!AG23+'J15'!AG23+'J16'!AG23+'J17'!AG23+'J18'!AG23+'J19'!AG23+'J20'!AG23+'J21'!AG23+'J22'!AG23</f>
        <v>0</v>
      </c>
      <c r="AJ23" s="455">
        <f>'J1'!AH23+'J2'!AH23+'J3'!AH23+'J4'!AH23+'J5'!AH23+'J6'!AH23+'J7'!AH23+'J8'!AH23+'J9'!AH23+'J10'!AH23++'J11'!AH23+'J12'!AH23+'J13'!AH23+'J14'!AH23+'J15'!AH23+'J16'!AH23+'J17'!AH23+'J18'!AH23+'J19'!AH23+'J20'!AH23+'J21'!AH23+'J22'!AH23</f>
        <v>0</v>
      </c>
      <c r="AK23" s="454" t="str">
        <f t="shared" si="13"/>
        <v/>
      </c>
      <c r="AL23" s="447">
        <f t="shared" si="7"/>
        <v>0</v>
      </c>
      <c r="AM23" s="455">
        <f>'J1'!AK23+'J2'!AK23+'J3'!AK23+'J4'!AK23+'J5'!AK23+'J6'!AK23+'J7'!AK23+'J8'!AK23+'J9'!AK23+'J10'!AK23++'J11'!AK23+'J12'!AK23+'J13'!AK23+'J14'!AK23+'J15'!AK23+'J16'!AK23+'J17'!AK23+'J18'!AK23+'J19'!AK23+'J20'!AK23+'J21'!AK23+'J22'!AK23</f>
        <v>0</v>
      </c>
      <c r="AN23" s="455">
        <f>'J1'!AL23+'J2'!AL23+'J3'!AL23+'J4'!AL23+'J5'!AL23+'J6'!AL23+'J7'!AL23+'J8'!AL23+'J9'!AL23+'J10'!AL23++'J11'!AL23+'J12'!AL23+'J13'!AL23+'J14'!AL23+'J15'!AL23+'J16'!AL23+'J17'!AL23+'J18'!AL23+'J19'!AL23+'J20'!AL23+'J21'!AL23+'J22'!AL23</f>
        <v>0</v>
      </c>
      <c r="AO23" s="455">
        <f>'J1'!AM23+'J2'!AM23+'J3'!AM23+'J4'!AM23+'J5'!AM23+'J6'!AM23+'J7'!AM23+'J8'!AM23+'J9'!AM23+'J10'!AM23++'J11'!AM23+'J12'!AM23+'J13'!AM23+'J14'!AM23+'J15'!AM23+'J16'!AM23+'J17'!AM23+'J18'!AM23+'J19'!AM23+'J20'!AM23+'J21'!AM23+'J22'!AM23</f>
        <v>0</v>
      </c>
      <c r="AP23" s="455">
        <f>'J1'!AN23+'J2'!AN23+'J3'!AN23+'J4'!AN23+'J5'!AN23+'J6'!AN23+'J7'!AN23+'J8'!AN23+'J9'!AN23+'J10'!AN23++'J11'!AN23+'J12'!AN23+'J13'!AN23+'J14'!AN23+'J15'!AN23+'J16'!AN23+'J17'!AN23+'J18'!AN23+'J19'!AN23+'J20'!AN23+'J21'!AN23+'J22'!AN23</f>
        <v>0</v>
      </c>
      <c r="AQ23" s="456">
        <f t="shared" si="8"/>
        <v>0</v>
      </c>
      <c r="AR23" s="455">
        <f>'J1'!AP23+'J2'!AP23+'J3'!AP23+'J4'!AP23+'J5'!AP23+'J6'!AP23+'J7'!AP23+'J8'!AP23+'J9'!AP23+'J10'!AP23++'J11'!AP23+'J12'!AP23+'J13'!AP23+'J14'!AP23+'J15'!AP23+'J16'!AP23+'J17'!AP23+'J18'!AP23+'J19'!AP23+'J20'!AP23+'J21'!AP23+'J22'!AP23</f>
        <v>0</v>
      </c>
      <c r="AS23" s="455">
        <f>'J1'!AQ23+'J2'!AQ23+'J3'!AQ23+'J4'!AQ23+'J5'!AQ23+'J6'!AQ23+'J7'!AQ23+'J8'!AQ23+'J9'!AQ23+'J10'!AQ23++'J11'!AQ23+'J12'!AQ23+'J13'!AQ23+'J14'!AQ23+'J15'!AQ23+'J16'!AQ23+'J17'!AQ23+'J18'!AQ23+'J19'!AQ23+'J20'!AQ23+'J21'!AQ23+'J22'!AQ23</f>
        <v>0</v>
      </c>
      <c r="AT23" s="455">
        <f>'J1'!AR23+'J2'!AR23+'J3'!AR23+'J4'!AR23+'J5'!AR23+'J6'!AR23+'J7'!AR23+'J8'!AR23+'J9'!AR23+'J10'!AR23++'J11'!AR23+'J12'!AR23+'J13'!AR23+'J14'!AR23+'J15'!AR23+'J16'!AR23+'J17'!AR23+'J18'!AR23+'J19'!AR23+'J20'!AR23+'J21'!AR23+'J22'!AR23</f>
        <v>0</v>
      </c>
      <c r="AU23" s="455">
        <f>'J1'!AS23+'J2'!AS23+'J3'!AS23+'J4'!AS23+'J5'!AS23+'J6'!AS23+'J7'!AS23+'J8'!AS23+'J9'!AS23+'J10'!AS23++'J11'!AS23+'J12'!AS23+'J13'!AS23+'J14'!AS23+'J15'!AS23+'J16'!AS23+'J17'!AS23+'J18'!AS23+'J19'!AS23+'J20'!AS23+'J21'!AS23+'J22'!AS23</f>
        <v>0</v>
      </c>
      <c r="AV23" s="455">
        <f>'J1'!AT23+'J2'!AT23+'J3'!AT23+'J4'!AT23+'J5'!AT23+'J6'!AT23+'J7'!AT23+'J8'!AT23+'J9'!AT23+'J10'!AT23++'J11'!AT23+'J12'!AT23+'J13'!AT23+'J14'!AT23+'J15'!AT23+'J16'!AT23+'J17'!AT23+'J18'!AT23+'J19'!AT23+'J20'!AT23+'J21'!AT23+'J22'!AT23</f>
        <v>0</v>
      </c>
      <c r="AW23" s="457">
        <f t="shared" si="9"/>
        <v>0</v>
      </c>
      <c r="AX23" s="455">
        <f>'J1'!AV23+'J2'!AV23+'J3'!AV23+'J4'!AV23+'J5'!AV23+'J6'!AV23+'J7'!AV23+'J8'!AV23+'J9'!AV23+'J10'!AV23++'J11'!AV23+'J12'!AV23+'J13'!AV23+'J14'!AV23+'J15'!AV23+'J16'!AV23+'J17'!AV23+'J18'!AV23+'J19'!AV23+'J20'!AV23+'J21'!AV23+'J22'!AV23</f>
        <v>0</v>
      </c>
      <c r="AY23" s="455">
        <f>'J1'!AW23+'J2'!AW23+'J3'!AW23+'J4'!AW23+'J5'!AW23+'J6'!AW23+'J7'!AW23+'J8'!AW23+'J9'!AW23+'J10'!AW23++'J11'!AW23+'J12'!AW23+'J13'!AW23+'J14'!AW23+'J15'!AW23+'J16'!AW23+'J17'!AW23+'J18'!AW23+'J19'!AW23+'J20'!AW23+'J21'!AW23+'J22'!AW23</f>
        <v>0</v>
      </c>
      <c r="AZ23" s="455">
        <f>'J1'!AX23+'J2'!AX23+'J3'!AX23+'J4'!AX23+'J5'!AX23+'J6'!AX23+'J7'!AX23+'J8'!AX23+'J9'!AX23+'J10'!AX23++'J11'!AX23+'J12'!AX23+'J13'!AX23+'J14'!AX23+'J15'!AX23+'J16'!AX23+'J17'!AX23+'J18'!AX23+'J19'!AX23+'J20'!AX23+'J21'!AX23+'J22'!AX23</f>
        <v>0</v>
      </c>
      <c r="BA23" s="455">
        <f>'J1'!AY23+'J2'!AY23+'J3'!AY23+'J4'!AY23+'J5'!AY23+'J6'!AY23+'J7'!AY23+'J8'!AY23+'J9'!AY23+'J10'!AY23++'J11'!AY23+'J12'!AY23+'J13'!AY23+'J14'!AY23+'J15'!AY23+'J16'!AY23+'J17'!AY23+'J18'!AY23+'J19'!AY23+'J20'!AY23+'J21'!AY23+'J22'!AY23</f>
        <v>0</v>
      </c>
      <c r="BB23" s="455">
        <f>'J1'!AZ23+'J2'!AZ23+'J3'!AZ23+'J4'!AZ23+'J5'!AZ23+'J6'!AZ23+'J7'!AZ23+'J8'!AZ23+'J9'!AZ23+'J10'!AZ23++'J11'!AZ23+'J12'!AZ23+'J13'!AZ23+'J14'!AZ23+'J15'!AZ23+'J16'!AZ23+'J17'!AZ23+'J18'!AZ23+'J19'!AZ23+'J20'!AZ23+'J21'!AZ23+'J22'!AZ23</f>
        <v>0</v>
      </c>
      <c r="BC23" s="455">
        <f>'J1'!BA23+'J2'!BA23+'J3'!BA23+'J4'!BA23+'J5'!BA23+'J6'!BA23+'J7'!BA23+'J8'!BA23+'J9'!BA23+'J10'!BA23++'J11'!BA23+'J12'!BA23+'J13'!BA23+'J14'!BA23+'J15'!BA23+'J16'!BA23+'J17'!BA23+'J18'!BA23+'J19'!BA23+'J20'!BA23+'J21'!BA23+'J22'!BA23</f>
        <v>0</v>
      </c>
      <c r="BD23" s="455">
        <f>'J1'!BB23+'J2'!BB23+'J3'!BB23+'J4'!BB23+'J5'!BB23+'J6'!BB23+'J7'!BB23+'J8'!BB23+'J9'!BB23+'J10'!BB23++'J11'!BB23+'J12'!BB23+'J13'!BB23+'J14'!BB23+'J15'!BB23+'J16'!BB23+'J17'!BB23+'J18'!BB23+'J19'!BB23+'J20'!BB23+'J21'!BB23+'J22'!BB23</f>
        <v>0</v>
      </c>
      <c r="BE23" s="455">
        <f>'J1'!BC23+'J2'!BC23+'J3'!BC23+'J4'!BC23+'J5'!BC23+'J6'!BC23+'J7'!BC23+'J8'!BC23+'J9'!BC23+'J10'!BC23++'J11'!BC23+'J12'!BC23+'J13'!BC23+'J14'!BC23+'J15'!BC23+'J16'!BC23+'J17'!BC23+'J18'!BC23+'J19'!BC23+'J20'!BC23+'J21'!BC23+'J22'!BC23</f>
        <v>0</v>
      </c>
      <c r="BF23" s="455">
        <f>'J1'!BD23+'J2'!BD23+'J3'!BD23+'J4'!BD23+'J5'!BD23+'J6'!BD23+'J7'!BD23+'J8'!BD23+'J9'!BD23+'J10'!BD23++'J11'!BD23+'J12'!BD23+'J13'!BD23+'J14'!BD23+'J15'!BD23+'J16'!BD23+'J17'!BD23+'J18'!BD23+'J19'!BD23+'J20'!BD23+'J21'!BD23+'J22'!BD23</f>
        <v>0</v>
      </c>
      <c r="BG23" s="455">
        <f>'J1'!BE23+'J2'!BE23+'J3'!BE23+'J4'!BE23+'J5'!BE23+'J6'!BE23+'J7'!BE23+'J8'!BE23+'J9'!BE23+'J10'!BE23++'J11'!BE23+'J12'!BE23+'J13'!BE23+'J14'!BE23+'J15'!BE23+'J16'!BE23+'J17'!BE23+'J18'!BE23+'J19'!BE23+'J20'!BE23+'J21'!BE23+'J22'!BE23</f>
        <v>0</v>
      </c>
      <c r="BH23" s="455">
        <f>'J1'!BF23+'J2'!BF23+'J3'!BF23+'J4'!BF23+'J5'!BF23+'J6'!BF23+'J7'!BF23+'J8'!BF23+'J9'!BF23+'J10'!BF23++'J11'!BF23+'J12'!BF23+'J13'!BF23+'J14'!BF23+'J15'!BF23+'J16'!BF23+'J17'!BF23+'J18'!BF23+'J19'!BF23+'J20'!BF23+'J21'!BF23+'J22'!BF23</f>
        <v>0</v>
      </c>
      <c r="BI23" s="458">
        <f>'J1'!BG23+'J2'!BG23+'J3'!BG23+'J4'!BG23+'J5'!BG23+'J6'!BG23+'J7'!BG23+'J8'!BG23+'J9'!BG23+'J10'!BG23++'J11'!BG23+'J12'!BG23+'J13'!BG23+'J14'!BG23+'J15'!BG23+'J16'!BG23+'J17'!BG23+'J18'!BG23+'J19'!BG23+'J20'!BG23+'J21'!BG23+'J22'!BG23</f>
        <v>0</v>
      </c>
    </row>
    <row r="24" spans="1:85" s="335" customFormat="1" ht="15.9" customHeight="1" thickBot="1" x14ac:dyDescent="0.35">
      <c r="A24" s="324"/>
      <c r="B24" s="324"/>
      <c r="C24" s="324"/>
      <c r="D24" s="324"/>
      <c r="E24" s="422"/>
      <c r="F24" s="445"/>
      <c r="G24" s="423"/>
      <c r="H24" s="424"/>
      <c r="I24" s="425"/>
      <c r="J24" s="426"/>
      <c r="K24" s="427"/>
      <c r="L24" s="428"/>
      <c r="M24" s="428"/>
      <c r="N24" s="429"/>
      <c r="O24" s="430"/>
      <c r="P24" s="431"/>
      <c r="Q24" s="432"/>
      <c r="R24" s="433"/>
      <c r="S24" s="434"/>
      <c r="T24" s="435"/>
      <c r="U24" s="436"/>
      <c r="V24" s="436"/>
      <c r="W24" s="436"/>
      <c r="X24" s="436"/>
      <c r="Y24" s="437" t="str">
        <f t="shared" si="11"/>
        <v/>
      </c>
      <c r="Z24" s="438"/>
      <c r="AA24" s="435"/>
      <c r="AB24" s="436"/>
      <c r="AC24" s="435"/>
      <c r="AD24" s="436"/>
      <c r="AE24" s="437" t="str">
        <f t="shared" si="12"/>
        <v/>
      </c>
      <c r="AF24" s="439"/>
      <c r="AG24" s="435"/>
      <c r="AH24" s="436"/>
      <c r="AI24" s="436"/>
      <c r="AJ24" s="436"/>
      <c r="AK24" s="437" t="str">
        <f t="shared" si="13"/>
        <v/>
      </c>
      <c r="AL24" s="439"/>
      <c r="AM24" s="435"/>
      <c r="AN24" s="436"/>
      <c r="AO24" s="436"/>
      <c r="AP24" s="436"/>
      <c r="AQ24" s="440"/>
      <c r="AR24" s="435"/>
      <c r="AS24" s="436"/>
      <c r="AT24" s="436"/>
      <c r="AU24" s="436"/>
      <c r="AV24" s="436"/>
      <c r="AW24" s="441"/>
      <c r="AX24" s="435"/>
      <c r="AY24" s="436"/>
      <c r="AZ24" s="436"/>
      <c r="BA24" s="436"/>
      <c r="BB24" s="436"/>
      <c r="BC24" s="436"/>
      <c r="BD24" s="436"/>
      <c r="BE24" s="436"/>
      <c r="BF24" s="436"/>
      <c r="BG24" s="436"/>
      <c r="BH24" s="436"/>
      <c r="BI24" s="442"/>
    </row>
    <row r="25" spans="1:85" s="324" customFormat="1" ht="15.9" customHeight="1" thickTop="1" thickBot="1" x14ac:dyDescent="0.35">
      <c r="E25" s="881" t="s">
        <v>18</v>
      </c>
      <c r="F25" s="882"/>
      <c r="G25" s="356"/>
      <c r="H25" s="624">
        <f>SUM(H10:I23)</f>
        <v>126</v>
      </c>
      <c r="I25" s="356">
        <f>14*C3</f>
        <v>126</v>
      </c>
      <c r="J25" s="357"/>
      <c r="K25" s="357"/>
      <c r="L25" s="358">
        <f>SUM(L10:L21)/12</f>
        <v>0</v>
      </c>
      <c r="M25" s="359">
        <f>SUM(M10:M21)/12</f>
        <v>0</v>
      </c>
      <c r="N25" s="360">
        <f>SUM(N10:N24)/12</f>
        <v>0.56944444444444442</v>
      </c>
      <c r="O25" s="361">
        <f t="shared" ref="O25" si="17">Q25/P25</f>
        <v>0.65709156193895868</v>
      </c>
      <c r="P25" s="362">
        <f t="shared" si="2"/>
        <v>557</v>
      </c>
      <c r="Q25" s="363">
        <f t="shared" si="3"/>
        <v>366</v>
      </c>
      <c r="R25" s="361">
        <f t="shared" ref="R25" si="18">T25/SUM(T25:X25)</f>
        <v>0.47422680412371132</v>
      </c>
      <c r="S25" s="362">
        <f>SUM(T25:X25)</f>
        <v>97</v>
      </c>
      <c r="T25" s="362">
        <f>SUM(T10:T24)</f>
        <v>46</v>
      </c>
      <c r="U25" s="362">
        <f>SUM(U10:U24)</f>
        <v>25</v>
      </c>
      <c r="V25" s="362">
        <f>SUM(V10:V24)</f>
        <v>6</v>
      </c>
      <c r="W25" s="362">
        <f>SUM(W10:W24)</f>
        <v>18</v>
      </c>
      <c r="X25" s="363">
        <f>SUM(X10:X24)</f>
        <v>2</v>
      </c>
      <c r="Y25" s="364">
        <f t="shared" ref="Y25" si="19">AA25/SUM(AA25:AD25)</f>
        <v>0.59433962264150941</v>
      </c>
      <c r="Z25" s="365">
        <f t="shared" si="5"/>
        <v>106</v>
      </c>
      <c r="AA25" s="362">
        <f>SUM(AA10:AA24)</f>
        <v>63</v>
      </c>
      <c r="AB25" s="362">
        <f>SUM(AB10:AB24)</f>
        <v>30</v>
      </c>
      <c r="AC25" s="362">
        <f>SUM(AC10:AC24)</f>
        <v>5</v>
      </c>
      <c r="AD25" s="362">
        <f>SUM(AD10:AD24)</f>
        <v>8</v>
      </c>
      <c r="AE25" s="366">
        <f t="shared" ref="AE25" si="20">AG25/SUM(AG25:AJ25)</f>
        <v>0.71884984025559107</v>
      </c>
      <c r="AF25" s="367">
        <f t="shared" si="6"/>
        <v>313</v>
      </c>
      <c r="AG25" s="362">
        <f>SUM(AG10:AG24)</f>
        <v>225</v>
      </c>
      <c r="AH25" s="362">
        <f>SUM(AH10:AH24)</f>
        <v>45</v>
      </c>
      <c r="AI25" s="362">
        <f>SUM(AI10:AI24)</f>
        <v>19</v>
      </c>
      <c r="AJ25" s="362">
        <f>SUM(AJ10:AJ24)</f>
        <v>24</v>
      </c>
      <c r="AK25" s="366">
        <f t="shared" ref="AK25" si="21">AM25/SUM(AM25:AP25)</f>
        <v>0.78048780487804881</v>
      </c>
      <c r="AL25" s="367">
        <f t="shared" si="7"/>
        <v>41</v>
      </c>
      <c r="AM25" s="362">
        <f t="shared" ref="AM25:BG25" si="22">SUM(AM10:AM24)</f>
        <v>32</v>
      </c>
      <c r="AN25" s="362">
        <f t="shared" si="22"/>
        <v>6</v>
      </c>
      <c r="AO25" s="362">
        <f t="shared" si="22"/>
        <v>1</v>
      </c>
      <c r="AP25" s="363">
        <f t="shared" si="22"/>
        <v>2</v>
      </c>
      <c r="AQ25" s="368">
        <f t="shared" si="22"/>
        <v>77.5</v>
      </c>
      <c r="AR25" s="369">
        <f t="shared" si="22"/>
        <v>0</v>
      </c>
      <c r="AS25" s="369">
        <f t="shared" si="22"/>
        <v>4</v>
      </c>
      <c r="AT25" s="369">
        <f t="shared" si="22"/>
        <v>61</v>
      </c>
      <c r="AU25" s="369">
        <f t="shared" si="22"/>
        <v>3</v>
      </c>
      <c r="AV25" s="370">
        <f t="shared" si="22"/>
        <v>10</v>
      </c>
      <c r="AW25" s="241">
        <f t="shared" si="22"/>
        <v>79</v>
      </c>
      <c r="AX25" s="371">
        <f t="shared" si="22"/>
        <v>43</v>
      </c>
      <c r="AY25" s="371">
        <f t="shared" si="22"/>
        <v>12</v>
      </c>
      <c r="AZ25" s="371">
        <f t="shared" si="22"/>
        <v>6</v>
      </c>
      <c r="BA25" s="371">
        <f t="shared" si="22"/>
        <v>3</v>
      </c>
      <c r="BB25" s="371">
        <f t="shared" si="22"/>
        <v>4</v>
      </c>
      <c r="BC25" s="371">
        <f t="shared" si="22"/>
        <v>2</v>
      </c>
      <c r="BD25" s="372">
        <f t="shared" si="22"/>
        <v>0</v>
      </c>
      <c r="BE25" s="373">
        <f t="shared" si="22"/>
        <v>0</v>
      </c>
      <c r="BF25" s="373">
        <f t="shared" si="22"/>
        <v>8</v>
      </c>
      <c r="BG25" s="374">
        <f t="shared" si="22"/>
        <v>1</v>
      </c>
      <c r="BH25" s="375"/>
      <c r="BI25" s="375"/>
      <c r="BK25" s="335"/>
      <c r="BL25" s="335"/>
    </row>
    <row r="26" spans="1:85" ht="23.85" customHeight="1" thickTop="1" x14ac:dyDescent="0.3">
      <c r="D26" s="13"/>
      <c r="E26" s="14"/>
      <c r="F26" s="13"/>
      <c r="G26" s="13"/>
      <c r="H26" s="902" t="s">
        <v>172</v>
      </c>
      <c r="I26" s="903"/>
      <c r="J26" s="13"/>
      <c r="K26" s="13"/>
      <c r="L26" s="13"/>
      <c r="M26" s="13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CF26" s="1"/>
      <c r="CG26" s="1"/>
    </row>
    <row r="27" spans="1:85" ht="10.199999999999999" customHeight="1" thickBot="1" x14ac:dyDescent="0.35">
      <c r="D27" s="13"/>
      <c r="E27" s="14"/>
      <c r="F27" s="13"/>
      <c r="G27" s="13"/>
      <c r="H27" s="13"/>
      <c r="I27" s="13"/>
      <c r="J27" s="13"/>
      <c r="K27" s="13"/>
      <c r="L27" s="13"/>
      <c r="M27" s="13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CF27" s="1"/>
      <c r="CG27" s="1"/>
    </row>
    <row r="28" spans="1:85" ht="23.85" customHeight="1" thickTop="1" thickBot="1" x14ac:dyDescent="0.45">
      <c r="D28" s="13"/>
      <c r="E28" s="14"/>
      <c r="F28" s="13"/>
      <c r="G28" s="13"/>
      <c r="H28" s="13"/>
      <c r="I28" s="13"/>
      <c r="J28" s="13"/>
      <c r="K28" s="13"/>
      <c r="L28" s="13"/>
      <c r="M28" s="13"/>
      <c r="N28" s="2"/>
      <c r="O28" s="883" t="s">
        <v>49</v>
      </c>
      <c r="P28" s="884"/>
      <c r="Q28" s="884"/>
      <c r="R28" s="884"/>
      <c r="S28" s="884"/>
      <c r="T28" s="884"/>
      <c r="U28" s="884"/>
      <c r="V28" s="884"/>
      <c r="W28" s="884"/>
      <c r="X28" s="885"/>
      <c r="Y28" s="885"/>
      <c r="Z28" s="885"/>
      <c r="AA28" s="885"/>
      <c r="AB28" s="886"/>
      <c r="AC28" s="887"/>
      <c r="AD28" s="888"/>
      <c r="AE28" s="888"/>
      <c r="AF28" s="888"/>
      <c r="AG28" s="888"/>
      <c r="AH28" s="888"/>
      <c r="AI28" s="888"/>
      <c r="AJ28" s="888"/>
      <c r="AK28" s="888"/>
      <c r="AL28" s="888"/>
      <c r="AM28" s="888"/>
      <c r="AN28" s="888"/>
      <c r="AO28" s="888"/>
      <c r="AP28" s="888"/>
      <c r="AQ28" s="888"/>
      <c r="AR28" s="889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CF28" s="1"/>
      <c r="CG28" s="1"/>
    </row>
    <row r="29" spans="1:85" ht="21.9" customHeight="1" thickTop="1" thickBot="1" x14ac:dyDescent="0.35">
      <c r="B29"/>
      <c r="C29"/>
      <c r="D29" s="13"/>
      <c r="M29" s="13"/>
      <c r="O29" s="890" t="s">
        <v>50</v>
      </c>
      <c r="P29" s="890"/>
      <c r="Q29" s="891" t="s">
        <v>51</v>
      </c>
      <c r="R29" s="891"/>
      <c r="S29" s="892" t="s">
        <v>52</v>
      </c>
      <c r="T29" s="892"/>
      <c r="U29" s="893" t="s">
        <v>53</v>
      </c>
      <c r="V29" s="893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CF29" s="1"/>
      <c r="CG29" s="1"/>
    </row>
    <row r="30" spans="1:85" ht="21.9" customHeight="1" thickTop="1" thickBot="1" x14ac:dyDescent="0.35">
      <c r="B30"/>
      <c r="C30"/>
      <c r="D30" s="13"/>
      <c r="AW30"/>
      <c r="AX30"/>
      <c r="AY30"/>
      <c r="AZ30"/>
      <c r="BA30"/>
      <c r="BB30"/>
      <c r="BC30"/>
      <c r="BD30"/>
      <c r="BE30"/>
      <c r="BF30"/>
      <c r="BG30"/>
      <c r="BH30"/>
      <c r="BI30"/>
      <c r="CF30" s="1"/>
      <c r="CG30" s="1"/>
    </row>
    <row r="31" spans="1:85" ht="21.6" customHeight="1" thickTop="1" thickBot="1" x14ac:dyDescent="0.35">
      <c r="B31"/>
      <c r="C31"/>
      <c r="D31" s="13"/>
      <c r="I31" s="871" t="s">
        <v>127</v>
      </c>
      <c r="J31" s="860"/>
      <c r="K31" s="860"/>
      <c r="L31" s="861"/>
      <c r="M31" s="862"/>
      <c r="N31" s="95"/>
      <c r="R31" s="863" t="s">
        <v>54</v>
      </c>
      <c r="S31" s="864"/>
      <c r="T31" s="864"/>
      <c r="U31" s="864"/>
      <c r="V31" s="864"/>
      <c r="W31" s="864"/>
      <c r="X31" s="864"/>
      <c r="Y31" s="865"/>
      <c r="AD31"/>
      <c r="AE31"/>
      <c r="AF31"/>
      <c r="AG31"/>
      <c r="AH31"/>
      <c r="AI31" s="866" t="s">
        <v>55</v>
      </c>
      <c r="AJ31" s="867"/>
      <c r="AK31" s="867"/>
      <c r="AL31" s="867"/>
      <c r="AM31" s="867"/>
      <c r="AN31" s="867"/>
      <c r="AO31" s="867"/>
      <c r="AP31" s="868"/>
      <c r="AW31"/>
      <c r="AX31"/>
      <c r="AY31"/>
      <c r="AZ31"/>
      <c r="BA31"/>
      <c r="BB31"/>
      <c r="BC31"/>
      <c r="BD31"/>
      <c r="BE31"/>
      <c r="BF31"/>
      <c r="BG31"/>
      <c r="BH31"/>
      <c r="BI31"/>
      <c r="CF31" s="1"/>
      <c r="CG31" s="1"/>
    </row>
    <row r="32" spans="1:85" ht="29.1" customHeight="1" thickTop="1" thickBot="1" x14ac:dyDescent="0.35">
      <c r="B32"/>
      <c r="C32"/>
      <c r="D32" s="13"/>
      <c r="G32"/>
      <c r="H32"/>
      <c r="I32" s="609" t="s">
        <v>56</v>
      </c>
      <c r="J32" s="872"/>
      <c r="K32" s="870"/>
      <c r="L32"/>
      <c r="M32"/>
      <c r="N32"/>
      <c r="R32"/>
      <c r="S32"/>
      <c r="T32"/>
      <c r="U32" s="104"/>
      <c r="V32" s="104"/>
      <c r="W32" s="104"/>
      <c r="X32" s="104"/>
      <c r="Y32" s="104"/>
      <c r="AD32"/>
      <c r="AE32"/>
      <c r="AF32"/>
      <c r="AG32"/>
      <c r="AH32"/>
      <c r="AI32"/>
      <c r="AJ32"/>
      <c r="AK32"/>
      <c r="AL32"/>
      <c r="AM32"/>
      <c r="AN32"/>
      <c r="AO32"/>
      <c r="AP32"/>
      <c r="AW32"/>
      <c r="AX32"/>
      <c r="AY32"/>
      <c r="AZ32"/>
      <c r="BA32"/>
      <c r="BB32"/>
      <c r="BC32"/>
      <c r="BD32"/>
      <c r="BE32"/>
      <c r="BF32"/>
      <c r="BG32"/>
      <c r="BH32"/>
      <c r="BI32"/>
      <c r="CF32" s="1"/>
      <c r="CG32" s="1"/>
    </row>
    <row r="33" spans="2:85" ht="21.6" customHeight="1" thickTop="1" thickBot="1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S33" s="39" t="s">
        <v>57</v>
      </c>
      <c r="T33" s="99"/>
      <c r="U33" s="837"/>
      <c r="V33" s="837"/>
      <c r="W33" s="99"/>
      <c r="X33" s="40" t="s">
        <v>58</v>
      </c>
      <c r="Z33" s="1">
        <f>T34+U34+W34+T35+U35+W35+T36+U36+W36</f>
        <v>81</v>
      </c>
      <c r="AG33" s="3"/>
      <c r="AJ33" s="39" t="s">
        <v>57</v>
      </c>
      <c r="AK33" s="99"/>
      <c r="AL33" s="837"/>
      <c r="AM33" s="837"/>
      <c r="AN33" s="99"/>
      <c r="AO33" s="40" t="s">
        <v>58</v>
      </c>
      <c r="AQ33" s="1">
        <f>AK34+AL34+AN34+AK35+AL35+AN35+AK36+AL36+AN36</f>
        <v>37</v>
      </c>
      <c r="AX33"/>
      <c r="AY33"/>
      <c r="AZ33"/>
      <c r="BA33"/>
      <c r="BB33"/>
      <c r="BC33"/>
      <c r="BD33"/>
      <c r="BE33"/>
      <c r="BF33"/>
      <c r="BG33"/>
      <c r="BH33"/>
      <c r="BI33"/>
      <c r="CF33" s="1"/>
      <c r="CG33" s="1"/>
    </row>
    <row r="34" spans="2:85" ht="24.15" customHeight="1" thickTop="1" x14ac:dyDescent="0.3">
      <c r="B34"/>
      <c r="C34"/>
      <c r="D34"/>
      <c r="E34"/>
      <c r="F34"/>
      <c r="G34"/>
      <c r="H34"/>
      <c r="I34" s="833" t="s">
        <v>59</v>
      </c>
      <c r="J34" s="834"/>
      <c r="K34" s="834"/>
      <c r="L34" s="835"/>
      <c r="M34" s="836"/>
      <c r="N34"/>
      <c r="S34" s="100"/>
      <c r="T34" s="43">
        <f>'J1'!U34+'J2'!U34+'J3'!U34+'J4'!U34+'J5'!U34+'J6'!U34+'J7'!U34+'J8'!U34+'J9'!U34+'J10'!U34+'J11'!U34+'J12'!U34+'J13'!U34+'J14'!U34+'J15'!U34+'J16'!U34+'J17'!U34+'J18'!U34+'J19'!U34+'J20'!U34+'J21'!U34+'J22'!U34</f>
        <v>4</v>
      </c>
      <c r="U34" s="838">
        <f>'J1'!V34+'J2'!V34+'J3'!V34+'J4'!V34+'J5'!V34+'J6'!V34+'J7'!V34+'J8'!V34+'J9'!V34+'J10'!V34+'J11'!V34+'J12'!V34+'J13'!V34+'J14'!V34+'J15'!V34+'J16'!V34+'J17'!V34+'J18'!V34+'J19'!V34+'J20'!V34+'J21'!V34+'J22'!V34</f>
        <v>9</v>
      </c>
      <c r="V34" s="838"/>
      <c r="W34" s="42">
        <f>'J1'!X34+'J2'!X34+'J3'!X34+'J4'!X34+'J5'!X34+'J6'!X34+'J7'!X34+'J8'!X34+'J9'!X34+'J10'!X34+'J11'!X34+'J12'!X34+'J13'!X34+'J14'!X34+'J15'!X34+'J16'!X34+'J17'!X34+'J18'!X34+'J19'!X34+'J20'!X34+'J21'!X34+'J22'!X34</f>
        <v>5</v>
      </c>
      <c r="X34" s="100"/>
      <c r="Z34" s="1">
        <f>O37+P40+Q43+R40+S46+T43+U41+T37+X43+X40+Z40+Y37</f>
        <v>82</v>
      </c>
      <c r="AG34" s="3"/>
      <c r="AJ34" s="100"/>
      <c r="AK34" s="43">
        <f>'J1'!AL34+'J2'!AL34+'J3'!AL34+'J4'!AL34+'J5'!AL34+'J6'!AL34+'J7'!AL34+'J8'!AL34+'J9'!AL34+'J10'!AL34+'J11'!AL34+'J12'!AL34+'J13'!AL34+'J14'!AL34+'J15'!AL34+'J16'!AL34+'J17'!AL34+'J18'!AL34+'J19'!AL34+'J20'!AL34+'J21'!AL34+'J22'!AL34</f>
        <v>3</v>
      </c>
      <c r="AL34" s="838">
        <f>'J1'!AM34+'J2'!AM34+'J3'!AM34+'J4'!AM34+'J5'!AM34+'J6'!AM34+'J7'!AM34+'J8'!AM34+'J9'!AM34+'J10'!AM34+'J11'!AM34+'J12'!AM34+'J13'!AM34+'J14'!AM34+'J15'!AM34+'J16'!AM34+'J17'!AM34+'J18'!AM34+'J19'!AM34+'J20'!AM34+'J21'!AM34+'J22'!AM34</f>
        <v>4</v>
      </c>
      <c r="AM34" s="838"/>
      <c r="AN34" s="42">
        <f>'J1'!AO34+'J2'!AO34+'J3'!AO34+'J4'!AO34+'J5'!AO34+'J6'!AO34+'J7'!AO34+'J8'!AO34+'J9'!AO34+'J10'!AO34+'J11'!AO34+'J12'!AO34+'J13'!AO34+'J14'!AO34+'J15'!AO34+'J16'!AO34+'J17'!AO34+'J18'!AO34+'J19'!AO34+'J20'!AO34+'J21'!AO34+'J22'!AO34</f>
        <v>0</v>
      </c>
      <c r="AO34" s="100"/>
      <c r="AQ34" s="1">
        <f>AF37+AG40+AH43+AI40+AJ46+AK43+AL41+AK37+AO43+AO40+AQ40+AP37</f>
        <v>68</v>
      </c>
      <c r="AX34"/>
      <c r="AY34"/>
      <c r="AZ34"/>
      <c r="BA34"/>
      <c r="BB34"/>
      <c r="BC34"/>
      <c r="BD34"/>
      <c r="BE34"/>
      <c r="BF34"/>
      <c r="BG34"/>
      <c r="BH34"/>
      <c r="BI34"/>
      <c r="CF34" s="1"/>
      <c r="CG34" s="1"/>
    </row>
    <row r="35" spans="2:85" ht="24.15" customHeight="1" x14ac:dyDescent="0.3">
      <c r="B35"/>
      <c r="C35"/>
      <c r="D35"/>
      <c r="E35"/>
      <c r="F35"/>
      <c r="G35"/>
      <c r="H35"/>
      <c r="I35" s="776" t="s">
        <v>5</v>
      </c>
      <c r="J35" s="840"/>
      <c r="K35" s="839"/>
      <c r="L35" s="850">
        <f>O37+T37+Y37+P40+R40+U41+X40+Z40+Q43+T43+X43+AP37+AF37+AK37+AG40+AI40+AO40+AQ40+AL41+AH43+AK43+AO43+AJ46+S46</f>
        <v>150</v>
      </c>
      <c r="M35" s="778"/>
      <c r="N35"/>
      <c r="S35" s="101"/>
      <c r="T35" s="43">
        <f>'J1'!U35+'J2'!U35+'J3'!U35+'J4'!U35+'J5'!U35+'J6'!U35+'J7'!U35+'J8'!U35+'J9'!U35+'J10'!U35+'J11'!U35+'J12'!U35+'J13'!U35+'J14'!U35+'J15'!U35+'J16'!U35+'J17'!U35+'J18'!U35+'J19'!U35+'J20'!U35+'J21'!U35+'J22'!U35</f>
        <v>14</v>
      </c>
      <c r="U35" s="779">
        <f>'J1'!V35+'J2'!V35+'J3'!V35+'J4'!V35+'J5'!V35+'J6'!V35+'J7'!V35+'J8'!V35+'J9'!V35+'J10'!V35+'J11'!V35+'J12'!V35+'J13'!V35+'J14'!V35+'J15'!V35+'J16'!V35+'J17'!V35+'J18'!V35+'J19'!V35+'J20'!V35+'J21'!V35+'J22'!V35</f>
        <v>5</v>
      </c>
      <c r="V35" s="779"/>
      <c r="W35" s="44">
        <f>'J1'!X35+'J2'!X35+'J3'!X35+'J4'!X35+'J5'!X35+'J6'!X35+'J7'!X35+'J8'!X35+'J9'!X35+'J10'!X35+'J11'!X35+'J12'!X35+'J13'!X35+'J14'!X35+'J15'!X35+'J16'!X35+'J17'!X35+'J18'!X35+'J19'!X35+'J20'!X35+'J21'!X35+'J22'!X35</f>
        <v>13</v>
      </c>
      <c r="X35" s="101"/>
      <c r="AG35" s="3"/>
      <c r="AJ35" s="101"/>
      <c r="AK35" s="43">
        <f>'J1'!AL35+'J2'!AL35+'J3'!AL35+'J4'!AL35+'J5'!AL35+'J6'!AL35+'J7'!AL35+'J8'!AL35+'J9'!AL35+'J10'!AL35+'J11'!AL35+'J12'!AL35+'J13'!AL35+'J14'!AL35+'J15'!AL35+'J16'!AL35+'J17'!AL35+'J18'!AL35+'J19'!AL35+'J20'!AL35+'J21'!AL35+'J22'!AL35</f>
        <v>7</v>
      </c>
      <c r="AL35" s="779">
        <f>'J1'!AM35+'J2'!AM35+'J3'!AM35+'J4'!AM35+'J5'!AM35+'J6'!AM35+'J7'!AM35+'J8'!AM35+'J9'!AM35+'J10'!AM35+'J11'!AM35+'J12'!AM35+'J13'!AM35+'J14'!AM35+'J15'!AM35+'J16'!AM35+'J17'!AM35+'J18'!AM35+'J19'!AM35+'J20'!AM35+'J21'!AM35+'J22'!AM35</f>
        <v>6</v>
      </c>
      <c r="AM35" s="779"/>
      <c r="AN35" s="44">
        <f>'J1'!AO35+'J2'!AO35+'J3'!AO35+'J4'!AO35+'J5'!AO35+'J6'!AO35+'J7'!AO35+'J8'!AO35+'J9'!AO35+'J10'!AO35+'J11'!AO35+'J12'!AO35+'J13'!AO35+'J14'!AO35+'J15'!AO35+'J16'!AO35+'J17'!AO35+'J18'!AO35+'J19'!AO35+'J20'!AO35+'J21'!AO35+'J22'!AO35</f>
        <v>5</v>
      </c>
      <c r="AO35" s="101"/>
      <c r="AX35"/>
      <c r="AY35"/>
      <c r="AZ35"/>
      <c r="BA35"/>
      <c r="BB35"/>
      <c r="BC35"/>
      <c r="BD35"/>
      <c r="BE35"/>
      <c r="BF35"/>
      <c r="BG35"/>
      <c r="BH35"/>
      <c r="BI35"/>
      <c r="CF35" s="1"/>
      <c r="CG35" s="1"/>
    </row>
    <row r="36" spans="2:85" ht="24.15" customHeight="1" thickBot="1" x14ac:dyDescent="0.35">
      <c r="B36"/>
      <c r="C36"/>
      <c r="D36"/>
      <c r="E36"/>
      <c r="F36"/>
      <c r="G36"/>
      <c r="H36"/>
      <c r="I36" s="851" t="s">
        <v>54</v>
      </c>
      <c r="J36" s="852"/>
      <c r="K36" s="853"/>
      <c r="L36" s="853">
        <f>T34+U34+W34+T35+U35+W35+T36+U36+W36</f>
        <v>81</v>
      </c>
      <c r="M36" s="854"/>
      <c r="N36"/>
      <c r="O36" s="93"/>
      <c r="P36" s="93"/>
      <c r="Q36" s="93"/>
      <c r="R36" s="93"/>
      <c r="S36" s="102"/>
      <c r="T36" s="45">
        <f>'J1'!U36+'J2'!U36+'J3'!U36+'J4'!U36+'J5'!U36+'J6'!U36+'J7'!U36+'J8'!U36+'J9'!U36+'J10'!U36+'J11'!U36+'J12'!U36+'J13'!U36+'J14'!U36+'J15'!U36+'J16'!U36+'J17'!U36+'J18'!U36+'J19'!U36+'J20'!U36+'J21'!U36+'J22'!U36</f>
        <v>10</v>
      </c>
      <c r="U36" s="780">
        <f>'J1'!V36+'J2'!V36+'J3'!V36+'J4'!V36+'J5'!V36+'J6'!V36+'J7'!V36+'J8'!V36+'J9'!V36+'J10'!V36+'J11'!V36+'J12'!V36+'J13'!V36+'J14'!V36+'J15'!V36+'J16'!V36+'J17'!V36+'J18'!V36+'J19'!V36+'J20'!V36+'J21'!V36+'J22'!V36</f>
        <v>11</v>
      </c>
      <c r="V36" s="780"/>
      <c r="W36" s="46">
        <f>'J1'!X36+'J2'!X36+'J3'!X36+'J4'!X36+'J5'!X36+'J6'!X36+'J7'!X36+'J8'!X36+'J9'!X36+'J10'!X36+'J11'!X36+'J12'!X36+'J13'!X36+'J14'!X36+'J15'!X36+'J16'!X36+'J17'!X36+'J18'!X36+'J19'!X36+'J20'!X36+'J21'!X36+'J22'!X36</f>
        <v>10</v>
      </c>
      <c r="X36" s="103"/>
      <c r="Y36" s="93"/>
      <c r="Z36" s="93"/>
      <c r="AA36" s="93"/>
      <c r="AB36" s="93"/>
      <c r="AF36" s="93"/>
      <c r="AG36" s="93"/>
      <c r="AH36" s="93"/>
      <c r="AI36" s="93"/>
      <c r="AJ36" s="102"/>
      <c r="AK36" s="45">
        <f>'J1'!AL36+'J2'!AL36+'J3'!AL36+'J4'!AL36+'J5'!AL36+'J6'!AL36+'J7'!AL36+'J8'!AL36+'J9'!AL36+'J10'!AL36+'J11'!AL36+'J12'!AL36+'J13'!AL36+'J14'!AL36+'J15'!AL36+'J16'!AL36+'J17'!AL36+'J18'!AL36+'J19'!AL36+'J20'!AL36+'J21'!AL36+'J22'!AL36</f>
        <v>3</v>
      </c>
      <c r="AL36" s="780">
        <f>'J1'!AM36+'J2'!AM36+'J3'!AM36+'J4'!AM36+'J5'!AM36+'J6'!AM36+'J7'!AM36+'J8'!AM36+'J9'!AM36+'J10'!AM36+'J11'!AM36+'J12'!AM36+'J13'!AM36+'J14'!AM36+'J15'!AM36+'J16'!AM36+'J17'!AM36+'J18'!AM36+'J19'!AM36+'J20'!AM36+'J21'!AM36+'J22'!AM36</f>
        <v>6</v>
      </c>
      <c r="AM36" s="780"/>
      <c r="AN36" s="46">
        <f>'J1'!AO36+'J2'!AO36+'J3'!AO36+'J4'!AO36+'J5'!AO36+'J6'!AO36+'J7'!AO36+'J8'!AO36+'J9'!AO36+'J10'!AO36+'J11'!AO36+'J12'!AO36+'J13'!AO36+'J14'!AO36+'J15'!AO36+'J16'!AO36+'J17'!AO36+'J18'!AO36+'J19'!AO36+'J20'!AO36+'J21'!AO36+'J22'!AO36</f>
        <v>3</v>
      </c>
      <c r="AO36" s="103"/>
      <c r="AP36" s="93"/>
      <c r="AQ36" s="93"/>
      <c r="AR36" s="93"/>
      <c r="AS36" s="93"/>
      <c r="AW36" s="95"/>
      <c r="AX36"/>
      <c r="AY36"/>
      <c r="AZ36"/>
      <c r="BA36"/>
      <c r="BB36"/>
      <c r="BC36"/>
      <c r="BD36"/>
      <c r="BE36"/>
      <c r="BF36"/>
      <c r="BG36"/>
      <c r="BH36"/>
      <c r="BI36"/>
      <c r="CF36" s="1"/>
      <c r="CG36" s="1"/>
    </row>
    <row r="37" spans="2:85" ht="24.15" customHeight="1" thickTop="1" x14ac:dyDescent="0.3">
      <c r="B37"/>
      <c r="C37"/>
      <c r="D37"/>
      <c r="E37"/>
      <c r="F37"/>
      <c r="G37"/>
      <c r="H37"/>
      <c r="I37" s="855" t="s">
        <v>55</v>
      </c>
      <c r="J37" s="856"/>
      <c r="K37" s="857"/>
      <c r="L37" s="857">
        <f>AK34+AL34+AN34+AK35+AL35+AN35+AK36+AL36+AN36</f>
        <v>37</v>
      </c>
      <c r="M37" s="858"/>
      <c r="N37"/>
      <c r="O37" s="727">
        <f>'J1'!P37+'J2'!P37+'J3'!P37+'J4'!P37+'J5'!P37+'J6'!P37+'J7'!P37+'J8'!P37+'J9'!P37+'J10'!P37+'J11'!P37+'J12'!P37+'J13'!P37+'J14'!P37+'J15'!P37+'J16'!P37+'J17'!P37+'J18'!P37+'J19'!P37+'J20'!P37+'J21'!P37+'J22'!P37</f>
        <v>6</v>
      </c>
      <c r="P37" s="783"/>
      <c r="Q37" s="787">
        <f>O37/L35</f>
        <v>0.04</v>
      </c>
      <c r="R37" s="788"/>
      <c r="S37" s="95"/>
      <c r="T37" s="791">
        <f>'J1'!U37+'J2'!U37+'J3'!U37+'J4'!U37+'J5'!U37+'J6'!U37+'J7'!U37+'J8'!U37+'J9'!U37+'J10'!U37+'J11'!U37+'J12'!U37+'J13'!U37+'J14'!U37+'J15'!U37+'J16'!U37+'J17'!U37+'J18'!U37+'J19'!U37+'J20'!U37+'J21'!U37+'J22'!U37</f>
        <v>31</v>
      </c>
      <c r="U37" s="792"/>
      <c r="V37" s="797">
        <f>T37/$L$35</f>
        <v>0.20666666666666667</v>
      </c>
      <c r="W37" s="798"/>
      <c r="X37" s="95"/>
      <c r="Y37" s="727">
        <f>'J1'!Z37+'J2'!Z37+'J3'!Z37+'J4'!Z37+'J5'!Z37+'J6'!Z37+'J7'!Z37+'J8'!Z37+'J9'!Z37+'J10'!Z37+'J11'!Z37+'J12'!Z37+'J13'!Z37+'J14'!Z37+'J15'!Z37+'J16'!Z37+'J17'!Z37+'J18'!Z37+'J19'!Z37+'J20'!Z37+'J21'!Z37+'J22'!Z37</f>
        <v>9</v>
      </c>
      <c r="Z37" s="728"/>
      <c r="AA37" s="803">
        <f>Y37/L35</f>
        <v>0.06</v>
      </c>
      <c r="AB37" s="804"/>
      <c r="AF37" s="727">
        <f>'J1'!AG37+'J2'!AG37+'J3'!AG37+'J4'!AG37+'J5'!AG37+'J6'!AG37+'J7'!AG37+'J8'!AG37+'J9'!AG37+'J10'!AG37+'J11'!AG37+'J12'!AG37+'J13'!AG37+'J14'!AG37+'J15'!AG37+'J16'!AG37+'J17'!AG37+'J18'!AG37+'J19'!AG37+'J20'!AG37+'J21'!AG37+'J22'!AG37</f>
        <v>9</v>
      </c>
      <c r="AG37" s="783"/>
      <c r="AH37" s="787">
        <f>AF37/L35</f>
        <v>0.06</v>
      </c>
      <c r="AI37" s="788"/>
      <c r="AJ37" s="95"/>
      <c r="AK37" s="791">
        <f>'J1'!AL37+'J2'!AL37+'J3'!AL37+'J4'!AL37+'J5'!AL37+'J6'!AL37+'J7'!AL37+'J8'!AL37+'J9'!AL37+'J10'!AL37+'J11'!AL37+'J12'!AL37+'J13'!AL37+'J14'!AL37+'J15'!AL37+'J16'!AL37+'J17'!AL37+'J18'!AL37+'J19'!AL37+'J20'!AL37+'J21'!AL37+'J22'!AL37</f>
        <v>12</v>
      </c>
      <c r="AL37" s="792"/>
      <c r="AM37" s="797">
        <f>AK37/$L$35</f>
        <v>0.08</v>
      </c>
      <c r="AN37" s="798"/>
      <c r="AO37" s="95"/>
      <c r="AP37" s="727">
        <f>'J1'!AQ37+'J2'!AQ37+'J3'!AQ37+'J4'!AQ37+'J5'!AQ37+'J6'!AQ37+'J7'!AQ37+'J8'!AQ37+'J9'!AQ37+'J10'!AQ37+'J11'!AQ37+'J12'!AQ37+'J13'!AQ37+'J14'!AQ37+'J15'!AQ37+'J16'!AQ37+'J17'!AQ37+'J18'!AQ37+'J19'!AQ37+'J20'!AQ37+'J21'!AQ37+'J22'!AQ37</f>
        <v>7</v>
      </c>
      <c r="AQ37" s="728"/>
      <c r="AR37" s="803">
        <f>AP37/L35</f>
        <v>4.6666666666666669E-2</v>
      </c>
      <c r="AS37" s="804"/>
      <c r="AW37" s="95"/>
      <c r="AX37" s="96"/>
      <c r="AZ37"/>
      <c r="BA37"/>
      <c r="BB37"/>
      <c r="BC37"/>
      <c r="BD37"/>
      <c r="BE37"/>
      <c r="BF37"/>
      <c r="BG37"/>
      <c r="BH37"/>
      <c r="BI37"/>
      <c r="CF37" s="1"/>
      <c r="CG37" s="1"/>
    </row>
    <row r="38" spans="2:85" ht="24.15" customHeight="1" thickBot="1" x14ac:dyDescent="0.35">
      <c r="B38"/>
      <c r="C38"/>
      <c r="D38"/>
      <c r="E38"/>
      <c r="F38"/>
      <c r="G38"/>
      <c r="H38"/>
      <c r="I38" s="842" t="s">
        <v>60</v>
      </c>
      <c r="J38" s="843"/>
      <c r="K38" s="844"/>
      <c r="L38" s="845">
        <f>L37/L35</f>
        <v>0.24666666666666667</v>
      </c>
      <c r="M38" s="846"/>
      <c r="N38"/>
      <c r="O38" s="729"/>
      <c r="P38" s="784"/>
      <c r="Q38" s="787"/>
      <c r="R38" s="788"/>
      <c r="S38" s="95"/>
      <c r="T38" s="793"/>
      <c r="U38" s="794"/>
      <c r="V38" s="799"/>
      <c r="W38" s="800"/>
      <c r="X38" s="95"/>
      <c r="Y38" s="729"/>
      <c r="Z38" s="730"/>
      <c r="AA38" s="787"/>
      <c r="AB38" s="788"/>
      <c r="AF38" s="729"/>
      <c r="AG38" s="784"/>
      <c r="AH38" s="787"/>
      <c r="AI38" s="788"/>
      <c r="AJ38" s="95"/>
      <c r="AK38" s="793"/>
      <c r="AL38" s="794"/>
      <c r="AM38" s="799"/>
      <c r="AN38" s="800"/>
      <c r="AO38" s="95"/>
      <c r="AP38" s="729"/>
      <c r="AQ38" s="730"/>
      <c r="AR38" s="787"/>
      <c r="AS38" s="788"/>
      <c r="AW38" s="95"/>
      <c r="AX38" s="96"/>
      <c r="AZ38"/>
      <c r="BA38"/>
      <c r="BB38"/>
      <c r="BC38"/>
      <c r="BD38"/>
      <c r="BE38"/>
      <c r="BF38"/>
      <c r="BG38"/>
      <c r="BH38"/>
      <c r="BI38"/>
      <c r="CF38" s="1"/>
      <c r="CG38" s="1"/>
    </row>
    <row r="39" spans="2:85" ht="21.6" customHeight="1" thickTop="1" thickBot="1" x14ac:dyDescent="0.35">
      <c r="B39"/>
      <c r="C39"/>
      <c r="D39"/>
      <c r="E39"/>
      <c r="F39"/>
      <c r="G39"/>
      <c r="H39"/>
      <c r="I39" s="847" t="s">
        <v>61</v>
      </c>
      <c r="J39" s="848"/>
      <c r="K39" s="847"/>
      <c r="L39" s="849">
        <f>(R40+T43+X40+AI40+AK43+AO40)/L35</f>
        <v>0.37333333333333335</v>
      </c>
      <c r="M39" s="849"/>
      <c r="N39"/>
      <c r="O39" s="785"/>
      <c r="P39" s="786"/>
      <c r="Q39" s="789"/>
      <c r="R39" s="790"/>
      <c r="S39" s="95"/>
      <c r="T39" s="795"/>
      <c r="U39" s="796"/>
      <c r="V39" s="801"/>
      <c r="W39" s="802"/>
      <c r="X39" s="95"/>
      <c r="Y39" s="731"/>
      <c r="Z39" s="732"/>
      <c r="AA39" s="789"/>
      <c r="AB39" s="790"/>
      <c r="AF39" s="785"/>
      <c r="AG39" s="786"/>
      <c r="AH39" s="789"/>
      <c r="AI39" s="790"/>
      <c r="AJ39" s="95"/>
      <c r="AK39" s="795"/>
      <c r="AL39" s="796"/>
      <c r="AM39" s="801"/>
      <c r="AN39" s="802"/>
      <c r="AO39" s="95"/>
      <c r="AP39" s="731"/>
      <c r="AQ39" s="732"/>
      <c r="AR39" s="789"/>
      <c r="AS39" s="790"/>
      <c r="AW39" s="95"/>
      <c r="AX39" s="96"/>
      <c r="AZ39"/>
      <c r="BA39"/>
      <c r="BB39"/>
      <c r="BC39"/>
      <c r="BD39"/>
      <c r="BE39"/>
      <c r="BF39"/>
      <c r="BG39"/>
      <c r="BH39"/>
      <c r="BI39"/>
      <c r="CF39" s="1"/>
      <c r="CG39" s="1"/>
    </row>
    <row r="40" spans="2:85" ht="21.6" customHeight="1" thickTop="1" thickBot="1" x14ac:dyDescent="0.35">
      <c r="B40"/>
      <c r="C40"/>
      <c r="D40"/>
      <c r="E40"/>
      <c r="F40"/>
      <c r="G40"/>
      <c r="H40"/>
      <c r="I40" s="839" t="s">
        <v>62</v>
      </c>
      <c r="J40" s="840"/>
      <c r="K40" s="839"/>
      <c r="L40" s="841">
        <f>(P40+Q43+S46+X43+Z40+AG40+AH43+AJ46+AO43+AQ40)/L35</f>
        <v>4.6666666666666669E-2</v>
      </c>
      <c r="M40" s="841"/>
      <c r="N40"/>
      <c r="O40" s="95"/>
      <c r="P40" s="764">
        <f>'J1'!Q40+'J2'!Q40+'J3'!Q40+'J4'!Q40+'J5'!Q40+'J6'!Q40+'J7'!Q40+'J8'!Q40+'J9'!Q40+'J10'!Q40+'J11'!Q40+'J12'!Q40+'J13'!Q40+'J14'!Q40+'J15'!Q40+'J16'!Q40+'J17'!Q40+'J18'!Q40+'J19'!Q40+'J20'!Q40+'J21'!Q40+'J22'!Q40</f>
        <v>0</v>
      </c>
      <c r="Q40" s="751">
        <f>P40/L35</f>
        <v>0</v>
      </c>
      <c r="R40" s="810">
        <f>'J1'!S40+'J2'!S40+'J3'!S40+'J4'!S40+'J5'!S40+'J6'!S40+'J7'!S40+'J8'!S40+'J9'!S40+'J10'!S40+'J11'!S40+'J12'!S40+'J13'!S40+'J14'!S40+'J15'!S40+'J16'!S40+'J17'!S40+'J18'!S40+'J19'!S40+'J20'!S40+'J21'!S40+'J22'!S40</f>
        <v>7</v>
      </c>
      <c r="S40" s="813">
        <f>R40/L35</f>
        <v>4.6666666666666669E-2</v>
      </c>
      <c r="T40" s="95"/>
      <c r="U40" s="809" t="s">
        <v>63</v>
      </c>
      <c r="V40" s="809"/>
      <c r="W40" s="95"/>
      <c r="X40" s="815">
        <f>'J1'!Y40+'J2'!Y40+'J3'!Y40+'J4'!Y40+'J5'!Y40+'J6'!Y40+'J7'!Y40+'J8'!Y40+'J9'!Y40+'J10'!Y40+'J11'!Y40+'J12'!Y40+'J13'!Y40+'J14'!Y40+'J15'!Y40+'J16'!Y40+'J17'!Y40+'J18'!Y40+'J19'!Y40+'J20'!Y40+'J21'!Y40+'J22'!Y40</f>
        <v>7</v>
      </c>
      <c r="Y40" s="813">
        <f>X40/L35</f>
        <v>4.6666666666666669E-2</v>
      </c>
      <c r="Z40" s="724">
        <f>'J1'!AA40+'J2'!AA40+'J3'!AA40+'J4'!AA40+'J5'!AA40+'J6'!AA40+'J7'!AA40+'J8'!AA40+'J9'!AA40+'J10'!AA40+'J11'!AA40+'J12'!AA40+'J13'!AA40+'J14'!AA40+'J15'!AA40+'J16'!AA40+'J17'!AA40+'J18'!AA40+'J19'!AA40+'J20'!AA40+'J21'!AA40+'J22'!AA40</f>
        <v>0</v>
      </c>
      <c r="AA40" s="751">
        <f>Z40/L35</f>
        <v>0</v>
      </c>
      <c r="AB40" s="95"/>
      <c r="AF40" s="95"/>
      <c r="AG40" s="764">
        <f>'J1'!AH40+'J2'!AH40+'J3'!AH40+'J4'!AH40+'J5'!AH40+'J6'!AH40+'J7'!AH40+'J8'!AH40+'J9'!AH40+'J10'!AH40+'J11'!AH40+'J12'!AH40+'J13'!AH40+'J14'!AH40+'J15'!AH40+'J16'!AH40+'J17'!AH40+'J18'!AH40+'J19'!AH40+'J20'!AH40+'J21'!AH40+'J22'!AH40</f>
        <v>0</v>
      </c>
      <c r="AH40" s="751">
        <f>AG40/L35</f>
        <v>0</v>
      </c>
      <c r="AI40" s="810">
        <f>'J1'!AJ40+'J2'!AJ40+'J3'!AJ40+'J4'!AJ40+'J5'!AJ40+'J6'!AJ40+'J7'!AJ40+'J8'!AJ40+'J9'!AJ40+'J10'!AJ40+'J11'!AJ40+'J12'!AJ40+'J13'!AJ40+'J14'!AJ40+'J15'!AJ40+'J16'!AJ40+'J17'!AJ40+'J18'!AJ40+'J19'!AJ40+'J20'!AJ40+'J21'!AJ40+'J22'!AJ40</f>
        <v>7</v>
      </c>
      <c r="AJ40" s="813">
        <f>AI40/L35</f>
        <v>4.6666666666666669E-2</v>
      </c>
      <c r="AK40" s="95"/>
      <c r="AL40" s="809" t="s">
        <v>63</v>
      </c>
      <c r="AM40" s="809"/>
      <c r="AN40" s="95"/>
      <c r="AO40" s="815">
        <f>'J1'!AP40+'J2'!AP40+'J3'!AP40+'J4'!AP40+'J5'!AP40+'J6'!AP40+'J7'!AP40+'J8'!AP40+'J9'!AP40+'J10'!AP40+'J11'!AP40+'J12'!AP40+'J13'!AP40+'J14'!AP40+'J15'!AP40+'J16'!AP40+'J17'!AP40+'J18'!AP40+'J19'!AP40+'J20'!AP40+'J21'!AP40+'J22'!AP40</f>
        <v>7</v>
      </c>
      <c r="AP40" s="813">
        <f>AO40/L35</f>
        <v>4.6666666666666669E-2</v>
      </c>
      <c r="AQ40" s="724">
        <f>'J1'!AR40+'J2'!AR40+'J3'!AR40+'J4'!AR40+'J5'!AR40+'J6'!AR40+'J7'!AR40+'J8'!AR40+'J9'!AR40+'J10'!AR40+'J11'!AR40+'J12'!AR40+'J13'!AR40+'J14'!AR40+'J15'!AR40+'J16'!AR40+'J17'!AR40+'J18'!AR40+'J19'!AR40+'J20'!AR40+'J21'!AR40+'J22'!AR40</f>
        <v>0</v>
      </c>
      <c r="AR40" s="751">
        <f>AQ40/L35</f>
        <v>0</v>
      </c>
      <c r="AS40" s="95"/>
      <c r="AW40" s="95"/>
      <c r="AX40" s="96"/>
      <c r="CF40"/>
      <c r="CG40" s="1"/>
    </row>
    <row r="41" spans="2:85" ht="18.45" customHeight="1" thickTop="1" x14ac:dyDescent="0.3">
      <c r="B41"/>
      <c r="C41"/>
      <c r="D41"/>
      <c r="E41"/>
      <c r="F41"/>
      <c r="G41"/>
      <c r="H41"/>
      <c r="I41" s="839" t="s">
        <v>64</v>
      </c>
      <c r="J41" s="840"/>
      <c r="K41" s="839"/>
      <c r="L41" s="841">
        <f>(T37+AK37)/L35</f>
        <v>0.28666666666666668</v>
      </c>
      <c r="M41" s="841"/>
      <c r="N41"/>
      <c r="O41" s="95"/>
      <c r="P41" s="765"/>
      <c r="Q41" s="751"/>
      <c r="R41" s="811"/>
      <c r="S41" s="814"/>
      <c r="T41" s="95"/>
      <c r="U41" s="771">
        <f>'J1'!V41+'J2'!V41+'J3'!V41+'J4'!V41+'J5'!V41+'J6'!V41+'J7'!V41+'J8'!V41+'J9'!V41+'J10'!V41+'J11'!V41+'J12'!V41+'J13'!V41+'J14'!V41+'J15'!V41+'J16'!V41+'J17'!V41+'J18'!V41+'J19'!V41+'J20'!V41+'J21'!V41+'J22'!V41</f>
        <v>8</v>
      </c>
      <c r="V41" s="771"/>
      <c r="W41" s="95"/>
      <c r="X41" s="811"/>
      <c r="Y41" s="814"/>
      <c r="Z41" s="725"/>
      <c r="AA41" s="751"/>
      <c r="AB41" s="95"/>
      <c r="AF41" s="95"/>
      <c r="AG41" s="765"/>
      <c r="AH41" s="751"/>
      <c r="AI41" s="811"/>
      <c r="AJ41" s="814"/>
      <c r="AK41" s="95"/>
      <c r="AL41" s="771">
        <f>'J1'!AM41+'J2'!AM41+'J3'!AM41+'J4'!AM41+'J5'!AM41+'J6'!AM41+'J7'!AM41+'J8'!AM41+'J9'!AM41+'J10'!AM41+'J11'!AM41+'J12'!AM41+'J13'!AM41+'J14'!AM41+'J15'!AM41+'J16'!AM41+'J17'!AM41+'J18'!AM41+'J19'!AM41+'J20'!AM41+'J21'!AM41+'J22'!AM41</f>
        <v>5</v>
      </c>
      <c r="AM41" s="771"/>
      <c r="AN41" s="95"/>
      <c r="AO41" s="811"/>
      <c r="AP41" s="814"/>
      <c r="AQ41" s="725"/>
      <c r="AR41" s="751"/>
      <c r="AS41" s="95"/>
      <c r="AW41" s="95"/>
      <c r="AX41" s="96"/>
      <c r="CF41"/>
      <c r="CG41" s="1"/>
    </row>
    <row r="42" spans="2:85" ht="21.6" customHeight="1" thickBot="1" x14ac:dyDescent="0.35">
      <c r="B42"/>
      <c r="C42"/>
      <c r="D42"/>
      <c r="E42"/>
      <c r="F42"/>
      <c r="G42"/>
      <c r="H42"/>
      <c r="I42" s="839" t="s">
        <v>65</v>
      </c>
      <c r="J42" s="840"/>
      <c r="K42" s="839"/>
      <c r="L42" s="841">
        <f>(O37+Y37+AF37+AP37)/L35</f>
        <v>0.20666666666666667</v>
      </c>
      <c r="M42" s="841"/>
      <c r="N42"/>
      <c r="O42" s="95"/>
      <c r="P42" s="766"/>
      <c r="Q42" s="752"/>
      <c r="R42" s="812"/>
      <c r="S42" s="814"/>
      <c r="T42" s="95"/>
      <c r="U42" s="772">
        <f>U41/L35</f>
        <v>5.3333333333333337E-2</v>
      </c>
      <c r="V42" s="772"/>
      <c r="W42" s="95"/>
      <c r="X42" s="812"/>
      <c r="Y42" s="814"/>
      <c r="Z42" s="726"/>
      <c r="AA42" s="752"/>
      <c r="AB42" s="95"/>
      <c r="AF42" s="95"/>
      <c r="AG42" s="766"/>
      <c r="AH42" s="752"/>
      <c r="AI42" s="812"/>
      <c r="AJ42" s="814"/>
      <c r="AK42" s="95"/>
      <c r="AL42" s="772">
        <f>AL41/L35</f>
        <v>3.3333333333333333E-2</v>
      </c>
      <c r="AM42" s="772"/>
      <c r="AN42" s="95"/>
      <c r="AO42" s="812"/>
      <c r="AP42" s="814"/>
      <c r="AQ42" s="726"/>
      <c r="AR42" s="752"/>
      <c r="AS42" s="95"/>
      <c r="AW42" s="95"/>
      <c r="AX42" s="96"/>
      <c r="CF42"/>
      <c r="CG42" s="1"/>
    </row>
    <row r="43" spans="2:85" ht="21.6" customHeight="1" thickTop="1" thickBot="1" x14ac:dyDescent="0.35">
      <c r="B43"/>
      <c r="C43"/>
      <c r="D43"/>
      <c r="E43"/>
      <c r="F43"/>
      <c r="G43"/>
      <c r="H43"/>
      <c r="I43" s="839" t="s">
        <v>66</v>
      </c>
      <c r="J43" s="840"/>
      <c r="K43" s="839"/>
      <c r="L43" s="841">
        <f>(U41+AL41)/L35</f>
        <v>8.666666666666667E-2</v>
      </c>
      <c r="M43" s="841"/>
      <c r="N43"/>
      <c r="O43" s="95"/>
      <c r="P43" s="95"/>
      <c r="Q43" s="764">
        <f>'J1'!R43+'J2'!R43+'J3'!R43+'J4'!R43+'J5'!R43+'J6'!R43+'J7'!R43+'J8'!R43+'J9'!R43+'J10'!R43+'J11'!R43+'J12'!R43+'J13'!R43+'J14'!R43+'J15'!R43+'J16'!R43+'J17'!R43+'J18'!R43+'J19'!R43+'J20'!R43+'J21'!R43+'J22'!R43</f>
        <v>0</v>
      </c>
      <c r="R43" s="733">
        <f>Q43/L35</f>
        <v>0</v>
      </c>
      <c r="S43" s="734"/>
      <c r="T43" s="738">
        <f>'J1'!U43+'J2'!U43+'J3'!U43+'J4'!U43+'J5'!U43+'J6'!U43+'J7'!U43+'J8'!U43+'J9'!U43+'J10'!U43+'J11'!U43+'J12'!U43+'J13'!U43+'J14'!U43+'J15'!U43+'J16'!U43+'J17'!U43+'J18'!U43+'J19'!U43+'J20'!U43+'J21'!U43+'J22'!U43</f>
        <v>13</v>
      </c>
      <c r="U43" s="739"/>
      <c r="V43" s="742">
        <f>T43/L35</f>
        <v>8.666666666666667E-2</v>
      </c>
      <c r="W43" s="742"/>
      <c r="X43" s="744">
        <f>'J1'!Y43+'J2'!Y43+'J3'!Y43+'J4'!Y43+'J5'!Y43+'J6'!Y43+'J7'!Y43+'J8'!Y43+'J9'!Y43+'J10'!Y43+'J11'!Y43+'J12'!Y43+'J13'!Y43+'J14'!Y43+'J15'!Y43+'J16'!Y43+'J17'!Y43+'J18'!Y43+'J19'!Y43+'J20'!Y43+'J21'!Y43+'J22'!Y43</f>
        <v>0</v>
      </c>
      <c r="Y43" s="745"/>
      <c r="Z43" s="750">
        <f>X43/L35</f>
        <v>0</v>
      </c>
      <c r="AA43" s="95"/>
      <c r="AB43" s="95"/>
      <c r="AF43" s="95"/>
      <c r="AG43" s="95"/>
      <c r="AH43" s="764">
        <f>'J1'!AI43+'J2'!AI43+'J3'!AI43+'J4'!AI43+'J5'!AI43+'J6'!AI43+'J7'!AI43+'J8'!AI43+'J9'!AI43+'J10'!AI43+'J11'!AI43+'J12'!AI43+'J13'!AI43+'J14'!AI43+'J15'!AI43+'J16'!AI43+'J17'!AI43+'J18'!AI43+'J19'!AI43+'J20'!AI43+'J21'!AI43+'J22'!AI43</f>
        <v>1</v>
      </c>
      <c r="AI43" s="733">
        <f>AH43/L35</f>
        <v>6.6666666666666671E-3</v>
      </c>
      <c r="AJ43" s="734"/>
      <c r="AK43" s="738">
        <f>'J1'!AL43+'J2'!AL43+'J3'!AL43+'J4'!AL43+'J5'!AL43+'J6'!AL43+'J7'!AL43+'J8'!AL43+'J9'!AL43+'J10'!AL43+'J11'!AL43+'J12'!AL43+'J13'!AL43+'J14'!AL43+'J15'!AL43+'J16'!AL43+'J17'!AL43+'J18'!AL43+'J19'!AL43+'J20'!AL43+'J21'!AL43+'J22'!AL43</f>
        <v>15</v>
      </c>
      <c r="AL43" s="739"/>
      <c r="AM43" s="742">
        <f>AK43/L35</f>
        <v>0.1</v>
      </c>
      <c r="AN43" s="742"/>
      <c r="AO43" s="744">
        <f>'J1'!AP43+'J2'!AP43+'J3'!AP43+'J4'!AP43+'J5'!AP43+'J6'!AP43+'J7'!AP43+'J8'!AP43+'J9'!AP43+'J10'!AP43+'J11'!AP43+'J12'!AP43+'J13'!AP43+'J14'!AP43+'J15'!AP43+'J16'!AP43+'J17'!AP43+'J18'!AP43+'J19'!AP43+'J20'!AP43+'J21'!AP43+'J22'!AP43</f>
        <v>1</v>
      </c>
      <c r="AP43" s="745"/>
      <c r="AQ43" s="750">
        <f>AO43/L35</f>
        <v>6.6666666666666671E-3</v>
      </c>
      <c r="AR43" s="95"/>
      <c r="AS43" s="95"/>
      <c r="AW43" s="95"/>
      <c r="AX43" s="96"/>
      <c r="CF43"/>
      <c r="CG43" s="1"/>
    </row>
    <row r="44" spans="2:85" ht="15.6" thickTop="1" thickBot="1" x14ac:dyDescent="0.35">
      <c r="B44"/>
      <c r="C44"/>
      <c r="D44"/>
      <c r="E44"/>
      <c r="F44"/>
      <c r="G44"/>
      <c r="H44"/>
      <c r="I44"/>
      <c r="J44"/>
      <c r="K44"/>
      <c r="L44"/>
      <c r="M44" s="114">
        <f>SUM(L39:M43)</f>
        <v>1</v>
      </c>
      <c r="O44" s="95"/>
      <c r="P44" s="95"/>
      <c r="Q44" s="765"/>
      <c r="R44" s="735"/>
      <c r="S44" s="736"/>
      <c r="T44" s="738"/>
      <c r="U44" s="739"/>
      <c r="V44" s="742"/>
      <c r="W44" s="742"/>
      <c r="X44" s="746"/>
      <c r="Y44" s="747"/>
      <c r="Z44" s="751"/>
      <c r="AA44" s="95"/>
      <c r="AB44" s="95"/>
      <c r="AF44" s="95"/>
      <c r="AG44" s="95"/>
      <c r="AH44" s="765"/>
      <c r="AI44" s="735"/>
      <c r="AJ44" s="736"/>
      <c r="AK44" s="738"/>
      <c r="AL44" s="739"/>
      <c r="AM44" s="742"/>
      <c r="AN44" s="742"/>
      <c r="AO44" s="746"/>
      <c r="AP44" s="747"/>
      <c r="AQ44" s="751"/>
      <c r="AR44" s="95"/>
      <c r="AS44" s="95"/>
      <c r="AW44" s="95"/>
      <c r="AX44" s="96"/>
      <c r="CF44" s="1"/>
      <c r="CG44" s="1"/>
    </row>
    <row r="45" spans="2:85" ht="15.6" thickTop="1" thickBot="1" x14ac:dyDescent="0.35">
      <c r="B45"/>
      <c r="C45"/>
      <c r="D45"/>
      <c r="E45"/>
      <c r="F45"/>
      <c r="G45"/>
      <c r="H45"/>
      <c r="I45"/>
      <c r="J45"/>
      <c r="K45"/>
      <c r="L45"/>
      <c r="M45"/>
      <c r="N45"/>
      <c r="O45" s="95"/>
      <c r="P45" s="95"/>
      <c r="Q45" s="766"/>
      <c r="R45" s="737"/>
      <c r="S45" s="736"/>
      <c r="T45" s="740"/>
      <c r="U45" s="741"/>
      <c r="V45" s="743"/>
      <c r="W45" s="743"/>
      <c r="X45" s="748"/>
      <c r="Y45" s="749"/>
      <c r="Z45" s="752"/>
      <c r="AA45" s="95"/>
      <c r="AB45" s="95"/>
      <c r="AC45" s="343"/>
      <c r="AF45" s="95"/>
      <c r="AG45" s="95"/>
      <c r="AH45" s="766"/>
      <c r="AI45" s="737"/>
      <c r="AJ45" s="736"/>
      <c r="AK45" s="740"/>
      <c r="AL45" s="741"/>
      <c r="AM45" s="743"/>
      <c r="AN45" s="743"/>
      <c r="AO45" s="748"/>
      <c r="AP45" s="749"/>
      <c r="AQ45" s="752"/>
      <c r="AR45" s="95"/>
      <c r="AS45" s="95"/>
      <c r="AT45"/>
      <c r="AU45"/>
      <c r="AV45"/>
      <c r="AW45" s="95"/>
      <c r="AX45" s="96"/>
      <c r="BL45" s="1"/>
      <c r="BM45" s="3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2:85" ht="15" thickTop="1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 s="95"/>
      <c r="P46" s="97"/>
      <c r="Q46" s="97"/>
      <c r="R46" s="97"/>
      <c r="S46" s="744">
        <f>'J1'!T46+'J2'!T46+'J3'!T46+'J4'!T46+'J5'!T46+'J6'!T46+'J7'!T46+'J8'!T46+'J9'!T46+'J10'!T46+'J11'!T46+'J12'!T46+'J13'!T46+'J14'!T46+'J15'!T46+'J16'!T46+'J17'!T46+'J18'!T46+'J19'!T46+'J20'!T46+'J21'!T46+'J22'!T46</f>
        <v>1</v>
      </c>
      <c r="T46" s="753"/>
      <c r="U46" s="754"/>
      <c r="V46" s="760">
        <f>S46/L35</f>
        <v>6.6666666666666671E-3</v>
      </c>
      <c r="W46" s="760"/>
      <c r="X46" s="734"/>
      <c r="Y46" s="97"/>
      <c r="Z46" s="97"/>
      <c r="AA46" s="95"/>
      <c r="AB46" s="95"/>
      <c r="AC46" s="343"/>
      <c r="AD46" s="2"/>
      <c r="AF46" s="95"/>
      <c r="AG46" s="97"/>
      <c r="AH46" s="97"/>
      <c r="AI46" s="97"/>
      <c r="AJ46" s="744">
        <f>'J1'!AK46+'J2'!AK46+'J3'!AK46+'J4'!AK46+'J5'!AK46+'J6'!AK46+'J7'!AK46+'J8'!AK46+'J9'!AK46+'J10'!AK46+'J11'!AK46+'J12'!AK46+'J13'!AK46+'J14'!AK46+'J15'!AK46+'J16'!AK46+'J17'!AK46+'J18'!AK46+'J19'!AK46+'J20'!AK46+'J21'!AK46+'J22'!AK46</f>
        <v>4</v>
      </c>
      <c r="AK46" s="753"/>
      <c r="AL46" s="754"/>
      <c r="AM46" s="760">
        <f>AJ46/L35</f>
        <v>2.6666666666666668E-2</v>
      </c>
      <c r="AN46" s="760"/>
      <c r="AO46" s="734"/>
      <c r="AP46" s="97"/>
      <c r="AQ46" s="97"/>
      <c r="AR46" s="95"/>
      <c r="AS46" s="95"/>
      <c r="AT46"/>
      <c r="AU46"/>
      <c r="AV46"/>
      <c r="AW46" s="95"/>
      <c r="AX46" s="96"/>
    </row>
    <row r="47" spans="2:85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 s="95"/>
      <c r="P47" s="97"/>
      <c r="Q47" s="97"/>
      <c r="R47" s="97"/>
      <c r="S47" s="746"/>
      <c r="T47" s="755"/>
      <c r="U47" s="756"/>
      <c r="V47" s="761"/>
      <c r="W47" s="761"/>
      <c r="X47" s="736"/>
      <c r="Y47" s="97"/>
      <c r="Z47" s="97"/>
      <c r="AA47" s="95"/>
      <c r="AB47" s="95"/>
      <c r="AC47" s="343"/>
      <c r="AD47" s="2"/>
      <c r="AF47" s="95"/>
      <c r="AG47" s="97"/>
      <c r="AH47" s="97"/>
      <c r="AI47" s="97"/>
      <c r="AJ47" s="746"/>
      <c r="AK47" s="755"/>
      <c r="AL47" s="756"/>
      <c r="AM47" s="761"/>
      <c r="AN47" s="761"/>
      <c r="AO47" s="736"/>
      <c r="AP47" s="97"/>
      <c r="AQ47" s="97"/>
      <c r="AR47" s="95"/>
      <c r="AS47" s="95"/>
      <c r="AT47"/>
      <c r="AU47"/>
      <c r="AV47"/>
      <c r="AW47" s="95"/>
      <c r="AX47" s="96"/>
    </row>
    <row r="48" spans="2:85" ht="15" thickBot="1" x14ac:dyDescent="0.35">
      <c r="B48"/>
      <c r="C48"/>
      <c r="D48"/>
      <c r="E48"/>
      <c r="F48"/>
      <c r="G48"/>
      <c r="H48"/>
      <c r="I48"/>
      <c r="J48"/>
      <c r="K48"/>
      <c r="L48"/>
      <c r="M48"/>
      <c r="N48"/>
      <c r="O48" s="95"/>
      <c r="P48" s="97"/>
      <c r="Q48" s="97"/>
      <c r="R48" s="97"/>
      <c r="S48" s="757"/>
      <c r="T48" s="758"/>
      <c r="U48" s="759"/>
      <c r="V48" s="762"/>
      <c r="W48" s="762"/>
      <c r="X48" s="763"/>
      <c r="Y48" s="97"/>
      <c r="Z48" s="97"/>
      <c r="AA48" s="95"/>
      <c r="AB48" s="95"/>
      <c r="AC48" s="343"/>
      <c r="AD48" s="2"/>
      <c r="AF48" s="95"/>
      <c r="AG48" s="97"/>
      <c r="AH48" s="97"/>
      <c r="AI48" s="97"/>
      <c r="AJ48" s="757"/>
      <c r="AK48" s="758"/>
      <c r="AL48" s="759"/>
      <c r="AM48" s="762"/>
      <c r="AN48" s="762"/>
      <c r="AO48" s="763"/>
      <c r="AP48" s="97"/>
      <c r="AQ48" s="97"/>
      <c r="AR48" s="95"/>
      <c r="AS48" s="95"/>
      <c r="AW48" s="95"/>
      <c r="AX48" s="96"/>
    </row>
    <row r="49" spans="2:85" ht="15" thickTop="1" x14ac:dyDescent="0.3">
      <c r="B49"/>
      <c r="C49"/>
      <c r="D49"/>
      <c r="E49"/>
      <c r="F49"/>
      <c r="G49"/>
      <c r="H49"/>
      <c r="I49"/>
      <c r="J49"/>
      <c r="K49"/>
      <c r="L49"/>
      <c r="M49"/>
      <c r="N49"/>
      <c r="AC49" s="95"/>
      <c r="AD49" s="96"/>
    </row>
    <row r="50" spans="2:85" customFormat="1" ht="13.2" x14ac:dyDescent="0.25"/>
    <row r="51" spans="2:85" ht="15" thickBot="1" x14ac:dyDescent="0.35"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2:85" ht="21.6" customHeight="1" thickTop="1" thickBot="1" x14ac:dyDescent="0.35">
      <c r="B52"/>
      <c r="C52"/>
      <c r="D52" s="13"/>
      <c r="I52" s="859" t="s">
        <v>128</v>
      </c>
      <c r="J52" s="860"/>
      <c r="K52" s="860"/>
      <c r="L52" s="861"/>
      <c r="M52" s="862"/>
      <c r="N52" s="95"/>
      <c r="R52" s="863" t="s">
        <v>54</v>
      </c>
      <c r="S52" s="864"/>
      <c r="T52" s="864"/>
      <c r="U52" s="864"/>
      <c r="V52" s="864"/>
      <c r="W52" s="864"/>
      <c r="X52" s="864"/>
      <c r="Y52" s="865"/>
      <c r="AD52"/>
      <c r="AE52"/>
      <c r="AF52"/>
      <c r="AG52"/>
      <c r="AH52"/>
      <c r="AI52" s="866" t="s">
        <v>55</v>
      </c>
      <c r="AJ52" s="867"/>
      <c r="AK52" s="867"/>
      <c r="AL52" s="867"/>
      <c r="AM52" s="867"/>
      <c r="AN52" s="867"/>
      <c r="AO52" s="867"/>
      <c r="AP52" s="868"/>
      <c r="AW52"/>
      <c r="AX52"/>
      <c r="AY52"/>
      <c r="AZ52"/>
      <c r="BA52"/>
      <c r="BB52"/>
      <c r="BC52"/>
      <c r="BD52"/>
      <c r="BE52"/>
      <c r="BF52"/>
      <c r="BG52"/>
      <c r="BH52"/>
      <c r="BI52"/>
      <c r="CF52" s="1"/>
      <c r="CG52" s="1"/>
    </row>
    <row r="53" spans="2:85" ht="29.1" customHeight="1" thickTop="1" thickBot="1" x14ac:dyDescent="0.35">
      <c r="B53"/>
      <c r="C53"/>
      <c r="D53" s="13"/>
      <c r="G53"/>
      <c r="H53"/>
      <c r="I53" s="609" t="s">
        <v>56</v>
      </c>
      <c r="J53" s="869"/>
      <c r="K53" s="870"/>
      <c r="L53"/>
      <c r="M53"/>
      <c r="N53"/>
      <c r="R53"/>
      <c r="S53"/>
      <c r="T53"/>
      <c r="U53" s="104"/>
      <c r="V53" s="104"/>
      <c r="W53" s="104"/>
      <c r="X53" s="104"/>
      <c r="Y53" s="104"/>
      <c r="AD53"/>
      <c r="AE53"/>
      <c r="AF53"/>
      <c r="AG53"/>
      <c r="AH53"/>
      <c r="AI53"/>
      <c r="AJ53"/>
      <c r="AK53"/>
      <c r="AL53"/>
      <c r="AM53"/>
      <c r="AN53"/>
      <c r="AO53"/>
      <c r="AP53"/>
      <c r="AW53"/>
      <c r="AX53"/>
      <c r="AY53"/>
      <c r="AZ53"/>
      <c r="BA53"/>
      <c r="BB53"/>
      <c r="BC53"/>
      <c r="BD53"/>
      <c r="BE53"/>
      <c r="BF53"/>
      <c r="BG53"/>
      <c r="BH53"/>
      <c r="BI53"/>
      <c r="CF53" s="1"/>
      <c r="CG53" s="1"/>
    </row>
    <row r="54" spans="2:85" ht="23.7" customHeight="1" thickTop="1" thickBot="1" x14ac:dyDescent="0.35">
      <c r="B54"/>
      <c r="C54"/>
      <c r="D54"/>
      <c r="E54"/>
      <c r="F54"/>
      <c r="G54"/>
      <c r="H54"/>
      <c r="N54"/>
      <c r="S54" s="39" t="s">
        <v>57</v>
      </c>
      <c r="T54" s="99"/>
      <c r="U54" s="837"/>
      <c r="V54" s="837"/>
      <c r="W54" s="99"/>
      <c r="X54" s="40" t="s">
        <v>58</v>
      </c>
      <c r="Z54" s="1">
        <f>T55+U55+W55+T56+U56+W56+T57+U57+W57</f>
        <v>59</v>
      </c>
      <c r="AG54" s="3"/>
      <c r="AJ54" s="39" t="s">
        <v>57</v>
      </c>
      <c r="AK54" s="99"/>
      <c r="AL54" s="837"/>
      <c r="AM54" s="837"/>
      <c r="AN54" s="99"/>
      <c r="AO54" s="40" t="s">
        <v>58</v>
      </c>
      <c r="AQ54" s="1">
        <f>AK55+AL55+AN55+AK56+AL56+AN56+AK57+AL57+AN57</f>
        <v>30</v>
      </c>
    </row>
    <row r="55" spans="2:85" ht="23.7" customHeight="1" thickTop="1" x14ac:dyDescent="0.3">
      <c r="B55"/>
      <c r="C55"/>
      <c r="D55"/>
      <c r="E55"/>
      <c r="F55"/>
      <c r="G55"/>
      <c r="H55"/>
      <c r="I55" s="833" t="s">
        <v>59</v>
      </c>
      <c r="J55" s="834"/>
      <c r="K55" s="834"/>
      <c r="L55" s="835"/>
      <c r="M55" s="836"/>
      <c r="N55"/>
      <c r="S55" s="100"/>
      <c r="T55" s="43">
        <f>'J1'!U56+'J2'!U56+'J3'!U56+'J4'!U56+'J5'!U56+'J6'!U56+'J7'!U56+'J8'!U56+'J9'!U56+'J10'!U56+'J11'!U56+'J12'!U56+'J13'!U56+'J14'!U56+'J15'!U56+'J16'!U56+'J17'!U56+'J18'!U56+'J19'!U56+'J20'!U56+'J21'!U56+'J22'!U56</f>
        <v>8</v>
      </c>
      <c r="U55" s="838">
        <f>'J1'!V56+'J2'!V56+'J3'!V56+'J4'!V56+'J5'!V56+'J6'!V56+'J7'!V56+'J8'!V56+'J9'!V56+'J10'!V56+'J11'!V56+'J12'!V56+'J13'!V56+'J14'!V56+'J15'!V56+'J16'!V56+'J17'!V56+'J18'!V56+'J19'!V56+'J20'!V56+'J21'!V56+'J22'!V56</f>
        <v>4</v>
      </c>
      <c r="V55" s="838"/>
      <c r="W55" s="42">
        <f>'J1'!X56+'J2'!X56+'J3'!X56+'J4'!X56+'J5'!X56+'J6'!X56+'J7'!X56+'J8'!X56+'J9'!X56+'J10'!X56+'J11'!X56+'J12'!X56+'J13'!X56+'J14'!X56+'J15'!X56+'J16'!X56+'J17'!X56+'J18'!X56+'J19'!X56+'J20'!X56+'J21'!X56+'J22'!X56</f>
        <v>6</v>
      </c>
      <c r="X55" s="100"/>
      <c r="Z55" s="1">
        <f>O58+P61+Q64+R61+S67+T64+U62+T58+X64+X61+Z61+Y58</f>
        <v>59</v>
      </c>
      <c r="AG55" s="3"/>
      <c r="AJ55" s="100"/>
      <c r="AK55" s="43">
        <f>'J1'!AL56+'J2'!AL56+'J3'!AL56+'J4'!AL56+'J5'!AL56+'J6'!AL56+'J7'!AL56+'J8'!AL56+'J9'!AL56+'J10'!AL56+'J11'!AL56+'J12'!AL56+'J13'!AL56+'J14'!AL56+'J15'!AL56+'J16'!AL56+'J17'!AL56+'J18'!AL56+'J19'!AL56+'J20'!AL56+'J21'!AL56+'J22'!AL56</f>
        <v>2</v>
      </c>
      <c r="AL55" s="838">
        <f>'J1'!AM56+'J2'!AM56+'J3'!AM56+'J4'!AM56+'J5'!AM56+'J6'!AM56+'J7'!AM56+'J8'!AM56+'J9'!AM56+'J10'!AM56+'J11'!AM56+'J12'!AM56+'J13'!AM56+'J14'!AM56+'J15'!AM56+'J16'!AM56+'J17'!AM56+'J18'!AM56+'J19'!AM56+'J20'!AM56+'J21'!AM56+'J22'!AM56</f>
        <v>3</v>
      </c>
      <c r="AM55" s="838"/>
      <c r="AN55" s="42">
        <f>'J1'!AO56+'J2'!AO56+'J3'!AO56+'J4'!AO56+'J5'!AO56+'J6'!AO56+'J7'!AO56+'J8'!AO56+'J9'!AO56+'J10'!AO56+'J11'!AO56+'J12'!AO56+'J13'!AO56+'J14'!AO56+'J15'!AO56+'J16'!AO56+'J17'!AO56+'J18'!AO56+'J19'!AO56+'J20'!AO56+'J21'!AO56+'J22'!AO56</f>
        <v>4</v>
      </c>
      <c r="AO55" s="100"/>
      <c r="AQ55" s="1">
        <f>AF58+AG61+AH64+AI61+AJ67+AK64+AL62+AK58+AO64+AO61+AQ61+AP58</f>
        <v>41</v>
      </c>
    </row>
    <row r="56" spans="2:85" ht="23.7" customHeight="1" x14ac:dyDescent="0.3">
      <c r="B56"/>
      <c r="C56"/>
      <c r="D56"/>
      <c r="E56"/>
      <c r="F56"/>
      <c r="G56"/>
      <c r="H56"/>
      <c r="I56" s="776" t="s">
        <v>5</v>
      </c>
      <c r="J56" s="840"/>
      <c r="K56" s="839"/>
      <c r="L56" s="850">
        <f>O58+T58+Y58+P61+R61+U62+X61+Z61+Q64+T64+X64+AP58+AF58+AK58+AG61+AI61+AO61+AQ61+AL62+AH64+AK64+AO64+AJ67+S67</f>
        <v>100</v>
      </c>
      <c r="M56" s="778"/>
      <c r="N56"/>
      <c r="S56" s="101"/>
      <c r="T56" s="43">
        <f>'J1'!U57+'J2'!U57+'J3'!U57+'J4'!U57+'J5'!U57+'J6'!U57+'J7'!U57+'J8'!U57+'J9'!U57+'J10'!U57+'J11'!U57+'J12'!U57+'J13'!U57+'J14'!U57+'J15'!U57+'J16'!U57+'J17'!U57+'J18'!U57+'J19'!U57+'J20'!U57+'J21'!U57+'J22'!U57</f>
        <v>6</v>
      </c>
      <c r="U56" s="779">
        <f>'J1'!V57+'J2'!V57+'J3'!V57+'J4'!V57+'J5'!V57+'J6'!V57+'J7'!V57+'J8'!V57+'J9'!V57+'J10'!V57+'J11'!V57+'J12'!V57+'J13'!V57+'J14'!V57+'J15'!V57+'J16'!V57+'J17'!V57+'J18'!V57+'J19'!V57+'J20'!V57+'J21'!V57+'J22'!V57</f>
        <v>2</v>
      </c>
      <c r="V56" s="779"/>
      <c r="W56" s="44">
        <f>'J1'!X57+'J2'!X57+'J3'!X57+'J4'!X57+'J5'!X57+'J6'!X57+'J7'!X57+'J8'!X57+'J9'!X57+'J10'!X57+'J11'!X57+'J12'!X57+'J13'!X57+'J14'!X57+'J15'!X57+'J16'!X57+'J17'!X57+'J18'!X57+'J19'!X57+'J20'!X57+'J21'!X57+'J22'!X57</f>
        <v>9</v>
      </c>
      <c r="X56" s="101"/>
      <c r="AG56" s="3"/>
      <c r="AJ56" s="101"/>
      <c r="AK56" s="43">
        <f>'J1'!AL57+'J2'!AL57+'J3'!AL57+'J4'!AL57+'J5'!AL57+'J6'!AL57+'J7'!AL57+'J8'!AL57+'J9'!AL57+'J10'!AL57+'J11'!AL57+'J12'!AL57+'J13'!AL57+'J14'!AL57+'J15'!AL57+'J16'!AL57+'J17'!AL57+'J18'!AL57+'J19'!AL57+'J20'!AL57+'J21'!AL57+'J22'!AL57</f>
        <v>3</v>
      </c>
      <c r="AL56" s="779">
        <f>'J1'!AM57+'J2'!AM57+'J3'!AM57+'J4'!AM57+'J5'!AM57+'J6'!AM57+'J7'!AM57+'J8'!AM57+'J9'!AM57+'J10'!AM57+'J11'!AM57+'J12'!AM57+'J13'!AM57+'J14'!AM57+'J15'!AM57+'J16'!AM57+'J17'!AM57+'J18'!AM57+'J19'!AM57+'J20'!AM57+'J21'!AM57+'J22'!AM57</f>
        <v>4</v>
      </c>
      <c r="AM56" s="779"/>
      <c r="AN56" s="44">
        <f>'J1'!AO57+'J2'!AO57+'J3'!AO57+'J4'!AO57+'J5'!AO57+'J6'!AO57+'J7'!AO57+'J8'!AO57+'J9'!AO57+'J10'!AO57+'J11'!AO57+'J12'!AO57+'J13'!AO57+'J14'!AO57+'J15'!AO57+'J16'!AO57+'J17'!AO57+'J18'!AO57+'J19'!AO57+'J20'!AO57+'J21'!AO57+'J22'!AO57</f>
        <v>4</v>
      </c>
      <c r="AO56" s="101"/>
    </row>
    <row r="57" spans="2:85" ht="23.7" customHeight="1" thickBot="1" x14ac:dyDescent="0.35">
      <c r="B57"/>
      <c r="C57"/>
      <c r="D57"/>
      <c r="E57"/>
      <c r="F57"/>
      <c r="G57"/>
      <c r="H57"/>
      <c r="I57" s="851" t="s">
        <v>54</v>
      </c>
      <c r="J57" s="852"/>
      <c r="K57" s="853"/>
      <c r="L57" s="853">
        <f>T55+U55+W55+T56+U56+W56+T57+U57+W57</f>
        <v>59</v>
      </c>
      <c r="M57" s="854"/>
      <c r="N57"/>
      <c r="O57" s="93"/>
      <c r="P57" s="93"/>
      <c r="Q57" s="93"/>
      <c r="R57" s="93"/>
      <c r="S57" s="102"/>
      <c r="T57" s="45">
        <f>'J1'!U58+'J2'!U58+'J3'!U58+'J4'!U58+'J5'!U58+'J6'!U58+'J7'!U58+'J8'!U58+'J9'!U58+'J10'!U58+'J11'!U58+'J12'!U58+'J13'!U58+'J14'!U58+'J15'!U58+'J16'!U58+'J17'!U58+'J18'!U58+'J19'!U58+'J20'!U58+'J21'!U58+'J22'!U58</f>
        <v>13</v>
      </c>
      <c r="U57" s="780">
        <f>'J1'!V58+'J2'!V58+'J3'!V58+'J4'!V58+'J5'!V58+'J6'!V58+'J7'!V58+'J8'!V58+'J9'!V58+'J10'!V58+'J11'!V58+'J12'!V58+'J13'!V58+'J14'!V58+'J15'!V58+'J16'!V58+'J17'!V58+'J18'!V58+'J19'!V58+'J20'!V58+'J21'!V58+'J22'!V58</f>
        <v>7</v>
      </c>
      <c r="V57" s="780"/>
      <c r="W57" s="46">
        <f>'J1'!X58+'J2'!X58+'J3'!X58+'J4'!X58+'J5'!X58+'J6'!X58+'J7'!X58+'J8'!X58+'J9'!X58+'J10'!X58+'J11'!X58+'J12'!X58+'J13'!X58+'J14'!X58+'J15'!X58+'J16'!X58+'J17'!X58+'J18'!X58+'J19'!X58+'J20'!X58+'J21'!X58+'J22'!X58</f>
        <v>4</v>
      </c>
      <c r="X57" s="103"/>
      <c r="Y57" s="93"/>
      <c r="Z57" s="93"/>
      <c r="AA57" s="93"/>
      <c r="AB57" s="93"/>
      <c r="AF57" s="93"/>
      <c r="AG57" s="93"/>
      <c r="AH57" s="93"/>
      <c r="AI57" s="93"/>
      <c r="AJ57" s="102"/>
      <c r="AK57" s="45">
        <f>'J1'!AL58+'J2'!AL58+'J3'!AL58+'J4'!AL58+'J5'!AL58+'J6'!AL58+'J7'!AL58+'J8'!AL58+'J9'!AL58+'J10'!AL58+'J11'!AL58+'J12'!AL58+'J13'!AL58+'J14'!AL58+'J15'!AL58+'J16'!AL58+'J17'!AL58+'J18'!AL58+'J19'!AL58+'J20'!AL58+'J21'!AL58+'J22'!AL58</f>
        <v>5</v>
      </c>
      <c r="AL57" s="780">
        <f>'J1'!AM58+'J2'!AM58+'J3'!AM58+'J4'!AM58+'J5'!AM58+'J6'!AM58+'J7'!AM58+'J8'!AM58+'J9'!AM58+'J10'!AM58+'J11'!AM58+'J12'!AM58+'J13'!AM58+'J14'!AM58+'J15'!AM58+'J16'!AM58+'J17'!AM58+'J18'!AM58+'J19'!AM58+'J20'!AM58+'J21'!AM58+'J22'!AM58</f>
        <v>3</v>
      </c>
      <c r="AM57" s="780"/>
      <c r="AN57" s="46">
        <f>'J1'!AO58+'J2'!AO58+'J3'!AO58+'J4'!AO58+'J5'!AO58+'J6'!AO58+'J7'!AO58+'J8'!AO58+'J9'!AO58+'J10'!AO58+'J11'!AO58+'J12'!AO58+'J13'!AO58+'J14'!AO58+'J15'!AO58+'J16'!AO58+'J17'!AO58+'J18'!AO58+'J19'!AO58+'J20'!AO58+'J21'!AO58+'J22'!AO58</f>
        <v>2</v>
      </c>
      <c r="AO57" s="103"/>
      <c r="AP57" s="93"/>
      <c r="AQ57" s="93"/>
      <c r="AR57" s="93"/>
      <c r="AS57" s="93"/>
    </row>
    <row r="58" spans="2:85" ht="23.7" customHeight="1" thickTop="1" x14ac:dyDescent="0.3">
      <c r="B58"/>
      <c r="C58"/>
      <c r="D58"/>
      <c r="E58"/>
      <c r="F58"/>
      <c r="G58"/>
      <c r="H58"/>
      <c r="I58" s="855" t="s">
        <v>55</v>
      </c>
      <c r="J58" s="856"/>
      <c r="K58" s="857"/>
      <c r="L58" s="857">
        <f t="shared" ref="L58" si="23">AK55+AL55+AN55+AK56+AL56+AN56+AK57+AL57+AN57</f>
        <v>30</v>
      </c>
      <c r="M58" s="858"/>
      <c r="N58"/>
      <c r="O58" s="727">
        <f>'J1'!P59+'J2'!P59+'J3'!P59+'J4'!P59+'J5'!Q62+'J6'!P59+'J7'!P59+'J8'!P59+'J9'!P59+'J10'!P59+'J11'!P59+'J12'!P59+'J13'!P59+'J14'!P59+'J15'!P59+'J16'!P59+'J17'!P59+'J18'!P59+'J19'!P59+'J20'!P59+'J21'!P59+'J22'!P59</f>
        <v>3</v>
      </c>
      <c r="P58" s="783"/>
      <c r="Q58" s="787">
        <f>O58/L56</f>
        <v>0.03</v>
      </c>
      <c r="R58" s="788"/>
      <c r="S58" s="95"/>
      <c r="T58" s="791">
        <f>'J1'!U59+'J2'!U59+'J3'!U59+'J4'!U59+'J5'!V62+'J6'!U59+'J7'!U59+'J8'!U59+'J9'!U59+'J10'!U59+'J11'!U59+'J12'!U59+'J13'!U59+'J14'!U59+'J15'!U59+'J16'!U59+'J17'!U59+'J18'!U59+'J19'!U59+'J20'!U59+'J21'!U59+'J22'!U59</f>
        <v>15</v>
      </c>
      <c r="U58" s="792"/>
      <c r="V58" s="797">
        <f>T58/$L$35</f>
        <v>0.1</v>
      </c>
      <c r="W58" s="798"/>
      <c r="X58" s="95"/>
      <c r="Y58" s="727">
        <f>'J1'!Z59+'J2'!Z59+'J3'!Z59+'J4'!Z59+'J5'!AA62+'J6'!Z59+'J7'!Z59+'J8'!Z59+'J9'!Z59+'J10'!Z59+'J11'!Z59+'J12'!Z59+'J13'!Z59+'J14'!Z59+'J15'!Z59+'J16'!Z59+'J17'!Z59+'J18'!Z59+'J19'!Z59+'J20'!Z59+'J21'!Z59+'J22'!Z59</f>
        <v>9</v>
      </c>
      <c r="Z58" s="728"/>
      <c r="AA58" s="803">
        <f>Y58/L56</f>
        <v>0.09</v>
      </c>
      <c r="AB58" s="804"/>
      <c r="AF58" s="727">
        <f>'J1'!AG59+'J2'!AG59+'J3'!AG59+'J4'!AG59+'J5'!AH62+'J6'!AG59+'J7'!AG59+'J8'!AG59+'J9'!AG59+'J10'!AG59+'J11'!AG59+'J12'!AG59+'J13'!AG59+'J14'!AG59+'J15'!AG59+'J16'!AG59+'J17'!AG59+'J18'!AG59+'J19'!AG59+'J20'!AG59+'J21'!AG59+'J22'!AG59</f>
        <v>1</v>
      </c>
      <c r="AG58" s="783"/>
      <c r="AH58" s="787">
        <f>AF58/L56</f>
        <v>0.01</v>
      </c>
      <c r="AI58" s="788"/>
      <c r="AJ58" s="95"/>
      <c r="AK58" s="791">
        <f>'J1'!AL59+'J2'!AL59+'J3'!AL59+'J4'!AL59+'J5'!AM62+'J6'!AL59+'J7'!AL59+'J8'!AL59+'J9'!AL59+'J10'!AL59+'J11'!AL59+'J12'!AL59+'J13'!AL59+'J14'!AL59+'J15'!AL59+'J16'!AL59+'J17'!AL59+'J18'!AL59+'J19'!AL59+'J20'!AL59+'J21'!AL59+'J22'!AL59</f>
        <v>5</v>
      </c>
      <c r="AL58" s="792"/>
      <c r="AM58" s="797">
        <f>AK58/$L$35</f>
        <v>3.3333333333333333E-2</v>
      </c>
      <c r="AN58" s="798"/>
      <c r="AO58" s="95"/>
      <c r="AP58" s="727">
        <f>'J1'!AQ59+'J2'!AQ59+'J3'!AQ59+'J4'!AQ59+'J5'!AR62+'J6'!AQ59+'J7'!AQ59+'J8'!AQ59+'J9'!AQ59+'J10'!AQ59+'J11'!AQ59+'J12'!AQ59+'J13'!AQ59+'J14'!AQ59+'J15'!AQ59+'J16'!AQ59+'J17'!AQ59+'J18'!AQ59+'J19'!AQ59+'J20'!AQ59+'J21'!AQ59+'J22'!AQ59</f>
        <v>7</v>
      </c>
      <c r="AQ58" s="728"/>
      <c r="AR58" s="803">
        <f>AP58/L56</f>
        <v>7.0000000000000007E-2</v>
      </c>
      <c r="AS58" s="804"/>
    </row>
    <row r="59" spans="2:85" ht="16.2" thickBot="1" x14ac:dyDescent="0.35">
      <c r="B59"/>
      <c r="C59"/>
      <c r="D59"/>
      <c r="E59"/>
      <c r="F59"/>
      <c r="G59"/>
      <c r="H59"/>
      <c r="I59" s="842" t="s">
        <v>60</v>
      </c>
      <c r="J59" s="843"/>
      <c r="K59" s="844"/>
      <c r="L59" s="845">
        <f>L58/L56</f>
        <v>0.3</v>
      </c>
      <c r="M59" s="846"/>
      <c r="N59"/>
      <c r="O59" s="729"/>
      <c r="P59" s="784"/>
      <c r="Q59" s="787"/>
      <c r="R59" s="788"/>
      <c r="S59" s="95"/>
      <c r="T59" s="793"/>
      <c r="U59" s="794"/>
      <c r="V59" s="799"/>
      <c r="W59" s="800"/>
      <c r="X59" s="95"/>
      <c r="Y59" s="729"/>
      <c r="Z59" s="730"/>
      <c r="AA59" s="787"/>
      <c r="AB59" s="788"/>
      <c r="AF59" s="729"/>
      <c r="AG59" s="784"/>
      <c r="AH59" s="787"/>
      <c r="AI59" s="788"/>
      <c r="AJ59" s="95"/>
      <c r="AK59" s="793"/>
      <c r="AL59" s="794"/>
      <c r="AM59" s="799"/>
      <c r="AN59" s="800"/>
      <c r="AO59" s="95"/>
      <c r="AP59" s="729"/>
      <c r="AQ59" s="730"/>
      <c r="AR59" s="787"/>
      <c r="AS59" s="788"/>
    </row>
    <row r="60" spans="2:85" ht="16.8" thickTop="1" thickBot="1" x14ac:dyDescent="0.35">
      <c r="B60"/>
      <c r="C60"/>
      <c r="D60"/>
      <c r="E60"/>
      <c r="F60"/>
      <c r="G60"/>
      <c r="H60"/>
      <c r="I60" s="847" t="s">
        <v>61</v>
      </c>
      <c r="J60" s="848"/>
      <c r="K60" s="847"/>
      <c r="L60" s="849">
        <f>(R61+T64+X61+AI61+AK64+AO61)/L56</f>
        <v>0.34</v>
      </c>
      <c r="M60" s="849"/>
      <c r="N60"/>
      <c r="O60" s="785"/>
      <c r="P60" s="786"/>
      <c r="Q60" s="789"/>
      <c r="R60" s="790"/>
      <c r="S60" s="95"/>
      <c r="T60" s="795"/>
      <c r="U60" s="796"/>
      <c r="V60" s="801"/>
      <c r="W60" s="802"/>
      <c r="X60" s="95"/>
      <c r="Y60" s="731"/>
      <c r="Z60" s="732"/>
      <c r="AA60" s="789"/>
      <c r="AB60" s="790"/>
      <c r="AF60" s="785"/>
      <c r="AG60" s="786"/>
      <c r="AH60" s="789"/>
      <c r="AI60" s="790"/>
      <c r="AJ60" s="95"/>
      <c r="AK60" s="795"/>
      <c r="AL60" s="796"/>
      <c r="AM60" s="801"/>
      <c r="AN60" s="802"/>
      <c r="AO60" s="95"/>
      <c r="AP60" s="731"/>
      <c r="AQ60" s="732"/>
      <c r="AR60" s="789"/>
      <c r="AS60" s="790"/>
    </row>
    <row r="61" spans="2:85" ht="16.8" thickTop="1" thickBot="1" x14ac:dyDescent="0.35">
      <c r="B61"/>
      <c r="C61"/>
      <c r="D61"/>
      <c r="E61"/>
      <c r="F61"/>
      <c r="G61"/>
      <c r="H61"/>
      <c r="I61" s="839" t="s">
        <v>62</v>
      </c>
      <c r="J61" s="840"/>
      <c r="K61" s="839"/>
      <c r="L61" s="841">
        <f>(P61+Q64+S67+X64+Z61+AG61+AH64+AJ67+AO64+AQ61)/L56</f>
        <v>0.16</v>
      </c>
      <c r="M61" s="841"/>
      <c r="N61"/>
      <c r="O61" s="95"/>
      <c r="P61" s="764">
        <f>'J1'!Q62+'J2'!Q62+'J3'!Q62+'J4'!Q62+'J5'!R65+'J6'!Q62+'J7'!Q62+'J8'!Q62+'J9'!Q62+'J10'!Q62+'J11'!Q62+'J12'!Q62+'J13'!Q62+'J14'!Q62+'J15'!Q62+'J16'!Q62+'J17'!Q62+'J18'!Q62+'J19'!Q62+'J20'!Q62+'J21'!Q62+'J22'!Q62</f>
        <v>0</v>
      </c>
      <c r="Q61" s="751">
        <f>P61/L56</f>
        <v>0</v>
      </c>
      <c r="R61" s="810">
        <f>'J1'!S62+'J2'!S62+'J3'!S62+'J4'!S62+'J5'!T65+'J6'!S62+'J7'!S62+'J8'!S62+'J9'!S62+'J10'!S62+'J11'!S62+'J12'!S62+'J13'!S62+'J14'!S62+'J15'!S62+'J16'!S62+'J17'!S62+'J18'!S62+'J19'!S62+'J20'!S62+'J21'!S62+'J22'!S62</f>
        <v>4</v>
      </c>
      <c r="S61" s="813">
        <f>R61/L56</f>
        <v>0.04</v>
      </c>
      <c r="T61" s="95"/>
      <c r="U61" s="809" t="s">
        <v>63</v>
      </c>
      <c r="V61" s="809"/>
      <c r="W61" s="95"/>
      <c r="X61" s="815">
        <f>'J1'!Y62+'J2'!Y62+'J3'!Y62+'J4'!Y62+'J5'!Z65+'J6'!Y62+'J7'!Y62+'J8'!Y62+'J9'!Y62+'J10'!Y62+'J11'!Y62+'J12'!Y62+'J13'!Y62+'J14'!Y62+'J15'!Y62+'J16'!Y62+'J17'!Y62+'J18'!Y62+'J19'!Y62+'J20'!Y62+'J21'!Y62+'J22'!Y62</f>
        <v>3</v>
      </c>
      <c r="Y61" s="813">
        <f>X61/L56</f>
        <v>0.03</v>
      </c>
      <c r="Z61" s="724">
        <f>'J1'!AA62+'J2'!AA62+'J3'!AA62+'J4'!AA62+'J5'!AB65+'J6'!AA62+'J7'!AA62+'J8'!AA62+'J9'!AA62+'J10'!AA62+'J11'!AA62+'J12'!AA62+'J13'!AA62+'J14'!AA62+'J15'!AA62+'J16'!AA62+'J17'!AA62+'J18'!AA62+'J19'!AA62+'J20'!AA62+'J21'!AA62+'J22'!AA62</f>
        <v>0</v>
      </c>
      <c r="AA61" s="751">
        <f>Z61/L56</f>
        <v>0</v>
      </c>
      <c r="AB61" s="95"/>
      <c r="AF61" s="95"/>
      <c r="AG61" s="764">
        <f>'J1'!AH62+'J2'!AH62+'J3'!AH62+'J4'!AH62+'J5'!AI65+'J6'!AH62+'J7'!AH62+'J8'!AH62+'J9'!AH62+'J10'!AH62+'J11'!AH62+'J12'!AH62+'J13'!AH62+'J14'!AH62+'J15'!AH62+'J16'!AH62+'J17'!AH62+'J18'!AH62+'J19'!AH62+'J20'!AH62+'J21'!AH62+'J22'!AH62</f>
        <v>1</v>
      </c>
      <c r="AH61" s="751">
        <f>AG61/L56</f>
        <v>0.01</v>
      </c>
      <c r="AI61" s="810">
        <f>'J1'!AJ62+'J2'!AJ62+'J3'!AJ62+'J4'!AJ62+'J5'!AK65+'J6'!AJ62+'J7'!AJ62+'J8'!AJ62+'J9'!AJ62+'J10'!AJ62+'J11'!AJ62+'J12'!AJ62+'J13'!AJ62+'J14'!AJ62+'J15'!AJ62+'J16'!AJ62+'J17'!AJ62+'J18'!AJ62+'J19'!AJ62+'J20'!AJ62+'J21'!AJ62+'J22'!AJ62</f>
        <v>4</v>
      </c>
      <c r="AJ61" s="813">
        <f>AI61/L56</f>
        <v>0.04</v>
      </c>
      <c r="AK61" s="95"/>
      <c r="AL61" s="809" t="s">
        <v>63</v>
      </c>
      <c r="AM61" s="809"/>
      <c r="AN61" s="95"/>
      <c r="AO61" s="815">
        <f>'J1'!AP62+'J2'!AP62+'J3'!AP62+'J4'!AP62+'J5'!AQ65+'J6'!AP62+'J7'!AP62+'J8'!AP62+'J9'!AP62+'J10'!AP62+'J11'!AP62+'J12'!AP62+'J13'!AP62+'J14'!AP62+'J15'!AP62+'J16'!AP62+'J17'!AP62+'J18'!AP62+'J19'!AP62+'J20'!AP62+'J21'!AP62+'J22'!AP62</f>
        <v>2</v>
      </c>
      <c r="AP61" s="813">
        <f>AO61/L56</f>
        <v>0.02</v>
      </c>
      <c r="AQ61" s="724">
        <f>'J1'!AR62+'J2'!AR62+'J3'!AR62+'J4'!AR62+'J5'!AS65+'J6'!AR62+'J7'!AR62+'J8'!AR62+'J9'!AR62+'J10'!AR62+'J11'!AR62+'J12'!AR62+'J13'!AR62+'J14'!AR62+'J15'!AR62+'J16'!AR62+'J17'!AR62+'J18'!AR62+'J19'!AR62+'J20'!AR62+'J21'!AR62+'J22'!AR62</f>
        <v>0</v>
      </c>
      <c r="AR61" s="751">
        <f>AQ61/L56</f>
        <v>0</v>
      </c>
      <c r="AS61" s="95"/>
    </row>
    <row r="62" spans="2:85" ht="16.2" thickTop="1" x14ac:dyDescent="0.3">
      <c r="B62"/>
      <c r="C62"/>
      <c r="D62"/>
      <c r="E62"/>
      <c r="F62"/>
      <c r="G62"/>
      <c r="H62"/>
      <c r="I62" s="839" t="s">
        <v>64</v>
      </c>
      <c r="J62" s="840"/>
      <c r="K62" s="839"/>
      <c r="L62" s="841">
        <f>(T58+AK58)/L56</f>
        <v>0.2</v>
      </c>
      <c r="M62" s="841"/>
      <c r="N62"/>
      <c r="O62" s="95"/>
      <c r="P62" s="765"/>
      <c r="Q62" s="751"/>
      <c r="R62" s="811"/>
      <c r="S62" s="814"/>
      <c r="T62" s="95"/>
      <c r="U62" s="771">
        <f>'J1'!V63+'J2'!V63+'J3'!V63+'J4'!V63+'J5'!V63+'J6'!V63+'J7'!V63+'J8'!V63+'J9'!V63+'J10'!V63+'J11'!V63+'J12'!V63+'J13'!V63+'J14'!V63+'J15'!V63+'J16'!V63+'J17'!V63+'J18'!V63+'J19'!V63+'J20'!V63+'J21'!V63+'J22'!V63</f>
        <v>8</v>
      </c>
      <c r="V62" s="771"/>
      <c r="W62" s="95"/>
      <c r="X62" s="811"/>
      <c r="Y62" s="814"/>
      <c r="Z62" s="725"/>
      <c r="AA62" s="751"/>
      <c r="AB62" s="95"/>
      <c r="AF62" s="95"/>
      <c r="AG62" s="765"/>
      <c r="AH62" s="751"/>
      <c r="AI62" s="811"/>
      <c r="AJ62" s="814"/>
      <c r="AK62" s="95"/>
      <c r="AL62" s="771">
        <f>'J1'!AM63+'J2'!AM63+'J3'!AM63+'J4'!AM63+'J5'!AM63+'J6'!AM63+'J7'!AM63+'J8'!AM63+'J9'!AM63+'J10'!AM63+'J11'!AM63+'J12'!AM63+'J13'!AM63+'J14'!AM63+'J15'!AM63+'J16'!AM63+'J17'!AM63+'J18'!AM63+'J19'!AM63+'J20'!AM63+'J21'!AM63+'J22'!AM63</f>
        <v>2</v>
      </c>
      <c r="AM62" s="771"/>
      <c r="AN62" s="95"/>
      <c r="AO62" s="811"/>
      <c r="AP62" s="814"/>
      <c r="AQ62" s="725"/>
      <c r="AR62" s="751"/>
      <c r="AS62" s="95"/>
    </row>
    <row r="63" spans="2:85" ht="16.2" thickBot="1" x14ac:dyDescent="0.35">
      <c r="B63"/>
      <c r="C63"/>
      <c r="D63"/>
      <c r="E63"/>
      <c r="F63"/>
      <c r="G63"/>
      <c r="H63"/>
      <c r="I63" s="839" t="s">
        <v>65</v>
      </c>
      <c r="J63" s="840"/>
      <c r="K63" s="839"/>
      <c r="L63" s="841">
        <f>(O58+Y58+AF58+AP58)/L56</f>
        <v>0.2</v>
      </c>
      <c r="M63" s="841"/>
      <c r="N63"/>
      <c r="O63" s="95"/>
      <c r="P63" s="766"/>
      <c r="Q63" s="752"/>
      <c r="R63" s="812"/>
      <c r="S63" s="814"/>
      <c r="T63" s="95"/>
      <c r="U63" s="772">
        <f>U62/L56</f>
        <v>0.08</v>
      </c>
      <c r="V63" s="772"/>
      <c r="W63" s="95"/>
      <c r="X63" s="812"/>
      <c r="Y63" s="814"/>
      <c r="Z63" s="726"/>
      <c r="AA63" s="752"/>
      <c r="AB63" s="95"/>
      <c r="AF63" s="95"/>
      <c r="AG63" s="766"/>
      <c r="AH63" s="752"/>
      <c r="AI63" s="812"/>
      <c r="AJ63" s="814"/>
      <c r="AK63" s="95"/>
      <c r="AL63" s="772">
        <f>AL62/L56</f>
        <v>0.02</v>
      </c>
      <c r="AM63" s="772"/>
      <c r="AN63" s="95"/>
      <c r="AO63" s="812"/>
      <c r="AP63" s="814"/>
      <c r="AQ63" s="726"/>
      <c r="AR63" s="752"/>
      <c r="AS63" s="95"/>
    </row>
    <row r="64" spans="2:85" ht="16.8" thickTop="1" thickBot="1" x14ac:dyDescent="0.35">
      <c r="B64"/>
      <c r="C64"/>
      <c r="D64"/>
      <c r="E64"/>
      <c r="F64"/>
      <c r="G64"/>
      <c r="H64"/>
      <c r="I64" s="839" t="s">
        <v>66</v>
      </c>
      <c r="J64" s="840"/>
      <c r="K64" s="839"/>
      <c r="L64" s="841">
        <f>(U62+AL62)/L56</f>
        <v>0.1</v>
      </c>
      <c r="M64" s="841"/>
      <c r="N64"/>
      <c r="O64" s="95"/>
      <c r="P64" s="95"/>
      <c r="Q64" s="764">
        <f>'J1'!R65+'J2'!R65+'J3'!R65+'J4'!R65+'J5'!S68+'J6'!R65+'J7'!R65+'J8'!R65+'J9'!R65+'J10'!R65+'J11'!R65+'J12'!R65+'J13'!R65+'J14'!R65+'J15'!R65+'J16'!R65+'J17'!R65+'J18'!R65+'J19'!R65+'J20'!R65+'J21'!R65+'J22'!R65</f>
        <v>0</v>
      </c>
      <c r="R64" s="733">
        <f>Q64/L56</f>
        <v>0</v>
      </c>
      <c r="S64" s="734"/>
      <c r="T64" s="738">
        <f>'J1'!U65+'J2'!U65+'J3'!U65+'J4'!U65+'J5'!V68+'J6'!U65+'J7'!U65+'J8'!U65+'J9'!U65+'J10'!U65+'J11'!U65+'J12'!U65+'J13'!U65+'J14'!U65+'J15'!U65+'J16'!U65+'J17'!U65+'J18'!U65+'J19'!U65+'J20'!U65+'J21'!U65+'J22'!U65</f>
        <v>11</v>
      </c>
      <c r="U64" s="739"/>
      <c r="V64" s="742">
        <f>T64/L56</f>
        <v>0.11</v>
      </c>
      <c r="W64" s="742"/>
      <c r="X64" s="744">
        <f>'J1'!Y65+'J2'!Y65+'J3'!Y65+'J4'!Y65+'J5'!Z68+'J6'!Y65+'J7'!Y65+'J8'!Y65+'J9'!Y65+'J10'!Y65+'J11'!Y65+'J12'!Y65+'J13'!Y65+'J14'!Y65+'J15'!Y65+'J16'!Y65+'J17'!Y65+'J18'!Y65+'J19'!Y65+'J20'!Y65+'J21'!Y65+'J22'!Y65</f>
        <v>0</v>
      </c>
      <c r="Y64" s="745"/>
      <c r="Z64" s="750">
        <f>X64/L56</f>
        <v>0</v>
      </c>
      <c r="AA64" s="95"/>
      <c r="AB64" s="95"/>
      <c r="AF64" s="95"/>
      <c r="AG64" s="95"/>
      <c r="AH64" s="764">
        <f>'J1'!AI65+'J2'!AI65+'J3'!AI65+'J4'!AI65+'J5'!AJ68+'J6'!AI65+'J7'!AI65+'J8'!AI65+'J9'!AI65+'J10'!AI65+'J11'!AI65+'J12'!AI65+'J13'!AI65+'J14'!AI65+'J15'!AI65+'J16'!AI65+'J17'!AI65+'J18'!AI65+'J19'!AI65+'J20'!AI65+'J21'!AI65+'J22'!AI65</f>
        <v>1</v>
      </c>
      <c r="AI64" s="733">
        <f>AH64/L56</f>
        <v>0.01</v>
      </c>
      <c r="AJ64" s="734"/>
      <c r="AK64" s="738">
        <f>'J1'!AL65+'J2'!AL65+'J3'!AL65+'J4'!AL65+'J5'!AM68+'J6'!AL65+'J7'!AL65+'J8'!AL65+'J9'!AL65+'J10'!AL65+'J11'!AL65+'J12'!AL65+'J13'!AL65+'J14'!AL65+'J15'!AL65+'J16'!AL65+'J17'!AL65+'J18'!AL65+'J19'!AL65+'J20'!AL65+'J21'!AL65+'J22'!AL65</f>
        <v>10</v>
      </c>
      <c r="AL64" s="739"/>
      <c r="AM64" s="742">
        <f>AK64/L56</f>
        <v>0.1</v>
      </c>
      <c r="AN64" s="742"/>
      <c r="AO64" s="744">
        <f>'J1'!AP65+'J2'!AP65+'J3'!AP65+'J4'!AP65+'J5'!AQ68+'J6'!AP65+'J7'!AP65+'J8'!AP65+'J9'!AP65+'J10'!AP65+'J11'!AP65+'J12'!AP65+'J13'!AP65+'J14'!AP65+'J15'!AP65+'J16'!AP65+'J17'!AP65+'J18'!AP65+'J19'!AP65+'J20'!AP65+'J21'!AP65+'J22'!AP65</f>
        <v>1</v>
      </c>
      <c r="AP64" s="745"/>
      <c r="AQ64" s="750">
        <f>AO64/L56</f>
        <v>0.01</v>
      </c>
      <c r="AR64" s="95"/>
      <c r="AS64" s="95"/>
    </row>
    <row r="65" spans="2:85" ht="15.6" thickTop="1" thickBot="1" x14ac:dyDescent="0.35">
      <c r="B65"/>
      <c r="C65"/>
      <c r="D65"/>
      <c r="E65"/>
      <c r="F65"/>
      <c r="G65"/>
      <c r="H65"/>
      <c r="I65"/>
      <c r="J65"/>
      <c r="K65"/>
      <c r="L65"/>
      <c r="M65"/>
      <c r="N65" s="2"/>
      <c r="O65" s="95"/>
      <c r="P65" s="95"/>
      <c r="Q65" s="765"/>
      <c r="R65" s="735"/>
      <c r="S65" s="736"/>
      <c r="T65" s="738"/>
      <c r="U65" s="739"/>
      <c r="V65" s="742"/>
      <c r="W65" s="742"/>
      <c r="X65" s="746"/>
      <c r="Y65" s="747"/>
      <c r="Z65" s="751"/>
      <c r="AA65" s="95"/>
      <c r="AB65" s="95"/>
      <c r="AF65" s="95"/>
      <c r="AG65" s="95"/>
      <c r="AH65" s="765"/>
      <c r="AI65" s="735"/>
      <c r="AJ65" s="736"/>
      <c r="AK65" s="738"/>
      <c r="AL65" s="739"/>
      <c r="AM65" s="742"/>
      <c r="AN65" s="742"/>
      <c r="AO65" s="746"/>
      <c r="AP65" s="747"/>
      <c r="AQ65" s="751"/>
      <c r="AR65" s="95"/>
      <c r="AS65" s="95"/>
    </row>
    <row r="66" spans="2:85" ht="15.6" thickTop="1" thickBot="1" x14ac:dyDescent="0.35">
      <c r="B66"/>
      <c r="C66"/>
      <c r="D66"/>
      <c r="E66"/>
      <c r="F66"/>
      <c r="G66"/>
      <c r="H66"/>
      <c r="I66"/>
      <c r="J66"/>
      <c r="K66"/>
      <c r="L66"/>
      <c r="M66" s="114">
        <f>SUM(L60:M64)</f>
        <v>0.99999999999999989</v>
      </c>
      <c r="N66"/>
      <c r="O66" s="95"/>
      <c r="P66" s="95"/>
      <c r="Q66" s="766"/>
      <c r="R66" s="737"/>
      <c r="S66" s="736"/>
      <c r="T66" s="740"/>
      <c r="U66" s="741"/>
      <c r="V66" s="743"/>
      <c r="W66" s="743"/>
      <c r="X66" s="748"/>
      <c r="Y66" s="749"/>
      <c r="Z66" s="752"/>
      <c r="AA66" s="95"/>
      <c r="AB66" s="95"/>
      <c r="AC66" s="343"/>
      <c r="AF66" s="95"/>
      <c r="AG66" s="95"/>
      <c r="AH66" s="766"/>
      <c r="AI66" s="737"/>
      <c r="AJ66" s="736"/>
      <c r="AK66" s="740"/>
      <c r="AL66" s="741"/>
      <c r="AM66" s="743"/>
      <c r="AN66" s="743"/>
      <c r="AO66" s="748"/>
      <c r="AP66" s="749"/>
      <c r="AQ66" s="752"/>
      <c r="AR66" s="95"/>
      <c r="AS66" s="95"/>
    </row>
    <row r="67" spans="2:85" ht="15" thickTop="1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 s="95"/>
      <c r="P67" s="97"/>
      <c r="Q67" s="97"/>
      <c r="R67" s="97"/>
      <c r="S67" s="744">
        <f>'J1'!T68+'J2'!T68+'J3'!T68+'J4'!T68+'J5'!U71+'J6'!T68+'J7'!T68+'J8'!T68+'J9'!T68+'J10'!T68+'J11'!T68+'J12'!T68+'J13'!T68+'J14'!T68+'J15'!T68+'J16'!T68+'J17'!T68+'J18'!T68+'J19'!T68+'J20'!T68+'J21'!T68+'J22'!T68</f>
        <v>6</v>
      </c>
      <c r="T67" s="753"/>
      <c r="U67" s="754"/>
      <c r="V67" s="760">
        <f>S67/L56</f>
        <v>0.06</v>
      </c>
      <c r="W67" s="760"/>
      <c r="X67" s="734"/>
      <c r="Y67" s="97"/>
      <c r="Z67" s="97"/>
      <c r="AA67" s="95"/>
      <c r="AB67" s="95"/>
      <c r="AC67" s="343"/>
      <c r="AD67" s="2"/>
      <c r="AF67" s="95"/>
      <c r="AG67" s="97"/>
      <c r="AH67" s="97"/>
      <c r="AI67" s="97"/>
      <c r="AJ67" s="744">
        <f>'J1'!AK68+'J2'!AK68+'J3'!AK68+'J4'!AK68+'J5'!AL71+'J6'!AK68+'J7'!AK68+'J8'!AK68+'J9'!AK68+'J10'!AK68+'J11'!AK68+'J12'!AK68+'J13'!AK68+'J14'!AK68+'J15'!AK68+'J16'!AK68+'J17'!AK68+'J18'!AK68+'J19'!AK68+'J20'!AK68+'J21'!AK68+'J22'!AK68</f>
        <v>7</v>
      </c>
      <c r="AK67" s="753"/>
      <c r="AL67" s="754"/>
      <c r="AM67" s="760">
        <f>AJ67/L56</f>
        <v>7.0000000000000007E-2</v>
      </c>
      <c r="AN67" s="760"/>
      <c r="AO67" s="734"/>
      <c r="AP67" s="97"/>
      <c r="AQ67" s="97"/>
      <c r="AR67" s="95"/>
      <c r="AS67" s="95"/>
    </row>
    <row r="68" spans="2:85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 s="95"/>
      <c r="P68" s="97"/>
      <c r="Q68" s="97"/>
      <c r="R68" s="97"/>
      <c r="S68" s="746"/>
      <c r="T68" s="755"/>
      <c r="U68" s="756"/>
      <c r="V68" s="761"/>
      <c r="W68" s="761"/>
      <c r="X68" s="736"/>
      <c r="Y68" s="97"/>
      <c r="Z68" s="97"/>
      <c r="AA68" s="95"/>
      <c r="AB68" s="95"/>
      <c r="AC68" s="343"/>
      <c r="AD68" s="2"/>
      <c r="AF68" s="95"/>
      <c r="AG68" s="97"/>
      <c r="AH68" s="97"/>
      <c r="AI68" s="97"/>
      <c r="AJ68" s="746"/>
      <c r="AK68" s="755"/>
      <c r="AL68" s="756"/>
      <c r="AM68" s="761"/>
      <c r="AN68" s="761"/>
      <c r="AO68" s="736"/>
      <c r="AP68" s="97"/>
      <c r="AQ68" s="97"/>
      <c r="AR68" s="95"/>
      <c r="AS68" s="95"/>
    </row>
    <row r="69" spans="2:85" ht="15" thickBot="1" x14ac:dyDescent="0.35">
      <c r="C69"/>
      <c r="D69"/>
      <c r="E69"/>
      <c r="F69"/>
      <c r="G69"/>
      <c r="H69"/>
      <c r="I69"/>
      <c r="J69"/>
      <c r="K69"/>
      <c r="L69"/>
      <c r="M69"/>
      <c r="O69" s="95"/>
      <c r="P69" s="97"/>
      <c r="Q69" s="97"/>
      <c r="R69" s="97"/>
      <c r="S69" s="757"/>
      <c r="T69" s="758"/>
      <c r="U69" s="759"/>
      <c r="V69" s="762"/>
      <c r="W69" s="762"/>
      <c r="X69" s="763"/>
      <c r="Y69" s="97"/>
      <c r="Z69" s="97"/>
      <c r="AA69" s="95"/>
      <c r="AB69" s="95"/>
      <c r="AC69" s="343"/>
      <c r="AD69" s="2"/>
      <c r="AF69" s="95"/>
      <c r="AG69" s="97"/>
      <c r="AH69" s="97"/>
      <c r="AI69" s="97"/>
      <c r="AJ69" s="757"/>
      <c r="AK69" s="758"/>
      <c r="AL69" s="759"/>
      <c r="AM69" s="762"/>
      <c r="AN69" s="762"/>
      <c r="AO69" s="763"/>
      <c r="AP69" s="97"/>
      <c r="AQ69" s="97"/>
      <c r="AR69" s="95"/>
      <c r="AS69" s="95"/>
    </row>
    <row r="70" spans="2:85" ht="15" thickTop="1" x14ac:dyDescent="0.3">
      <c r="C70"/>
      <c r="D70"/>
      <c r="E70"/>
      <c r="F70"/>
      <c r="G70"/>
      <c r="H70"/>
      <c r="I70"/>
      <c r="J70"/>
      <c r="K70"/>
      <c r="L70"/>
      <c r="M70"/>
      <c r="O70" s="95"/>
      <c r="P70" s="97"/>
      <c r="Q70" s="97"/>
      <c r="R70" s="97"/>
      <c r="S70" s="242"/>
      <c r="T70" s="242"/>
      <c r="U70" s="242"/>
      <c r="V70" s="243"/>
      <c r="W70" s="243"/>
      <c r="X70" s="243"/>
      <c r="Y70" s="97"/>
      <c r="Z70" s="97"/>
      <c r="AA70" s="95"/>
      <c r="AB70" s="95"/>
      <c r="AC70" s="95"/>
      <c r="AD70" s="96"/>
      <c r="AF70" s="95"/>
      <c r="AG70" s="97"/>
      <c r="AH70" s="97"/>
      <c r="AI70" s="97"/>
      <c r="AJ70" s="242"/>
      <c r="AK70" s="242"/>
      <c r="AL70" s="242"/>
      <c r="AM70" s="243"/>
      <c r="AN70" s="243"/>
      <c r="AO70" s="243"/>
      <c r="AP70" s="97"/>
      <c r="AQ70" s="97"/>
      <c r="AR70" s="95"/>
      <c r="AS70" s="95"/>
    </row>
    <row r="71" spans="2:85" ht="15" thickBot="1" x14ac:dyDescent="0.35">
      <c r="C71"/>
      <c r="D71"/>
      <c r="E71"/>
      <c r="F71"/>
      <c r="G71"/>
      <c r="H71"/>
      <c r="I71"/>
      <c r="J71"/>
      <c r="K71"/>
      <c r="L71"/>
      <c r="M71"/>
      <c r="O71" s="95"/>
      <c r="P71" s="97"/>
      <c r="Q71" s="97"/>
      <c r="Z71" s="97"/>
      <c r="AA71" s="95"/>
      <c r="AB71" s="95"/>
      <c r="AC71" s="95"/>
      <c r="AD71" s="96"/>
    </row>
    <row r="72" spans="2:85" ht="21.6" customHeight="1" thickTop="1" thickBot="1" x14ac:dyDescent="0.35">
      <c r="B72"/>
      <c r="C72"/>
      <c r="D72" s="13"/>
      <c r="I72" s="859" t="s">
        <v>137</v>
      </c>
      <c r="J72" s="860"/>
      <c r="K72" s="860"/>
      <c r="L72" s="861"/>
      <c r="M72" s="862"/>
      <c r="N72" s="95"/>
      <c r="R72" s="863" t="s">
        <v>54</v>
      </c>
      <c r="S72" s="864"/>
      <c r="T72" s="864"/>
      <c r="U72" s="864"/>
      <c r="V72" s="864"/>
      <c r="W72" s="864"/>
      <c r="X72" s="864"/>
      <c r="Y72" s="865"/>
      <c r="AD72"/>
      <c r="AE72"/>
      <c r="AF72"/>
      <c r="AG72"/>
      <c r="AH72"/>
      <c r="AI72" s="866" t="s">
        <v>55</v>
      </c>
      <c r="AJ72" s="867"/>
      <c r="AK72" s="867"/>
      <c r="AL72" s="867"/>
      <c r="AM72" s="867"/>
      <c r="AN72" s="867"/>
      <c r="AO72" s="867"/>
      <c r="AP72" s="868"/>
      <c r="AW72"/>
      <c r="AX72"/>
      <c r="AY72"/>
      <c r="AZ72"/>
      <c r="BA72"/>
      <c r="BB72"/>
      <c r="BC72"/>
      <c r="BD72"/>
      <c r="BE72"/>
      <c r="BF72"/>
      <c r="BG72"/>
      <c r="BH72"/>
      <c r="BI72"/>
      <c r="CF72" s="1"/>
      <c r="CG72" s="1"/>
    </row>
    <row r="73" spans="2:85" ht="29.1" customHeight="1" thickTop="1" thickBot="1" x14ac:dyDescent="0.35">
      <c r="B73"/>
      <c r="C73"/>
      <c r="D73" s="13"/>
      <c r="G73"/>
      <c r="H73"/>
      <c r="I73" s="609" t="s">
        <v>56</v>
      </c>
      <c r="J73" s="869"/>
      <c r="K73" s="870"/>
      <c r="L73"/>
      <c r="M73"/>
      <c r="N73"/>
      <c r="R73"/>
      <c r="S73"/>
      <c r="T73"/>
      <c r="U73" s="104"/>
      <c r="V73" s="104"/>
      <c r="W73" s="104"/>
      <c r="X73" s="104"/>
      <c r="Y73" s="104"/>
      <c r="AD73"/>
      <c r="AE73"/>
      <c r="AF73"/>
      <c r="AG73"/>
      <c r="AH73"/>
      <c r="AI73"/>
      <c r="AJ73"/>
      <c r="AK73"/>
      <c r="AL73"/>
      <c r="AM73"/>
      <c r="AN73"/>
      <c r="AO73"/>
      <c r="AP73"/>
      <c r="AW73"/>
      <c r="AX73"/>
      <c r="AY73"/>
      <c r="AZ73"/>
      <c r="BA73"/>
      <c r="BB73"/>
      <c r="BC73"/>
      <c r="BD73"/>
      <c r="BE73"/>
      <c r="BF73"/>
      <c r="BG73"/>
      <c r="BH73"/>
      <c r="BI73"/>
      <c r="CF73" s="1"/>
      <c r="CG73" s="1"/>
    </row>
    <row r="74" spans="2:85" ht="23.7" customHeight="1" thickTop="1" thickBot="1" x14ac:dyDescent="0.35">
      <c r="B74"/>
      <c r="C74"/>
      <c r="D74"/>
      <c r="E74"/>
      <c r="F74"/>
      <c r="G74"/>
      <c r="H74"/>
      <c r="N74"/>
      <c r="S74" s="39" t="s">
        <v>57</v>
      </c>
      <c r="T74" s="99"/>
      <c r="U74" s="837"/>
      <c r="V74" s="837"/>
      <c r="W74" s="99"/>
      <c r="X74" s="40" t="s">
        <v>58</v>
      </c>
      <c r="Z74" s="1">
        <f>T75+U75+W75+T76+U76+W76+T77+U77+W77</f>
        <v>95</v>
      </c>
      <c r="AG74" s="3"/>
      <c r="AJ74" s="39" t="s">
        <v>57</v>
      </c>
      <c r="AK74" s="99"/>
      <c r="AL74" s="837"/>
      <c r="AM74" s="837"/>
      <c r="AN74" s="99"/>
      <c r="AO74" s="40" t="s">
        <v>58</v>
      </c>
      <c r="AQ74" s="1">
        <f>AK75+AL75+AN75+AK76+AL76+AN76+AK77+AL77+AN77</f>
        <v>53</v>
      </c>
    </row>
    <row r="75" spans="2:85" ht="23.7" customHeight="1" thickTop="1" x14ac:dyDescent="0.3">
      <c r="B75"/>
      <c r="C75"/>
      <c r="D75"/>
      <c r="E75"/>
      <c r="F75"/>
      <c r="G75"/>
      <c r="H75"/>
      <c r="I75" s="833" t="s">
        <v>59</v>
      </c>
      <c r="J75" s="834"/>
      <c r="K75" s="834"/>
      <c r="L75" s="835"/>
      <c r="M75" s="836"/>
      <c r="N75"/>
      <c r="S75" s="100"/>
      <c r="T75" s="43">
        <f>'J1'!U76+'J2'!U76+'J3'!U76+'J4'!U76+'J5'!U76+'J6'!U76+'J7'!U76+'J8'!U76+'J9'!U76+'J10'!U76+'J11'!U76+'J12'!U76+'J13'!U76+'J14'!U76+'J15'!U76+'J16'!U76+'J17'!U76+'J18'!U76+'J19'!U76+'J20'!U76+'J21'!U76+'J22'!U76</f>
        <v>4</v>
      </c>
      <c r="U75" s="838">
        <f>'J1'!V76+'J2'!V76+'J3'!V76+'J4'!V76+'J5'!V76+'J6'!V76+'J7'!V76+'J8'!V76+'J9'!V76+'J10'!V76+'J11'!V76+'J12'!V76+'J13'!V76+'J14'!V76+'J15'!V76+'J16'!V76+'J17'!V76+'J18'!V76+'J19'!V76+'J20'!V76+'J21'!V76+'J22'!V76</f>
        <v>6</v>
      </c>
      <c r="V75" s="838"/>
      <c r="W75" s="42">
        <f>'J1'!X76+'J2'!X76+'J3'!X76+'J4'!X76+'J5'!X76+'J6'!X76+'J7'!X76+'J8'!X76+'J9'!X76+'J10'!X76+'J11'!X76+'J12'!X76+'J13'!X76+'J14'!X76+'J15'!X76+'J16'!X76+'J17'!X76+'J18'!X76+'J19'!X76+'J20'!X76+'J21'!X76+'J22'!X76</f>
        <v>12</v>
      </c>
      <c r="X75" s="100"/>
      <c r="Z75" s="1">
        <f>O78+P81+Q84+R81+S87+T84+U82+T78+X84+X81+Z81+Y78</f>
        <v>88</v>
      </c>
      <c r="AG75" s="3"/>
      <c r="AJ75" s="100"/>
      <c r="AK75" s="43">
        <f>'J1'!AL76+'J2'!AL76+'J3'!AL76+'J4'!AL76+'J5'!AL76+'J6'!AL76+'J7'!AL76+'J8'!AL76+'J9'!AL76+'J10'!AL76+'J11'!AL76+'J12'!AL76+'J13'!AL76+'J14'!AL76+'J15'!AL76+'J16'!AL76+'J17'!AL76+'J18'!AL76+'J19'!AL76+'J20'!AL76+'J21'!AL76+'J22'!AL76</f>
        <v>3</v>
      </c>
      <c r="AL75" s="838">
        <f>'J1'!AM76+'J2'!AM76+'J3'!AM76+'J4'!AM76+'J5'!AM76+'J6'!AM76+'J7'!AM76+'J8'!AM76+'J9'!AM76+'J10'!AM76+'J11'!AM76+'J12'!AM76+'J13'!AM76+'J14'!AM76+'J15'!AM76+'J16'!AM76+'J17'!AM76+'J18'!AM76+'J19'!AM76+'J20'!AM76+'J21'!AM76+'J22'!AM76</f>
        <v>6</v>
      </c>
      <c r="AM75" s="838"/>
      <c r="AN75" s="42">
        <f>'J1'!AO76+'J2'!AO76+'J3'!AO76+'J4'!AO76+'J5'!AO76+'J6'!AO76+'J7'!AO76+'J8'!AO76+'J9'!AO76+'J10'!AO76+'J11'!AO76+'J12'!AO76+'J13'!AO76+'J14'!AO76+'J15'!AO76+'J16'!AO76+'J17'!AO76+'J18'!AO76+'J19'!AO76+'J20'!AO76+'J21'!AO76+'J22'!AO76</f>
        <v>3</v>
      </c>
      <c r="AO75" s="100"/>
      <c r="AQ75" s="1">
        <f>AF78+AG81+AH84+AI81+AJ87+AK84+AL82+AK78+AO84+AO81+AQ81+AP78</f>
        <v>70</v>
      </c>
    </row>
    <row r="76" spans="2:85" ht="23.7" customHeight="1" x14ac:dyDescent="0.3">
      <c r="B76"/>
      <c r="C76"/>
      <c r="D76"/>
      <c r="E76"/>
      <c r="F76"/>
      <c r="G76"/>
      <c r="H76"/>
      <c r="I76" s="776" t="s">
        <v>5</v>
      </c>
      <c r="J76" s="840"/>
      <c r="K76" s="839"/>
      <c r="L76" s="850">
        <f>O78+T78+Y78+P81+R81+U82+X81+Z81+Q84+T84+X84+AP78+AF78+AK78+AG81+AI81+AO81+AQ81+AL82+AH84+AK84+AO84+AJ87+S87</f>
        <v>158</v>
      </c>
      <c r="M76" s="778"/>
      <c r="N76"/>
      <c r="S76" s="101"/>
      <c r="T76" s="43">
        <f>'J1'!U77+'J2'!U77+'J3'!U77+'J4'!U77+'J5'!U77+'J6'!U77+'J7'!U77+'J8'!U77+'J9'!U77+'J10'!U77+'J11'!U77+'J12'!U77+'J13'!U77+'J14'!U77+'J15'!U77+'J16'!U77+'J17'!U77+'J18'!U77+'J19'!U77+'J20'!U77+'J21'!U77+'J22'!U77</f>
        <v>19</v>
      </c>
      <c r="U76" s="779">
        <f>'J1'!V77+'J2'!V77+'J3'!V77+'J4'!V77+'J5'!V77+'J6'!V77+'J7'!V77+'J8'!V77+'J9'!V77+'J10'!V77+'J11'!V77+'J12'!V77+'J13'!V77+'J14'!V77+'J15'!V77+'J16'!V77+'J17'!V77+'J18'!V77+'J19'!V77+'J20'!V77+'J21'!V77+'J22'!V77</f>
        <v>7</v>
      </c>
      <c r="V76" s="779"/>
      <c r="W76" s="44">
        <f>'J1'!X77+'J2'!X77+'J3'!X77+'J4'!X77+'J5'!X77+'J6'!X77+'J7'!X77+'J8'!X77+'J9'!X77+'J10'!X77+'J11'!X77+'J12'!X77+'J13'!X77+'J14'!X77+'J15'!X77+'J16'!X77+'J17'!X77+'J18'!X77+'J19'!X77+'J20'!X77+'J21'!X77+'J22'!X77</f>
        <v>20</v>
      </c>
      <c r="X76" s="101"/>
      <c r="AG76" s="3"/>
      <c r="AJ76" s="101"/>
      <c r="AK76" s="43">
        <f>'J1'!AL77+'J2'!AL77+'J3'!AL77+'J4'!AL77+'J5'!AL77+'J6'!AL77+'J7'!AL77+'J8'!AL77+'J9'!AL77+'J10'!AL77+'J11'!AL77+'J12'!AL77+'J13'!AL77+'J14'!AL77+'J15'!AL77+'J16'!AL77+'J17'!AL77+'J18'!AL77+'J19'!AL77+'J20'!AL77+'J21'!AL77+'J22'!AL77</f>
        <v>3</v>
      </c>
      <c r="AL76" s="779">
        <f>'J1'!AM77+'J2'!AM77+'J3'!AM77+'J4'!AM77+'J5'!AM77+'J6'!AM77+'J7'!AM77+'J8'!AM77+'J9'!AM77+'J10'!AM77+'J11'!AM77+'J12'!AM77+'J13'!AM77+'J14'!AM77+'J15'!AM77+'J16'!AM77+'J17'!AM77+'J18'!AM77+'J19'!AM77+'J20'!AM77+'J21'!AM77+'J22'!AM77</f>
        <v>12</v>
      </c>
      <c r="AM76" s="779"/>
      <c r="AN76" s="44">
        <f>'J1'!AO77+'J2'!AO77+'J3'!AO77+'J4'!AO77+'J5'!AO77+'J6'!AO77+'J7'!AO77+'J8'!AO77+'J9'!AO77+'J10'!AO77+'J11'!AO77+'J12'!AO77+'J13'!AO77+'J14'!AO77+'J15'!AO77+'J16'!AO77+'J17'!AO77+'J18'!AO77+'J19'!AO77+'J20'!AO77+'J21'!AO77+'J22'!AO77</f>
        <v>10</v>
      </c>
      <c r="AO76" s="101"/>
    </row>
    <row r="77" spans="2:85" ht="23.7" customHeight="1" thickBot="1" x14ac:dyDescent="0.35">
      <c r="B77"/>
      <c r="C77"/>
      <c r="D77"/>
      <c r="E77"/>
      <c r="F77"/>
      <c r="G77"/>
      <c r="H77"/>
      <c r="I77" s="851" t="s">
        <v>54</v>
      </c>
      <c r="J77" s="852"/>
      <c r="K77" s="853"/>
      <c r="L77" s="853">
        <f t="shared" ref="L77" si="24">T75+U75+W75+T76+U76+W76+T77+U77+W77</f>
        <v>95</v>
      </c>
      <c r="M77" s="854"/>
      <c r="N77"/>
      <c r="O77" s="93"/>
      <c r="P77" s="93"/>
      <c r="Q77" s="93"/>
      <c r="R77" s="93"/>
      <c r="S77" s="102"/>
      <c r="T77" s="45">
        <f>'J1'!U78+'J2'!U78+'J3'!U78+'J4'!U78+'J5'!U78+'J6'!U78+'J7'!U78+'J8'!U78+'J9'!U78+'J10'!U78+'J11'!U78+'J12'!U78+'J13'!U78+'J14'!U78+'J15'!U78+'J16'!U78+'J17'!U78+'J18'!U78+'J19'!U78+'J20'!U78+'J21'!U78+'J22'!U78</f>
        <v>11</v>
      </c>
      <c r="U77" s="780">
        <f>'J1'!V78+'J2'!V78+'J3'!V78+'J4'!V78+'J5'!V78+'J6'!V78+'J7'!V78+'J8'!V78+'J9'!V78+'J10'!V78+'J11'!V78+'J12'!V78+'J13'!V78+'J14'!V78+'J15'!V78+'J16'!V78+'J17'!V78+'J18'!V78+'J19'!V78+'J20'!V78+'J21'!V78+'J22'!V78</f>
        <v>5</v>
      </c>
      <c r="V77" s="780"/>
      <c r="W77" s="46">
        <f>'J1'!X78+'J2'!X78+'J3'!X78+'J4'!X78+'J5'!X78+'J6'!X78+'J7'!X78+'J8'!X78+'J9'!X78+'J10'!X78+'J11'!X78+'J12'!X78+'J13'!X78+'J14'!X78+'J15'!X78+'J16'!X78+'J17'!X78+'J18'!X78+'J19'!X78+'J20'!X78+'J21'!X78+'J22'!X78</f>
        <v>11</v>
      </c>
      <c r="X77" s="103"/>
      <c r="Y77" s="93"/>
      <c r="Z77" s="93"/>
      <c r="AA77" s="93"/>
      <c r="AB77" s="93"/>
      <c r="AF77" s="93"/>
      <c r="AG77" s="93"/>
      <c r="AH77" s="93"/>
      <c r="AI77" s="93"/>
      <c r="AJ77" s="102"/>
      <c r="AK77" s="45">
        <f>'J1'!AL78+'J2'!AL78+'J3'!AL78+'J4'!AL78+'J5'!AL78+'J6'!AL78+'J7'!AL78+'J8'!AL78+'J9'!AL78+'J10'!AL78+'J11'!AL78+'J12'!AL78+'J13'!AL78+'J14'!AL78+'J15'!AL78+'J16'!AL78+'J17'!AL78+'J18'!AL78+'J19'!AL78+'J20'!AL78+'J21'!AL78+'J22'!AL78</f>
        <v>6</v>
      </c>
      <c r="AL77" s="780">
        <f>'J1'!AM78+'J2'!AM78+'J3'!AM78+'J4'!AM78+'J5'!AM78+'J6'!AM78+'J7'!AM78+'J8'!AM78+'J9'!AM78+'J10'!AM78+'J11'!AM78+'J12'!AM78+'J13'!AM78+'J14'!AM78+'J15'!AM78+'J16'!AM78+'J17'!AM78+'J18'!AM78+'J19'!AM78+'J20'!AM78+'J21'!AM78+'J22'!AM78</f>
        <v>3</v>
      </c>
      <c r="AM77" s="780"/>
      <c r="AN77" s="46">
        <f>'J1'!AO78+'J2'!AO78+'J3'!AO78+'J4'!AO78+'J5'!AO78+'J6'!AO78+'J7'!AO78+'J8'!AO78+'J9'!AO78+'J10'!AO78+'J11'!AO78+'J12'!AO78+'J13'!AO78+'J14'!AO78+'J15'!AO78+'J16'!AO78+'J17'!AO78+'J18'!AO78+'J19'!AO78+'J20'!AO78+'J21'!AO78+'J22'!AO78</f>
        <v>7</v>
      </c>
      <c r="AO77" s="103"/>
      <c r="AP77" s="93"/>
      <c r="AQ77" s="93"/>
      <c r="AR77" s="93"/>
      <c r="AS77" s="93"/>
    </row>
    <row r="78" spans="2:85" ht="23.7" customHeight="1" thickTop="1" x14ac:dyDescent="0.3">
      <c r="B78"/>
      <c r="C78"/>
      <c r="D78"/>
      <c r="E78"/>
      <c r="F78"/>
      <c r="G78"/>
      <c r="H78"/>
      <c r="I78" s="855" t="s">
        <v>55</v>
      </c>
      <c r="J78" s="856"/>
      <c r="K78" s="857"/>
      <c r="L78" s="857">
        <f t="shared" ref="L78" si="25">AK75+AL75+AN75+AK76+AL76+AN76+AK77+AL77+AN77</f>
        <v>53</v>
      </c>
      <c r="M78" s="858"/>
      <c r="N78"/>
      <c r="O78" s="727">
        <f>'J1'!P79+'J2'!P79+'J3'!P79+'J4'!P79+'J5'!Q82+'J6'!P79+'J7'!P79+'J8'!P79+'J9'!P79+'J10'!P79+'J11'!P79+'J12'!P79+'J13'!P79+'J14'!P79+'J15'!P79+'J16'!P79+'J17'!P79+'J18'!P79+'J19'!P79+'J20'!P79+'J21'!P79+'J22'!P79</f>
        <v>4</v>
      </c>
      <c r="P78" s="783"/>
      <c r="Q78" s="787">
        <f>O78/L76</f>
        <v>2.5316455696202531E-2</v>
      </c>
      <c r="R78" s="788"/>
      <c r="S78" s="95"/>
      <c r="T78" s="791">
        <f>'J1'!U79+'J2'!U79+'J3'!U79+'J4'!U79+'J5'!V82+'J6'!U79+'J7'!U79+'J8'!U79+'J9'!U79+'J10'!U79+'J11'!U79+'J12'!U79+'J13'!U79+'J14'!U79+'J15'!U79+'J16'!U79+'J17'!U79+'J18'!U79+'J19'!U79+'J20'!U79+'J21'!U79+'J22'!U79</f>
        <v>28</v>
      </c>
      <c r="U78" s="792"/>
      <c r="V78" s="797">
        <f>T78/$L$35</f>
        <v>0.18666666666666668</v>
      </c>
      <c r="W78" s="798"/>
      <c r="X78" s="95"/>
      <c r="Y78" s="727">
        <f>'J1'!Z79+'J2'!Z79+'J3'!Z79+'J4'!Z79+'J5'!AA82+'J6'!Z79+'J7'!Z79+'J8'!Z79+'J9'!Z79+'J10'!Z79+'J11'!Z79+'J12'!Z79+'J13'!Z79+'J14'!Z79+'J15'!Z79+'J16'!Z79+'J17'!Z79+'J18'!Z79+'J19'!Z79+'J20'!Z79+'J21'!Z79+'J22'!Z79</f>
        <v>6</v>
      </c>
      <c r="Z78" s="728"/>
      <c r="AA78" s="803">
        <f>Y78/L76</f>
        <v>3.7974683544303799E-2</v>
      </c>
      <c r="AB78" s="804"/>
      <c r="AF78" s="727">
        <f>'J1'!AG79+'J2'!AG79+'J3'!AG79+'J4'!AG79+'J5'!AH82+'J6'!AG79+'J7'!AG79+'J8'!AG79+'J9'!AG79+'J10'!AG79+'J11'!AG79+'J12'!AG79+'J13'!AG79+'J14'!AG79+'J15'!AG79+'J16'!AG79+'J17'!AG79+'J18'!AG79+'J19'!AG79+'J20'!AG79+'J21'!AG79+'J22'!AG79</f>
        <v>5</v>
      </c>
      <c r="AG78" s="783"/>
      <c r="AH78" s="787">
        <f>AF78/L76</f>
        <v>3.1645569620253167E-2</v>
      </c>
      <c r="AI78" s="788"/>
      <c r="AJ78" s="95"/>
      <c r="AK78" s="791">
        <f>'J1'!AL79+'J2'!AL79+'J3'!AL79+'J4'!AL79+'J5'!AM82+'J6'!AL79+'J7'!AL79+'J8'!AL79+'J9'!AL79+'J10'!AL79+'J11'!AL79+'J12'!AL79+'J13'!AL79+'J14'!AL79+'J15'!AL79+'J16'!AL79+'J17'!AL79+'J18'!AL79+'J19'!AL79+'J20'!AL79+'J21'!AL79+'J22'!AL79</f>
        <v>11</v>
      </c>
      <c r="AL78" s="792"/>
      <c r="AM78" s="797">
        <f>AK78/$L$35</f>
        <v>7.3333333333333334E-2</v>
      </c>
      <c r="AN78" s="798"/>
      <c r="AO78" s="95"/>
      <c r="AP78" s="727">
        <f>'J1'!AQ79+'J2'!AQ79+'J3'!AQ79+'J4'!AQ79+'J5'!AR82+'J6'!AQ79+'J7'!AQ79+'J8'!AQ79+'J9'!AQ79+'J10'!AQ79+'J11'!AQ79+'J12'!AQ79+'J13'!AQ79+'J14'!AQ79+'J15'!AQ79+'J16'!AQ79+'J17'!AQ79+'J18'!AQ79+'J19'!AQ79+'J20'!AQ79+'J21'!AQ79+'J22'!AQ79</f>
        <v>12</v>
      </c>
      <c r="AQ78" s="728"/>
      <c r="AR78" s="803">
        <f>AP78/L76</f>
        <v>7.5949367088607597E-2</v>
      </c>
      <c r="AS78" s="804"/>
    </row>
    <row r="79" spans="2:85" ht="16.2" thickBot="1" x14ac:dyDescent="0.35">
      <c r="B79"/>
      <c r="C79"/>
      <c r="D79"/>
      <c r="E79"/>
      <c r="F79"/>
      <c r="G79"/>
      <c r="H79"/>
      <c r="I79" s="842" t="s">
        <v>60</v>
      </c>
      <c r="J79" s="843"/>
      <c r="K79" s="844"/>
      <c r="L79" s="845">
        <f>L78/L76</f>
        <v>0.33544303797468356</v>
      </c>
      <c r="M79" s="846"/>
      <c r="N79"/>
      <c r="O79" s="729"/>
      <c r="P79" s="784"/>
      <c r="Q79" s="787"/>
      <c r="R79" s="788"/>
      <c r="S79" s="95"/>
      <c r="T79" s="793"/>
      <c r="U79" s="794"/>
      <c r="V79" s="799"/>
      <c r="W79" s="800"/>
      <c r="X79" s="95"/>
      <c r="Y79" s="729"/>
      <c r="Z79" s="730"/>
      <c r="AA79" s="787"/>
      <c r="AB79" s="788"/>
      <c r="AF79" s="729"/>
      <c r="AG79" s="784"/>
      <c r="AH79" s="787"/>
      <c r="AI79" s="788"/>
      <c r="AJ79" s="95"/>
      <c r="AK79" s="793"/>
      <c r="AL79" s="794"/>
      <c r="AM79" s="799"/>
      <c r="AN79" s="800"/>
      <c r="AO79" s="95"/>
      <c r="AP79" s="729"/>
      <c r="AQ79" s="730"/>
      <c r="AR79" s="787"/>
      <c r="AS79" s="788"/>
    </row>
    <row r="80" spans="2:85" ht="16.8" thickTop="1" thickBot="1" x14ac:dyDescent="0.35">
      <c r="B80"/>
      <c r="C80"/>
      <c r="D80"/>
      <c r="E80"/>
      <c r="F80"/>
      <c r="G80"/>
      <c r="H80"/>
      <c r="I80" s="847" t="s">
        <v>61</v>
      </c>
      <c r="J80" s="848"/>
      <c r="K80" s="847"/>
      <c r="L80" s="849">
        <f>(R81+T84+X81+AI81+AK84+AO81)/L76</f>
        <v>0.4050632911392405</v>
      </c>
      <c r="M80" s="849"/>
      <c r="N80"/>
      <c r="O80" s="785"/>
      <c r="P80" s="786"/>
      <c r="Q80" s="789"/>
      <c r="R80" s="790"/>
      <c r="S80" s="95"/>
      <c r="T80" s="795"/>
      <c r="U80" s="796"/>
      <c r="V80" s="801"/>
      <c r="W80" s="802"/>
      <c r="X80" s="95"/>
      <c r="Y80" s="731"/>
      <c r="Z80" s="732"/>
      <c r="AA80" s="789"/>
      <c r="AB80" s="790"/>
      <c r="AF80" s="785"/>
      <c r="AG80" s="786"/>
      <c r="AH80" s="789"/>
      <c r="AI80" s="790"/>
      <c r="AJ80" s="95"/>
      <c r="AK80" s="795"/>
      <c r="AL80" s="796"/>
      <c r="AM80" s="801"/>
      <c r="AN80" s="802"/>
      <c r="AO80" s="95"/>
      <c r="AP80" s="731"/>
      <c r="AQ80" s="732"/>
      <c r="AR80" s="789"/>
      <c r="AS80" s="790"/>
    </row>
    <row r="81" spans="2:85" ht="16.8" thickTop="1" thickBot="1" x14ac:dyDescent="0.35">
      <c r="B81"/>
      <c r="C81"/>
      <c r="D81"/>
      <c r="E81"/>
      <c r="F81"/>
      <c r="G81"/>
      <c r="H81"/>
      <c r="I81" s="839" t="s">
        <v>62</v>
      </c>
      <c r="J81" s="840"/>
      <c r="K81" s="839"/>
      <c r="L81" s="841">
        <f>(P81+Q84+S87+X84+Z81+AG81+AH84+AJ87+AO84+AQ81)/L76</f>
        <v>5.0632911392405063E-2</v>
      </c>
      <c r="M81" s="841"/>
      <c r="N81"/>
      <c r="O81" s="95"/>
      <c r="P81" s="764">
        <f>'J1'!Q82+'J2'!Q82+'J3'!Q82+'J4'!Q82+'J5'!R85+'J6'!Q82+'J7'!Q82+'J8'!Q82+'J9'!Q82+'J10'!Q82+'J11'!Q82+'J12'!Q82+'J13'!Q82+'J14'!Q82+'J15'!Q82+'J16'!Q82+'J17'!Q82+'J18'!Q82+'J19'!Q82+'J20'!Q82+'J21'!Q82+'J22'!Q82</f>
        <v>0</v>
      </c>
      <c r="Q81" s="751">
        <f>P81/L76</f>
        <v>0</v>
      </c>
      <c r="R81" s="810">
        <f>'J1'!S82+'J2'!S82+'J3'!S82+'J4'!S82+'J5'!T85+'J6'!S82+'J7'!S82+'J8'!S82+'J9'!S82+'J10'!S82+'J11'!S82+'J12'!S82+'J13'!S82+'J14'!S82+'J15'!S82+'J16'!S82+'J17'!S82+'J18'!S82+'J19'!S82+'J20'!S82+'J21'!S82+'J22'!S82</f>
        <v>10</v>
      </c>
      <c r="S81" s="813">
        <f>R81/L76</f>
        <v>6.3291139240506333E-2</v>
      </c>
      <c r="T81" s="95"/>
      <c r="U81" s="809" t="s">
        <v>63</v>
      </c>
      <c r="V81" s="809"/>
      <c r="W81" s="95"/>
      <c r="X81" s="815">
        <f>'J1'!Y82+'J2'!Y82+'J3'!Y82+'J4'!Y82+'J5'!Z85+'J6'!Y82+'J7'!Y82+'J8'!Y82+'J9'!Y82+'J10'!Y82+'J11'!Y82+'J12'!Y82+'J13'!Y82+'J14'!Y82+'J15'!Y82+'J16'!Y82+'J17'!Y82+'J18'!Y82+'J19'!Y82+'J20'!Y82+'J21'!Y82+'J22'!Y82</f>
        <v>4</v>
      </c>
      <c r="Y81" s="813">
        <f>X81/L76</f>
        <v>2.5316455696202531E-2</v>
      </c>
      <c r="Z81" s="724">
        <f>'J1'!AA82+'J2'!AA82+'J3'!AA82+'J4'!AA82+'J5'!AB85+'J6'!AA82+'J7'!AA82+'J8'!AA82+'J9'!AA82+'J10'!AA82+'J11'!AA82+'J12'!AA82+'J13'!AA82+'J14'!AA82+'J15'!AA82+'J16'!AA82+'J17'!AA82+'J18'!AA82+'J19'!AA82+'J20'!AA82+'J21'!AA82+'J22'!AA82</f>
        <v>0</v>
      </c>
      <c r="AA81" s="751">
        <f>Z81/L76</f>
        <v>0</v>
      </c>
      <c r="AB81" s="95"/>
      <c r="AF81" s="95"/>
      <c r="AG81" s="764">
        <f>'J1'!AH82+'J2'!AH82+'J3'!AH82+'J4'!AH82+'J5'!AI85+'J6'!AH82+'J7'!AH82+'J8'!AH82+'J9'!AH82+'J10'!AH82+'J11'!AH82+'J12'!AH82+'J13'!AH82+'J14'!AH82+'J15'!AH82+'J16'!AH82+'J17'!AH82+'J18'!AH82+'J19'!AH82+'J20'!AH82+'J21'!AH82+'J22'!AH82</f>
        <v>0</v>
      </c>
      <c r="AH81" s="751">
        <f>AG81/L76</f>
        <v>0</v>
      </c>
      <c r="AI81" s="810">
        <f>'J1'!AJ82+'J2'!AJ82+'J3'!AJ82+'J4'!AJ82+'J5'!AK85+'J6'!AJ82+'J7'!AJ82+'J8'!AJ82+'J9'!AJ82+'J10'!AJ82+'J11'!AJ82+'J12'!AJ82+'J13'!AJ82+'J14'!AJ82+'J15'!AJ82+'J16'!AJ82+'J17'!AJ82+'J18'!AJ82+'J19'!AJ82+'J20'!AJ82+'J21'!AJ82+'J22'!AJ82</f>
        <v>7</v>
      </c>
      <c r="AJ81" s="813">
        <f>AI81/L76</f>
        <v>4.4303797468354431E-2</v>
      </c>
      <c r="AK81" s="95"/>
      <c r="AL81" s="809" t="s">
        <v>63</v>
      </c>
      <c r="AM81" s="809"/>
      <c r="AN81" s="95"/>
      <c r="AO81" s="815">
        <f>'J1'!AP82+'J2'!AP82+'J3'!AP82+'J4'!AP82+'J5'!AQ85+'J6'!AP82+'J7'!AP82+'J8'!AP82+'J9'!AP82+'J10'!AP82+'J11'!AP82+'J12'!AP82+'J13'!AP82+'J14'!AP82+'J15'!AP82+'J16'!AP82+'J17'!AP82+'J18'!AP82+'J19'!AP82+'J20'!AP82+'J21'!AP82+'J22'!AP82</f>
        <v>4</v>
      </c>
      <c r="AP81" s="813">
        <f>AO81/L76</f>
        <v>2.5316455696202531E-2</v>
      </c>
      <c r="AQ81" s="724">
        <f>'J1'!AR82+'J2'!AR82+'J3'!AR82+'J4'!AR82+'J5'!AS85+'J6'!AR82+'J7'!AR82+'J8'!AR82+'J9'!AR82+'J10'!AR82+'J11'!AR82+'J12'!AR82+'J13'!AR82+'J14'!AR82+'J15'!AR82+'J16'!AR82+'J17'!AR82+'J18'!AR82+'J19'!AR82+'J20'!AR82+'J21'!AR82+'J22'!AR82</f>
        <v>0</v>
      </c>
      <c r="AR81" s="751">
        <f>AQ81/L76</f>
        <v>0</v>
      </c>
      <c r="AS81" s="95"/>
    </row>
    <row r="82" spans="2:85" ht="16.2" thickTop="1" x14ac:dyDescent="0.3">
      <c r="B82"/>
      <c r="C82"/>
      <c r="D82"/>
      <c r="E82"/>
      <c r="F82"/>
      <c r="G82"/>
      <c r="H82"/>
      <c r="I82" s="839" t="s">
        <v>64</v>
      </c>
      <c r="J82" s="840"/>
      <c r="K82" s="839"/>
      <c r="L82" s="841">
        <f>(T78+AK78)/L76</f>
        <v>0.24683544303797469</v>
      </c>
      <c r="M82" s="841"/>
      <c r="N82"/>
      <c r="O82" s="95"/>
      <c r="P82" s="765"/>
      <c r="Q82" s="751"/>
      <c r="R82" s="811"/>
      <c r="S82" s="814"/>
      <c r="T82" s="95"/>
      <c r="U82" s="771">
        <f>'J1'!V83+'J2'!V83+'J3'!V83+'J4'!V83+'J5'!V83+'J6'!V83+'J7'!V83+'J8'!V83+'J9'!V83+'J10'!V83+'J11'!V83+'J12'!V83+'J13'!V83+'J14'!V83+'J15'!V83+'J16'!V83+'J17'!V83+'J18'!V83+'J19'!V83+'J20'!V83+'J21'!V83+'J22'!V83</f>
        <v>13</v>
      </c>
      <c r="V82" s="771"/>
      <c r="W82" s="95"/>
      <c r="X82" s="811"/>
      <c r="Y82" s="814"/>
      <c r="Z82" s="725"/>
      <c r="AA82" s="751"/>
      <c r="AB82" s="95"/>
      <c r="AF82" s="95"/>
      <c r="AG82" s="765"/>
      <c r="AH82" s="751"/>
      <c r="AI82" s="811"/>
      <c r="AJ82" s="814"/>
      <c r="AK82" s="95"/>
      <c r="AL82" s="771">
        <f>'J1'!AM83+'J2'!AM83+'J3'!AM83+'J4'!AM83+'J5'!AM83+'J6'!AM83+'J7'!AM83+'J8'!AM83+'J9'!AM83+'J10'!AM83+'J11'!AM83+'J12'!AM83+'J13'!AM83+'J14'!AM83+'J15'!AM83+'J16'!AM83+'J17'!AM83+'J18'!AM83+'J19'!AM83+'J20'!AM83+'J21'!AM83+'J22'!AM83</f>
        <v>7</v>
      </c>
      <c r="AM82" s="771"/>
      <c r="AN82" s="95"/>
      <c r="AO82" s="811"/>
      <c r="AP82" s="814"/>
      <c r="AQ82" s="725"/>
      <c r="AR82" s="751"/>
      <c r="AS82" s="95"/>
    </row>
    <row r="83" spans="2:85" ht="16.2" thickBot="1" x14ac:dyDescent="0.35">
      <c r="B83"/>
      <c r="C83"/>
      <c r="D83"/>
      <c r="E83"/>
      <c r="F83"/>
      <c r="G83"/>
      <c r="H83"/>
      <c r="I83" s="839" t="s">
        <v>65</v>
      </c>
      <c r="J83" s="840"/>
      <c r="K83" s="839"/>
      <c r="L83" s="841">
        <f>(O78+Y78+AF78+AP78)/L76</f>
        <v>0.17088607594936708</v>
      </c>
      <c r="M83" s="841"/>
      <c r="N83"/>
      <c r="O83" s="95"/>
      <c r="P83" s="766"/>
      <c r="Q83" s="752"/>
      <c r="R83" s="812"/>
      <c r="S83" s="814"/>
      <c r="T83" s="95"/>
      <c r="U83" s="772">
        <f>U82/L76</f>
        <v>8.2278481012658222E-2</v>
      </c>
      <c r="V83" s="772"/>
      <c r="W83" s="95"/>
      <c r="X83" s="812"/>
      <c r="Y83" s="814"/>
      <c r="Z83" s="726"/>
      <c r="AA83" s="752"/>
      <c r="AB83" s="95"/>
      <c r="AF83" s="95"/>
      <c r="AG83" s="766"/>
      <c r="AH83" s="752"/>
      <c r="AI83" s="812"/>
      <c r="AJ83" s="814"/>
      <c r="AK83" s="95"/>
      <c r="AL83" s="772">
        <f>AL82/L76</f>
        <v>4.4303797468354431E-2</v>
      </c>
      <c r="AM83" s="772"/>
      <c r="AN83" s="95"/>
      <c r="AO83" s="812"/>
      <c r="AP83" s="814"/>
      <c r="AQ83" s="726"/>
      <c r="AR83" s="752"/>
      <c r="AS83" s="95"/>
    </row>
    <row r="84" spans="2:85" ht="16.8" thickTop="1" thickBot="1" x14ac:dyDescent="0.35">
      <c r="B84"/>
      <c r="C84"/>
      <c r="D84"/>
      <c r="E84"/>
      <c r="F84"/>
      <c r="G84"/>
      <c r="H84"/>
      <c r="I84" s="839" t="s">
        <v>66</v>
      </c>
      <c r="J84" s="840"/>
      <c r="K84" s="839"/>
      <c r="L84" s="841">
        <f>(U82+AL82)/L76</f>
        <v>0.12658227848101267</v>
      </c>
      <c r="M84" s="841"/>
      <c r="N84"/>
      <c r="O84" s="95"/>
      <c r="P84" s="95"/>
      <c r="Q84" s="764">
        <f>'J1'!R85+'J2'!R85+'J3'!R85+'J4'!R85+'J5'!S88+'J6'!R85+'J7'!R85+'J8'!R85+'J9'!R85+'J10'!R85+'J11'!R85+'J12'!R85+'J13'!R85+'J14'!R85+'J15'!R85+'J16'!R85+'J17'!R85+'J18'!R85+'J19'!R85+'J20'!R85+'J21'!R85+'J22'!R85</f>
        <v>0</v>
      </c>
      <c r="R84" s="733">
        <f>Q84/L76</f>
        <v>0</v>
      </c>
      <c r="S84" s="734"/>
      <c r="T84" s="738">
        <f>'J1'!U85+'J2'!U85+'J3'!U85+'J4'!U85+'J5'!V88+'J6'!U85+'J7'!U85+'J8'!U85+'J9'!U85+'J10'!U85+'J11'!U85+'J12'!U85+'J13'!U85+'J14'!U85+'J15'!U85+'J16'!U85+'J17'!U85+'J18'!U85+'J19'!U85+'J20'!U85+'J21'!U85+'J22'!U85</f>
        <v>19</v>
      </c>
      <c r="U84" s="739"/>
      <c r="V84" s="742">
        <f>T84/L76</f>
        <v>0.12025316455696203</v>
      </c>
      <c r="W84" s="742"/>
      <c r="X84" s="744">
        <f>'J1'!Y85+'J2'!Y85+'J3'!Y85+'J4'!Y85+'J5'!Z88+'J6'!Y85+'J7'!Y85+'J8'!Y85+'J9'!Y85+'J10'!Y85+'J11'!Y85+'J12'!Y85+'J13'!Y85+'J14'!Y85+'J15'!Y85+'J16'!Y85+'J17'!Y85+'J18'!Y85+'J19'!Y85+'J20'!Y85+'J21'!Y85+'J22'!Y85</f>
        <v>0</v>
      </c>
      <c r="Y84" s="745"/>
      <c r="Z84" s="750">
        <f>X84/L76</f>
        <v>0</v>
      </c>
      <c r="AA84" s="95"/>
      <c r="AB84" s="95"/>
      <c r="AF84" s="95"/>
      <c r="AG84" s="95"/>
      <c r="AH84" s="764">
        <f>'J1'!AI85+'J2'!AI85+'J3'!AI85+'J4'!AI85+'J5'!AJ88+'J6'!AI85+'J7'!AI85+'J8'!AI85+'J9'!AI85+'J10'!AI85+'J11'!AI85+'J12'!AI85+'J13'!AI85+'J14'!AI85+'J15'!AI85+'J16'!AI85+'J17'!AI85+'J18'!AI85+'J19'!AI85+'J20'!AI85+'J21'!AI85+'J22'!AI85</f>
        <v>1</v>
      </c>
      <c r="AI84" s="733">
        <f>AH84/L76</f>
        <v>6.3291139240506328E-3</v>
      </c>
      <c r="AJ84" s="734"/>
      <c r="AK84" s="738">
        <f>'J1'!AL85+'J2'!AL85+'J3'!AL85+'J4'!AL85+'J5'!AM88+'J6'!AL85+'J7'!AL85+'J8'!AL85+'J9'!AL85+'J10'!AL85+'J11'!AL85+'J12'!AL85+'J13'!AL85+'J14'!AL85+'J15'!AL85+'J16'!AL85+'J17'!AL85+'J18'!AL85+'J19'!AL85+'J20'!AL85+'J21'!AL85+'J22'!AL85</f>
        <v>20</v>
      </c>
      <c r="AL84" s="739"/>
      <c r="AM84" s="742">
        <f>AK84/L76</f>
        <v>0.12658227848101267</v>
      </c>
      <c r="AN84" s="742"/>
      <c r="AO84" s="744">
        <f>'J1'!AP85+'J2'!AP85+'J3'!AP85+'J4'!AP85+'J5'!AQ88+'J6'!AP85+'J7'!AP85+'J8'!AP85+'J9'!AP85+'J10'!AP85+'J11'!AP85+'J12'!AP85+'J13'!AP85+'J14'!AP85+'J15'!AP85+'J16'!AP85+'J17'!AP85+'J18'!AP85+'J19'!AP85+'J20'!AP85+'J21'!AP85+'J22'!AP85</f>
        <v>1</v>
      </c>
      <c r="AP84" s="745"/>
      <c r="AQ84" s="750">
        <f>AO84/L76</f>
        <v>6.3291139240506328E-3</v>
      </c>
      <c r="AR84" s="95"/>
      <c r="AS84" s="95"/>
    </row>
    <row r="85" spans="2:85" ht="15.6" thickTop="1" thickBot="1" x14ac:dyDescent="0.35">
      <c r="B85"/>
      <c r="C85"/>
      <c r="D85"/>
      <c r="E85"/>
      <c r="F85"/>
      <c r="G85"/>
      <c r="H85"/>
      <c r="I85"/>
      <c r="J85"/>
      <c r="K85"/>
      <c r="L85"/>
      <c r="M85"/>
      <c r="N85" s="2"/>
      <c r="O85" s="95"/>
      <c r="P85" s="95"/>
      <c r="Q85" s="765"/>
      <c r="R85" s="735"/>
      <c r="S85" s="736"/>
      <c r="T85" s="738"/>
      <c r="U85" s="739"/>
      <c r="V85" s="742"/>
      <c r="W85" s="742"/>
      <c r="X85" s="746"/>
      <c r="Y85" s="747"/>
      <c r="Z85" s="751"/>
      <c r="AA85" s="95"/>
      <c r="AB85" s="95"/>
      <c r="AF85" s="95"/>
      <c r="AG85" s="95"/>
      <c r="AH85" s="765"/>
      <c r="AI85" s="735"/>
      <c r="AJ85" s="736"/>
      <c r="AK85" s="738"/>
      <c r="AL85" s="739"/>
      <c r="AM85" s="742"/>
      <c r="AN85" s="742"/>
      <c r="AO85" s="746"/>
      <c r="AP85" s="747"/>
      <c r="AQ85" s="751"/>
      <c r="AR85" s="95"/>
      <c r="AS85" s="95"/>
    </row>
    <row r="86" spans="2:85" ht="15.6" thickTop="1" thickBot="1" x14ac:dyDescent="0.35">
      <c r="B86"/>
      <c r="C86"/>
      <c r="D86"/>
      <c r="E86"/>
      <c r="F86"/>
      <c r="G86"/>
      <c r="H86"/>
      <c r="I86"/>
      <c r="J86"/>
      <c r="K86"/>
      <c r="L86"/>
      <c r="M86" s="114">
        <f>SUM(L80:M84)</f>
        <v>1</v>
      </c>
      <c r="N86"/>
      <c r="O86" s="95"/>
      <c r="P86" s="95"/>
      <c r="Q86" s="766"/>
      <c r="R86" s="737"/>
      <c r="S86" s="736"/>
      <c r="T86" s="740"/>
      <c r="U86" s="741"/>
      <c r="V86" s="743"/>
      <c r="W86" s="743"/>
      <c r="X86" s="748"/>
      <c r="Y86" s="749"/>
      <c r="Z86" s="752"/>
      <c r="AA86" s="95"/>
      <c r="AB86" s="95"/>
      <c r="AC86" s="343"/>
      <c r="AF86" s="95"/>
      <c r="AG86" s="95"/>
      <c r="AH86" s="766"/>
      <c r="AI86" s="737"/>
      <c r="AJ86" s="736"/>
      <c r="AK86" s="740"/>
      <c r="AL86" s="741"/>
      <c r="AM86" s="743"/>
      <c r="AN86" s="743"/>
      <c r="AO86" s="748"/>
      <c r="AP86" s="749"/>
      <c r="AQ86" s="752"/>
      <c r="AR86" s="95"/>
      <c r="AS86" s="95"/>
    </row>
    <row r="87" spans="2:85" ht="15" thickTop="1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 s="95"/>
      <c r="P87" s="97"/>
      <c r="Q87" s="97"/>
      <c r="R87" s="97"/>
      <c r="S87" s="744">
        <f>'J1'!T88+'J2'!T88+'J3'!T88+'J4'!T88+'J5'!U91+'J6'!T88+'J7'!T88+'J8'!T88+'J9'!T88+'J10'!T88+'J11'!T88+'J12'!T88+'J13'!T88+'J14'!T88+'J15'!T88+'J16'!T88+'J17'!T88+'J18'!T88+'J19'!T88+'J20'!T88+'J21'!T88+'J22'!T88</f>
        <v>4</v>
      </c>
      <c r="T87" s="753"/>
      <c r="U87" s="754"/>
      <c r="V87" s="760">
        <f>S87/L76</f>
        <v>2.5316455696202531E-2</v>
      </c>
      <c r="W87" s="760"/>
      <c r="X87" s="734"/>
      <c r="Y87" s="97"/>
      <c r="Z87" s="97"/>
      <c r="AA87" s="95"/>
      <c r="AB87" s="95"/>
      <c r="AC87" s="343"/>
      <c r="AD87" s="2"/>
      <c r="AF87" s="95"/>
      <c r="AG87" s="97"/>
      <c r="AH87" s="97"/>
      <c r="AI87" s="97"/>
      <c r="AJ87" s="744">
        <f>'J1'!AK88+'J2'!AK88+'J3'!AK88+'J4'!AK88+'J5'!AL91+'J6'!AK88+'J7'!AK88+'J8'!AK88+'J9'!AK88+'J10'!AK88+'J11'!AK88+'J12'!AK88+'J13'!AK88+'J14'!AK88+'J15'!AK88+'J16'!AK88+'J17'!AK88+'J18'!AK88+'J19'!AK88+'J20'!AK88+'J21'!AK88+'J22'!AK88</f>
        <v>2</v>
      </c>
      <c r="AK87" s="753"/>
      <c r="AL87" s="754"/>
      <c r="AM87" s="760">
        <f>AJ87/L76</f>
        <v>1.2658227848101266E-2</v>
      </c>
      <c r="AN87" s="760"/>
      <c r="AO87" s="734"/>
      <c r="AP87" s="97"/>
      <c r="AQ87" s="97"/>
      <c r="AR87" s="95"/>
      <c r="AS87" s="95"/>
    </row>
    <row r="88" spans="2:85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 s="95"/>
      <c r="P88" s="97"/>
      <c r="Q88" s="97"/>
      <c r="R88" s="97"/>
      <c r="S88" s="746"/>
      <c r="T88" s="755"/>
      <c r="U88" s="756"/>
      <c r="V88" s="761"/>
      <c r="W88" s="761"/>
      <c r="X88" s="736"/>
      <c r="Y88" s="97"/>
      <c r="Z88" s="97"/>
      <c r="AA88" s="95"/>
      <c r="AB88" s="95"/>
      <c r="AC88" s="343"/>
      <c r="AD88" s="2"/>
      <c r="AF88" s="95"/>
      <c r="AG88" s="97"/>
      <c r="AH88" s="97"/>
      <c r="AI88" s="97"/>
      <c r="AJ88" s="746"/>
      <c r="AK88" s="755"/>
      <c r="AL88" s="756"/>
      <c r="AM88" s="761"/>
      <c r="AN88" s="761"/>
      <c r="AO88" s="736"/>
      <c r="AP88" s="97"/>
      <c r="AQ88" s="97"/>
      <c r="AR88" s="95"/>
      <c r="AS88" s="95"/>
    </row>
    <row r="89" spans="2:85" ht="15" thickBot="1" x14ac:dyDescent="0.35">
      <c r="C89"/>
      <c r="D89"/>
      <c r="E89"/>
      <c r="F89"/>
      <c r="G89"/>
      <c r="H89"/>
      <c r="I89"/>
      <c r="J89"/>
      <c r="K89"/>
      <c r="L89"/>
      <c r="M89"/>
      <c r="O89" s="95"/>
      <c r="P89" s="97"/>
      <c r="Q89" s="97"/>
      <c r="R89" s="97"/>
      <c r="S89" s="757"/>
      <c r="T89" s="758"/>
      <c r="U89" s="759"/>
      <c r="V89" s="762"/>
      <c r="W89" s="762"/>
      <c r="X89" s="763"/>
      <c r="Y89" s="97"/>
      <c r="Z89" s="97"/>
      <c r="AA89" s="95"/>
      <c r="AB89" s="95"/>
      <c r="AC89" s="343"/>
      <c r="AD89" s="2"/>
      <c r="AF89" s="95"/>
      <c r="AG89" s="97"/>
      <c r="AH89" s="97"/>
      <c r="AI89" s="97"/>
      <c r="AJ89" s="757"/>
      <c r="AK89" s="758"/>
      <c r="AL89" s="759"/>
      <c r="AM89" s="762"/>
      <c r="AN89" s="762"/>
      <c r="AO89" s="763"/>
      <c r="AP89" s="97"/>
      <c r="AQ89" s="97"/>
      <c r="AR89" s="95"/>
      <c r="AS89" s="95"/>
    </row>
    <row r="90" spans="2:85" ht="15.9" customHeight="1" thickTop="1" x14ac:dyDescent="0.3">
      <c r="C90"/>
      <c r="D90"/>
      <c r="E90"/>
      <c r="F90"/>
      <c r="G90"/>
      <c r="H90"/>
      <c r="I90" s="615"/>
      <c r="J90" s="615"/>
      <c r="K90" s="615"/>
      <c r="L90" s="615"/>
      <c r="M90" s="615"/>
      <c r="N90" s="616"/>
      <c r="O90" s="617"/>
      <c r="P90" s="618"/>
      <c r="Q90" s="618"/>
      <c r="R90" s="616"/>
      <c r="S90" s="616"/>
      <c r="T90" s="616"/>
      <c r="U90" s="616"/>
      <c r="V90" s="616"/>
      <c r="W90" s="616"/>
      <c r="X90" s="616"/>
      <c r="Y90" s="616"/>
      <c r="Z90" s="618"/>
      <c r="AA90" s="617"/>
      <c r="AB90" s="617"/>
      <c r="AC90" s="617"/>
      <c r="AD90" s="619"/>
      <c r="AE90" s="616"/>
      <c r="AF90" s="616"/>
      <c r="AG90" s="616"/>
      <c r="AH90" s="616"/>
      <c r="AI90" s="616"/>
      <c r="AJ90" s="616"/>
      <c r="AK90" s="616"/>
      <c r="AL90" s="616"/>
      <c r="AM90" s="616"/>
      <c r="AN90" s="616"/>
      <c r="AO90" s="616"/>
      <c r="AP90" s="616"/>
      <c r="AQ90" s="616"/>
      <c r="AR90" s="616"/>
      <c r="AS90" s="616"/>
      <c r="AT90" s="616"/>
      <c r="AU90" s="616"/>
    </row>
    <row r="91" spans="2:85" ht="9.15" customHeight="1" x14ac:dyDescent="0.3">
      <c r="C91"/>
      <c r="D91"/>
      <c r="E91"/>
      <c r="F91"/>
      <c r="G91"/>
      <c r="H91"/>
      <c r="I91" s="610"/>
      <c r="J91" s="610"/>
      <c r="K91" s="610"/>
      <c r="L91" s="610"/>
      <c r="M91" s="610"/>
      <c r="N91" s="611"/>
      <c r="O91" s="612"/>
      <c r="P91" s="613"/>
      <c r="Q91" s="613"/>
      <c r="R91" s="611"/>
      <c r="S91" s="611"/>
      <c r="T91" s="611"/>
      <c r="U91" s="611"/>
      <c r="V91" s="611"/>
      <c r="W91" s="611"/>
      <c r="X91" s="611"/>
      <c r="Y91" s="611"/>
      <c r="Z91" s="613"/>
      <c r="AA91" s="612"/>
      <c r="AB91" s="612"/>
      <c r="AC91" s="612"/>
      <c r="AD91" s="614"/>
      <c r="AE91" s="611"/>
      <c r="AF91" s="611"/>
      <c r="AG91" s="611"/>
      <c r="AH91" s="611"/>
      <c r="AI91" s="611"/>
      <c r="AJ91" s="611"/>
      <c r="AK91" s="611"/>
      <c r="AL91" s="611"/>
      <c r="AM91" s="611"/>
      <c r="AN91" s="611"/>
      <c r="AO91" s="611"/>
      <c r="AP91" s="611"/>
      <c r="AQ91" s="611"/>
      <c r="AR91" s="611"/>
      <c r="AS91" s="611"/>
      <c r="AT91" s="611"/>
      <c r="AU91" s="611"/>
    </row>
    <row r="92" spans="2:85" ht="15" thickBot="1" x14ac:dyDescent="0.35"/>
    <row r="93" spans="2:85" ht="21.6" customHeight="1" thickTop="1" thickBot="1" x14ac:dyDescent="0.35">
      <c r="B93"/>
      <c r="C93"/>
      <c r="D93" s="13"/>
      <c r="I93" s="816" t="s">
        <v>67</v>
      </c>
      <c r="J93" s="817"/>
      <c r="K93" s="817"/>
      <c r="L93" s="818"/>
      <c r="M93" s="819"/>
      <c r="N93" s="343"/>
      <c r="R93" s="820" t="s">
        <v>54</v>
      </c>
      <c r="S93" s="821"/>
      <c r="T93" s="821"/>
      <c r="U93" s="822"/>
      <c r="V93" s="823"/>
      <c r="W93" s="824"/>
      <c r="X93" s="825"/>
      <c r="Y93" s="826"/>
      <c r="AD93"/>
      <c r="AE93"/>
      <c r="AF93"/>
      <c r="AG93"/>
      <c r="AH93"/>
      <c r="AI93" s="827" t="s">
        <v>55</v>
      </c>
      <c r="AJ93" s="828"/>
      <c r="AK93" s="828"/>
      <c r="AL93" s="829"/>
      <c r="AM93" s="830"/>
      <c r="AN93" s="831"/>
      <c r="AO93" s="828"/>
      <c r="AP93" s="832"/>
      <c r="AW93"/>
      <c r="AX93"/>
      <c r="AY93"/>
      <c r="AZ93"/>
      <c r="BA93"/>
      <c r="BB93"/>
      <c r="BC93"/>
      <c r="BD93"/>
      <c r="BE93"/>
      <c r="BF93"/>
      <c r="BG93"/>
      <c r="BH93"/>
      <c r="BI93"/>
      <c r="CF93" s="1"/>
      <c r="CG93" s="1"/>
    </row>
    <row r="94" spans="2:85" ht="29.1" customHeight="1" thickTop="1" x14ac:dyDescent="0.3">
      <c r="B94"/>
      <c r="C94"/>
      <c r="D94" s="13"/>
      <c r="G94"/>
      <c r="H94"/>
      <c r="I94"/>
      <c r="J94"/>
      <c r="K94"/>
      <c r="L94"/>
      <c r="M94"/>
      <c r="N94"/>
      <c r="R94"/>
      <c r="S94"/>
      <c r="T94"/>
      <c r="U94" s="104"/>
      <c r="V94" s="104"/>
      <c r="W94" s="104"/>
      <c r="X94" s="104"/>
      <c r="Y94" s="104"/>
      <c r="AD94"/>
      <c r="AE94"/>
      <c r="AF94"/>
      <c r="AG94"/>
      <c r="AH94"/>
      <c r="AI94"/>
      <c r="AJ94"/>
      <c r="AK94"/>
      <c r="AL94"/>
      <c r="AM94"/>
      <c r="AN94"/>
      <c r="AO94"/>
      <c r="AP94"/>
      <c r="AW94"/>
      <c r="AX94"/>
      <c r="AY94"/>
      <c r="AZ94"/>
      <c r="BA94"/>
      <c r="BB94"/>
      <c r="BC94"/>
      <c r="BD94"/>
      <c r="BE94"/>
      <c r="BF94"/>
      <c r="BG94"/>
      <c r="BH94"/>
      <c r="BI94"/>
      <c r="CF94" s="1"/>
      <c r="CG94" s="1"/>
    </row>
    <row r="95" spans="2:85" ht="16.2" thickBot="1" x14ac:dyDescent="0.35">
      <c r="B95"/>
      <c r="C95"/>
      <c r="D95"/>
      <c r="E95"/>
      <c r="F95"/>
      <c r="G95"/>
      <c r="H95"/>
      <c r="I95"/>
      <c r="J95"/>
      <c r="K95"/>
      <c r="L95"/>
      <c r="M95"/>
      <c r="N95"/>
      <c r="AC95" s="95"/>
      <c r="AD95" s="96"/>
      <c r="AG95" s="94"/>
      <c r="AH95" s="95"/>
    </row>
    <row r="96" spans="2:85" ht="23.7" customHeight="1" thickTop="1" thickBot="1" x14ac:dyDescent="0.35">
      <c r="B96"/>
      <c r="C96"/>
      <c r="D96"/>
      <c r="E96"/>
      <c r="F96"/>
      <c r="G96"/>
      <c r="H96"/>
      <c r="I96" s="833" t="s">
        <v>59</v>
      </c>
      <c r="J96" s="834"/>
      <c r="K96" s="834"/>
      <c r="L96" s="835"/>
      <c r="M96" s="836"/>
      <c r="N96"/>
      <c r="S96" s="39" t="s">
        <v>57</v>
      </c>
      <c r="T96" s="99"/>
      <c r="U96" s="837"/>
      <c r="V96" s="837"/>
      <c r="W96" s="99"/>
      <c r="X96" s="40" t="s">
        <v>58</v>
      </c>
      <c r="Z96" s="1">
        <f>T97+U97+W97+T98+U98+W98+T99+U99+W99</f>
        <v>235</v>
      </c>
      <c r="AG96" s="3"/>
      <c r="AJ96" s="39" t="s">
        <v>57</v>
      </c>
      <c r="AK96" s="99"/>
      <c r="AL96" s="837"/>
      <c r="AM96" s="837"/>
      <c r="AN96" s="99"/>
      <c r="AO96" s="40" t="s">
        <v>58</v>
      </c>
      <c r="AQ96" s="1">
        <f>AK97+AL97+AN97+AK98+AL98+AN98+AK99+AL99+AN99</f>
        <v>120</v>
      </c>
    </row>
    <row r="97" spans="2:45" ht="23.7" customHeight="1" thickTop="1" x14ac:dyDescent="0.3">
      <c r="B97"/>
      <c r="C97"/>
      <c r="D97"/>
      <c r="E97"/>
      <c r="F97"/>
      <c r="G97"/>
      <c r="H97"/>
      <c r="I97" s="776" t="s">
        <v>5</v>
      </c>
      <c r="J97" s="768"/>
      <c r="K97" s="767"/>
      <c r="L97" s="777">
        <f>L56+L35+L76</f>
        <v>408</v>
      </c>
      <c r="M97" s="778"/>
      <c r="N97"/>
      <c r="S97" s="100"/>
      <c r="T97" s="43">
        <f>T55+T34+T75</f>
        <v>16</v>
      </c>
      <c r="U97" s="838">
        <f t="shared" ref="U97:V97" si="26">U55+U34+U75</f>
        <v>19</v>
      </c>
      <c r="V97" s="838">
        <f t="shared" si="26"/>
        <v>0</v>
      </c>
      <c r="W97" s="42">
        <f>W55+W34+W75</f>
        <v>23</v>
      </c>
      <c r="X97" s="100"/>
      <c r="Z97" s="1">
        <f>O100+P103+Q106+R103+S109+T106+U104+T100+X106+X103+Z103+Y100</f>
        <v>229</v>
      </c>
      <c r="AG97" s="3"/>
      <c r="AJ97" s="100"/>
      <c r="AK97" s="43">
        <f>AK55+AK34+AK75</f>
        <v>8</v>
      </c>
      <c r="AL97" s="838">
        <f t="shared" ref="AL97:AM97" si="27">AL55+AL34+AL75</f>
        <v>13</v>
      </c>
      <c r="AM97" s="838">
        <f t="shared" si="27"/>
        <v>0</v>
      </c>
      <c r="AN97" s="42">
        <f>AN55+AN34+AN75</f>
        <v>7</v>
      </c>
      <c r="AO97" s="100"/>
      <c r="AQ97" s="1">
        <f>AF100+AG103+AH106+AI103+AJ109+AK106+AL104+AK100+AO106+AO103+AQ103+AP100</f>
        <v>179</v>
      </c>
    </row>
    <row r="98" spans="2:45" ht="23.7" customHeight="1" x14ac:dyDescent="0.3">
      <c r="B98"/>
      <c r="C98"/>
      <c r="D98"/>
      <c r="E98"/>
      <c r="F98"/>
      <c r="G98"/>
      <c r="H98"/>
      <c r="I98" s="776" t="s">
        <v>54</v>
      </c>
      <c r="J98" s="768"/>
      <c r="K98" s="767"/>
      <c r="L98" s="777">
        <f t="shared" ref="L98:L99" si="28">L57+L36+L77</f>
        <v>235</v>
      </c>
      <c r="M98" s="778"/>
      <c r="N98"/>
      <c r="S98" s="101"/>
      <c r="T98" s="43">
        <f t="shared" ref="T98:W99" si="29">T56+T35+T76</f>
        <v>39</v>
      </c>
      <c r="U98" s="779">
        <f t="shared" si="29"/>
        <v>14</v>
      </c>
      <c r="V98" s="779">
        <f t="shared" si="29"/>
        <v>0</v>
      </c>
      <c r="W98" s="44">
        <f t="shared" si="29"/>
        <v>42</v>
      </c>
      <c r="X98" s="101"/>
      <c r="AG98" s="3"/>
      <c r="AJ98" s="101"/>
      <c r="AK98" s="43">
        <f t="shared" ref="AK98:AN98" si="30">AK56+AK35+AK76</f>
        <v>13</v>
      </c>
      <c r="AL98" s="779">
        <f t="shared" si="30"/>
        <v>22</v>
      </c>
      <c r="AM98" s="779">
        <f t="shared" si="30"/>
        <v>0</v>
      </c>
      <c r="AN98" s="44">
        <f t="shared" si="30"/>
        <v>19</v>
      </c>
      <c r="AO98" s="101"/>
    </row>
    <row r="99" spans="2:45" ht="23.7" customHeight="1" thickBot="1" x14ac:dyDescent="0.35">
      <c r="B99"/>
      <c r="C99"/>
      <c r="D99"/>
      <c r="E99"/>
      <c r="F99"/>
      <c r="G99"/>
      <c r="H99"/>
      <c r="I99" s="776" t="s">
        <v>55</v>
      </c>
      <c r="J99" s="768"/>
      <c r="K99" s="767"/>
      <c r="L99" s="777">
        <f t="shared" si="28"/>
        <v>120</v>
      </c>
      <c r="M99" s="778"/>
      <c r="N99"/>
      <c r="O99" s="93"/>
      <c r="P99" s="93"/>
      <c r="Q99" s="93"/>
      <c r="R99" s="93"/>
      <c r="S99" s="102"/>
      <c r="T99" s="45">
        <f t="shared" si="29"/>
        <v>34</v>
      </c>
      <c r="U99" s="780">
        <f t="shared" si="29"/>
        <v>23</v>
      </c>
      <c r="V99" s="780">
        <f t="shared" si="29"/>
        <v>0</v>
      </c>
      <c r="W99" s="46">
        <f t="shared" si="29"/>
        <v>25</v>
      </c>
      <c r="X99" s="103"/>
      <c r="Y99" s="93"/>
      <c r="Z99" s="93"/>
      <c r="AA99" s="93"/>
      <c r="AB99" s="93"/>
      <c r="AF99" s="93"/>
      <c r="AG99" s="93"/>
      <c r="AH99" s="93"/>
      <c r="AI99" s="93"/>
      <c r="AJ99" s="102"/>
      <c r="AK99" s="45">
        <f t="shared" ref="AK99:AN99" si="31">AK57+AK36+AK77</f>
        <v>14</v>
      </c>
      <c r="AL99" s="780">
        <f t="shared" si="31"/>
        <v>12</v>
      </c>
      <c r="AM99" s="780">
        <f t="shared" si="31"/>
        <v>0</v>
      </c>
      <c r="AN99" s="46">
        <f t="shared" si="31"/>
        <v>12</v>
      </c>
      <c r="AO99" s="103"/>
      <c r="AP99" s="93"/>
      <c r="AQ99" s="93"/>
      <c r="AR99" s="93"/>
      <c r="AS99" s="93"/>
    </row>
    <row r="100" spans="2:45" ht="23.7" customHeight="1" thickTop="1" thickBot="1" x14ac:dyDescent="0.35">
      <c r="B100"/>
      <c r="C100"/>
      <c r="D100"/>
      <c r="E100"/>
      <c r="F100"/>
      <c r="G100"/>
      <c r="H100"/>
      <c r="I100" s="461" t="s">
        <v>60</v>
      </c>
      <c r="J100" s="462"/>
      <c r="K100" s="463"/>
      <c r="L100" s="781">
        <f>L99/L97</f>
        <v>0.29411764705882354</v>
      </c>
      <c r="M100" s="782"/>
      <c r="N100"/>
      <c r="O100" s="727">
        <f>O58+O37+O78</f>
        <v>13</v>
      </c>
      <c r="P100" s="783"/>
      <c r="Q100" s="787">
        <f>O100/$L$97</f>
        <v>3.1862745098039214E-2</v>
      </c>
      <c r="R100" s="788"/>
      <c r="S100" s="95"/>
      <c r="T100" s="791">
        <f>T58+T37+T78</f>
        <v>74</v>
      </c>
      <c r="U100" s="792"/>
      <c r="V100" s="797">
        <f>T100/$L$35</f>
        <v>0.49333333333333335</v>
      </c>
      <c r="W100" s="798"/>
      <c r="X100" s="95"/>
      <c r="Y100" s="727">
        <f>Y58+Y37+Y78</f>
        <v>24</v>
      </c>
      <c r="Z100" s="728"/>
      <c r="AA100" s="803">
        <f>Y100/$L$97</f>
        <v>5.8823529411764705E-2</v>
      </c>
      <c r="AB100" s="804"/>
      <c r="AF100" s="727">
        <f>AF58+AF37+AF78</f>
        <v>15</v>
      </c>
      <c r="AG100" s="783"/>
      <c r="AH100" s="787">
        <f>AF100/$L$97</f>
        <v>3.6764705882352942E-2</v>
      </c>
      <c r="AI100" s="788"/>
      <c r="AJ100" s="95"/>
      <c r="AK100" s="791">
        <f>AK58+AK37+AK78</f>
        <v>28</v>
      </c>
      <c r="AL100" s="792"/>
      <c r="AM100" s="797">
        <f>AK100/$L$35</f>
        <v>0.18666666666666668</v>
      </c>
      <c r="AN100" s="798"/>
      <c r="AO100" s="95"/>
      <c r="AP100" s="727">
        <f>AP58+AP37+AP78</f>
        <v>26</v>
      </c>
      <c r="AQ100" s="728"/>
      <c r="AR100" s="803">
        <f>AP100/$L$97</f>
        <v>6.3725490196078427E-2</v>
      </c>
      <c r="AS100" s="804"/>
    </row>
    <row r="101" spans="2:45" ht="16.2" thickTop="1" x14ac:dyDescent="0.3">
      <c r="B101"/>
      <c r="C101"/>
      <c r="D101"/>
      <c r="E101"/>
      <c r="F101"/>
      <c r="G101"/>
      <c r="H101"/>
      <c r="I101" s="805" t="s">
        <v>61</v>
      </c>
      <c r="J101" s="806"/>
      <c r="K101" s="805"/>
      <c r="L101" s="807">
        <f>(R103+T106+X103+AI103+AK106+AO103)/L97</f>
        <v>0.37745098039215685</v>
      </c>
      <c r="M101" s="808"/>
      <c r="N101"/>
      <c r="O101" s="729"/>
      <c r="P101" s="784"/>
      <c r="Q101" s="787"/>
      <c r="R101" s="788"/>
      <c r="S101" s="95"/>
      <c r="T101" s="793"/>
      <c r="U101" s="794"/>
      <c r="V101" s="799"/>
      <c r="W101" s="800"/>
      <c r="X101" s="95"/>
      <c r="Y101" s="729"/>
      <c r="Z101" s="730"/>
      <c r="AA101" s="787"/>
      <c r="AB101" s="788"/>
      <c r="AF101" s="729"/>
      <c r="AG101" s="784"/>
      <c r="AH101" s="787"/>
      <c r="AI101" s="788"/>
      <c r="AJ101" s="95"/>
      <c r="AK101" s="793"/>
      <c r="AL101" s="794"/>
      <c r="AM101" s="799"/>
      <c r="AN101" s="800"/>
      <c r="AO101" s="95"/>
      <c r="AP101" s="729"/>
      <c r="AQ101" s="730"/>
      <c r="AR101" s="787"/>
      <c r="AS101" s="788"/>
    </row>
    <row r="102" spans="2:45" ht="16.2" thickBot="1" x14ac:dyDescent="0.35">
      <c r="B102"/>
      <c r="C102"/>
      <c r="D102"/>
      <c r="E102"/>
      <c r="F102"/>
      <c r="G102"/>
      <c r="H102"/>
      <c r="I102" s="767" t="s">
        <v>62</v>
      </c>
      <c r="J102" s="768"/>
      <c r="K102" s="767"/>
      <c r="L102" s="769">
        <f>(P103+Q106+S109+X106+Z103+AG103+AH106+AJ109+AO106+AQ103)/L97</f>
        <v>7.5980392156862739E-2</v>
      </c>
      <c r="M102" s="770"/>
      <c r="N102"/>
      <c r="O102" s="785"/>
      <c r="P102" s="786"/>
      <c r="Q102" s="789"/>
      <c r="R102" s="790"/>
      <c r="S102" s="95"/>
      <c r="T102" s="795"/>
      <c r="U102" s="796"/>
      <c r="V102" s="801"/>
      <c r="W102" s="802"/>
      <c r="X102" s="95"/>
      <c r="Y102" s="731"/>
      <c r="Z102" s="732"/>
      <c r="AA102" s="789"/>
      <c r="AB102" s="790"/>
      <c r="AF102" s="785"/>
      <c r="AG102" s="786"/>
      <c r="AH102" s="789"/>
      <c r="AI102" s="790"/>
      <c r="AJ102" s="95"/>
      <c r="AK102" s="795"/>
      <c r="AL102" s="796"/>
      <c r="AM102" s="801"/>
      <c r="AN102" s="802"/>
      <c r="AO102" s="95"/>
      <c r="AP102" s="731"/>
      <c r="AQ102" s="732"/>
      <c r="AR102" s="789"/>
      <c r="AS102" s="790"/>
    </row>
    <row r="103" spans="2:45" ht="16.8" thickTop="1" thickBot="1" x14ac:dyDescent="0.35">
      <c r="B103"/>
      <c r="C103"/>
      <c r="D103"/>
      <c r="E103"/>
      <c r="F103"/>
      <c r="G103"/>
      <c r="H103"/>
      <c r="I103" s="767" t="s">
        <v>64</v>
      </c>
      <c r="J103" s="768"/>
      <c r="K103" s="767"/>
      <c r="L103" s="769">
        <f>(T100+AK100)/L97</f>
        <v>0.25</v>
      </c>
      <c r="M103" s="770"/>
      <c r="N103"/>
      <c r="O103" s="95"/>
      <c r="P103" s="764">
        <f>P61+P40+P81</f>
        <v>0</v>
      </c>
      <c r="Q103" s="751"/>
      <c r="R103" s="810">
        <f>R61+R40+R81</f>
        <v>21</v>
      </c>
      <c r="S103" s="813">
        <f>R103/$L$97</f>
        <v>5.1470588235294115E-2</v>
      </c>
      <c r="T103" s="95"/>
      <c r="U103" s="809" t="s">
        <v>63</v>
      </c>
      <c r="V103" s="809"/>
      <c r="W103" s="95"/>
      <c r="X103" s="815">
        <f>X61+X40+X81</f>
        <v>14</v>
      </c>
      <c r="Y103" s="813">
        <f>X103/$L$97</f>
        <v>3.4313725490196081E-2</v>
      </c>
      <c r="Z103" s="724">
        <f>Z61+Z40+Z81</f>
        <v>0</v>
      </c>
      <c r="AA103" s="751">
        <f>Z103/$L$97</f>
        <v>0</v>
      </c>
      <c r="AB103" s="95"/>
      <c r="AF103" s="95"/>
      <c r="AG103" s="764">
        <f>AG61+AG40+AG81</f>
        <v>1</v>
      </c>
      <c r="AH103" s="751"/>
      <c r="AI103" s="810">
        <f>AI61+AI40+AI81</f>
        <v>18</v>
      </c>
      <c r="AJ103" s="813">
        <f>AI103/$L$97</f>
        <v>4.4117647058823532E-2</v>
      </c>
      <c r="AK103" s="95"/>
      <c r="AL103" s="809" t="s">
        <v>63</v>
      </c>
      <c r="AM103" s="809"/>
      <c r="AN103" s="95"/>
      <c r="AO103" s="815">
        <f>AO61+AO40+AO81</f>
        <v>13</v>
      </c>
      <c r="AP103" s="813">
        <f>AO103/$L$97</f>
        <v>3.1862745098039214E-2</v>
      </c>
      <c r="AQ103" s="724">
        <f>AQ61+AQ40+AQ81</f>
        <v>0</v>
      </c>
      <c r="AR103" s="751">
        <f>AQ103/$L$97</f>
        <v>0</v>
      </c>
      <c r="AS103" s="95"/>
    </row>
    <row r="104" spans="2:45" ht="16.2" thickTop="1" x14ac:dyDescent="0.3">
      <c r="B104"/>
      <c r="C104"/>
      <c r="D104"/>
      <c r="E104"/>
      <c r="F104"/>
      <c r="G104"/>
      <c r="H104"/>
      <c r="I104" s="767" t="s">
        <v>65</v>
      </c>
      <c r="J104" s="768"/>
      <c r="K104" s="767"/>
      <c r="L104" s="769">
        <f>(O100+Y100+AF100+AP100)/L97</f>
        <v>0.19117647058823528</v>
      </c>
      <c r="M104" s="770"/>
      <c r="N104"/>
      <c r="O104" s="95"/>
      <c r="P104" s="765"/>
      <c r="Q104" s="751"/>
      <c r="R104" s="811"/>
      <c r="S104" s="814"/>
      <c r="T104" s="95"/>
      <c r="U104" s="771">
        <f>U62+U41+U82</f>
        <v>29</v>
      </c>
      <c r="V104" s="771"/>
      <c r="W104" s="95"/>
      <c r="X104" s="811"/>
      <c r="Y104" s="814"/>
      <c r="Z104" s="725"/>
      <c r="AA104" s="751"/>
      <c r="AB104" s="95"/>
      <c r="AF104" s="95"/>
      <c r="AG104" s="765"/>
      <c r="AH104" s="751"/>
      <c r="AI104" s="811"/>
      <c r="AJ104" s="814"/>
      <c r="AK104" s="95"/>
      <c r="AL104" s="771">
        <f>AL62+AL41+AL82</f>
        <v>14</v>
      </c>
      <c r="AM104" s="771"/>
      <c r="AN104" s="95"/>
      <c r="AO104" s="811"/>
      <c r="AP104" s="814"/>
      <c r="AQ104" s="725"/>
      <c r="AR104" s="751"/>
      <c r="AS104" s="95"/>
    </row>
    <row r="105" spans="2:45" ht="16.2" thickBot="1" x14ac:dyDescent="0.35">
      <c r="B105"/>
      <c r="C105"/>
      <c r="D105"/>
      <c r="E105"/>
      <c r="F105"/>
      <c r="G105"/>
      <c r="H105"/>
      <c r="I105" s="767" t="s">
        <v>66</v>
      </c>
      <c r="J105" s="768"/>
      <c r="K105" s="767"/>
      <c r="L105" s="769">
        <f>(U104+AL104)/L97</f>
        <v>0.1053921568627451</v>
      </c>
      <c r="M105" s="770"/>
      <c r="N105"/>
      <c r="O105" s="95"/>
      <c r="P105" s="766"/>
      <c r="Q105" s="752"/>
      <c r="R105" s="812"/>
      <c r="S105" s="814"/>
      <c r="T105" s="95"/>
      <c r="U105" s="772">
        <f>U104/$L$97</f>
        <v>7.1078431372549017E-2</v>
      </c>
      <c r="V105" s="772"/>
      <c r="W105" s="95"/>
      <c r="X105" s="812"/>
      <c r="Y105" s="814"/>
      <c r="Z105" s="726"/>
      <c r="AA105" s="752"/>
      <c r="AB105" s="95"/>
      <c r="AF105" s="95"/>
      <c r="AG105" s="766"/>
      <c r="AH105" s="752"/>
      <c r="AI105" s="812"/>
      <c r="AJ105" s="814"/>
      <c r="AK105" s="95"/>
      <c r="AL105" s="772">
        <f>AL104/$L$97</f>
        <v>3.4313725490196081E-2</v>
      </c>
      <c r="AM105" s="772"/>
      <c r="AN105" s="95"/>
      <c r="AO105" s="812"/>
      <c r="AP105" s="814"/>
      <c r="AQ105" s="726"/>
      <c r="AR105" s="752"/>
      <c r="AS105" s="95"/>
    </row>
    <row r="106" spans="2:45" ht="15.6" thickTop="1" thickBot="1" x14ac:dyDescent="0.35">
      <c r="B106"/>
      <c r="C106"/>
      <c r="D106"/>
      <c r="E106"/>
      <c r="F106"/>
      <c r="G106"/>
      <c r="H106"/>
      <c r="I106"/>
      <c r="J106"/>
      <c r="K106"/>
      <c r="L106"/>
      <c r="M106" s="2"/>
      <c r="N106" s="2"/>
      <c r="O106" s="95"/>
      <c r="P106" s="95"/>
      <c r="Q106" s="764">
        <f>Q64+Q43+Q84</f>
        <v>0</v>
      </c>
      <c r="R106" s="733">
        <f>Q106/$L$97</f>
        <v>0</v>
      </c>
      <c r="S106" s="734"/>
      <c r="T106" s="738">
        <f t="shared" ref="T106:U106" si="32">T64+T43+T84</f>
        <v>43</v>
      </c>
      <c r="U106" s="739">
        <f t="shared" si="32"/>
        <v>0</v>
      </c>
      <c r="V106" s="742">
        <f>T106/$L$97</f>
        <v>0.1053921568627451</v>
      </c>
      <c r="W106" s="742"/>
      <c r="X106" s="744">
        <f t="shared" ref="X106:Y106" si="33">X64+X43+X84</f>
        <v>0</v>
      </c>
      <c r="Y106" s="745">
        <f t="shared" si="33"/>
        <v>0</v>
      </c>
      <c r="Z106" s="750">
        <f>X106/$L$97</f>
        <v>0</v>
      </c>
      <c r="AA106" s="95"/>
      <c r="AB106" s="95"/>
      <c r="AF106" s="95"/>
      <c r="AG106" s="95"/>
      <c r="AH106" s="764">
        <f>AH64+AH43+AH84</f>
        <v>3</v>
      </c>
      <c r="AI106" s="733">
        <f>AH106/$L$97</f>
        <v>7.3529411764705881E-3</v>
      </c>
      <c r="AJ106" s="734"/>
      <c r="AK106" s="738">
        <f t="shared" ref="AK106:AL106" si="34">AK64+AK43+AK84</f>
        <v>45</v>
      </c>
      <c r="AL106" s="739">
        <f t="shared" si="34"/>
        <v>0</v>
      </c>
      <c r="AM106" s="742">
        <f>AK106/$L$97</f>
        <v>0.11029411764705882</v>
      </c>
      <c r="AN106" s="742"/>
      <c r="AO106" s="744">
        <f t="shared" ref="AO106:AP106" si="35">AO64+AO43+AO84</f>
        <v>3</v>
      </c>
      <c r="AP106" s="745">
        <f t="shared" si="35"/>
        <v>0</v>
      </c>
      <c r="AQ106" s="750">
        <f>AO106/$L$97</f>
        <v>7.3529411764705881E-3</v>
      </c>
      <c r="AR106" s="95"/>
      <c r="AS106" s="95"/>
    </row>
    <row r="107" spans="2:45" ht="15.6" thickTop="1" thickBot="1" x14ac:dyDescent="0.35">
      <c r="B107"/>
      <c r="C107"/>
      <c r="D107"/>
      <c r="E107"/>
      <c r="F107"/>
      <c r="G107"/>
      <c r="H107"/>
      <c r="I107"/>
      <c r="J107"/>
      <c r="K107"/>
      <c r="L107"/>
      <c r="M107" s="114">
        <f>SUM(L101:M105)</f>
        <v>0.99999999999999989</v>
      </c>
      <c r="N107"/>
      <c r="O107" s="95"/>
      <c r="P107" s="95"/>
      <c r="Q107" s="765"/>
      <c r="R107" s="735"/>
      <c r="S107" s="736"/>
      <c r="T107" s="738"/>
      <c r="U107" s="739"/>
      <c r="V107" s="742"/>
      <c r="W107" s="742"/>
      <c r="X107" s="746"/>
      <c r="Y107" s="747"/>
      <c r="Z107" s="751"/>
      <c r="AA107" s="95"/>
      <c r="AB107" s="95"/>
      <c r="AF107" s="95"/>
      <c r="AG107" s="95"/>
      <c r="AH107" s="765"/>
      <c r="AI107" s="735"/>
      <c r="AJ107" s="736"/>
      <c r="AK107" s="738"/>
      <c r="AL107" s="739"/>
      <c r="AM107" s="742"/>
      <c r="AN107" s="742"/>
      <c r="AO107" s="746"/>
      <c r="AP107" s="747"/>
      <c r="AQ107" s="751"/>
      <c r="AR107" s="95"/>
      <c r="AS107" s="95"/>
    </row>
    <row r="108" spans="2:45" ht="15.6" thickTop="1" thickBot="1" x14ac:dyDescent="0.3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 s="95"/>
      <c r="P108" s="95"/>
      <c r="Q108" s="766"/>
      <c r="R108" s="737"/>
      <c r="S108" s="736"/>
      <c r="T108" s="740"/>
      <c r="U108" s="741"/>
      <c r="V108" s="743"/>
      <c r="W108" s="743"/>
      <c r="X108" s="748"/>
      <c r="Y108" s="749"/>
      <c r="Z108" s="752"/>
      <c r="AA108" s="95"/>
      <c r="AB108" s="95"/>
      <c r="AC108" s="343"/>
      <c r="AF108" s="95"/>
      <c r="AG108" s="95"/>
      <c r="AH108" s="766"/>
      <c r="AI108" s="737"/>
      <c r="AJ108" s="736"/>
      <c r="AK108" s="740"/>
      <c r="AL108" s="741"/>
      <c r="AM108" s="743"/>
      <c r="AN108" s="743"/>
      <c r="AO108" s="748"/>
      <c r="AP108" s="749"/>
      <c r="AQ108" s="752"/>
      <c r="AR108" s="95"/>
      <c r="AS108" s="95"/>
    </row>
    <row r="109" spans="2:45" ht="15" thickTop="1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 s="95"/>
      <c r="P109" s="97"/>
      <c r="Q109" s="97"/>
      <c r="R109" s="97"/>
      <c r="S109" s="744">
        <f t="shared" ref="S109:U109" si="36">S67+S46+S87</f>
        <v>11</v>
      </c>
      <c r="T109" s="753">
        <f t="shared" si="36"/>
        <v>0</v>
      </c>
      <c r="U109" s="754">
        <f t="shared" si="36"/>
        <v>0</v>
      </c>
      <c r="V109" s="760">
        <f>S109/$L$97</f>
        <v>2.6960784313725492E-2</v>
      </c>
      <c r="W109" s="760"/>
      <c r="X109" s="734"/>
      <c r="Y109" s="97"/>
      <c r="Z109" s="97"/>
      <c r="AA109" s="95"/>
      <c r="AB109" s="95"/>
      <c r="AC109" s="343"/>
      <c r="AD109" s="2"/>
      <c r="AF109" s="95"/>
      <c r="AG109" s="97"/>
      <c r="AH109" s="97"/>
      <c r="AI109" s="97"/>
      <c r="AJ109" s="744">
        <f t="shared" ref="AJ109:AL109" si="37">AJ67+AJ46+AJ87</f>
        <v>13</v>
      </c>
      <c r="AK109" s="753">
        <f t="shared" si="37"/>
        <v>0</v>
      </c>
      <c r="AL109" s="754">
        <f t="shared" si="37"/>
        <v>0</v>
      </c>
      <c r="AM109" s="760">
        <f>AJ109/$L$97</f>
        <v>3.1862745098039214E-2</v>
      </c>
      <c r="AN109" s="760"/>
      <c r="AO109" s="734"/>
      <c r="AP109" s="97"/>
      <c r="AQ109" s="97"/>
      <c r="AR109" s="95"/>
      <c r="AS109" s="95"/>
    </row>
    <row r="110" spans="2:45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 s="95"/>
      <c r="P110" s="97"/>
      <c r="Q110" s="97"/>
      <c r="R110" s="97"/>
      <c r="S110" s="746"/>
      <c r="T110" s="755"/>
      <c r="U110" s="756"/>
      <c r="V110" s="761"/>
      <c r="W110" s="761"/>
      <c r="X110" s="736"/>
      <c r="Y110" s="97"/>
      <c r="Z110" s="97"/>
      <c r="AA110" s="95"/>
      <c r="AB110" s="95"/>
      <c r="AC110" s="343"/>
      <c r="AD110" s="2"/>
      <c r="AF110" s="95"/>
      <c r="AG110" s="97"/>
      <c r="AH110" s="97"/>
      <c r="AI110" s="97"/>
      <c r="AJ110" s="746"/>
      <c r="AK110" s="755"/>
      <c r="AL110" s="756"/>
      <c r="AM110" s="761"/>
      <c r="AN110" s="761"/>
      <c r="AO110" s="736"/>
      <c r="AP110" s="97"/>
      <c r="AQ110" s="97"/>
      <c r="AR110" s="95"/>
      <c r="AS110" s="95"/>
    </row>
    <row r="111" spans="2:45" ht="15" thickBot="1" x14ac:dyDescent="0.35">
      <c r="C111"/>
      <c r="D111"/>
      <c r="E111"/>
      <c r="F111"/>
      <c r="G111"/>
      <c r="H111"/>
      <c r="I111"/>
      <c r="J111"/>
      <c r="K111"/>
      <c r="L111"/>
      <c r="M111"/>
      <c r="O111" s="95"/>
      <c r="P111" s="97"/>
      <c r="Q111" s="97"/>
      <c r="R111" s="97"/>
      <c r="S111" s="757"/>
      <c r="T111" s="758"/>
      <c r="U111" s="759"/>
      <c r="V111" s="762"/>
      <c r="W111" s="762"/>
      <c r="X111" s="763"/>
      <c r="Y111" s="97"/>
      <c r="Z111" s="97"/>
      <c r="AA111" s="95"/>
      <c r="AB111" s="95"/>
      <c r="AC111" s="343"/>
      <c r="AD111" s="2"/>
      <c r="AF111" s="95"/>
      <c r="AG111" s="97"/>
      <c r="AH111" s="97"/>
      <c r="AI111" s="97"/>
      <c r="AJ111" s="757"/>
      <c r="AK111" s="758"/>
      <c r="AL111" s="759"/>
      <c r="AM111" s="762"/>
      <c r="AN111" s="762"/>
      <c r="AO111" s="763"/>
      <c r="AP111" s="97"/>
      <c r="AQ111" s="97"/>
      <c r="AR111" s="95"/>
      <c r="AS111" s="95"/>
    </row>
    <row r="112" spans="2:45" ht="15" thickTop="1" x14ac:dyDescent="0.3">
      <c r="C112"/>
      <c r="D112"/>
      <c r="E112"/>
      <c r="F112"/>
      <c r="G112"/>
      <c r="H112"/>
      <c r="I112"/>
      <c r="J112"/>
      <c r="K112"/>
      <c r="L112"/>
      <c r="M112"/>
      <c r="O112" s="95"/>
      <c r="P112" s="97"/>
      <c r="Q112" s="97"/>
      <c r="Z112" s="97"/>
      <c r="AA112" s="95"/>
      <c r="AB112" s="95"/>
      <c r="AC112" s="95"/>
      <c r="AD112" s="96"/>
    </row>
    <row r="113" spans="3:47" ht="9.15" customHeight="1" x14ac:dyDescent="0.3">
      <c r="C113"/>
      <c r="D113"/>
      <c r="E113"/>
      <c r="F113"/>
      <c r="G113"/>
      <c r="H113"/>
      <c r="I113" s="106"/>
      <c r="J113" s="106"/>
      <c r="K113" s="106"/>
      <c r="L113" s="106"/>
      <c r="M113" s="106"/>
      <c r="N113" s="107"/>
      <c r="O113" s="108"/>
      <c r="P113" s="109"/>
      <c r="Q113" s="109"/>
      <c r="R113" s="107"/>
      <c r="S113" s="107"/>
      <c r="T113" s="107"/>
      <c r="U113" s="107"/>
      <c r="V113" s="107"/>
      <c r="W113" s="107"/>
      <c r="X113" s="107"/>
      <c r="Y113" s="107"/>
      <c r="Z113" s="109"/>
      <c r="AA113" s="108"/>
      <c r="AB113" s="108"/>
      <c r="AC113" s="108"/>
      <c r="AD113" s="110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</row>
    <row r="114" spans="3:47" x14ac:dyDescent="0.3">
      <c r="D114" s="1"/>
      <c r="F114"/>
      <c r="G114"/>
      <c r="H114"/>
      <c r="I114"/>
      <c r="J114"/>
      <c r="K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  <row r="115" spans="3:47" x14ac:dyDescent="0.3"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</row>
    <row r="116" spans="3:47" x14ac:dyDescent="0.3"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</row>
    <row r="117" spans="3:47" x14ac:dyDescent="0.3"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</row>
    <row r="118" spans="3:47" x14ac:dyDescent="0.3"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</row>
    <row r="119" spans="3:47" x14ac:dyDescent="0.3"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</row>
    <row r="120" spans="3:47" x14ac:dyDescent="0.3"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</row>
    <row r="121" spans="3:47" x14ac:dyDescent="0.3"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</row>
    <row r="122" spans="3:47" x14ac:dyDescent="0.3"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</row>
    <row r="123" spans="3:47" x14ac:dyDescent="0.3"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</row>
    <row r="124" spans="3:47" x14ac:dyDescent="0.3"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</row>
    <row r="125" spans="3:47" x14ac:dyDescent="0.3"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 spans="3:47" x14ac:dyDescent="0.3"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 spans="3:47" x14ac:dyDescent="0.3"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</row>
    <row r="128" spans="3:47" x14ac:dyDescent="0.3"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</row>
    <row r="129" spans="14:45" x14ac:dyDescent="0.3"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</row>
    <row r="130" spans="14:45" x14ac:dyDescent="0.3"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</row>
  </sheetData>
  <mergeCells count="368">
    <mergeCell ref="S87:U89"/>
    <mergeCell ref="V87:X89"/>
    <mergeCell ref="AJ87:AL89"/>
    <mergeCell ref="AM87:AO89"/>
    <mergeCell ref="I84:K84"/>
    <mergeCell ref="L84:M84"/>
    <mergeCell ref="Q84:Q86"/>
    <mergeCell ref="R84:S86"/>
    <mergeCell ref="T84:U86"/>
    <mergeCell ref="V84:W86"/>
    <mergeCell ref="X84:Y86"/>
    <mergeCell ref="Z84:Z86"/>
    <mergeCell ref="AH84:AH86"/>
    <mergeCell ref="AR81:AR83"/>
    <mergeCell ref="I82:K82"/>
    <mergeCell ref="L82:M82"/>
    <mergeCell ref="U82:V82"/>
    <mergeCell ref="AL82:AM82"/>
    <mergeCell ref="I83:K83"/>
    <mergeCell ref="L83:M83"/>
    <mergeCell ref="U83:V83"/>
    <mergeCell ref="AL83:AM83"/>
    <mergeCell ref="AR78:AS80"/>
    <mergeCell ref="I79:K79"/>
    <mergeCell ref="L79:M79"/>
    <mergeCell ref="I80:K80"/>
    <mergeCell ref="L80:M80"/>
    <mergeCell ref="I81:K81"/>
    <mergeCell ref="L81:M81"/>
    <mergeCell ref="P81:P83"/>
    <mergeCell ref="Q81:Q83"/>
    <mergeCell ref="R81:R83"/>
    <mergeCell ref="S81:S83"/>
    <mergeCell ref="U81:V81"/>
    <mergeCell ref="X81:X83"/>
    <mergeCell ref="Y81:Y83"/>
    <mergeCell ref="Z81:Z83"/>
    <mergeCell ref="AA81:AA83"/>
    <mergeCell ref="AG81:AG83"/>
    <mergeCell ref="AH81:AH83"/>
    <mergeCell ref="AI81:AI83"/>
    <mergeCell ref="AJ81:AJ83"/>
    <mergeCell ref="AL81:AM81"/>
    <mergeCell ref="AO81:AO83"/>
    <mergeCell ref="AP81:AP83"/>
    <mergeCell ref="AQ81:AQ83"/>
    <mergeCell ref="I76:K76"/>
    <mergeCell ref="L76:M76"/>
    <mergeCell ref="U76:V76"/>
    <mergeCell ref="AL76:AM76"/>
    <mergeCell ref="I77:K77"/>
    <mergeCell ref="L77:M77"/>
    <mergeCell ref="U77:V77"/>
    <mergeCell ref="AL77:AM77"/>
    <mergeCell ref="I78:K78"/>
    <mergeCell ref="L78:M78"/>
    <mergeCell ref="O78:P80"/>
    <mergeCell ref="Q78:R80"/>
    <mergeCell ref="T78:U80"/>
    <mergeCell ref="V78:W80"/>
    <mergeCell ref="Y78:Z80"/>
    <mergeCell ref="AA78:AB80"/>
    <mergeCell ref="AF78:AG80"/>
    <mergeCell ref="AH78:AI80"/>
    <mergeCell ref="AK78:AL80"/>
    <mergeCell ref="AM78:AN80"/>
    <mergeCell ref="I72:M72"/>
    <mergeCell ref="R72:Y72"/>
    <mergeCell ref="AI72:AP72"/>
    <mergeCell ref="J73:K73"/>
    <mergeCell ref="U74:V74"/>
    <mergeCell ref="AL74:AM74"/>
    <mergeCell ref="I75:M75"/>
    <mergeCell ref="U75:V75"/>
    <mergeCell ref="AL75:AM75"/>
    <mergeCell ref="A2:B2"/>
    <mergeCell ref="E7:N7"/>
    <mergeCell ref="AQ7:AV7"/>
    <mergeCell ref="AX7:BD7"/>
    <mergeCell ref="BE7:BI7"/>
    <mergeCell ref="L8:M8"/>
    <mergeCell ref="O8:Q8"/>
    <mergeCell ref="R8:X8"/>
    <mergeCell ref="Y8:AD8"/>
    <mergeCell ref="AE8:AJ8"/>
    <mergeCell ref="AK8:AP8"/>
    <mergeCell ref="E8:E9"/>
    <mergeCell ref="F8:F9"/>
    <mergeCell ref="G8:G9"/>
    <mergeCell ref="H8:H9"/>
    <mergeCell ref="I8:I9"/>
    <mergeCell ref="J8:J9"/>
    <mergeCell ref="K8:K9"/>
    <mergeCell ref="N8:N9"/>
    <mergeCell ref="AQ8:AQ9"/>
    <mergeCell ref="AR8:AR9"/>
    <mergeCell ref="AS8:AS9"/>
    <mergeCell ref="AT8:AT9"/>
    <mergeCell ref="AU8:AU9"/>
    <mergeCell ref="BE8:BE9"/>
    <mergeCell ref="BF8:BF9"/>
    <mergeCell ref="BG8:BG9"/>
    <mergeCell ref="BH8:BH9"/>
    <mergeCell ref="BI8:BI9"/>
    <mergeCell ref="E25:F25"/>
    <mergeCell ref="O28:AR28"/>
    <mergeCell ref="O29:P29"/>
    <mergeCell ref="Q29:R29"/>
    <mergeCell ref="S29:T29"/>
    <mergeCell ref="U29:V2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H26:I26"/>
    <mergeCell ref="I31:M31"/>
    <mergeCell ref="R31:Y31"/>
    <mergeCell ref="AI31:AP31"/>
    <mergeCell ref="J32:K32"/>
    <mergeCell ref="U33:V33"/>
    <mergeCell ref="AL33:AM33"/>
    <mergeCell ref="I34:M34"/>
    <mergeCell ref="U34:V34"/>
    <mergeCell ref="AL34:AM34"/>
    <mergeCell ref="I35:K35"/>
    <mergeCell ref="L35:M35"/>
    <mergeCell ref="U35:V35"/>
    <mergeCell ref="AL35:AM35"/>
    <mergeCell ref="I36:K36"/>
    <mergeCell ref="L36:M36"/>
    <mergeCell ref="U36:V36"/>
    <mergeCell ref="AL36:AM36"/>
    <mergeCell ref="I37:K37"/>
    <mergeCell ref="L37:M37"/>
    <mergeCell ref="O37:P39"/>
    <mergeCell ref="Q37:R39"/>
    <mergeCell ref="T37:U39"/>
    <mergeCell ref="V37:W39"/>
    <mergeCell ref="Y37:Z39"/>
    <mergeCell ref="AA37:AB39"/>
    <mergeCell ref="AF37:AG39"/>
    <mergeCell ref="AH37:AI39"/>
    <mergeCell ref="AK37:AL39"/>
    <mergeCell ref="AM37:AN39"/>
    <mergeCell ref="AP37:AQ39"/>
    <mergeCell ref="AR37:AS39"/>
    <mergeCell ref="I38:K38"/>
    <mergeCell ref="L38:M38"/>
    <mergeCell ref="I39:K39"/>
    <mergeCell ref="L39:M39"/>
    <mergeCell ref="I40:K40"/>
    <mergeCell ref="L40:M40"/>
    <mergeCell ref="U40:V40"/>
    <mergeCell ref="AL40:AM40"/>
    <mergeCell ref="P40:P42"/>
    <mergeCell ref="Q40:Q42"/>
    <mergeCell ref="R40:R42"/>
    <mergeCell ref="S40:S42"/>
    <mergeCell ref="X40:X42"/>
    <mergeCell ref="Y40:Y42"/>
    <mergeCell ref="Z40:Z42"/>
    <mergeCell ref="AA40:AA42"/>
    <mergeCell ref="AG40:AG42"/>
    <mergeCell ref="AH40:AH42"/>
    <mergeCell ref="AI40:AI42"/>
    <mergeCell ref="AJ40:AJ42"/>
    <mergeCell ref="AO40:AO42"/>
    <mergeCell ref="AP40:AP42"/>
    <mergeCell ref="AQ40:AQ42"/>
    <mergeCell ref="AR40:AR42"/>
    <mergeCell ref="I41:K41"/>
    <mergeCell ref="L41:M41"/>
    <mergeCell ref="U41:V41"/>
    <mergeCell ref="AL41:AM41"/>
    <mergeCell ref="I42:K42"/>
    <mergeCell ref="L42:M42"/>
    <mergeCell ref="U42:V42"/>
    <mergeCell ref="AL42:AM42"/>
    <mergeCell ref="I43:K43"/>
    <mergeCell ref="L43:M43"/>
    <mergeCell ref="Q43:Q45"/>
    <mergeCell ref="R43:S45"/>
    <mergeCell ref="T43:U45"/>
    <mergeCell ref="V43:W45"/>
    <mergeCell ref="X43:Y45"/>
    <mergeCell ref="Z43:Z45"/>
    <mergeCell ref="AH43:AH45"/>
    <mergeCell ref="AI43:AJ45"/>
    <mergeCell ref="AK43:AL45"/>
    <mergeCell ref="AM43:AN45"/>
    <mergeCell ref="AO43:AP45"/>
    <mergeCell ref="AQ43:AQ45"/>
    <mergeCell ref="S46:U48"/>
    <mergeCell ref="V46:X48"/>
    <mergeCell ref="AJ46:AL48"/>
    <mergeCell ref="AM46:AO48"/>
    <mergeCell ref="I52:M52"/>
    <mergeCell ref="R52:Y52"/>
    <mergeCell ref="AI52:AP52"/>
    <mergeCell ref="J53:K53"/>
    <mergeCell ref="U54:V54"/>
    <mergeCell ref="AL54:AM54"/>
    <mergeCell ref="I55:M55"/>
    <mergeCell ref="U55:V55"/>
    <mergeCell ref="AL55:AM55"/>
    <mergeCell ref="I56:K56"/>
    <mergeCell ref="L56:M56"/>
    <mergeCell ref="U56:V56"/>
    <mergeCell ref="AL56:AM56"/>
    <mergeCell ref="I57:K57"/>
    <mergeCell ref="L57:M57"/>
    <mergeCell ref="U57:V57"/>
    <mergeCell ref="AL57:AM57"/>
    <mergeCell ref="I58:K58"/>
    <mergeCell ref="L58:M58"/>
    <mergeCell ref="O58:P60"/>
    <mergeCell ref="Q58:R60"/>
    <mergeCell ref="T58:U60"/>
    <mergeCell ref="V58:W60"/>
    <mergeCell ref="Y58:Z60"/>
    <mergeCell ref="AA58:AB60"/>
    <mergeCell ref="AF58:AG60"/>
    <mergeCell ref="AH58:AI60"/>
    <mergeCell ref="AK58:AL60"/>
    <mergeCell ref="AM58:AN60"/>
    <mergeCell ref="AP58:AQ60"/>
    <mergeCell ref="AR58:AS60"/>
    <mergeCell ref="I59:K59"/>
    <mergeCell ref="L59:M59"/>
    <mergeCell ref="I60:K60"/>
    <mergeCell ref="L60:M60"/>
    <mergeCell ref="I61:K61"/>
    <mergeCell ref="L61:M61"/>
    <mergeCell ref="U61:V61"/>
    <mergeCell ref="AL61:AM61"/>
    <mergeCell ref="P61:P63"/>
    <mergeCell ref="Q61:Q63"/>
    <mergeCell ref="R61:R63"/>
    <mergeCell ref="S61:S63"/>
    <mergeCell ref="X61:X63"/>
    <mergeCell ref="Y61:Y63"/>
    <mergeCell ref="Z61:Z63"/>
    <mergeCell ref="AA61:AA63"/>
    <mergeCell ref="AG61:AG63"/>
    <mergeCell ref="AH61:AH63"/>
    <mergeCell ref="AI61:AI63"/>
    <mergeCell ref="AJ61:AJ63"/>
    <mergeCell ref="AO61:AO63"/>
    <mergeCell ref="AP61:AP63"/>
    <mergeCell ref="AQ61:AQ63"/>
    <mergeCell ref="AR61:AR63"/>
    <mergeCell ref="I62:K62"/>
    <mergeCell ref="L62:M62"/>
    <mergeCell ref="U62:V62"/>
    <mergeCell ref="AL62:AM62"/>
    <mergeCell ref="I63:K63"/>
    <mergeCell ref="L63:M63"/>
    <mergeCell ref="U63:V63"/>
    <mergeCell ref="AL63:AM63"/>
    <mergeCell ref="S67:U69"/>
    <mergeCell ref="V67:X69"/>
    <mergeCell ref="AJ67:AL69"/>
    <mergeCell ref="AM67:AO69"/>
    <mergeCell ref="I64:K64"/>
    <mergeCell ref="L64:M64"/>
    <mergeCell ref="Q64:Q66"/>
    <mergeCell ref="R64:S66"/>
    <mergeCell ref="T64:U66"/>
    <mergeCell ref="V64:W66"/>
    <mergeCell ref="X64:Y66"/>
    <mergeCell ref="Z64:Z66"/>
    <mergeCell ref="AH64:AH66"/>
    <mergeCell ref="AF100:AG102"/>
    <mergeCell ref="AH100:AI102"/>
    <mergeCell ref="AK100:AL102"/>
    <mergeCell ref="AM100:AN102"/>
    <mergeCell ref="I93:M93"/>
    <mergeCell ref="R93:Y93"/>
    <mergeCell ref="AI93:AP93"/>
    <mergeCell ref="I96:M96"/>
    <mergeCell ref="U96:V96"/>
    <mergeCell ref="AL96:AM96"/>
    <mergeCell ref="I97:K97"/>
    <mergeCell ref="L97:M97"/>
    <mergeCell ref="U97:V97"/>
    <mergeCell ref="AL97:AM97"/>
    <mergeCell ref="AR100:AS102"/>
    <mergeCell ref="I101:K101"/>
    <mergeCell ref="L101:M101"/>
    <mergeCell ref="I102:K102"/>
    <mergeCell ref="L102:M102"/>
    <mergeCell ref="I103:K103"/>
    <mergeCell ref="L103:M103"/>
    <mergeCell ref="U103:V103"/>
    <mergeCell ref="AL103:AM103"/>
    <mergeCell ref="P103:P105"/>
    <mergeCell ref="Q103:Q105"/>
    <mergeCell ref="R103:R105"/>
    <mergeCell ref="S103:S105"/>
    <mergeCell ref="X103:X105"/>
    <mergeCell ref="Y103:Y105"/>
    <mergeCell ref="Z103:Z105"/>
    <mergeCell ref="AA103:AA105"/>
    <mergeCell ref="AG103:AG105"/>
    <mergeCell ref="AH103:AH105"/>
    <mergeCell ref="AI103:AI105"/>
    <mergeCell ref="AJ103:AJ105"/>
    <mergeCell ref="AO103:AO105"/>
    <mergeCell ref="AP103:AP105"/>
    <mergeCell ref="AR103:AR105"/>
    <mergeCell ref="I104:K104"/>
    <mergeCell ref="L104:M104"/>
    <mergeCell ref="U104:V104"/>
    <mergeCell ref="AL104:AM104"/>
    <mergeCell ref="I105:K105"/>
    <mergeCell ref="L105:M105"/>
    <mergeCell ref="U105:V105"/>
    <mergeCell ref="AL105:AM105"/>
    <mergeCell ref="O7:AP7"/>
    <mergeCell ref="I98:K98"/>
    <mergeCell ref="L98:M98"/>
    <mergeCell ref="U98:V98"/>
    <mergeCell ref="AL98:AM98"/>
    <mergeCell ref="I99:K99"/>
    <mergeCell ref="L99:M99"/>
    <mergeCell ref="U99:V99"/>
    <mergeCell ref="AL99:AM99"/>
    <mergeCell ref="L100:M100"/>
    <mergeCell ref="O100:P102"/>
    <mergeCell ref="Q100:R102"/>
    <mergeCell ref="T100:U102"/>
    <mergeCell ref="V100:W102"/>
    <mergeCell ref="Y100:Z102"/>
    <mergeCell ref="AA100:AB102"/>
    <mergeCell ref="S109:U111"/>
    <mergeCell ref="V109:X111"/>
    <mergeCell ref="AJ109:AL111"/>
    <mergeCell ref="AM109:AO111"/>
    <mergeCell ref="Q106:Q108"/>
    <mergeCell ref="R106:S108"/>
    <mergeCell ref="T106:U108"/>
    <mergeCell ref="V106:W108"/>
    <mergeCell ref="X106:Y108"/>
    <mergeCell ref="Z106:Z108"/>
    <mergeCell ref="AH106:AH108"/>
    <mergeCell ref="AI106:AJ108"/>
    <mergeCell ref="AK106:AL108"/>
    <mergeCell ref="AQ103:AQ105"/>
    <mergeCell ref="AP100:AQ102"/>
    <mergeCell ref="AI64:AJ66"/>
    <mergeCell ref="AK64:AL66"/>
    <mergeCell ref="AM64:AN66"/>
    <mergeCell ref="AO64:AP66"/>
    <mergeCell ref="AQ64:AQ66"/>
    <mergeCell ref="AM106:AN108"/>
    <mergeCell ref="AO106:AP108"/>
    <mergeCell ref="AQ106:AQ108"/>
    <mergeCell ref="AP78:AQ80"/>
    <mergeCell ref="AI84:AJ86"/>
    <mergeCell ref="AK84:AL86"/>
    <mergeCell ref="AM84:AN86"/>
    <mergeCell ref="AO84:AP86"/>
    <mergeCell ref="AQ84:AQ86"/>
  </mergeCells>
  <conditionalFormatting sqref="K10:K24">
    <cfRule type="iconSet" priority="3">
      <iconSet>
        <cfvo type="percent" val="0"/>
        <cfvo type="num" val="0.3"/>
        <cfvo type="num" val="0.6"/>
      </iconSet>
    </cfRule>
  </conditionalFormatting>
  <conditionalFormatting sqref="L10:M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">
      <iconSet iconSet="5Rating">
        <cfvo type="percent" val="0"/>
        <cfvo type="num" val="0.2"/>
        <cfvo type="num" val="0.4"/>
        <cfvo type="num" val="0.6"/>
        <cfvo type="num" val="0.8"/>
      </iconSet>
    </cfRule>
    <cfRule type="colorScale" priority="7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N10:N24">
    <cfRule type="dataBar" priority="2">
      <dataBar>
        <cfvo type="min"/>
        <cfvo type="max"/>
        <color rgb="FFFF7F00"/>
      </dataBar>
      <extLst>
        <ext xmlns:x14="http://schemas.microsoft.com/office/spreadsheetml/2009/9/main" uri="{B025F937-C7B1-47D3-B67F-A62EFF666E3E}">
          <x14:id>{35F54683-BA65-C49E-580F-7275CD6AA766}</x14:id>
        </ext>
      </extLst>
    </cfRule>
  </conditionalFormatting>
  <pageMargins left="0.7" right="0.7" top="0.75" bottom="0.75" header="0.3" footer="0.3"/>
  <pageSetup paperSize="9" fitToWidth="0" pageOrder="overThenDown" orientation="portrait" r:id="rId1"/>
  <customProperties>
    <customPr name="EpmWorksheetKeyString_GUID" r:id="rId2"/>
  </customProperties>
  <ignoredErrors>
    <ignoredError sqref="C8" formulaRange="1"/>
  </ignoredError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F54683-BA65-C49E-580F-7275CD6AA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N10:N24</xm:sqref>
        </x14:conditionalFormatting>
      </x14:conditionalFormattings>
    </ex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H176"/>
  <sheetViews>
    <sheetView showGridLines="0" topLeftCell="B10" zoomScaleNormal="100" workbookViewId="0">
      <selection activeCell="C10" sqref="C10:C20"/>
    </sheetView>
  </sheetViews>
  <sheetFormatPr baseColWidth="10" defaultColWidth="6.44140625" defaultRowHeight="14.4" x14ac:dyDescent="0.3"/>
  <cols>
    <col min="1" max="1" width="1.5546875" style="2" customWidth="1"/>
    <col min="2" max="2" width="15.88671875" style="2" bestFit="1" customWidth="1"/>
    <col min="3" max="3" width="8.5546875" style="2" bestFit="1" customWidth="1"/>
    <col min="4" max="4" width="6" style="2" customWidth="1"/>
    <col min="5" max="5" width="10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61" width="6.44140625" style="2" customWidth="1"/>
    <col min="62" max="16384" width="6.44140625" style="2"/>
  </cols>
  <sheetData>
    <row r="1" spans="2:62" ht="9.9" customHeight="1" thickBot="1" x14ac:dyDescent="0.35"/>
    <row r="2" spans="2:62" ht="19.2" thickTop="1" thickBot="1" x14ac:dyDescent="0.4">
      <c r="B2" s="6" t="s">
        <v>68</v>
      </c>
      <c r="C2" s="12">
        <v>1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239">
        <v>13</v>
      </c>
      <c r="C4" s="16" t="s">
        <v>131</v>
      </c>
      <c r="D4" s="15">
        <v>26</v>
      </c>
    </row>
    <row r="5" spans="2:62" ht="21.6" thickBot="1" x14ac:dyDescent="0.45">
      <c r="B5" s="240">
        <v>23</v>
      </c>
      <c r="C5" s="17" t="s">
        <v>130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622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>
        <v>40</v>
      </c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5</v>
      </c>
      <c r="M10" s="249">
        <f t="shared" ref="M10:M24" si="1">IFERROR(O10/N10,"")</f>
        <v>0.83333333333333337</v>
      </c>
      <c r="N10" s="250">
        <f t="shared" ref="N10:N24" si="2">SUM(R10:V10)+SUM(AE10:AH10)+SUM(AK10:AN10)+SUM(Y10:AB10)</f>
        <v>6</v>
      </c>
      <c r="O10" s="251">
        <f t="shared" ref="O10:O24" si="3">R10+AE10+AK10+Y10</f>
        <v>5</v>
      </c>
      <c r="P10" s="252">
        <f t="shared" ref="P10:P24" si="4">IFERROR(R10/SUM(R10:V10),"")</f>
        <v>0</v>
      </c>
      <c r="Q10" s="253">
        <f t="shared" ref="Q10:Q24" si="5">IF(SUM(R10:V10)=0,"",SUM(R10:V10))</f>
        <v>1</v>
      </c>
      <c r="R10" s="254"/>
      <c r="S10" s="254">
        <v>1</v>
      </c>
      <c r="T10" s="254"/>
      <c r="U10" s="254"/>
      <c r="V10" s="255"/>
      <c r="W10" s="252">
        <f t="shared" ref="W10:W24" si="6">IFERROR(Y10/SUM(Y10:AB10),"")</f>
        <v>1</v>
      </c>
      <c r="X10" s="253">
        <f t="shared" ref="X10:X24" si="7">IF(SUM(Y10:AB10)=0,"",SUM(Y10:AB10))</f>
        <v>3</v>
      </c>
      <c r="Y10" s="254">
        <v>3</v>
      </c>
      <c r="Z10" s="254"/>
      <c r="AA10" s="254"/>
      <c r="AB10" s="255"/>
      <c r="AC10" s="252">
        <f t="shared" ref="AC10:AC24" si="8">IFERROR(AE10/SUM(AE10:AH10),"")</f>
        <v>1</v>
      </c>
      <c r="AD10" s="253">
        <f t="shared" ref="AD10:AD24" si="9">IF(SUM(AE10:AH10)=0,"",SUM(AE10:AH10))</f>
        <v>1</v>
      </c>
      <c r="AE10" s="254">
        <v>1</v>
      </c>
      <c r="AF10" s="254"/>
      <c r="AG10" s="254"/>
      <c r="AH10" s="255"/>
      <c r="AI10" s="252">
        <f t="shared" ref="AI10:AI24" si="10">IFERROR(AK10/SUM(AK10:AN10),"")</f>
        <v>1</v>
      </c>
      <c r="AJ10" s="253">
        <f t="shared" ref="AJ10:AJ24" si="11">IF(SUM(AK10:AN10)=0,"",SUM(AK10:AN10))</f>
        <v>1</v>
      </c>
      <c r="AK10" s="254">
        <v>1</v>
      </c>
      <c r="AL10" s="254"/>
      <c r="AM10" s="254"/>
      <c r="AN10" s="255"/>
      <c r="AO10" s="256">
        <f t="shared" ref="AO10:AO24" si="12">SUM(AP10:AT10)</f>
        <v>1</v>
      </c>
      <c r="AP10" s="257"/>
      <c r="AQ10" s="254"/>
      <c r="AR10" s="254">
        <v>1</v>
      </c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622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>
        <v>15</v>
      </c>
      <c r="J11" s="264"/>
      <c r="K11" s="264"/>
      <c r="L11" s="265">
        <f t="shared" si="0"/>
        <v>3</v>
      </c>
      <c r="M11" s="266">
        <f t="shared" si="1"/>
        <v>1</v>
      </c>
      <c r="N11" s="267">
        <f t="shared" si="2"/>
        <v>3</v>
      </c>
      <c r="O11" s="268">
        <f t="shared" si="3"/>
        <v>3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>
        <f t="shared" si="6"/>
        <v>1</v>
      </c>
      <c r="X11" s="270">
        <f t="shared" si="7"/>
        <v>3</v>
      </c>
      <c r="Y11" s="271">
        <v>3</v>
      </c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1</v>
      </c>
      <c r="AP11" s="274"/>
      <c r="AQ11" s="271"/>
      <c r="AR11" s="271">
        <v>1</v>
      </c>
      <c r="AS11" s="271"/>
      <c r="AT11" s="272"/>
      <c r="AU11" s="273">
        <f t="shared" si="13"/>
        <v>1</v>
      </c>
      <c r="AV11" s="274">
        <v>1</v>
      </c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622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>
        <v>32</v>
      </c>
      <c r="J12" s="264"/>
      <c r="K12" s="264"/>
      <c r="L12" s="265">
        <f t="shared" si="0"/>
        <v>-0.5</v>
      </c>
      <c r="M12" s="277">
        <f>IFERROR(O12/N12,"")</f>
        <v>0.66666666666666663</v>
      </c>
      <c r="N12" s="278">
        <f t="shared" si="2"/>
        <v>3</v>
      </c>
      <c r="O12" s="279">
        <f t="shared" si="3"/>
        <v>2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>
        <f t="shared" si="8"/>
        <v>0.66666666666666663</v>
      </c>
      <c r="AD12" s="281">
        <f t="shared" si="9"/>
        <v>3</v>
      </c>
      <c r="AE12" s="282">
        <v>2</v>
      </c>
      <c r="AF12" s="282">
        <v>1</v>
      </c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622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>
        <v>26</v>
      </c>
      <c r="J13" s="264"/>
      <c r="K13" s="264"/>
      <c r="L13" s="265">
        <f t="shared" si="0"/>
        <v>1.5</v>
      </c>
      <c r="M13" s="266">
        <f t="shared" si="1"/>
        <v>1</v>
      </c>
      <c r="N13" s="267">
        <f t="shared" si="2"/>
        <v>1</v>
      </c>
      <c r="O13" s="268">
        <f t="shared" si="3"/>
        <v>1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>
        <f t="shared" si="8"/>
        <v>1</v>
      </c>
      <c r="AD13" s="270">
        <f t="shared" si="9"/>
        <v>1</v>
      </c>
      <c r="AE13" s="271">
        <v>1</v>
      </c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1</v>
      </c>
      <c r="AP13" s="274"/>
      <c r="AQ13" s="271"/>
      <c r="AR13" s="271">
        <v>1</v>
      </c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622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>
        <v>22</v>
      </c>
      <c r="J14" s="264"/>
      <c r="K14" s="264"/>
      <c r="L14" s="265">
        <f t="shared" si="0"/>
        <v>2</v>
      </c>
      <c r="M14" s="277">
        <f t="shared" si="1"/>
        <v>1</v>
      </c>
      <c r="N14" s="278">
        <f t="shared" si="2"/>
        <v>4</v>
      </c>
      <c r="O14" s="279">
        <f t="shared" si="3"/>
        <v>4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>
        <f t="shared" si="8"/>
        <v>1</v>
      </c>
      <c r="AD14" s="281">
        <f t="shared" si="9"/>
        <v>4</v>
      </c>
      <c r="AE14" s="282">
        <v>4</v>
      </c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622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>
        <v>38</v>
      </c>
      <c r="J15" s="264"/>
      <c r="K15" s="264"/>
      <c r="L15" s="265">
        <f t="shared" si="0"/>
        <v>7.5</v>
      </c>
      <c r="M15" s="266">
        <f t="shared" si="1"/>
        <v>0.875</v>
      </c>
      <c r="N15" s="267">
        <f t="shared" si="2"/>
        <v>8</v>
      </c>
      <c r="O15" s="268">
        <f t="shared" si="3"/>
        <v>7</v>
      </c>
      <c r="P15" s="269">
        <f t="shared" si="4"/>
        <v>1</v>
      </c>
      <c r="Q15" s="270">
        <f t="shared" si="5"/>
        <v>3</v>
      </c>
      <c r="R15" s="271">
        <v>3</v>
      </c>
      <c r="S15" s="271"/>
      <c r="T15" s="271"/>
      <c r="U15" s="271"/>
      <c r="V15" s="272"/>
      <c r="W15" s="269">
        <f t="shared" si="6"/>
        <v>0.75</v>
      </c>
      <c r="X15" s="270">
        <f t="shared" si="7"/>
        <v>4</v>
      </c>
      <c r="Y15" s="271">
        <v>3</v>
      </c>
      <c r="Z15" s="271"/>
      <c r="AA15" s="271"/>
      <c r="AB15" s="272">
        <v>1</v>
      </c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>
        <f t="shared" si="10"/>
        <v>1</v>
      </c>
      <c r="AJ15" s="270">
        <f t="shared" si="11"/>
        <v>1</v>
      </c>
      <c r="AK15" s="271">
        <v>1</v>
      </c>
      <c r="AL15" s="271"/>
      <c r="AM15" s="271"/>
      <c r="AN15" s="272"/>
      <c r="AO15" s="273">
        <f t="shared" si="12"/>
        <v>2</v>
      </c>
      <c r="AP15" s="274"/>
      <c r="AQ15" s="271"/>
      <c r="AR15" s="271">
        <v>1</v>
      </c>
      <c r="AS15" s="271"/>
      <c r="AT15" s="272">
        <v>1</v>
      </c>
      <c r="AU15" s="273">
        <f t="shared" si="13"/>
        <v>1</v>
      </c>
      <c r="AV15" s="274"/>
      <c r="AW15" s="271"/>
      <c r="AX15" s="271"/>
      <c r="AY15" s="271">
        <v>1</v>
      </c>
      <c r="AZ15" s="271"/>
      <c r="BA15" s="271"/>
      <c r="BB15" s="272"/>
      <c r="BC15" s="275"/>
      <c r="BD15" s="271">
        <v>1</v>
      </c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622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>
        <v>55</v>
      </c>
      <c r="J16" s="264"/>
      <c r="K16" s="264"/>
      <c r="L16" s="265">
        <f t="shared" si="0"/>
        <v>3</v>
      </c>
      <c r="M16" s="277">
        <f t="shared" si="1"/>
        <v>0.83333333333333337</v>
      </c>
      <c r="N16" s="278">
        <f t="shared" si="2"/>
        <v>6</v>
      </c>
      <c r="O16" s="279">
        <f t="shared" si="3"/>
        <v>5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>
        <f t="shared" si="8"/>
        <v>0.83333333333333337</v>
      </c>
      <c r="AD16" s="281">
        <f t="shared" si="9"/>
        <v>6</v>
      </c>
      <c r="AE16" s="282">
        <v>5</v>
      </c>
      <c r="AF16" s="282"/>
      <c r="AG16" s="282">
        <v>1</v>
      </c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2</v>
      </c>
      <c r="AP16" s="285"/>
      <c r="AQ16" s="282"/>
      <c r="AR16" s="282">
        <v>1</v>
      </c>
      <c r="AS16" s="282"/>
      <c r="AT16" s="283">
        <v>1</v>
      </c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622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>
        <v>43</v>
      </c>
      <c r="J17" s="264"/>
      <c r="K17" s="264"/>
      <c r="L17" s="265">
        <f t="shared" si="0"/>
        <v>-1</v>
      </c>
      <c r="M17" s="266">
        <f t="shared" si="1"/>
        <v>0.5</v>
      </c>
      <c r="N17" s="267">
        <f t="shared" si="2"/>
        <v>4</v>
      </c>
      <c r="O17" s="268">
        <f t="shared" si="3"/>
        <v>2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>
        <f t="shared" si="6"/>
        <v>0</v>
      </c>
      <c r="X17" s="270">
        <f t="shared" si="7"/>
        <v>2</v>
      </c>
      <c r="Y17" s="271"/>
      <c r="Z17" s="271">
        <v>2</v>
      </c>
      <c r="AA17" s="271"/>
      <c r="AB17" s="272"/>
      <c r="AC17" s="269">
        <f t="shared" si="8"/>
        <v>1</v>
      </c>
      <c r="AD17" s="270">
        <f t="shared" si="9"/>
        <v>2</v>
      </c>
      <c r="AE17" s="271">
        <v>2</v>
      </c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622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>
        <v>21</v>
      </c>
      <c r="J18" s="264"/>
      <c r="K18" s="264"/>
      <c r="L18" s="265">
        <f t="shared" si="0"/>
        <v>5</v>
      </c>
      <c r="M18" s="277">
        <f t="shared" si="1"/>
        <v>0.83333333333333337</v>
      </c>
      <c r="N18" s="278">
        <f t="shared" si="2"/>
        <v>12</v>
      </c>
      <c r="O18" s="279">
        <f t="shared" si="3"/>
        <v>10</v>
      </c>
      <c r="P18" s="280">
        <f t="shared" si="4"/>
        <v>1</v>
      </c>
      <c r="Q18" s="281">
        <f t="shared" si="5"/>
        <v>2</v>
      </c>
      <c r="R18" s="282">
        <v>2</v>
      </c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>
        <f t="shared" si="8"/>
        <v>0.88888888888888884</v>
      </c>
      <c r="AD18" s="281">
        <f t="shared" si="9"/>
        <v>9</v>
      </c>
      <c r="AE18" s="282">
        <v>8</v>
      </c>
      <c r="AF18" s="282"/>
      <c r="AG18" s="282"/>
      <c r="AH18" s="283">
        <v>1</v>
      </c>
      <c r="AI18" s="280">
        <f t="shared" si="10"/>
        <v>0</v>
      </c>
      <c r="AJ18" s="281">
        <f t="shared" si="11"/>
        <v>1</v>
      </c>
      <c r="AK18" s="282"/>
      <c r="AL18" s="282"/>
      <c r="AM18" s="282"/>
      <c r="AN18" s="283">
        <v>1</v>
      </c>
      <c r="AO18" s="284">
        <f t="shared" si="12"/>
        <v>2</v>
      </c>
      <c r="AP18" s="285"/>
      <c r="AQ18" s="282"/>
      <c r="AR18" s="282">
        <v>2</v>
      </c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>
        <v>1</v>
      </c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622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>
        <v>17</v>
      </c>
      <c r="J19" s="264"/>
      <c r="K19" s="264"/>
      <c r="L19" s="265">
        <f t="shared" si="0"/>
        <v>-1</v>
      </c>
      <c r="M19" s="266">
        <f t="shared" si="1"/>
        <v>0.5</v>
      </c>
      <c r="N19" s="267">
        <f t="shared" si="2"/>
        <v>2</v>
      </c>
      <c r="O19" s="268">
        <f t="shared" si="3"/>
        <v>1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>
        <f t="shared" si="8"/>
        <v>0.5</v>
      </c>
      <c r="AD19" s="270">
        <f t="shared" si="9"/>
        <v>2</v>
      </c>
      <c r="AE19" s="271">
        <v>1</v>
      </c>
      <c r="AF19" s="271"/>
      <c r="AG19" s="271">
        <v>1</v>
      </c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622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>
        <v>51</v>
      </c>
      <c r="J20" s="264"/>
      <c r="K20" s="264"/>
      <c r="L20" s="265">
        <f t="shared" si="0"/>
        <v>2</v>
      </c>
      <c r="M20" s="277">
        <f t="shared" si="1"/>
        <v>0.69230769230769229</v>
      </c>
      <c r="N20" s="278">
        <f t="shared" si="2"/>
        <v>13</v>
      </c>
      <c r="O20" s="279">
        <f t="shared" si="3"/>
        <v>9</v>
      </c>
      <c r="P20" s="280">
        <f t="shared" si="4"/>
        <v>0</v>
      </c>
      <c r="Q20" s="281">
        <f t="shared" si="5"/>
        <v>1</v>
      </c>
      <c r="R20" s="282"/>
      <c r="S20" s="282">
        <v>1</v>
      </c>
      <c r="T20" s="282"/>
      <c r="U20" s="282"/>
      <c r="V20" s="283"/>
      <c r="W20" s="280">
        <f t="shared" si="6"/>
        <v>0.5</v>
      </c>
      <c r="X20" s="281">
        <f t="shared" si="7"/>
        <v>2</v>
      </c>
      <c r="Y20" s="282">
        <v>1</v>
      </c>
      <c r="Z20" s="282">
        <v>1</v>
      </c>
      <c r="AA20" s="282"/>
      <c r="AB20" s="283"/>
      <c r="AC20" s="280">
        <f t="shared" si="8"/>
        <v>0.77777777777777779</v>
      </c>
      <c r="AD20" s="281">
        <f t="shared" si="9"/>
        <v>9</v>
      </c>
      <c r="AE20" s="282">
        <v>7</v>
      </c>
      <c r="AF20" s="282">
        <v>1</v>
      </c>
      <c r="AG20" s="282">
        <v>1</v>
      </c>
      <c r="AH20" s="283"/>
      <c r="AI20" s="280">
        <f t="shared" si="10"/>
        <v>1</v>
      </c>
      <c r="AJ20" s="281">
        <f t="shared" si="11"/>
        <v>1</v>
      </c>
      <c r="AK20" s="282">
        <v>1</v>
      </c>
      <c r="AL20" s="282"/>
      <c r="AM20" s="282"/>
      <c r="AN20" s="283"/>
      <c r="AO20" s="284">
        <f t="shared" si="12"/>
        <v>2</v>
      </c>
      <c r="AP20" s="285"/>
      <c r="AQ20" s="282"/>
      <c r="AR20" s="282">
        <v>2</v>
      </c>
      <c r="AS20" s="282"/>
      <c r="AT20" s="283"/>
      <c r="AU20" s="286">
        <f t="shared" si="13"/>
        <v>1</v>
      </c>
      <c r="AV20" s="285">
        <v>1</v>
      </c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>
        <v>21</v>
      </c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>
        <v>18</v>
      </c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>
        <v>21</v>
      </c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2.2083333333333335</v>
      </c>
      <c r="M25" s="309">
        <f>O25/N25</f>
        <v>0.79032258064516125</v>
      </c>
      <c r="N25" s="310">
        <f>SUM(N10:N24)</f>
        <v>62</v>
      </c>
      <c r="O25" s="311">
        <f>SUM(O10:O24)</f>
        <v>49</v>
      </c>
      <c r="P25" s="309">
        <f>R25/SUM(R25:V25)</f>
        <v>0.7142857142857143</v>
      </c>
      <c r="Q25" s="310">
        <f>SUM(R25:V25)</f>
        <v>7</v>
      </c>
      <c r="R25" s="310">
        <f>SUM(R10:R24)</f>
        <v>5</v>
      </c>
      <c r="S25" s="310">
        <f>SUM(S10:S24)</f>
        <v>2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>
        <f>Y25/SUM(Y25:AB25)</f>
        <v>0.7142857142857143</v>
      </c>
      <c r="X25" s="313">
        <f>SUM(Y25:AB25)</f>
        <v>14</v>
      </c>
      <c r="Y25" s="310">
        <f>SUM(Y10:Y24)</f>
        <v>10</v>
      </c>
      <c r="Z25" s="310">
        <f>SUM(Z10:Z24)</f>
        <v>3</v>
      </c>
      <c r="AA25" s="310">
        <f>SUM(AA10:AA24)</f>
        <v>0</v>
      </c>
      <c r="AB25" s="312">
        <f>SUM(AB10:AB24)</f>
        <v>1</v>
      </c>
      <c r="AC25" s="309">
        <f>AE25/SUM(AE25:AH25)</f>
        <v>0.83783783783783783</v>
      </c>
      <c r="AD25" s="314">
        <f>SUM(AE25:AH25)</f>
        <v>37</v>
      </c>
      <c r="AE25" s="310">
        <f>SUM(AE10:AE24)</f>
        <v>31</v>
      </c>
      <c r="AF25" s="310">
        <f>SUM(AF10:AF24)</f>
        <v>2</v>
      </c>
      <c r="AG25" s="310">
        <f>SUM(AG10:AG24)</f>
        <v>3</v>
      </c>
      <c r="AH25" s="312">
        <f>SUM(AH10:AH24)</f>
        <v>1</v>
      </c>
      <c r="AI25" s="309">
        <f>AK25/SUM(AK25:AN25)</f>
        <v>0.75</v>
      </c>
      <c r="AJ25" s="314">
        <f>SUM(AK25:AN25)</f>
        <v>4</v>
      </c>
      <c r="AK25" s="310">
        <f t="shared" ref="AK25:BE25" si="15">SUM(AK10:AK24)</f>
        <v>3</v>
      </c>
      <c r="AL25" s="310">
        <f t="shared" si="15"/>
        <v>0</v>
      </c>
      <c r="AM25" s="310">
        <f t="shared" si="15"/>
        <v>0</v>
      </c>
      <c r="AN25" s="310">
        <f t="shared" si="15"/>
        <v>1</v>
      </c>
      <c r="AO25" s="315">
        <f t="shared" si="15"/>
        <v>11</v>
      </c>
      <c r="AP25" s="316">
        <f t="shared" si="15"/>
        <v>0</v>
      </c>
      <c r="AQ25" s="316">
        <f t="shared" si="15"/>
        <v>0</v>
      </c>
      <c r="AR25" s="316">
        <f t="shared" si="15"/>
        <v>9</v>
      </c>
      <c r="AS25" s="316">
        <f t="shared" si="15"/>
        <v>0</v>
      </c>
      <c r="AT25" s="317">
        <f t="shared" si="15"/>
        <v>2</v>
      </c>
      <c r="AU25" s="318">
        <f t="shared" si="15"/>
        <v>3</v>
      </c>
      <c r="AV25" s="318">
        <f t="shared" si="15"/>
        <v>2</v>
      </c>
      <c r="AW25" s="318">
        <f t="shared" si="15"/>
        <v>0</v>
      </c>
      <c r="AX25" s="318">
        <f t="shared" si="15"/>
        <v>0</v>
      </c>
      <c r="AY25" s="318">
        <f t="shared" si="15"/>
        <v>1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2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10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3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>
        <v>1</v>
      </c>
      <c r="V34" s="838">
        <v>1</v>
      </c>
      <c r="W34" s="838"/>
      <c r="X34" s="42">
        <v>1</v>
      </c>
      <c r="Y34" s="100"/>
      <c r="AA34" s="1">
        <f>P37+Q40+R43+S40+T46+U43+Y43+Y40+Z37+AA40+V41+U37</f>
        <v>10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6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16</v>
      </c>
      <c r="N35" s="858"/>
      <c r="O35"/>
      <c r="Q35" s="3"/>
      <c r="T35" s="101"/>
      <c r="U35" s="43">
        <v>1</v>
      </c>
      <c r="V35" s="779"/>
      <c r="W35" s="779"/>
      <c r="X35" s="44">
        <v>2</v>
      </c>
      <c r="Y35" s="101"/>
      <c r="AH35" s="3"/>
      <c r="AK35" s="101"/>
      <c r="AL35" s="43"/>
      <c r="AM35" s="779">
        <v>1</v>
      </c>
      <c r="AN35" s="779"/>
      <c r="AO35" s="44">
        <v>1</v>
      </c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10</v>
      </c>
      <c r="N36" s="778"/>
      <c r="O36"/>
      <c r="P36" s="93"/>
      <c r="Q36" s="93"/>
      <c r="R36" s="93"/>
      <c r="S36" s="93"/>
      <c r="T36" s="102"/>
      <c r="U36" s="45">
        <v>2</v>
      </c>
      <c r="V36" s="780">
        <v>1</v>
      </c>
      <c r="W36" s="780"/>
      <c r="X36" s="46">
        <v>1</v>
      </c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>
        <v>1</v>
      </c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3</v>
      </c>
      <c r="N37" s="778"/>
      <c r="O37"/>
      <c r="P37" s="727"/>
      <c r="Q37" s="783"/>
      <c r="R37" s="787">
        <f>P37/M35</f>
        <v>0</v>
      </c>
      <c r="S37" s="788"/>
      <c r="T37" s="95"/>
      <c r="U37" s="791">
        <v>3</v>
      </c>
      <c r="V37" s="792"/>
      <c r="W37" s="797">
        <f>U37/$M$35</f>
        <v>0.1875</v>
      </c>
      <c r="X37" s="798"/>
      <c r="Y37" s="95"/>
      <c r="Z37" s="727">
        <v>2</v>
      </c>
      <c r="AA37" s="728"/>
      <c r="AB37" s="803">
        <f>Z37/M35</f>
        <v>0.125</v>
      </c>
      <c r="AC37" s="804"/>
      <c r="AG37" s="727"/>
      <c r="AH37" s="783"/>
      <c r="AI37" s="787">
        <f>AG37/M35</f>
        <v>0</v>
      </c>
      <c r="AJ37" s="788"/>
      <c r="AK37" s="95"/>
      <c r="AL37" s="791"/>
      <c r="AM37" s="792"/>
      <c r="AN37" s="797">
        <f>AL37/$M$35</f>
        <v>0</v>
      </c>
      <c r="AO37" s="798"/>
      <c r="AP37" s="95"/>
      <c r="AQ37" s="727">
        <v>2</v>
      </c>
      <c r="AR37" s="728"/>
      <c r="AS37" s="803">
        <f>AQ37/M35</f>
        <v>0.125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>
        <f>M37/M35</f>
        <v>0.1875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>
        <f>(S40+U43+Y40+AJ40+AL43+AP40)/M35</f>
        <v>0.4375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>
        <f>(+Q40+R43+T46+Y43+AA40+AH40+AI43+AK46+AP43+AR40)/M35</f>
        <v>0</v>
      </c>
      <c r="N40" s="1194"/>
      <c r="O40"/>
      <c r="P40" s="95"/>
      <c r="Q40" s="764"/>
      <c r="R40" s="751">
        <f>Q40/M35</f>
        <v>0</v>
      </c>
      <c r="S40" s="810"/>
      <c r="T40" s="813">
        <f>S40/M35</f>
        <v>0</v>
      </c>
      <c r="U40" s="95"/>
      <c r="V40" s="809"/>
      <c r="W40" s="809"/>
      <c r="X40" s="95"/>
      <c r="Y40" s="815">
        <v>1</v>
      </c>
      <c r="Z40" s="813">
        <f>Y40/M35</f>
        <v>6.25E-2</v>
      </c>
      <c r="AA40" s="724"/>
      <c r="AB40" s="751">
        <f>AA40/M35</f>
        <v>0</v>
      </c>
      <c r="AC40" s="95"/>
      <c r="AG40" s="95"/>
      <c r="AH40" s="764"/>
      <c r="AI40" s="751">
        <f>AH40/M35</f>
        <v>0</v>
      </c>
      <c r="AJ40" s="810"/>
      <c r="AK40" s="813">
        <f>AJ40/M35</f>
        <v>0</v>
      </c>
      <c r="AL40" s="95"/>
      <c r="AM40" s="809"/>
      <c r="AN40" s="809"/>
      <c r="AO40" s="95"/>
      <c r="AP40" s="815"/>
      <c r="AQ40" s="813">
        <f>AP40/M35</f>
        <v>0</v>
      </c>
      <c r="AR40" s="724"/>
      <c r="AS40" s="751">
        <f>AR40/M35</f>
        <v>0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>
        <f>(U37+AL37)/M35</f>
        <v>0.1875</v>
      </c>
      <c r="N41" s="1194"/>
      <c r="O41"/>
      <c r="P41" s="95"/>
      <c r="Q41" s="765"/>
      <c r="R41" s="751"/>
      <c r="S41" s="811"/>
      <c r="T41" s="814"/>
      <c r="U41" s="95"/>
      <c r="V41" s="771">
        <v>2</v>
      </c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>
        <f>(P37+Z37+AG37+AQ37)/M35</f>
        <v>0.25</v>
      </c>
      <c r="N42" s="1194"/>
      <c r="O42"/>
      <c r="P42" s="95"/>
      <c r="Q42" s="766"/>
      <c r="R42" s="752"/>
      <c r="S42" s="812"/>
      <c r="T42" s="814"/>
      <c r="U42" s="95"/>
      <c r="V42" s="772">
        <f>V41/M35</f>
        <v>0.125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>
        <f>AM41/M35</f>
        <v>0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>
        <f>SUM(M39:N43)</f>
        <v>1</v>
      </c>
      <c r="J43" s="767" t="s">
        <v>66</v>
      </c>
      <c r="K43" s="768"/>
      <c r="L43" s="767"/>
      <c r="M43" s="1194">
        <f>(V41+AM41)/M35</f>
        <v>0.125</v>
      </c>
      <c r="N43" s="1194"/>
      <c r="O43"/>
      <c r="P43" s="95"/>
      <c r="Q43" s="95"/>
      <c r="R43" s="764"/>
      <c r="S43" s="733">
        <f>R43/M35</f>
        <v>0</v>
      </c>
      <c r="T43" s="734"/>
      <c r="U43" s="738">
        <v>2</v>
      </c>
      <c r="V43" s="739"/>
      <c r="W43" s="742">
        <f>U43/M35</f>
        <v>0.125</v>
      </c>
      <c r="X43" s="742"/>
      <c r="Y43" s="744"/>
      <c r="Z43" s="745"/>
      <c r="AA43" s="750">
        <f>Y43/M35</f>
        <v>0</v>
      </c>
      <c r="AB43" s="95"/>
      <c r="AC43" s="95"/>
      <c r="AG43" s="95"/>
      <c r="AH43" s="95"/>
      <c r="AI43" s="764"/>
      <c r="AJ43" s="733">
        <f>AI43/M35</f>
        <v>0</v>
      </c>
      <c r="AK43" s="734"/>
      <c r="AL43" s="738">
        <v>4</v>
      </c>
      <c r="AM43" s="739"/>
      <c r="AN43" s="742">
        <f>AL43/M35</f>
        <v>0.25</v>
      </c>
      <c r="AO43" s="742"/>
      <c r="AP43" s="744"/>
      <c r="AQ43" s="745"/>
      <c r="AR43" s="750">
        <f>AP43/M35</f>
        <v>0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>
        <f>T46/M35</f>
        <v>0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>
        <f>AK46/M35</f>
        <v>0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8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6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805">
        <f>P59+Q62+S62+R65+U65+T68+V63+Y65+Y62+AA62+Z59+AG59+AH62+AJ62+AI65+AL65+AK68+AP65+AP62+AQ59+AR62+AM63+U59+AL59</f>
        <v>15</v>
      </c>
      <c r="N56" s="1197"/>
      <c r="O56"/>
      <c r="Q56" s="3"/>
      <c r="T56" s="100"/>
      <c r="U56" s="43">
        <v>1</v>
      </c>
      <c r="V56" s="838">
        <v>2</v>
      </c>
      <c r="W56" s="838"/>
      <c r="X56" s="42"/>
      <c r="Y56" s="100"/>
      <c r="AA56" s="1">
        <f>P59+Q62+S62+R65+U65+T68+V63+U59+Z59+Y62+Y65+AA62</f>
        <v>8</v>
      </c>
      <c r="AH56" s="3"/>
      <c r="AK56" s="100"/>
      <c r="AL56" s="43"/>
      <c r="AM56" s="838">
        <v>1</v>
      </c>
      <c r="AN56" s="838"/>
      <c r="AO56" s="42"/>
      <c r="AP56" s="100"/>
      <c r="AR56" s="1">
        <f>AG59+AH62+AJ62+AI65+AK68+AL65+AM63+AP65+AP62+AR62+AQ59+AL59</f>
        <v>7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8</v>
      </c>
      <c r="N57" s="778"/>
      <c r="O57"/>
      <c r="Q57" s="3"/>
      <c r="T57" s="101"/>
      <c r="U57" s="43">
        <v>1</v>
      </c>
      <c r="V57" s="779"/>
      <c r="W57" s="779"/>
      <c r="X57" s="44"/>
      <c r="Y57" s="101"/>
      <c r="AH57" s="3"/>
      <c r="AK57" s="101"/>
      <c r="AL57" s="43">
        <v>1</v>
      </c>
      <c r="AM57" s="779">
        <v>1</v>
      </c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6</v>
      </c>
      <c r="N58" s="778"/>
      <c r="O58"/>
      <c r="P58" s="93"/>
      <c r="Q58" s="93"/>
      <c r="R58" s="93"/>
      <c r="S58" s="93"/>
      <c r="T58" s="102"/>
      <c r="U58" s="45">
        <v>2</v>
      </c>
      <c r="V58" s="780">
        <v>1</v>
      </c>
      <c r="W58" s="780"/>
      <c r="X58" s="46">
        <v>1</v>
      </c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>
        <v>1</v>
      </c>
      <c r="AM58" s="780">
        <v>2</v>
      </c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>
        <f>M58/M56</f>
        <v>0.4</v>
      </c>
      <c r="N59" s="782"/>
      <c r="O59"/>
      <c r="P59" s="727"/>
      <c r="Q59" s="783"/>
      <c r="R59" s="787">
        <f>P59/M57</f>
        <v>0</v>
      </c>
      <c r="S59" s="788"/>
      <c r="T59" s="95"/>
      <c r="U59" s="791">
        <v>2</v>
      </c>
      <c r="V59" s="792"/>
      <c r="W59" s="797">
        <f>U59/$M$35</f>
        <v>0.125</v>
      </c>
      <c r="X59" s="798"/>
      <c r="Y59" s="95"/>
      <c r="Z59" s="727">
        <v>3</v>
      </c>
      <c r="AA59" s="728"/>
      <c r="AB59" s="803">
        <f>Z59/M57</f>
        <v>0.375</v>
      </c>
      <c r="AC59" s="804"/>
      <c r="AG59" s="727"/>
      <c r="AH59" s="783"/>
      <c r="AI59" s="787">
        <f>AG59/M57</f>
        <v>0</v>
      </c>
      <c r="AJ59" s="788"/>
      <c r="AK59" s="95"/>
      <c r="AL59" s="791">
        <v>1</v>
      </c>
      <c r="AM59" s="792"/>
      <c r="AN59" s="797">
        <f>AL59/$M$35</f>
        <v>6.25E-2</v>
      </c>
      <c r="AO59" s="798"/>
      <c r="AP59" s="95"/>
      <c r="AQ59" s="727"/>
      <c r="AR59" s="728"/>
      <c r="AS59" s="803">
        <f>AQ59/M57</f>
        <v>0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>
        <f>(S62+U65+Y62+AJ62+AL65+AP62)/M56</f>
        <v>0.46666666666666667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>
        <f>(Q62+R65+T68+Y65+AA62+AH62+AI65+AK68+AP65+AR62)/M56</f>
        <v>0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>
        <f>(U59+AL59)/M56</f>
        <v>0.2</v>
      </c>
      <c r="N62" s="1194"/>
      <c r="O62"/>
      <c r="P62" s="95"/>
      <c r="Q62" s="764"/>
      <c r="R62" s="751">
        <f>Q62/M57</f>
        <v>0</v>
      </c>
      <c r="S62" s="810"/>
      <c r="T62" s="813">
        <f>S62/M57</f>
        <v>0</v>
      </c>
      <c r="U62" s="95"/>
      <c r="V62" s="809"/>
      <c r="W62" s="809"/>
      <c r="X62" s="95"/>
      <c r="Y62" s="815"/>
      <c r="Z62" s="813">
        <f>Y62/M57</f>
        <v>0</v>
      </c>
      <c r="AA62" s="724"/>
      <c r="AB62" s="751">
        <f>AA62/M57</f>
        <v>0</v>
      </c>
      <c r="AC62" s="95"/>
      <c r="AG62" s="95"/>
      <c r="AH62" s="764"/>
      <c r="AI62" s="751">
        <f>AH62/M57</f>
        <v>0</v>
      </c>
      <c r="AJ62" s="810"/>
      <c r="AK62" s="813">
        <f>AJ62/M57</f>
        <v>0</v>
      </c>
      <c r="AL62" s="95"/>
      <c r="AM62" s="809"/>
      <c r="AN62" s="809"/>
      <c r="AO62" s="95"/>
      <c r="AP62" s="815"/>
      <c r="AQ62" s="813">
        <f>AP62/M57</f>
        <v>0</v>
      </c>
      <c r="AR62" s="724"/>
      <c r="AS62" s="751">
        <f>AR62/M57</f>
        <v>0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>
        <f>(P59+Z59+AG59+AQ59)/M56</f>
        <v>0.2</v>
      </c>
      <c r="N63" s="1194"/>
      <c r="O63"/>
      <c r="P63" s="95"/>
      <c r="Q63" s="765"/>
      <c r="R63" s="751"/>
      <c r="S63" s="811"/>
      <c r="T63" s="814"/>
      <c r="U63" s="95"/>
      <c r="V63" s="771">
        <v>1</v>
      </c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>
        <v>1</v>
      </c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>
        <f>SUM(M60:N64)</f>
        <v>1</v>
      </c>
      <c r="J64" s="767" t="s">
        <v>74</v>
      </c>
      <c r="K64" s="768"/>
      <c r="L64" s="767"/>
      <c r="M64" s="1194">
        <f>(V63+AM63)/M56</f>
        <v>0.13333333333333333</v>
      </c>
      <c r="N64" s="1194"/>
      <c r="O64"/>
      <c r="P64" s="95"/>
      <c r="Q64" s="766"/>
      <c r="R64" s="752"/>
      <c r="S64" s="812"/>
      <c r="T64" s="814"/>
      <c r="U64" s="95"/>
      <c r="V64" s="772">
        <f>V63/M57</f>
        <v>0.125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>
        <f>AM63/M57</f>
        <v>0.125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>
        <f>R65/M57</f>
        <v>0</v>
      </c>
      <c r="T65" s="734"/>
      <c r="U65" s="738">
        <v>2</v>
      </c>
      <c r="V65" s="739"/>
      <c r="W65" s="742">
        <f>U65/M57</f>
        <v>0.25</v>
      </c>
      <c r="X65" s="742"/>
      <c r="Y65" s="744"/>
      <c r="Z65" s="745"/>
      <c r="AA65" s="750">
        <f>Y65/M57</f>
        <v>0</v>
      </c>
      <c r="AB65" s="95"/>
      <c r="AC65" s="95"/>
      <c r="AG65" s="95"/>
      <c r="AH65" s="95"/>
      <c r="AI65" s="764"/>
      <c r="AJ65" s="733">
        <f>AI65/M57</f>
        <v>0</v>
      </c>
      <c r="AK65" s="734"/>
      <c r="AL65" s="738">
        <v>5</v>
      </c>
      <c r="AM65" s="739"/>
      <c r="AN65" s="742">
        <f>AL65/M57</f>
        <v>0.625</v>
      </c>
      <c r="AO65" s="742"/>
      <c r="AP65" s="744"/>
      <c r="AQ65" s="745"/>
      <c r="AR65" s="750">
        <f>AP65/M57</f>
        <v>0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>
        <f>T68/M57</f>
        <v>0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>
        <f>AK68/M57</f>
        <v>0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8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7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16</v>
      </c>
      <c r="N76" s="1197"/>
      <c r="O76"/>
      <c r="Q76" s="3"/>
      <c r="T76" s="100"/>
      <c r="U76" s="43">
        <v>1</v>
      </c>
      <c r="V76" s="838">
        <v>1</v>
      </c>
      <c r="W76" s="838"/>
      <c r="X76" s="42">
        <v>1</v>
      </c>
      <c r="Y76" s="100"/>
      <c r="AA76" s="1">
        <f>P79+Q82+S82+R85+U85+T88+V83+U79+Z79+Y82+Y85+AA82</f>
        <v>8</v>
      </c>
      <c r="AH76" s="3"/>
      <c r="AK76" s="100"/>
      <c r="AL76" s="43"/>
      <c r="AM76" s="838">
        <v>4</v>
      </c>
      <c r="AN76" s="838"/>
      <c r="AO76" s="42"/>
      <c r="AP76" s="100"/>
      <c r="AR76" s="1">
        <f>AG79+AH82+AJ82+AI85+AK88+AL85+AM83+AP85+AP82+AR82+AQ79+AL79</f>
        <v>8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8</v>
      </c>
      <c r="N77" s="778"/>
      <c r="O77"/>
      <c r="Q77" s="3"/>
      <c r="T77" s="101"/>
      <c r="U77" s="43">
        <v>1</v>
      </c>
      <c r="V77" s="779"/>
      <c r="W77" s="779"/>
      <c r="X77" s="44">
        <v>1</v>
      </c>
      <c r="Y77" s="101"/>
      <c r="AH77" s="3"/>
      <c r="AK77" s="101"/>
      <c r="AL77" s="43"/>
      <c r="AM77" s="779">
        <v>3</v>
      </c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7</v>
      </c>
      <c r="N78" s="778"/>
      <c r="O78"/>
      <c r="P78" s="93"/>
      <c r="Q78" s="93"/>
      <c r="R78" s="93"/>
      <c r="S78" s="93"/>
      <c r="T78" s="102"/>
      <c r="U78" s="45">
        <v>1</v>
      </c>
      <c r="V78" s="780">
        <v>1</v>
      </c>
      <c r="W78" s="780"/>
      <c r="X78" s="46">
        <v>1</v>
      </c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>
        <f>M78/M76</f>
        <v>0.4375</v>
      </c>
      <c r="N79" s="782"/>
      <c r="O79"/>
      <c r="P79" s="727"/>
      <c r="Q79" s="783"/>
      <c r="R79" s="787">
        <f>P79/M77</f>
        <v>0</v>
      </c>
      <c r="S79" s="788"/>
      <c r="T79" s="95"/>
      <c r="U79" s="791">
        <v>2</v>
      </c>
      <c r="V79" s="792"/>
      <c r="W79" s="797">
        <f>U79/$M$35</f>
        <v>0.125</v>
      </c>
      <c r="X79" s="798"/>
      <c r="Y79" s="95"/>
      <c r="Z79" s="727">
        <v>2</v>
      </c>
      <c r="AA79" s="728"/>
      <c r="AB79" s="803">
        <f>Z79/M77</f>
        <v>0.25</v>
      </c>
      <c r="AC79" s="804"/>
      <c r="AG79" s="727"/>
      <c r="AH79" s="783"/>
      <c r="AI79" s="787">
        <f>AG79/M77</f>
        <v>0</v>
      </c>
      <c r="AJ79" s="788"/>
      <c r="AK79" s="95"/>
      <c r="AL79" s="791">
        <v>1</v>
      </c>
      <c r="AM79" s="792"/>
      <c r="AN79" s="797">
        <f>AL79/$M$35</f>
        <v>6.25E-2</v>
      </c>
      <c r="AO79" s="798"/>
      <c r="AP79" s="95"/>
      <c r="AQ79" s="727"/>
      <c r="AR79" s="728"/>
      <c r="AS79" s="803">
        <f>AQ79/M77</f>
        <v>0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>
        <f>(S82+U85+Y82+AJ82+AL85+AP82)/M76</f>
        <v>0.5625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>
        <f>(Q82+R85+T88+Y85+AA82+AH82+AI85+AK88+AP85+AR82)/M76</f>
        <v>0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>
        <f>(U79+AL79)/M76</f>
        <v>0.1875</v>
      </c>
      <c r="N82" s="1194"/>
      <c r="O82"/>
      <c r="P82" s="95"/>
      <c r="Q82" s="764"/>
      <c r="R82" s="751">
        <f>Q82/M77</f>
        <v>0</v>
      </c>
      <c r="S82" s="810"/>
      <c r="T82" s="813">
        <f>S82/M77</f>
        <v>0</v>
      </c>
      <c r="U82" s="95"/>
      <c r="V82" s="809"/>
      <c r="W82" s="809"/>
      <c r="X82" s="95"/>
      <c r="Y82" s="815"/>
      <c r="Z82" s="813">
        <f>Y82/M77</f>
        <v>0</v>
      </c>
      <c r="AA82" s="724"/>
      <c r="AB82" s="751">
        <f>AA82/M77</f>
        <v>0</v>
      </c>
      <c r="AC82" s="95"/>
      <c r="AG82" s="95"/>
      <c r="AH82" s="764"/>
      <c r="AI82" s="751">
        <f>AH82/M77</f>
        <v>0</v>
      </c>
      <c r="AJ82" s="810"/>
      <c r="AK82" s="813">
        <f>AJ82/M77</f>
        <v>0</v>
      </c>
      <c r="AL82" s="95"/>
      <c r="AM82" s="809"/>
      <c r="AN82" s="809"/>
      <c r="AO82" s="95"/>
      <c r="AP82" s="815"/>
      <c r="AQ82" s="813">
        <f>AP82/M77</f>
        <v>0</v>
      </c>
      <c r="AR82" s="724"/>
      <c r="AS82" s="751">
        <f>AR82/M77</f>
        <v>0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>
        <f>(P79+Z79+AG79+AQ79)/M76</f>
        <v>0.125</v>
      </c>
      <c r="N83" s="1194"/>
      <c r="O83"/>
      <c r="P83" s="95"/>
      <c r="Q83" s="765"/>
      <c r="R83" s="751"/>
      <c r="S83" s="811"/>
      <c r="T83" s="814"/>
      <c r="U83" s="95"/>
      <c r="V83" s="771">
        <v>1</v>
      </c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>
        <v>1</v>
      </c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>
        <f>SUM(M80:N84)</f>
        <v>1</v>
      </c>
      <c r="J84" s="767" t="s">
        <v>74</v>
      </c>
      <c r="K84" s="768"/>
      <c r="L84" s="767"/>
      <c r="M84" s="1194">
        <f>(V83+AM83)/M76</f>
        <v>0.125</v>
      </c>
      <c r="N84" s="1194"/>
      <c r="O84"/>
      <c r="P84" s="95"/>
      <c r="Q84" s="766"/>
      <c r="R84" s="752"/>
      <c r="S84" s="812"/>
      <c r="T84" s="814"/>
      <c r="U84" s="95"/>
      <c r="V84" s="772">
        <f>V83/M77</f>
        <v>0.125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>
        <f>AM83/M77</f>
        <v>0.125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>
        <f>R85/M77</f>
        <v>0</v>
      </c>
      <c r="T85" s="734"/>
      <c r="U85" s="738">
        <v>3</v>
      </c>
      <c r="V85" s="739"/>
      <c r="W85" s="742">
        <f>U85/M77</f>
        <v>0.375</v>
      </c>
      <c r="X85" s="742"/>
      <c r="Y85" s="744"/>
      <c r="Z85" s="745"/>
      <c r="AA85" s="750">
        <f>Y85/M77</f>
        <v>0</v>
      </c>
      <c r="AB85" s="95"/>
      <c r="AC85" s="95"/>
      <c r="AG85" s="95"/>
      <c r="AH85" s="95"/>
      <c r="AI85" s="764"/>
      <c r="AJ85" s="733">
        <f>AI85/M77</f>
        <v>0</v>
      </c>
      <c r="AK85" s="734"/>
      <c r="AL85" s="738">
        <v>6</v>
      </c>
      <c r="AM85" s="739"/>
      <c r="AN85" s="742">
        <f>AL85/M77</f>
        <v>0.75</v>
      </c>
      <c r="AO85" s="742"/>
      <c r="AP85" s="744"/>
      <c r="AQ85" s="745"/>
      <c r="AR85" s="750">
        <f>AP85/M77</f>
        <v>0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>
        <f>T88/M77</f>
        <v>0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>
        <f>AK88/M77</f>
        <v>0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26</v>
      </c>
      <c r="AE97"/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16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47</v>
      </c>
      <c r="N98" s="778"/>
      <c r="O98"/>
      <c r="Q98" s="3"/>
      <c r="T98" s="100"/>
      <c r="U98" s="43">
        <f t="shared" ref="U98" si="16">U56+U34+U76</f>
        <v>3</v>
      </c>
      <c r="V98" s="838">
        <f t="shared" ref="V98:X98" si="17">V56+V34+V76</f>
        <v>4</v>
      </c>
      <c r="W98" s="838">
        <f t="shared" si="17"/>
        <v>0</v>
      </c>
      <c r="X98" s="42">
        <f t="shared" si="17"/>
        <v>2</v>
      </c>
      <c r="Y98" s="100"/>
      <c r="AA98" s="1">
        <f>P101+Q104+R107+S104+T110+U107+V105+U101+Y107+Y104+AA104+Z101</f>
        <v>26</v>
      </c>
      <c r="AE98"/>
      <c r="AH98" s="3"/>
      <c r="AK98" s="100"/>
      <c r="AL98" s="43">
        <f>AL56+AL34+AL76</f>
        <v>0</v>
      </c>
      <c r="AM98" s="838">
        <f t="shared" ref="AM98:AO98" si="18">AM56+AM34+AM76</f>
        <v>5</v>
      </c>
      <c r="AN98" s="838">
        <f t="shared" si="18"/>
        <v>0</v>
      </c>
      <c r="AO98" s="42">
        <f t="shared" si="18"/>
        <v>0</v>
      </c>
      <c r="AP98" s="100"/>
      <c r="AR98" s="1">
        <f>AG101+AH104+AI107+AJ104+AK110+AL107+AM105+AL101+AP107+AP104+AR104+AQ101</f>
        <v>21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26</v>
      </c>
      <c r="N99" s="778"/>
      <c r="O99"/>
      <c r="Q99" s="3"/>
      <c r="T99" s="101"/>
      <c r="U99" s="43">
        <f t="shared" ref="U99" si="19">U57+U35+U77</f>
        <v>3</v>
      </c>
      <c r="V99" s="779">
        <f t="shared" ref="V99:X99" si="20">V57+V35+V77</f>
        <v>0</v>
      </c>
      <c r="W99" s="779">
        <f t="shared" si="20"/>
        <v>0</v>
      </c>
      <c r="X99" s="44">
        <f t="shared" si="20"/>
        <v>3</v>
      </c>
      <c r="Y99" s="101"/>
      <c r="AE99"/>
      <c r="AH99" s="3"/>
      <c r="AK99" s="101"/>
      <c r="AL99" s="43">
        <f t="shared" ref="AL99:AO99" si="21">AL57+AL35+AL77</f>
        <v>1</v>
      </c>
      <c r="AM99" s="779">
        <f t="shared" si="21"/>
        <v>5</v>
      </c>
      <c r="AN99" s="779">
        <f t="shared" si="21"/>
        <v>0</v>
      </c>
      <c r="AO99" s="44">
        <f t="shared" si="21"/>
        <v>1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16</v>
      </c>
      <c r="N100" s="778"/>
      <c r="O100"/>
      <c r="P100" s="93"/>
      <c r="Q100" s="93"/>
      <c r="R100" s="93"/>
      <c r="S100" s="93"/>
      <c r="T100" s="102"/>
      <c r="U100" s="45">
        <f t="shared" ref="U100" si="22">U58+U36+U78</f>
        <v>5</v>
      </c>
      <c r="V100" s="780">
        <f t="shared" ref="V100:X100" si="23">V58+V36+V78</f>
        <v>3</v>
      </c>
      <c r="W100" s="780">
        <f t="shared" si="23"/>
        <v>0</v>
      </c>
      <c r="X100" s="46">
        <f t="shared" si="23"/>
        <v>3</v>
      </c>
      <c r="Y100" s="103"/>
      <c r="Z100" s="93"/>
      <c r="AA100" s="93"/>
      <c r="AB100" s="93"/>
      <c r="AC100" s="93"/>
      <c r="AE100"/>
      <c r="AG100" s="93"/>
      <c r="AH100" s="93"/>
      <c r="AI100" s="93"/>
      <c r="AJ100" s="93"/>
      <c r="AK100" s="102"/>
      <c r="AL100" s="45">
        <f t="shared" ref="AL100:AO100" si="24">AL58+AL36+AL78</f>
        <v>1</v>
      </c>
      <c r="AM100" s="780">
        <f t="shared" si="24"/>
        <v>2</v>
      </c>
      <c r="AN100" s="780">
        <f t="shared" si="24"/>
        <v>0</v>
      </c>
      <c r="AO100" s="46">
        <f t="shared" si="24"/>
        <v>1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>
        <f>M100/M98</f>
        <v>0.34042553191489361</v>
      </c>
      <c r="N101" s="846"/>
      <c r="O101"/>
      <c r="P101" s="727">
        <f t="shared" ref="P101:Q101" si="25">P59+P37+P79</f>
        <v>0</v>
      </c>
      <c r="Q101" s="783">
        <f t="shared" si="25"/>
        <v>0</v>
      </c>
      <c r="R101" s="787">
        <f>P101/$M$98</f>
        <v>0</v>
      </c>
      <c r="S101" s="788"/>
      <c r="T101" s="95"/>
      <c r="U101" s="791">
        <f t="shared" ref="U101:V101" si="26">U59+U37+U79</f>
        <v>7</v>
      </c>
      <c r="V101" s="792">
        <f t="shared" si="26"/>
        <v>0</v>
      </c>
      <c r="W101" s="797">
        <f>U101/$M$35</f>
        <v>0.4375</v>
      </c>
      <c r="X101" s="798"/>
      <c r="Y101" s="95"/>
      <c r="Z101" s="727">
        <f t="shared" ref="Z101:AA101" si="27">Z59+Z37+Z79</f>
        <v>7</v>
      </c>
      <c r="AA101" s="728">
        <f t="shared" si="27"/>
        <v>0</v>
      </c>
      <c r="AB101" s="803">
        <f>Z101/$M$98</f>
        <v>0.14893617021276595</v>
      </c>
      <c r="AC101" s="804"/>
      <c r="AE101"/>
      <c r="AG101" s="727">
        <f t="shared" ref="AG101:AH101" si="28">AG59+AG37+AG79</f>
        <v>0</v>
      </c>
      <c r="AH101" s="783">
        <f t="shared" si="28"/>
        <v>0</v>
      </c>
      <c r="AI101" s="787">
        <f>AG101/$M$98</f>
        <v>0</v>
      </c>
      <c r="AJ101" s="788"/>
      <c r="AK101" s="95"/>
      <c r="AL101" s="791">
        <f t="shared" ref="AL101:AM101" si="29">AL59+AL37+AL79</f>
        <v>2</v>
      </c>
      <c r="AM101" s="792">
        <f t="shared" si="29"/>
        <v>0</v>
      </c>
      <c r="AN101" s="797">
        <f>AL101/$M$35</f>
        <v>0.125</v>
      </c>
      <c r="AO101" s="798"/>
      <c r="AP101" s="95"/>
      <c r="AQ101" s="727">
        <f t="shared" ref="AQ101:AR101" si="30">AQ59+AQ37+AQ79</f>
        <v>2</v>
      </c>
      <c r="AR101" s="728">
        <f t="shared" si="30"/>
        <v>0</v>
      </c>
      <c r="AS101" s="803">
        <f>AQ101/$M$98</f>
        <v>4.2553191489361701E-2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>
        <f>(S104+U107+Y104+AJ104+AL107+AP104)/M98</f>
        <v>0.48936170212765956</v>
      </c>
      <c r="N102" s="849"/>
      <c r="O102"/>
      <c r="P102" s="729">
        <f t="shared" ref="P102:Q102" si="31">P60+P38+P80</f>
        <v>0</v>
      </c>
      <c r="Q102" s="784">
        <f t="shared" si="31"/>
        <v>0</v>
      </c>
      <c r="R102" s="787"/>
      <c r="S102" s="788"/>
      <c r="T102" s="95"/>
      <c r="U102" s="793">
        <f t="shared" ref="U102:V102" si="32">U60+U38+U80</f>
        <v>0</v>
      </c>
      <c r="V102" s="794">
        <f t="shared" si="32"/>
        <v>0</v>
      </c>
      <c r="W102" s="799"/>
      <c r="X102" s="800"/>
      <c r="Y102" s="95"/>
      <c r="Z102" s="729">
        <f t="shared" ref="Z102:AA102" si="33">Z60+Z38+Z80</f>
        <v>0</v>
      </c>
      <c r="AA102" s="730">
        <f t="shared" si="33"/>
        <v>0</v>
      </c>
      <c r="AB102" s="787"/>
      <c r="AC102" s="788"/>
      <c r="AE102"/>
      <c r="AG102" s="729">
        <f t="shared" ref="AG102:AH102" si="34">AG60+AG38+AG80</f>
        <v>0</v>
      </c>
      <c r="AH102" s="784">
        <f t="shared" si="34"/>
        <v>0</v>
      </c>
      <c r="AI102" s="787"/>
      <c r="AJ102" s="788"/>
      <c r="AK102" s="95"/>
      <c r="AL102" s="793">
        <f t="shared" ref="AL102:AM102" si="35">AL60+AL38+AL80</f>
        <v>0</v>
      </c>
      <c r="AM102" s="794">
        <f t="shared" si="35"/>
        <v>0</v>
      </c>
      <c r="AN102" s="799"/>
      <c r="AO102" s="800"/>
      <c r="AP102" s="95"/>
      <c r="AQ102" s="729">
        <f t="shared" ref="AQ102:AR102" si="36">AQ60+AQ38+AQ80</f>
        <v>0</v>
      </c>
      <c r="AR102" s="730">
        <f t="shared" si="36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>
        <f>(Q104+R107+T110+Y107+AA104+AH104+AI107+AK110+AP107+AR104)/M98</f>
        <v>0</v>
      </c>
      <c r="N103" s="841"/>
      <c r="O103"/>
      <c r="P103" s="785">
        <f t="shared" ref="P103:Q103" si="37">P61+P39+P81</f>
        <v>0</v>
      </c>
      <c r="Q103" s="786">
        <f t="shared" si="37"/>
        <v>0</v>
      </c>
      <c r="R103" s="789"/>
      <c r="S103" s="790"/>
      <c r="T103" s="95"/>
      <c r="U103" s="795">
        <f t="shared" ref="U103:V103" si="38">U61+U39+U81</f>
        <v>0</v>
      </c>
      <c r="V103" s="796">
        <f t="shared" si="38"/>
        <v>0</v>
      </c>
      <c r="W103" s="801"/>
      <c r="X103" s="802"/>
      <c r="Y103" s="95"/>
      <c r="Z103" s="731">
        <f t="shared" ref="Z103:AA103" si="39">Z61+Z39+Z81</f>
        <v>0</v>
      </c>
      <c r="AA103" s="732">
        <f t="shared" si="39"/>
        <v>0</v>
      </c>
      <c r="AB103" s="789"/>
      <c r="AC103" s="790"/>
      <c r="AE103"/>
      <c r="AG103" s="785">
        <f t="shared" ref="AG103:AH103" si="40">AG61+AG39+AG81</f>
        <v>0</v>
      </c>
      <c r="AH103" s="786">
        <f t="shared" si="40"/>
        <v>0</v>
      </c>
      <c r="AI103" s="789"/>
      <c r="AJ103" s="790"/>
      <c r="AK103" s="95"/>
      <c r="AL103" s="795">
        <f t="shared" ref="AL103:AM103" si="41">AL61+AL39+AL81</f>
        <v>0</v>
      </c>
      <c r="AM103" s="796">
        <f t="shared" si="41"/>
        <v>0</v>
      </c>
      <c r="AN103" s="801"/>
      <c r="AO103" s="802"/>
      <c r="AP103" s="95"/>
      <c r="AQ103" s="731">
        <f t="shared" ref="AQ103:AR103" si="42">AQ61+AQ39+AQ81</f>
        <v>0</v>
      </c>
      <c r="AR103" s="732">
        <f t="shared" si="4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>
        <f>(U101+AL101)/M98</f>
        <v>0.19148936170212766</v>
      </c>
      <c r="N104" s="841"/>
      <c r="O104"/>
      <c r="P104" s="95"/>
      <c r="Q104" s="764">
        <f t="shared" ref="Q104:T104" si="43">Q62+Q40+Q82</f>
        <v>0</v>
      </c>
      <c r="R104" s="751">
        <f t="shared" si="43"/>
        <v>0</v>
      </c>
      <c r="S104" s="810">
        <f t="shared" si="43"/>
        <v>0</v>
      </c>
      <c r="T104" s="813">
        <f t="shared" si="43"/>
        <v>0</v>
      </c>
      <c r="U104" s="95"/>
      <c r="V104" s="809"/>
      <c r="W104" s="809"/>
      <c r="X104" s="95"/>
      <c r="Y104" s="815">
        <f t="shared" ref="Y104:AB104" si="44">Y62+Y40+Y82</f>
        <v>1</v>
      </c>
      <c r="Z104" s="813">
        <f t="shared" si="44"/>
        <v>6.25E-2</v>
      </c>
      <c r="AA104" s="724">
        <f t="shared" si="44"/>
        <v>0</v>
      </c>
      <c r="AB104" s="751">
        <f t="shared" si="44"/>
        <v>0</v>
      </c>
      <c r="AC104" s="95"/>
      <c r="AE104"/>
      <c r="AG104" s="95"/>
      <c r="AH104" s="764">
        <f t="shared" ref="AH104:AK104" si="45">AH62+AH40+AH82</f>
        <v>0</v>
      </c>
      <c r="AI104" s="751">
        <f t="shared" si="45"/>
        <v>0</v>
      </c>
      <c r="AJ104" s="810">
        <f t="shared" si="45"/>
        <v>0</v>
      </c>
      <c r="AK104" s="813">
        <f t="shared" si="45"/>
        <v>0</v>
      </c>
      <c r="AL104" s="95"/>
      <c r="AM104" s="809"/>
      <c r="AN104" s="809"/>
      <c r="AO104" s="95"/>
      <c r="AP104" s="815">
        <f t="shared" ref="AP104:AS104" si="46">AP62+AP40+AP82</f>
        <v>0</v>
      </c>
      <c r="AQ104" s="813">
        <f t="shared" si="46"/>
        <v>0</v>
      </c>
      <c r="AR104" s="724">
        <f t="shared" si="46"/>
        <v>0</v>
      </c>
      <c r="AS104" s="751">
        <f t="shared" si="46"/>
        <v>0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>
        <f>(P101+Z101+AG101+AQ101)/M98</f>
        <v>0.19148936170212766</v>
      </c>
      <c r="N105" s="841"/>
      <c r="O105"/>
      <c r="P105" s="95"/>
      <c r="Q105" s="765">
        <f t="shared" ref="Q105:T105" si="47">Q63+Q41+Q83</f>
        <v>0</v>
      </c>
      <c r="R105" s="751">
        <f t="shared" si="47"/>
        <v>0</v>
      </c>
      <c r="S105" s="811">
        <f t="shared" si="47"/>
        <v>0</v>
      </c>
      <c r="T105" s="814">
        <f t="shared" si="47"/>
        <v>0</v>
      </c>
      <c r="U105" s="95"/>
      <c r="V105" s="771">
        <f>V63+V41+V83</f>
        <v>4</v>
      </c>
      <c r="W105" s="771"/>
      <c r="X105" s="95"/>
      <c r="Y105" s="811">
        <f t="shared" ref="Y105:AB105" si="48">Y63+Y41+Y83</f>
        <v>0</v>
      </c>
      <c r="Z105" s="814">
        <f t="shared" si="48"/>
        <v>0</v>
      </c>
      <c r="AA105" s="725">
        <f t="shared" si="48"/>
        <v>0</v>
      </c>
      <c r="AB105" s="751">
        <f t="shared" si="48"/>
        <v>0</v>
      </c>
      <c r="AC105" s="95"/>
      <c r="AE105"/>
      <c r="AG105" s="95"/>
      <c r="AH105" s="765">
        <f t="shared" ref="AH105:AK105" si="49">AH63+AH41+AH83</f>
        <v>0</v>
      </c>
      <c r="AI105" s="751">
        <f t="shared" si="49"/>
        <v>0</v>
      </c>
      <c r="AJ105" s="811">
        <f t="shared" si="49"/>
        <v>0</v>
      </c>
      <c r="AK105" s="814">
        <f t="shared" si="49"/>
        <v>0</v>
      </c>
      <c r="AL105" s="95"/>
      <c r="AM105" s="771">
        <f>AM63+AM41+AM83</f>
        <v>2</v>
      </c>
      <c r="AN105" s="771"/>
      <c r="AO105" s="95"/>
      <c r="AP105" s="811">
        <f t="shared" ref="AP105:AS105" si="50">AP63+AP41+AP83</f>
        <v>0</v>
      </c>
      <c r="AQ105" s="814">
        <f t="shared" si="50"/>
        <v>0</v>
      </c>
      <c r="AR105" s="725">
        <f t="shared" si="50"/>
        <v>0</v>
      </c>
      <c r="AS105" s="751">
        <f t="shared" si="50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>
        <f>(V105+AM105)/M98</f>
        <v>0.1276595744680851</v>
      </c>
      <c r="N106" s="841"/>
      <c r="O106"/>
      <c r="P106" s="95"/>
      <c r="Q106" s="766">
        <f t="shared" ref="Q106:T106" si="51">Q64+Q42+Q84</f>
        <v>0</v>
      </c>
      <c r="R106" s="752">
        <f t="shared" si="51"/>
        <v>0</v>
      </c>
      <c r="S106" s="812">
        <f t="shared" si="51"/>
        <v>0</v>
      </c>
      <c r="T106" s="814">
        <f t="shared" si="51"/>
        <v>0</v>
      </c>
      <c r="U106" s="95"/>
      <c r="V106" s="772">
        <f>V105/$M$98</f>
        <v>8.5106382978723402E-2</v>
      </c>
      <c r="W106" s="772"/>
      <c r="X106" s="95"/>
      <c r="Y106" s="812">
        <f t="shared" ref="Y106:AB106" si="52">Y64+Y42+Y84</f>
        <v>0</v>
      </c>
      <c r="Z106" s="814">
        <f t="shared" si="52"/>
        <v>0</v>
      </c>
      <c r="AA106" s="726">
        <f t="shared" si="52"/>
        <v>0</v>
      </c>
      <c r="AB106" s="752">
        <f t="shared" si="52"/>
        <v>0</v>
      </c>
      <c r="AC106" s="95"/>
      <c r="AE106"/>
      <c r="AG106" s="95"/>
      <c r="AH106" s="766">
        <f t="shared" ref="AH106:AK109" si="53">AH64+AH42+AH84</f>
        <v>0</v>
      </c>
      <c r="AI106" s="752">
        <f t="shared" si="53"/>
        <v>0</v>
      </c>
      <c r="AJ106" s="812">
        <f t="shared" si="53"/>
        <v>0</v>
      </c>
      <c r="AK106" s="814">
        <f t="shared" si="53"/>
        <v>0</v>
      </c>
      <c r="AL106" s="95"/>
      <c r="AM106" s="772">
        <f>AM105/$M$98</f>
        <v>4.2553191489361701E-2</v>
      </c>
      <c r="AN106" s="772"/>
      <c r="AO106" s="95"/>
      <c r="AP106" s="812">
        <f t="shared" ref="AP106:AS106" si="54">AP64+AP42+AP84</f>
        <v>0</v>
      </c>
      <c r="AQ106" s="814">
        <f t="shared" si="54"/>
        <v>0</v>
      </c>
      <c r="AR106" s="726">
        <f t="shared" si="54"/>
        <v>0</v>
      </c>
      <c r="AS106" s="752">
        <f t="shared" si="5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ref="R107" si="55">R65+R43+R85</f>
        <v>0</v>
      </c>
      <c r="S107" s="733">
        <f>R107/$M$98</f>
        <v>0</v>
      </c>
      <c r="T107" s="734"/>
      <c r="U107" s="738">
        <f t="shared" ref="U107:V107" si="56">U65+U43+U85</f>
        <v>7</v>
      </c>
      <c r="V107" s="739">
        <f t="shared" si="56"/>
        <v>0</v>
      </c>
      <c r="W107" s="742">
        <f>U107/$M$98</f>
        <v>0.14893617021276595</v>
      </c>
      <c r="X107" s="742"/>
      <c r="Y107" s="744">
        <f t="shared" ref="Y107:Z107" si="57">Y65+Y43+Y85</f>
        <v>0</v>
      </c>
      <c r="Z107" s="745">
        <f t="shared" si="57"/>
        <v>0</v>
      </c>
      <c r="AA107" s="750">
        <f>Y107/$M$98</f>
        <v>0</v>
      </c>
      <c r="AB107" s="95"/>
      <c r="AC107" s="95"/>
      <c r="AE107"/>
      <c r="AG107" s="95"/>
      <c r="AH107" s="95"/>
      <c r="AI107" s="764">
        <f t="shared" si="53"/>
        <v>0</v>
      </c>
      <c r="AJ107" s="733">
        <f>AI107/$M$98</f>
        <v>0</v>
      </c>
      <c r="AK107" s="734"/>
      <c r="AL107" s="738">
        <f t="shared" ref="AL107:AM107" si="58">AL65+AL43+AL85</f>
        <v>15</v>
      </c>
      <c r="AM107" s="739">
        <f t="shared" si="58"/>
        <v>0</v>
      </c>
      <c r="AN107" s="742">
        <f>AL107/$M$98</f>
        <v>0.31914893617021278</v>
      </c>
      <c r="AO107" s="742"/>
      <c r="AP107" s="744">
        <f t="shared" ref="AP107:AQ107" si="59">AP65+AP43+AP85</f>
        <v>0</v>
      </c>
      <c r="AQ107" s="745">
        <f t="shared" si="59"/>
        <v>0</v>
      </c>
      <c r="AR107" s="750">
        <f>AP107/$M$98</f>
        <v>0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ref="R108" si="60">R66+R44+R86</f>
        <v>0</v>
      </c>
      <c r="S108" s="735"/>
      <c r="T108" s="736"/>
      <c r="U108" s="738">
        <f t="shared" ref="U108:V108" si="61">U66+U44+U86</f>
        <v>0</v>
      </c>
      <c r="V108" s="739">
        <f t="shared" si="61"/>
        <v>0</v>
      </c>
      <c r="W108" s="742"/>
      <c r="X108" s="742"/>
      <c r="Y108" s="746">
        <f t="shared" ref="Y108:Z108" si="62">Y66+Y44+Y86</f>
        <v>0</v>
      </c>
      <c r="Z108" s="747">
        <f t="shared" si="62"/>
        <v>0</v>
      </c>
      <c r="AA108" s="751"/>
      <c r="AB108" s="95"/>
      <c r="AC108" s="95"/>
      <c r="AE108"/>
      <c r="AG108" s="95"/>
      <c r="AH108" s="95"/>
      <c r="AI108" s="765">
        <f t="shared" si="53"/>
        <v>0</v>
      </c>
      <c r="AJ108" s="735"/>
      <c r="AK108" s="736"/>
      <c r="AL108" s="738">
        <f t="shared" ref="AL108:AM108" si="63">AL66+AL44+AL86</f>
        <v>0</v>
      </c>
      <c r="AM108" s="739">
        <f t="shared" si="63"/>
        <v>0</v>
      </c>
      <c r="AN108" s="742"/>
      <c r="AO108" s="742"/>
      <c r="AP108" s="746">
        <f t="shared" ref="AP108:AQ108" si="64">AP66+AP44+AP86</f>
        <v>0</v>
      </c>
      <c r="AQ108" s="747">
        <f t="shared" si="6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ref="R109" si="65">R67+R45+R87</f>
        <v>0</v>
      </c>
      <c r="S109" s="737"/>
      <c r="T109" s="736"/>
      <c r="U109" s="740">
        <f t="shared" ref="U109:V109" si="66">U67+U45+U87</f>
        <v>0</v>
      </c>
      <c r="V109" s="741">
        <f t="shared" si="66"/>
        <v>0</v>
      </c>
      <c r="W109" s="743"/>
      <c r="X109" s="743"/>
      <c r="Y109" s="748">
        <f t="shared" ref="Y109:Z109" si="67">Y67+Y45+Y87</f>
        <v>0</v>
      </c>
      <c r="Z109" s="749">
        <f t="shared" si="67"/>
        <v>0</v>
      </c>
      <c r="AA109" s="752"/>
      <c r="AB109" s="95"/>
      <c r="AC109" s="95"/>
      <c r="AD109" s="343"/>
      <c r="AE109"/>
      <c r="AG109" s="95"/>
      <c r="AH109" s="95"/>
      <c r="AI109" s="766">
        <f t="shared" si="53"/>
        <v>0</v>
      </c>
      <c r="AJ109" s="737"/>
      <c r="AK109" s="736"/>
      <c r="AL109" s="740">
        <f t="shared" ref="AL109:AM109" si="68">AL67+AL45+AL87</f>
        <v>0</v>
      </c>
      <c r="AM109" s="741">
        <f t="shared" si="68"/>
        <v>0</v>
      </c>
      <c r="AN109" s="743"/>
      <c r="AO109" s="743"/>
      <c r="AP109" s="748">
        <f t="shared" ref="AP109:AQ109" si="69">AP67+AP45+AP87</f>
        <v>0</v>
      </c>
      <c r="AQ109" s="749">
        <f t="shared" si="69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0" si="70">T68+T46+T88</f>
        <v>0</v>
      </c>
      <c r="U110" s="753">
        <f t="shared" si="70"/>
        <v>0</v>
      </c>
      <c r="V110" s="754">
        <f t="shared" si="70"/>
        <v>0</v>
      </c>
      <c r="W110" s="760">
        <f>T110/$M$98</f>
        <v>0</v>
      </c>
      <c r="X110" s="760"/>
      <c r="Y110" s="734"/>
      <c r="Z110" s="97"/>
      <c r="AA110" s="97"/>
      <c r="AB110" s="95"/>
      <c r="AC110" s="95"/>
      <c r="AD110" s="343"/>
      <c r="AE110"/>
      <c r="AG110" s="95"/>
      <c r="AH110" s="97"/>
      <c r="AI110" s="97"/>
      <c r="AJ110" s="97"/>
      <c r="AK110" s="744">
        <f t="shared" ref="AK110:AM110" si="71">AK68+AK46+AK88</f>
        <v>0</v>
      </c>
      <c r="AL110" s="753">
        <f t="shared" si="71"/>
        <v>0</v>
      </c>
      <c r="AM110" s="754">
        <f t="shared" si="71"/>
        <v>0</v>
      </c>
      <c r="AN110" s="760">
        <f>AK110/$M$98</f>
        <v>0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ref="T111:V111" si="72">T69+T47+T89</f>
        <v>0</v>
      </c>
      <c r="U111" s="755">
        <f t="shared" si="72"/>
        <v>0</v>
      </c>
      <c r="V111" s="756">
        <f t="shared" si="72"/>
        <v>0</v>
      </c>
      <c r="W111" s="761"/>
      <c r="X111" s="761"/>
      <c r="Y111" s="736"/>
      <c r="Z111" s="97"/>
      <c r="AA111" s="97"/>
      <c r="AB111" s="95"/>
      <c r="AC111" s="95"/>
      <c r="AD111" s="343"/>
      <c r="AE111"/>
      <c r="AG111" s="95"/>
      <c r="AH111" s="97"/>
      <c r="AI111" s="97"/>
      <c r="AJ111" s="97"/>
      <c r="AK111" s="746">
        <f t="shared" ref="AK111:AM111" si="73">AK69+AK47+AK89</f>
        <v>0</v>
      </c>
      <c r="AL111" s="755">
        <f t="shared" si="73"/>
        <v>0</v>
      </c>
      <c r="AM111" s="756">
        <f t="shared" si="73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ref="T112:V112" si="74">T70+T48+T90</f>
        <v>0</v>
      </c>
      <c r="U112" s="758">
        <f t="shared" si="74"/>
        <v>0</v>
      </c>
      <c r="V112" s="759">
        <f t="shared" si="74"/>
        <v>0</v>
      </c>
      <c r="W112" s="762"/>
      <c r="X112" s="762"/>
      <c r="Y112" s="763"/>
      <c r="Z112" s="97"/>
      <c r="AA112" s="97"/>
      <c r="AB112" s="95"/>
      <c r="AC112" s="95"/>
      <c r="AD112" s="343"/>
      <c r="AE112"/>
      <c r="AG112" s="95"/>
      <c r="AH112" s="97"/>
      <c r="AI112" s="97"/>
      <c r="AJ112" s="97"/>
      <c r="AK112" s="757">
        <f t="shared" ref="AK112:AM112" si="75">AK70+AK48+AK90</f>
        <v>0</v>
      </c>
      <c r="AL112" s="758">
        <f t="shared" si="75"/>
        <v>0</v>
      </c>
      <c r="AM112" s="759">
        <f t="shared" si="75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47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>
        <f>AE120/G120</f>
        <v>0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>
        <f>I123</f>
        <v>0</v>
      </c>
      <c r="M121" s="1117"/>
      <c r="N121" s="1118"/>
      <c r="O121" s="1119"/>
      <c r="P121" s="169"/>
      <c r="Q121" s="1128">
        <f>I132</f>
        <v>0.46808510638297873</v>
      </c>
      <c r="R121" s="977"/>
      <c r="S121" s="977"/>
      <c r="T121" s="978"/>
      <c r="U121" s="173"/>
      <c r="V121" s="1116">
        <f>I124</f>
        <v>0.19148936170212766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>
        <f>AG123</f>
        <v>0</v>
      </c>
      <c r="AK121" s="1117"/>
      <c r="AL121" s="1118"/>
      <c r="AM121" s="1119"/>
      <c r="AN121" s="169"/>
      <c r="AO121" s="1128">
        <f>AG133</f>
        <v>0</v>
      </c>
      <c r="AP121" s="977"/>
      <c r="AQ121" s="977"/>
      <c r="AR121" s="978"/>
      <c r="AS121" s="173"/>
      <c r="AT121" s="1116">
        <f>AG124</f>
        <v>0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42</v>
      </c>
      <c r="C122" s="160">
        <f>AE138+BB138+AE120</f>
        <v>42</v>
      </c>
      <c r="D122" s="1150" t="s">
        <v>65</v>
      </c>
      <c r="E122" s="1056"/>
      <c r="F122" s="1056"/>
      <c r="G122" s="1059">
        <f>P101+Z101+AG101+AQ101+AV159+BF159</f>
        <v>9</v>
      </c>
      <c r="H122" s="1059"/>
      <c r="I122" s="1053">
        <f t="shared" ref="I122:I134" si="76">G122/$G$120</f>
        <v>0.19148936170212766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>
        <f t="shared" ref="AG122:AG134" si="77">AE122/$G$120</f>
        <v>0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>
        <f>AG138+BD138</f>
        <v>0.8936170212765957</v>
      </c>
      <c r="C123" s="164">
        <f>AG120+I138</f>
        <v>0.8936170212765957</v>
      </c>
      <c r="D123" s="1067" t="s">
        <v>80</v>
      </c>
      <c r="E123" s="1068"/>
      <c r="F123" s="1069"/>
      <c r="G123" s="1070">
        <f>P101+AG101+AV159</f>
        <v>0</v>
      </c>
      <c r="H123" s="839"/>
      <c r="I123" s="841">
        <f t="shared" si="76"/>
        <v>0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>
        <f t="shared" si="77"/>
        <v>0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9</v>
      </c>
      <c r="H124" s="839"/>
      <c r="I124" s="841">
        <f t="shared" si="76"/>
        <v>0.19148936170212766</v>
      </c>
      <c r="J124" s="1071"/>
      <c r="K124" s="161"/>
      <c r="L124" s="174"/>
      <c r="M124" s="1107"/>
      <c r="N124" s="1108"/>
      <c r="O124" s="1101">
        <f>I130</f>
        <v>0</v>
      </c>
      <c r="P124" s="1102"/>
      <c r="Q124" s="165"/>
      <c r="R124" s="1114"/>
      <c r="S124" s="1114"/>
      <c r="T124" s="167"/>
      <c r="U124" s="1101">
        <f>I131</f>
        <v>2.1276595744680851E-2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>
        <f t="shared" si="77"/>
        <v>0</v>
      </c>
      <c r="AH124" s="1071"/>
      <c r="AI124" s="161"/>
      <c r="AJ124" s="174"/>
      <c r="AK124" s="1107"/>
      <c r="AL124" s="1108"/>
      <c r="AM124" s="1101">
        <f>AG130</f>
        <v>0</v>
      </c>
      <c r="AN124" s="1102"/>
      <c r="AO124" s="165"/>
      <c r="AP124" s="1114"/>
      <c r="AQ124" s="1114"/>
      <c r="AR124" s="167"/>
      <c r="AS124" s="1101">
        <f>AG131</f>
        <v>0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>
        <f t="shared" si="76"/>
        <v>0</v>
      </c>
      <c r="J125" s="1054"/>
      <c r="L125" s="175"/>
      <c r="M125" s="1109"/>
      <c r="N125" s="1098"/>
      <c r="O125" s="1103"/>
      <c r="P125" s="1104"/>
      <c r="Q125" s="175"/>
      <c r="R125" s="1110">
        <f>I134</f>
        <v>0.1276595744680851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>
        <f t="shared" si="77"/>
        <v>0</v>
      </c>
      <c r="AH125" s="1054"/>
      <c r="AJ125" s="175"/>
      <c r="AK125" s="1109"/>
      <c r="AL125" s="1098"/>
      <c r="AM125" s="1103"/>
      <c r="AN125" s="1104"/>
      <c r="AO125" s="175"/>
      <c r="AP125" s="1110">
        <f>AG134</f>
        <v>0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>
        <f t="shared" si="76"/>
        <v>0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>
        <f t="shared" si="77"/>
        <v>0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>
        <f t="shared" si="76"/>
        <v>0</v>
      </c>
      <c r="J127" s="1071"/>
      <c r="L127" s="165"/>
      <c r="M127" s="183"/>
      <c r="N127" s="1081">
        <f>I126</f>
        <v>0</v>
      </c>
      <c r="O127" s="1082"/>
      <c r="P127" s="1083"/>
      <c r="Q127" s="1089">
        <f>I132</f>
        <v>0.46808510638297873</v>
      </c>
      <c r="R127" s="1090"/>
      <c r="S127" s="1090"/>
      <c r="T127" s="1091"/>
      <c r="U127" s="1072">
        <f>I127</f>
        <v>0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>
        <f t="shared" si="77"/>
        <v>0</v>
      </c>
      <c r="AH127" s="1071"/>
      <c r="AJ127" s="165"/>
      <c r="AK127" s="183"/>
      <c r="AL127" s="1081">
        <f>AG126</f>
        <v>0</v>
      </c>
      <c r="AM127" s="1082"/>
      <c r="AN127" s="1083"/>
      <c r="AO127" s="1089">
        <f>AG132</f>
        <v>0</v>
      </c>
      <c r="AP127" s="1090"/>
      <c r="AQ127" s="1090"/>
      <c r="AR127" s="1091"/>
      <c r="AS127" s="1072">
        <f>AG127</f>
        <v>0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>
        <f t="shared" si="76"/>
        <v>0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>
        <f t="shared" si="77"/>
        <v>0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23</v>
      </c>
      <c r="H129" s="1059"/>
      <c r="I129" s="1053">
        <f t="shared" si="76"/>
        <v>0.48936170212765956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>
        <f t="shared" si="77"/>
        <v>0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>
        <f t="shared" si="76"/>
        <v>0</v>
      </c>
      <c r="J130" s="1071"/>
      <c r="L130" s="165"/>
      <c r="M130" s="144"/>
      <c r="N130" s="181"/>
      <c r="O130" s="182"/>
      <c r="P130" s="1072">
        <f>I128</f>
        <v>0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>
        <f t="shared" si="77"/>
        <v>0</v>
      </c>
      <c r="AH130" s="1071"/>
      <c r="AJ130" s="165"/>
      <c r="AK130" s="144"/>
      <c r="AL130" s="181"/>
      <c r="AM130" s="182"/>
      <c r="AN130" s="1072">
        <f>AG128</f>
        <v>0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1</v>
      </c>
      <c r="H131" s="839"/>
      <c r="I131" s="841">
        <f t="shared" si="76"/>
        <v>2.1276595744680851E-2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>
        <f t="shared" si="77"/>
        <v>0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22</v>
      </c>
      <c r="H132" s="839"/>
      <c r="I132" s="841">
        <f t="shared" si="76"/>
        <v>0.46808510638297873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>
        <f t="shared" si="77"/>
        <v>0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9</v>
      </c>
      <c r="H133" s="1059"/>
      <c r="I133" s="1053">
        <f t="shared" si="76"/>
        <v>0.19148936170212766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>
        <f t="shared" si="77"/>
        <v>0</v>
      </c>
      <c r="AH133" s="1054"/>
    </row>
    <row r="134" spans="3:72" ht="16.2" thickBot="1" x14ac:dyDescent="0.35">
      <c r="C134" s="158">
        <f>G134+G129+G125+G122</f>
        <v>38</v>
      </c>
      <c r="D134" s="1060" t="s">
        <v>88</v>
      </c>
      <c r="E134" s="1061"/>
      <c r="F134" s="1061"/>
      <c r="G134" s="1063">
        <f>V105+AM105+BB163</f>
        <v>6</v>
      </c>
      <c r="H134" s="1063"/>
      <c r="I134" s="1064">
        <f t="shared" si="76"/>
        <v>0.1276595744680851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>
        <f t="shared" si="77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0.8936170212765957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42</v>
      </c>
      <c r="H138" s="1145"/>
      <c r="I138" s="1146">
        <f>G138/$G$120</f>
        <v>0.8936170212765957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26</v>
      </c>
      <c r="AF138" s="1143"/>
      <c r="AG138" s="1148">
        <f>AE138/$G$120</f>
        <v>0.55319148936170215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16</v>
      </c>
      <c r="BC138" s="1143"/>
      <c r="BD138" s="1148">
        <f>BB138/$G$120</f>
        <v>0.34042553191489361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>
        <f>I141</f>
        <v>0</v>
      </c>
      <c r="M139" s="1117"/>
      <c r="N139" s="1118"/>
      <c r="O139" s="1119"/>
      <c r="P139" s="169"/>
      <c r="Q139" s="1128">
        <f>I151</f>
        <v>0.19148936170212766</v>
      </c>
      <c r="R139" s="977"/>
      <c r="S139" s="977"/>
      <c r="T139" s="978"/>
      <c r="U139" s="173"/>
      <c r="V139" s="1116">
        <f>I142</f>
        <v>0.19148936170212766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>
        <f>AG141</f>
        <v>0</v>
      </c>
      <c r="AK139" s="1117"/>
      <c r="AL139" s="1118"/>
      <c r="AM139" s="1119"/>
      <c r="AN139" s="169"/>
      <c r="AO139" s="1128">
        <f>AG151</f>
        <v>0.14893617021276595</v>
      </c>
      <c r="AP139" s="977"/>
      <c r="AQ139" s="977"/>
      <c r="AR139" s="978"/>
      <c r="AS139" s="173"/>
      <c r="AT139" s="1116">
        <f>AG142</f>
        <v>0.14893617021276595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>
        <f>BD141</f>
        <v>0</v>
      </c>
      <c r="BH139" s="1117"/>
      <c r="BI139" s="1118"/>
      <c r="BJ139" s="1119"/>
      <c r="BK139" s="169"/>
      <c r="BL139" s="1128">
        <f>BD151</f>
        <v>4.2553191489361701E-2</v>
      </c>
      <c r="BM139" s="977"/>
      <c r="BN139" s="977"/>
      <c r="BO139" s="978"/>
      <c r="BP139" s="173"/>
      <c r="BQ139" s="1116">
        <f>BD142</f>
        <v>4.2553191489361701E-2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78">AE140+BB140</f>
        <v>9</v>
      </c>
      <c r="H140" s="1059"/>
      <c r="I140" s="1053">
        <f t="shared" ref="I140:I152" si="79">G140/$G$120</f>
        <v>0.19148936170212766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7</v>
      </c>
      <c r="AF140" s="1059"/>
      <c r="AG140" s="1053">
        <f t="shared" ref="AG140:AG152" si="80">AE140/$G$120</f>
        <v>0.14893617021276595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2</v>
      </c>
      <c r="BC140" s="1059"/>
      <c r="BD140" s="1053">
        <f t="shared" ref="BD140:BD152" si="81">BB140/$G$120</f>
        <v>4.2553191489361701E-2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78"/>
        <v>0</v>
      </c>
      <c r="H141" s="839"/>
      <c r="I141" s="841">
        <f t="shared" si="79"/>
        <v>0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>
        <f t="shared" si="80"/>
        <v>0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>
        <f t="shared" si="81"/>
        <v>0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78"/>
        <v>9</v>
      </c>
      <c r="H142" s="839"/>
      <c r="I142" s="841">
        <f t="shared" si="79"/>
        <v>0.19148936170212766</v>
      </c>
      <c r="J142" s="1071"/>
      <c r="L142" s="174"/>
      <c r="M142" s="1107"/>
      <c r="N142" s="1108"/>
      <c r="O142" s="1101">
        <f>I148</f>
        <v>0</v>
      </c>
      <c r="P142" s="1102"/>
      <c r="Q142" s="165"/>
      <c r="R142" s="1114"/>
      <c r="S142" s="1114"/>
      <c r="T142" s="167"/>
      <c r="U142" s="1101">
        <f>I149</f>
        <v>2.1276595744680851E-2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7</v>
      </c>
      <c r="AF142" s="839"/>
      <c r="AG142" s="841">
        <f t="shared" si="80"/>
        <v>0.14893617021276595</v>
      </c>
      <c r="AH142" s="1071"/>
      <c r="AJ142" s="174"/>
      <c r="AK142" s="1107"/>
      <c r="AL142" s="1108"/>
      <c r="AM142" s="1101">
        <f>AG148</f>
        <v>0</v>
      </c>
      <c r="AN142" s="1102"/>
      <c r="AO142" s="165"/>
      <c r="AP142" s="1114"/>
      <c r="AQ142" s="1114"/>
      <c r="AR142" s="167"/>
      <c r="AS142" s="1101">
        <f>AG149</f>
        <v>2.1276595744680851E-2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2</v>
      </c>
      <c r="BC142" s="839"/>
      <c r="BD142" s="841">
        <f t="shared" si="81"/>
        <v>4.2553191489361701E-2</v>
      </c>
      <c r="BE142" s="1071"/>
      <c r="BG142" s="174"/>
      <c r="BH142" s="1107"/>
      <c r="BI142" s="1108"/>
      <c r="BJ142" s="1101">
        <f>BD148</f>
        <v>0</v>
      </c>
      <c r="BK142" s="1102"/>
      <c r="BL142" s="165"/>
      <c r="BM142" s="1114"/>
      <c r="BN142" s="1114"/>
      <c r="BO142" s="167"/>
      <c r="BP142" s="1101">
        <f>BD149</f>
        <v>0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78"/>
        <v>0</v>
      </c>
      <c r="H143" s="1059"/>
      <c r="I143" s="1053">
        <f t="shared" si="79"/>
        <v>0</v>
      </c>
      <c r="J143" s="1054"/>
      <c r="L143" s="175"/>
      <c r="M143" s="1109"/>
      <c r="N143" s="1098"/>
      <c r="O143" s="1103"/>
      <c r="P143" s="1104"/>
      <c r="Q143" s="175"/>
      <c r="R143" s="1110">
        <f>I152</f>
        <v>0.1276595744680851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>
        <f t="shared" si="80"/>
        <v>0</v>
      </c>
      <c r="AH143" s="1054"/>
      <c r="AJ143" s="175"/>
      <c r="AK143" s="1109"/>
      <c r="AL143" s="1098"/>
      <c r="AM143" s="1103"/>
      <c r="AN143" s="1104"/>
      <c r="AO143" s="175"/>
      <c r="AP143" s="1110">
        <f>AG152</f>
        <v>8.5106382978723402E-2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>
        <f t="shared" si="81"/>
        <v>0</v>
      </c>
      <c r="BE143" s="1054"/>
      <c r="BG143" s="175"/>
      <c r="BH143" s="1109"/>
      <c r="BI143" s="1098"/>
      <c r="BJ143" s="1103"/>
      <c r="BK143" s="1104"/>
      <c r="BL143" s="175"/>
      <c r="BM143" s="1110">
        <f>BD152</f>
        <v>4.2553191489361701E-2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78"/>
        <v>0</v>
      </c>
      <c r="H144" s="839"/>
      <c r="I144" s="841">
        <f t="shared" si="79"/>
        <v>0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>
        <f t="shared" si="80"/>
        <v>0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>
        <f t="shared" si="81"/>
        <v>0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78"/>
        <v>0</v>
      </c>
      <c r="H145" s="839"/>
      <c r="I145" s="841">
        <f t="shared" si="79"/>
        <v>0</v>
      </c>
      <c r="J145" s="1071"/>
      <c r="L145" s="165"/>
      <c r="M145" s="183"/>
      <c r="N145" s="1081">
        <f>I144</f>
        <v>0</v>
      </c>
      <c r="O145" s="1082"/>
      <c r="P145" s="1083"/>
      <c r="Q145" s="1089">
        <f>I150</f>
        <v>0.46808510638297873</v>
      </c>
      <c r="R145" s="1090"/>
      <c r="S145" s="1090"/>
      <c r="T145" s="1091"/>
      <c r="U145" s="1072">
        <f>I145</f>
        <v>0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>
        <f t="shared" si="80"/>
        <v>0</v>
      </c>
      <c r="AH145" s="1071"/>
      <c r="AJ145" s="165"/>
      <c r="AK145" s="183"/>
      <c r="AL145" s="1081">
        <f>AG144</f>
        <v>0</v>
      </c>
      <c r="AM145" s="1082"/>
      <c r="AN145" s="1083"/>
      <c r="AO145" s="1089">
        <f>AG150</f>
        <v>0.14893617021276595</v>
      </c>
      <c r="AP145" s="1090"/>
      <c r="AQ145" s="1090"/>
      <c r="AR145" s="1091"/>
      <c r="AS145" s="1072">
        <f>AG145</f>
        <v>0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>
        <f t="shared" si="81"/>
        <v>0</v>
      </c>
      <c r="BE145" s="1071"/>
      <c r="BG145" s="165"/>
      <c r="BH145" s="183"/>
      <c r="BI145" s="1081">
        <f>BD144</f>
        <v>0</v>
      </c>
      <c r="BJ145" s="1082"/>
      <c r="BK145" s="1083"/>
      <c r="BL145" s="1089">
        <f>BD150</f>
        <v>0.31914893617021278</v>
      </c>
      <c r="BM145" s="1090"/>
      <c r="BN145" s="1090"/>
      <c r="BO145" s="1091"/>
      <c r="BP145" s="1072">
        <f>BD145</f>
        <v>0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78"/>
        <v>0</v>
      </c>
      <c r="H146" s="839"/>
      <c r="I146" s="841">
        <f t="shared" si="79"/>
        <v>0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>
        <f t="shared" si="80"/>
        <v>0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>
        <f t="shared" si="81"/>
        <v>0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78"/>
        <v>23</v>
      </c>
      <c r="H147" s="1059"/>
      <c r="I147" s="1053">
        <f t="shared" si="79"/>
        <v>0.48936170212765956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8</v>
      </c>
      <c r="AF147" s="1059"/>
      <c r="AG147" s="1053">
        <f t="shared" si="80"/>
        <v>0.1702127659574468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15</v>
      </c>
      <c r="BC147" s="1059"/>
      <c r="BD147" s="1053">
        <f t="shared" si="81"/>
        <v>0.31914893617021278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78"/>
        <v>0</v>
      </c>
      <c r="H148" s="839"/>
      <c r="I148" s="841">
        <f t="shared" si="79"/>
        <v>0</v>
      </c>
      <c r="J148" s="1071"/>
      <c r="L148" s="165"/>
      <c r="M148" s="144"/>
      <c r="N148" s="181"/>
      <c r="O148" s="182"/>
      <c r="P148" s="1072">
        <f>I146</f>
        <v>0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>
        <f t="shared" si="80"/>
        <v>0</v>
      </c>
      <c r="AH148" s="1071"/>
      <c r="AJ148" s="165"/>
      <c r="AK148" s="144"/>
      <c r="AL148" s="181"/>
      <c r="AM148" s="182"/>
      <c r="AN148" s="1072">
        <f>AG146</f>
        <v>0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>
        <f t="shared" si="81"/>
        <v>0</v>
      </c>
      <c r="BE148" s="1071"/>
      <c r="BG148" s="165"/>
      <c r="BH148" s="144"/>
      <c r="BI148" s="181"/>
      <c r="BJ148" s="182"/>
      <c r="BK148" s="1072">
        <f>BD146</f>
        <v>0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78"/>
        <v>1</v>
      </c>
      <c r="H149" s="839"/>
      <c r="I149" s="841">
        <f t="shared" si="79"/>
        <v>2.1276595744680851E-2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1</v>
      </c>
      <c r="AF149" s="839"/>
      <c r="AG149" s="841">
        <f t="shared" si="80"/>
        <v>2.1276595744680851E-2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>
        <f t="shared" si="81"/>
        <v>0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78"/>
        <v>22</v>
      </c>
      <c r="H150" s="839"/>
      <c r="I150" s="841">
        <f t="shared" si="79"/>
        <v>0.46808510638297873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7</v>
      </c>
      <c r="AF150" s="839"/>
      <c r="AG150" s="841">
        <f t="shared" si="80"/>
        <v>0.14893617021276595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15</v>
      </c>
      <c r="BC150" s="839"/>
      <c r="BD150" s="841">
        <f t="shared" si="81"/>
        <v>0.31914893617021278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78"/>
        <v>9</v>
      </c>
      <c r="H151" s="1059"/>
      <c r="I151" s="1053">
        <f t="shared" si="79"/>
        <v>0.19148936170212766</v>
      </c>
      <c r="J151" s="1054"/>
      <c r="Q151" s="3"/>
      <c r="AB151" s="1055" t="s">
        <v>64</v>
      </c>
      <c r="AC151" s="1056"/>
      <c r="AD151" s="1057"/>
      <c r="AE151" s="1058">
        <f>U101</f>
        <v>7</v>
      </c>
      <c r="AF151" s="1059"/>
      <c r="AG151" s="1053">
        <f t="shared" si="80"/>
        <v>0.14893617021276595</v>
      </c>
      <c r="AH151" s="1054"/>
      <c r="AY151" s="1055" t="s">
        <v>64</v>
      </c>
      <c r="AZ151" s="1056"/>
      <c r="BA151" s="1057"/>
      <c r="BB151" s="1058">
        <f>AL101</f>
        <v>2</v>
      </c>
      <c r="BC151" s="1059"/>
      <c r="BD151" s="1053">
        <f t="shared" si="81"/>
        <v>4.2553191489361701E-2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78"/>
        <v>6</v>
      </c>
      <c r="H152" s="1063"/>
      <c r="I152" s="1064">
        <f t="shared" si="79"/>
        <v>0.1276595744680851</v>
      </c>
      <c r="J152" s="1065"/>
      <c r="Q152" s="3"/>
      <c r="AB152" s="1060" t="s">
        <v>88</v>
      </c>
      <c r="AC152" s="1061"/>
      <c r="AD152" s="1061"/>
      <c r="AE152" s="1066">
        <f>V105</f>
        <v>4</v>
      </c>
      <c r="AF152" s="1063"/>
      <c r="AG152" s="1064">
        <f t="shared" si="80"/>
        <v>8.5106382978723402E-2</v>
      </c>
      <c r="AH152" s="1065"/>
      <c r="AY152" s="1060" t="s">
        <v>88</v>
      </c>
      <c r="AZ152" s="1061"/>
      <c r="BA152" s="1061"/>
      <c r="BB152" s="1066">
        <f>AM105</f>
        <v>2</v>
      </c>
      <c r="BC152" s="1063"/>
      <c r="BD152" s="1064">
        <f t="shared" si="81"/>
        <v>4.2553191489361701E-2</v>
      </c>
      <c r="BE152" s="1065"/>
    </row>
    <row r="153" spans="4:72" ht="15" thickTop="1" x14ac:dyDescent="0.3">
      <c r="Q153" s="3"/>
    </row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AN85:AO87"/>
    <mergeCell ref="AP85:AQ87"/>
    <mergeCell ref="AR85:AR87"/>
    <mergeCell ref="T88:V90"/>
    <mergeCell ref="W88:Y90"/>
    <mergeCell ref="AK88:AM90"/>
    <mergeCell ref="AN88:AP90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R82:AR84"/>
    <mergeCell ref="AS82:AS84"/>
    <mergeCell ref="J83:L83"/>
    <mergeCell ref="M83:N83"/>
    <mergeCell ref="V83:W83"/>
    <mergeCell ref="AM83:AN83"/>
    <mergeCell ref="J84:L84"/>
    <mergeCell ref="M84:N84"/>
    <mergeCell ref="V84:W84"/>
    <mergeCell ref="AM84:AN84"/>
    <mergeCell ref="AQ79:AR81"/>
    <mergeCell ref="AS79:AT81"/>
    <mergeCell ref="J80:L80"/>
    <mergeCell ref="M80:N80"/>
    <mergeCell ref="J81:L81"/>
    <mergeCell ref="M81:N81"/>
    <mergeCell ref="J82:L82"/>
    <mergeCell ref="M82:N82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J78:L78"/>
    <mergeCell ref="M78:N78"/>
    <mergeCell ref="V78:W78"/>
    <mergeCell ref="AM78:AN78"/>
    <mergeCell ref="M79:N79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79:AO81"/>
    <mergeCell ref="V75:W75"/>
    <mergeCell ref="AM75:AN75"/>
    <mergeCell ref="J76:L76"/>
    <mergeCell ref="M76:N76"/>
    <mergeCell ref="V76:W76"/>
    <mergeCell ref="AM76:AN76"/>
    <mergeCell ref="J77:L77"/>
    <mergeCell ref="M77:N77"/>
    <mergeCell ref="V77:W77"/>
    <mergeCell ref="AM77:AN77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J94:N94"/>
    <mergeCell ref="S94:Z94"/>
    <mergeCell ref="AJ94:AQ94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J75:N75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V104:W104"/>
    <mergeCell ref="AM104:AN104"/>
    <mergeCell ref="Q104:Q106"/>
    <mergeCell ref="R104:R106"/>
    <mergeCell ref="S104:S106"/>
    <mergeCell ref="T104:T106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P104:AP106"/>
    <mergeCell ref="AQ104:AQ106"/>
    <mergeCell ref="AR104:AR106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AS124:AT126"/>
    <mergeCell ref="AU124:AV126"/>
    <mergeCell ref="D125:F125"/>
    <mergeCell ref="G125:H125"/>
    <mergeCell ref="I125:J125"/>
    <mergeCell ref="D124:F124"/>
    <mergeCell ref="G124:H124"/>
    <mergeCell ref="I124:J124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L121:O123"/>
    <mergeCell ref="Q121:T123"/>
    <mergeCell ref="V121:Y123"/>
    <mergeCell ref="AJ121:AM123"/>
    <mergeCell ref="AO121:AR123"/>
    <mergeCell ref="AT121:AW123"/>
    <mergeCell ref="D122:F122"/>
    <mergeCell ref="G122:H122"/>
    <mergeCell ref="I122:J122"/>
    <mergeCell ref="AB122:AD122"/>
    <mergeCell ref="AE122:AF122"/>
    <mergeCell ref="AG122:AH122"/>
    <mergeCell ref="D123:F123"/>
    <mergeCell ref="G123:H123"/>
    <mergeCell ref="I123:J123"/>
    <mergeCell ref="AB123:AD123"/>
    <mergeCell ref="AE123:AF123"/>
    <mergeCell ref="AG123:AH123"/>
    <mergeCell ref="AP124:AQ124"/>
    <mergeCell ref="AL127:AN129"/>
    <mergeCell ref="AO127:AR129"/>
    <mergeCell ref="AB125:AD125"/>
    <mergeCell ref="AE125:AF125"/>
    <mergeCell ref="AG125:AH125"/>
    <mergeCell ref="R125:S126"/>
    <mergeCell ref="AP125:AQ126"/>
    <mergeCell ref="W124:X126"/>
    <mergeCell ref="AK124:AL126"/>
    <mergeCell ref="AM124:AN126"/>
    <mergeCell ref="D126:F126"/>
    <mergeCell ref="G126:H126"/>
    <mergeCell ref="I126:J126"/>
    <mergeCell ref="AB126:AD126"/>
    <mergeCell ref="AE126:AF126"/>
    <mergeCell ref="AG126:AH126"/>
    <mergeCell ref="M124:N126"/>
    <mergeCell ref="O124:P126"/>
    <mergeCell ref="U124:V126"/>
    <mergeCell ref="R124:S124"/>
    <mergeCell ref="AB124:AD124"/>
    <mergeCell ref="AE124:AF124"/>
    <mergeCell ref="AG124:AH124"/>
    <mergeCell ref="AS127:AU129"/>
    <mergeCell ref="D128:F128"/>
    <mergeCell ref="G128:H128"/>
    <mergeCell ref="I128:J128"/>
    <mergeCell ref="AB128:AD128"/>
    <mergeCell ref="AE128:AF128"/>
    <mergeCell ref="AG128:AH128"/>
    <mergeCell ref="D129:F129"/>
    <mergeCell ref="G129:H129"/>
    <mergeCell ref="I129:J129"/>
    <mergeCell ref="AB129:AD129"/>
    <mergeCell ref="AE129:AF129"/>
    <mergeCell ref="AG129:AH129"/>
    <mergeCell ref="D127:F127"/>
    <mergeCell ref="G127:H127"/>
    <mergeCell ref="I127:J127"/>
    <mergeCell ref="AB127:AD127"/>
    <mergeCell ref="AE127:AF127"/>
    <mergeCell ref="AG127:AH127"/>
    <mergeCell ref="N127:P129"/>
    <mergeCell ref="Q127:T129"/>
    <mergeCell ref="U127:W129"/>
    <mergeCell ref="D130:F130"/>
    <mergeCell ref="G130:H130"/>
    <mergeCell ref="I130:J130"/>
    <mergeCell ref="AB130:AD130"/>
    <mergeCell ref="AE130:AF130"/>
    <mergeCell ref="AG130:AH130"/>
    <mergeCell ref="P130:U132"/>
    <mergeCell ref="AN130:AS132"/>
    <mergeCell ref="D131:F131"/>
    <mergeCell ref="G131:H131"/>
    <mergeCell ref="I131:J131"/>
    <mergeCell ref="AB131:AD131"/>
    <mergeCell ref="AE131:AF131"/>
    <mergeCell ref="AG131:AH131"/>
    <mergeCell ref="D132:F132"/>
    <mergeCell ref="G132:H132"/>
    <mergeCell ref="I132:J132"/>
    <mergeCell ref="AB132:AD132"/>
    <mergeCell ref="AE132:AF132"/>
    <mergeCell ref="AG132:AH132"/>
    <mergeCell ref="BD140:BE140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AG141:AH141"/>
    <mergeCell ref="BG139:BJ141"/>
    <mergeCell ref="BL139:BO141"/>
    <mergeCell ref="BQ139:BT141"/>
    <mergeCell ref="Q137:T138"/>
    <mergeCell ref="AO137:AR138"/>
    <mergeCell ref="BL137:BO138"/>
    <mergeCell ref="D138:F138"/>
    <mergeCell ref="G138:H138"/>
    <mergeCell ref="I138:J138"/>
    <mergeCell ref="AB138:AD138"/>
    <mergeCell ref="AE138:AF138"/>
    <mergeCell ref="AG138:AH138"/>
    <mergeCell ref="AY138:BA138"/>
    <mergeCell ref="BB138:BC138"/>
    <mergeCell ref="BD138:BE138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AY141:BA141"/>
    <mergeCell ref="BB141:BC141"/>
    <mergeCell ref="BD141:BE141"/>
    <mergeCell ref="D142:F142"/>
    <mergeCell ref="G142:H142"/>
    <mergeCell ref="I142:J142"/>
    <mergeCell ref="R142:S142"/>
    <mergeCell ref="AB142:AD142"/>
    <mergeCell ref="AE142:AF142"/>
    <mergeCell ref="AG142:AH142"/>
    <mergeCell ref="AP142:AQ142"/>
    <mergeCell ref="AY142:BA142"/>
    <mergeCell ref="BD142:BE142"/>
    <mergeCell ref="L139:O141"/>
    <mergeCell ref="Q139:T141"/>
    <mergeCell ref="V139:Y141"/>
    <mergeCell ref="AJ139:AM141"/>
    <mergeCell ref="AO139:AR141"/>
    <mergeCell ref="AT139:AW141"/>
    <mergeCell ref="D141:F141"/>
    <mergeCell ref="G141:H141"/>
    <mergeCell ref="I141:J141"/>
    <mergeCell ref="AB141:AD141"/>
    <mergeCell ref="AE141:AF141"/>
    <mergeCell ref="BM142:BN142"/>
    <mergeCell ref="M142:N144"/>
    <mergeCell ref="O142:P144"/>
    <mergeCell ref="U142:V144"/>
    <mergeCell ref="W142:X144"/>
    <mergeCell ref="AK142:AL144"/>
    <mergeCell ref="AM142:AN144"/>
    <mergeCell ref="AS142:AT144"/>
    <mergeCell ref="AU142:AV144"/>
    <mergeCell ref="BH142:BI144"/>
    <mergeCell ref="BJ142:BK144"/>
    <mergeCell ref="BP142:BQ144"/>
    <mergeCell ref="BR142:BS144"/>
    <mergeCell ref="D143:F143"/>
    <mergeCell ref="G143:H143"/>
    <mergeCell ref="I143:J143"/>
    <mergeCell ref="AB143:AD143"/>
    <mergeCell ref="AE143:AF143"/>
    <mergeCell ref="AG143:AH143"/>
    <mergeCell ref="AY143:BA143"/>
    <mergeCell ref="BB143:BC143"/>
    <mergeCell ref="BD143:BE143"/>
    <mergeCell ref="R143:S144"/>
    <mergeCell ref="AP143:AQ144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BB144:BC144"/>
    <mergeCell ref="BD144:BE144"/>
    <mergeCell ref="BB142:BC142"/>
    <mergeCell ref="BB145:BC145"/>
    <mergeCell ref="BD145:BE145"/>
    <mergeCell ref="N145:P147"/>
    <mergeCell ref="Q145:T147"/>
    <mergeCell ref="U145:W147"/>
    <mergeCell ref="AL145:AN147"/>
    <mergeCell ref="AO145:AR147"/>
    <mergeCell ref="AS145:AU147"/>
    <mergeCell ref="D147:F147"/>
    <mergeCell ref="G147:H147"/>
    <mergeCell ref="I147:J147"/>
    <mergeCell ref="AB147:AD147"/>
    <mergeCell ref="AE147:AF147"/>
    <mergeCell ref="AG147:AH147"/>
    <mergeCell ref="AY147:BA147"/>
    <mergeCell ref="BB147:BC147"/>
    <mergeCell ref="BD147:BE147"/>
    <mergeCell ref="BI145:BK147"/>
    <mergeCell ref="BL145:BO147"/>
    <mergeCell ref="BP145:BR147"/>
    <mergeCell ref="BK148:BP150"/>
    <mergeCell ref="AG150:AH150"/>
    <mergeCell ref="AY150:BA150"/>
    <mergeCell ref="BB150:BC150"/>
    <mergeCell ref="BD150:BE150"/>
    <mergeCell ref="D146:F146"/>
    <mergeCell ref="G146:H146"/>
    <mergeCell ref="I146:J146"/>
    <mergeCell ref="AB146:AD146"/>
    <mergeCell ref="AE146:AF146"/>
    <mergeCell ref="AG146:AH146"/>
    <mergeCell ref="AY146:BA146"/>
    <mergeCell ref="BB146:BC146"/>
    <mergeCell ref="BD146:BE146"/>
    <mergeCell ref="D145:F145"/>
    <mergeCell ref="G145:H145"/>
    <mergeCell ref="I145:J145"/>
    <mergeCell ref="AB145:AD145"/>
    <mergeCell ref="AE145:AF145"/>
    <mergeCell ref="AG145:AH145"/>
    <mergeCell ref="AY145:BA145"/>
    <mergeCell ref="AG149:AH149"/>
    <mergeCell ref="AY149:BA149"/>
    <mergeCell ref="BB149:BC149"/>
    <mergeCell ref="BD149:BE149"/>
    <mergeCell ref="AG148:AH148"/>
    <mergeCell ref="AY148:BA148"/>
    <mergeCell ref="BB148:BC148"/>
    <mergeCell ref="BD148:BE148"/>
    <mergeCell ref="P148:U150"/>
    <mergeCell ref="AN148:AS150"/>
    <mergeCell ref="D148:F148"/>
    <mergeCell ref="G148:H148"/>
    <mergeCell ref="I148:J148"/>
    <mergeCell ref="AB148:AD148"/>
    <mergeCell ref="AE148:AF148"/>
    <mergeCell ref="D151:F151"/>
    <mergeCell ref="G151:H151"/>
    <mergeCell ref="I151:J151"/>
    <mergeCell ref="AB151:AD151"/>
    <mergeCell ref="AE151:AF151"/>
    <mergeCell ref="D150:F150"/>
    <mergeCell ref="G150:H150"/>
    <mergeCell ref="I150:J150"/>
    <mergeCell ref="AB150:AD150"/>
    <mergeCell ref="AE150:AF150"/>
    <mergeCell ref="D149:F149"/>
    <mergeCell ref="G149:H149"/>
    <mergeCell ref="I149:J149"/>
    <mergeCell ref="AB149:AD149"/>
    <mergeCell ref="AE149:AF149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BB162:BC162"/>
    <mergeCell ref="AW162:AX164"/>
    <mergeCell ref="AY162:AZ164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8" priority="1">
      <formula>ISERROR(M10)</formula>
    </cfRule>
  </conditionalFormatting>
  <pageMargins left="0.7" right="0.7" top="0.75" bottom="0.75" header="0.3" footer="0.3"/>
  <pageSetup paperSize="9" fitToWidth="0" pageOrder="overThenDown" orientation="portrait" r:id="rId1"/>
  <customProperties>
    <customPr name="EpmWorksheetKeyString_GUID" r:id="rId2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H176"/>
  <sheetViews>
    <sheetView showGridLines="0" topLeftCell="A7" zoomScaleNormal="100" workbookViewId="0">
      <selection activeCell="C10" sqref="C10:C20"/>
    </sheetView>
  </sheetViews>
  <sheetFormatPr baseColWidth="10" defaultColWidth="9.109375" defaultRowHeight="14.4" x14ac:dyDescent="0.3"/>
  <cols>
    <col min="1" max="1" width="1.5546875" style="2" customWidth="1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5" width="7.33203125" style="1" customWidth="1"/>
    <col min="26" max="27" width="7.6640625" style="1" bestFit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9.9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22</v>
      </c>
      <c r="C4" s="532" t="s">
        <v>141</v>
      </c>
      <c r="D4" s="15">
        <v>45</v>
      </c>
    </row>
    <row r="5" spans="2:62" ht="21.6" thickBot="1" x14ac:dyDescent="0.45">
      <c r="B5" s="460">
        <v>18</v>
      </c>
      <c r="C5" s="533" t="s">
        <v>132</v>
      </c>
      <c r="D5" s="92">
        <v>32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569" t="s">
        <v>108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622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567">
        <v>27</v>
      </c>
      <c r="J10" s="247"/>
      <c r="K10" s="247"/>
      <c r="L10" s="265">
        <f t="shared" ref="L10:L24" si="0">1.5*R10+Y10+0.5*AE10+AK10+AO10-0.5*S10-0.5*T10-0.5*U10-0.5*V10-Z10-AA10-AB10-1.5*AF10-1.5*AG10-1.5*AH10-1.5*AL10-1.5*AM10-1.5*AN10-AU10-BD10-BE10-BF10-BG10</f>
        <v>2</v>
      </c>
      <c r="M10" s="249">
        <f t="shared" ref="M10:M24" si="1">IFERROR(O10/N10,"")</f>
        <v>0.6</v>
      </c>
      <c r="N10" s="250">
        <f t="shared" ref="N10:N24" si="2">SUM(R10:V10)+SUM(AE10:AH10)+SUM(AK10:AN10)+SUM(Y10:AB10)</f>
        <v>10</v>
      </c>
      <c r="O10" s="251">
        <f t="shared" ref="O10:O24" si="3">R10+AE10+AK10+Y10</f>
        <v>6</v>
      </c>
      <c r="P10" s="252">
        <f t="shared" ref="P10:P24" si="4">IFERROR(R10/SUM(R10:V10),"")</f>
        <v>0.66666666666666663</v>
      </c>
      <c r="Q10" s="253">
        <f t="shared" ref="Q10:Q24" si="5">IF(SUM(R10:V10)=0,"",SUM(R10:V10))</f>
        <v>3</v>
      </c>
      <c r="R10" s="254">
        <v>2</v>
      </c>
      <c r="S10" s="254"/>
      <c r="T10" s="254"/>
      <c r="U10" s="254">
        <v>1</v>
      </c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>
        <f t="shared" ref="AC10:AC24" si="8">IFERROR(AE10/SUM(AE10:AH10),"")</f>
        <v>0.5714285714285714</v>
      </c>
      <c r="AD10" s="253">
        <f t="shared" ref="AD10:AD24" si="9">IF(SUM(AE10:AH10)=0,"",SUM(AE10:AH10))</f>
        <v>7</v>
      </c>
      <c r="AE10" s="254">
        <v>4</v>
      </c>
      <c r="AF10" s="254">
        <v>1</v>
      </c>
      <c r="AG10" s="254"/>
      <c r="AH10" s="255">
        <v>2</v>
      </c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2</v>
      </c>
      <c r="AP10" s="257"/>
      <c r="AQ10" s="254"/>
      <c r="AR10" s="254">
        <v>1</v>
      </c>
      <c r="AS10" s="254"/>
      <c r="AT10" s="255">
        <v>1</v>
      </c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622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568">
        <v>0</v>
      </c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622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568">
        <v>45</v>
      </c>
      <c r="J12" s="264"/>
      <c r="K12" s="264"/>
      <c r="L12" s="265">
        <f t="shared" si="0"/>
        <v>2</v>
      </c>
      <c r="M12" s="277">
        <f>IFERROR(O12/N12,"")</f>
        <v>0.8571428571428571</v>
      </c>
      <c r="N12" s="278">
        <f t="shared" si="2"/>
        <v>7</v>
      </c>
      <c r="O12" s="279">
        <f t="shared" si="3"/>
        <v>6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>
        <f t="shared" si="6"/>
        <v>1</v>
      </c>
      <c r="X12" s="281">
        <f t="shared" si="7"/>
        <v>1</v>
      </c>
      <c r="Y12" s="282">
        <v>1</v>
      </c>
      <c r="Z12" s="282"/>
      <c r="AA12" s="282"/>
      <c r="AB12" s="283"/>
      <c r="AC12" s="280">
        <f t="shared" si="8"/>
        <v>0.83333333333333337</v>
      </c>
      <c r="AD12" s="281">
        <f t="shared" si="9"/>
        <v>6</v>
      </c>
      <c r="AE12" s="282">
        <v>5</v>
      </c>
      <c r="AF12" s="282"/>
      <c r="AG12" s="282">
        <v>1</v>
      </c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622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568">
        <v>29</v>
      </c>
      <c r="J13" s="264"/>
      <c r="K13" s="264"/>
      <c r="L13" s="265">
        <f t="shared" si="0"/>
        <v>1</v>
      </c>
      <c r="M13" s="266">
        <f t="shared" si="1"/>
        <v>0.5</v>
      </c>
      <c r="N13" s="267">
        <f t="shared" si="2"/>
        <v>2</v>
      </c>
      <c r="O13" s="268">
        <f t="shared" si="3"/>
        <v>1</v>
      </c>
      <c r="P13" s="269">
        <f t="shared" si="4"/>
        <v>0.5</v>
      </c>
      <c r="Q13" s="270">
        <f t="shared" si="5"/>
        <v>2</v>
      </c>
      <c r="R13" s="271">
        <v>1</v>
      </c>
      <c r="S13" s="271">
        <v>1</v>
      </c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622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568">
        <v>41</v>
      </c>
      <c r="J14" s="264"/>
      <c r="K14" s="264"/>
      <c r="L14" s="265">
        <f t="shared" si="0"/>
        <v>-3</v>
      </c>
      <c r="M14" s="277">
        <f t="shared" si="1"/>
        <v>0.58333333333333337</v>
      </c>
      <c r="N14" s="278">
        <f t="shared" si="2"/>
        <v>12</v>
      </c>
      <c r="O14" s="279">
        <f t="shared" si="3"/>
        <v>7</v>
      </c>
      <c r="P14" s="280">
        <f t="shared" si="4"/>
        <v>0</v>
      </c>
      <c r="Q14" s="281">
        <f t="shared" si="5"/>
        <v>2</v>
      </c>
      <c r="R14" s="282"/>
      <c r="S14" s="282">
        <v>2</v>
      </c>
      <c r="T14" s="282"/>
      <c r="U14" s="282"/>
      <c r="V14" s="283"/>
      <c r="W14" s="280">
        <f t="shared" si="6"/>
        <v>0.5</v>
      </c>
      <c r="X14" s="281">
        <f t="shared" si="7"/>
        <v>2</v>
      </c>
      <c r="Y14" s="282">
        <v>1</v>
      </c>
      <c r="Z14" s="282">
        <v>1</v>
      </c>
      <c r="AA14" s="282"/>
      <c r="AB14" s="283"/>
      <c r="AC14" s="280">
        <f t="shared" si="8"/>
        <v>0.75</v>
      </c>
      <c r="AD14" s="281">
        <f t="shared" si="9"/>
        <v>8</v>
      </c>
      <c r="AE14" s="282">
        <v>6</v>
      </c>
      <c r="AF14" s="282">
        <v>1</v>
      </c>
      <c r="AG14" s="282"/>
      <c r="AH14" s="283">
        <v>1</v>
      </c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1</v>
      </c>
      <c r="AP14" s="285"/>
      <c r="AQ14" s="282"/>
      <c r="AR14" s="282">
        <v>1</v>
      </c>
      <c r="AS14" s="282"/>
      <c r="AT14" s="283"/>
      <c r="AU14" s="286">
        <f t="shared" si="13"/>
        <v>3</v>
      </c>
      <c r="AV14" s="285">
        <v>1</v>
      </c>
      <c r="AW14" s="282">
        <v>1</v>
      </c>
      <c r="AX14" s="282">
        <v>1</v>
      </c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622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568">
        <v>29</v>
      </c>
      <c r="J15" s="264"/>
      <c r="K15" s="264"/>
      <c r="L15" s="265">
        <f t="shared" si="0"/>
        <v>11.5</v>
      </c>
      <c r="M15" s="266">
        <f t="shared" si="1"/>
        <v>1</v>
      </c>
      <c r="N15" s="267">
        <f t="shared" si="2"/>
        <v>10</v>
      </c>
      <c r="O15" s="268">
        <f t="shared" si="3"/>
        <v>10</v>
      </c>
      <c r="P15" s="269">
        <f t="shared" si="4"/>
        <v>1</v>
      </c>
      <c r="Q15" s="270">
        <f t="shared" si="5"/>
        <v>5</v>
      </c>
      <c r="R15" s="271">
        <v>5</v>
      </c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>
        <f t="shared" si="8"/>
        <v>1</v>
      </c>
      <c r="AD15" s="270">
        <f t="shared" si="9"/>
        <v>4</v>
      </c>
      <c r="AE15" s="271">
        <v>4</v>
      </c>
      <c r="AF15" s="271"/>
      <c r="AG15" s="271"/>
      <c r="AH15" s="272"/>
      <c r="AI15" s="269">
        <f t="shared" si="10"/>
        <v>1</v>
      </c>
      <c r="AJ15" s="270">
        <f t="shared" si="11"/>
        <v>1</v>
      </c>
      <c r="AK15" s="271">
        <v>1</v>
      </c>
      <c r="AL15" s="271"/>
      <c r="AM15" s="271"/>
      <c r="AN15" s="272"/>
      <c r="AO15" s="273">
        <f t="shared" si="12"/>
        <v>1</v>
      </c>
      <c r="AP15" s="274"/>
      <c r="AQ15" s="271"/>
      <c r="AR15" s="271"/>
      <c r="AS15" s="271">
        <v>1</v>
      </c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622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568">
        <v>37</v>
      </c>
      <c r="J16" s="264"/>
      <c r="K16" s="264"/>
      <c r="L16" s="265">
        <f t="shared" si="0"/>
        <v>2.5</v>
      </c>
      <c r="M16" s="277">
        <f t="shared" si="1"/>
        <v>0.83333333333333337</v>
      </c>
      <c r="N16" s="278">
        <f t="shared" si="2"/>
        <v>6</v>
      </c>
      <c r="O16" s="279">
        <f t="shared" si="3"/>
        <v>5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>
        <f t="shared" si="6"/>
        <v>1</v>
      </c>
      <c r="X16" s="281">
        <f t="shared" si="7"/>
        <v>1</v>
      </c>
      <c r="Y16" s="282">
        <v>1</v>
      </c>
      <c r="Z16" s="282"/>
      <c r="AA16" s="282"/>
      <c r="AB16" s="283"/>
      <c r="AC16" s="280">
        <f t="shared" si="8"/>
        <v>0.8</v>
      </c>
      <c r="AD16" s="281">
        <f t="shared" si="9"/>
        <v>5</v>
      </c>
      <c r="AE16" s="282">
        <v>4</v>
      </c>
      <c r="AF16" s="282">
        <v>1</v>
      </c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1</v>
      </c>
      <c r="AP16" s="285"/>
      <c r="AQ16" s="282"/>
      <c r="AR16" s="282"/>
      <c r="AS16" s="282">
        <v>1</v>
      </c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622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568">
        <v>49</v>
      </c>
      <c r="J17" s="264"/>
      <c r="K17" s="264"/>
      <c r="L17" s="265">
        <f t="shared" si="0"/>
        <v>3</v>
      </c>
      <c r="M17" s="266">
        <f t="shared" si="1"/>
        <v>0.8</v>
      </c>
      <c r="N17" s="267">
        <f t="shared" si="2"/>
        <v>5</v>
      </c>
      <c r="O17" s="268">
        <f t="shared" si="3"/>
        <v>4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>
        <f t="shared" si="6"/>
        <v>0.8</v>
      </c>
      <c r="X17" s="270">
        <f t="shared" si="7"/>
        <v>5</v>
      </c>
      <c r="Y17" s="271">
        <v>4</v>
      </c>
      <c r="Z17" s="271"/>
      <c r="AA17" s="271"/>
      <c r="AB17" s="272">
        <v>1</v>
      </c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622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568">
        <v>0</v>
      </c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622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568">
        <v>53</v>
      </c>
      <c r="J19" s="264"/>
      <c r="K19" s="264"/>
      <c r="L19" s="265">
        <f t="shared" si="0"/>
        <v>-1.5</v>
      </c>
      <c r="M19" s="266">
        <f t="shared" si="1"/>
        <v>1</v>
      </c>
      <c r="N19" s="267">
        <f t="shared" si="2"/>
        <v>1</v>
      </c>
      <c r="O19" s="268">
        <f t="shared" si="3"/>
        <v>1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>
        <f t="shared" si="8"/>
        <v>1</v>
      </c>
      <c r="AD19" s="270">
        <f t="shared" si="9"/>
        <v>1</v>
      </c>
      <c r="AE19" s="271">
        <v>1</v>
      </c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1</v>
      </c>
      <c r="AV19" s="274">
        <v>1</v>
      </c>
      <c r="AW19" s="271"/>
      <c r="AX19" s="271"/>
      <c r="AY19" s="271"/>
      <c r="AZ19" s="271"/>
      <c r="BA19" s="271"/>
      <c r="BB19" s="272"/>
      <c r="BC19" s="275"/>
      <c r="BD19" s="271">
        <v>1</v>
      </c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622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568">
        <v>50</v>
      </c>
      <c r="J20" s="264"/>
      <c r="K20" s="264"/>
      <c r="L20" s="265">
        <f t="shared" si="0"/>
        <v>-4</v>
      </c>
      <c r="M20" s="277">
        <f t="shared" si="1"/>
        <v>0.5</v>
      </c>
      <c r="N20" s="278">
        <f t="shared" si="2"/>
        <v>10</v>
      </c>
      <c r="O20" s="279">
        <f t="shared" si="3"/>
        <v>5</v>
      </c>
      <c r="P20" s="280">
        <f t="shared" si="4"/>
        <v>0.5</v>
      </c>
      <c r="Q20" s="281">
        <f t="shared" si="5"/>
        <v>2</v>
      </c>
      <c r="R20" s="282">
        <v>1</v>
      </c>
      <c r="S20" s="282"/>
      <c r="T20" s="282"/>
      <c r="U20" s="282">
        <v>1</v>
      </c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>
        <f t="shared" si="8"/>
        <v>0.5</v>
      </c>
      <c r="AD20" s="281">
        <f t="shared" si="9"/>
        <v>8</v>
      </c>
      <c r="AE20" s="282">
        <v>4</v>
      </c>
      <c r="AF20" s="282">
        <v>2</v>
      </c>
      <c r="AG20" s="282">
        <v>1</v>
      </c>
      <c r="AH20" s="283">
        <v>1</v>
      </c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1</v>
      </c>
      <c r="AP20" s="285"/>
      <c r="AQ20" s="282"/>
      <c r="AR20" s="282"/>
      <c r="AS20" s="282">
        <v>1</v>
      </c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>
        <v>1</v>
      </c>
      <c r="BE20" s="282">
        <v>1</v>
      </c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568">
        <v>20</v>
      </c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568">
        <v>20</v>
      </c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568">
        <v>20</v>
      </c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1.125</v>
      </c>
      <c r="M25" s="309">
        <f>IFERROR(O25/N25,"")</f>
        <v>0.7142857142857143</v>
      </c>
      <c r="N25" s="310">
        <f>SUM(N10:N24)</f>
        <v>63</v>
      </c>
      <c r="O25" s="311">
        <f>SUM(O10:O24)</f>
        <v>45</v>
      </c>
      <c r="P25" s="309">
        <f>IFERROR(R25/SUM(R25:V25),"")</f>
        <v>0.6428571428571429</v>
      </c>
      <c r="Q25" s="310">
        <f>SUM(R25:V25)</f>
        <v>14</v>
      </c>
      <c r="R25" s="310">
        <f>SUM(R10:R24)</f>
        <v>9</v>
      </c>
      <c r="S25" s="310">
        <f>SUM(S10:S24)</f>
        <v>3</v>
      </c>
      <c r="T25" s="310">
        <f>SUM(T10:T24)</f>
        <v>0</v>
      </c>
      <c r="U25" s="310">
        <f>SUM(U10:U24)</f>
        <v>2</v>
      </c>
      <c r="V25" s="312">
        <f>SUM(V10:V24)</f>
        <v>0</v>
      </c>
      <c r="W25" s="309">
        <f>IFERROR(Y25/SUM(Y25:AB25),"")</f>
        <v>0.77777777777777779</v>
      </c>
      <c r="X25" s="313">
        <f>SUM(Y25:AB25)</f>
        <v>9</v>
      </c>
      <c r="Y25" s="310">
        <f>SUM(Y10:Y24)</f>
        <v>7</v>
      </c>
      <c r="Z25" s="310">
        <f>SUM(Z10:Z24)</f>
        <v>1</v>
      </c>
      <c r="AA25" s="310">
        <f>SUM(AA10:AA24)</f>
        <v>0</v>
      </c>
      <c r="AB25" s="312">
        <f>SUM(AB10:AB24)</f>
        <v>1</v>
      </c>
      <c r="AC25" s="309">
        <f>IFERROR(AE25/SUM(AE25:AH25),"")</f>
        <v>0.71794871794871795</v>
      </c>
      <c r="AD25" s="314">
        <f>SUM(AE25:AH25)</f>
        <v>39</v>
      </c>
      <c r="AE25" s="310">
        <f>SUM(AE10:AE24)</f>
        <v>28</v>
      </c>
      <c r="AF25" s="310">
        <f>SUM(AF10:AF24)</f>
        <v>5</v>
      </c>
      <c r="AG25" s="310">
        <f>SUM(AG10:AG24)</f>
        <v>2</v>
      </c>
      <c r="AH25" s="312">
        <f>SUM(AH10:AH24)</f>
        <v>4</v>
      </c>
      <c r="AI25" s="309">
        <f>IFERROR(AK25/SUM(AK25:AN25),"")</f>
        <v>1</v>
      </c>
      <c r="AJ25" s="314">
        <f>SUM(AK25:AN25)</f>
        <v>1</v>
      </c>
      <c r="AK25" s="310">
        <f t="shared" ref="AK25:BE25" si="15">SUM(AK10:AK24)</f>
        <v>1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6</v>
      </c>
      <c r="AP25" s="316">
        <f t="shared" si="15"/>
        <v>0</v>
      </c>
      <c r="AQ25" s="316">
        <f t="shared" si="15"/>
        <v>0</v>
      </c>
      <c r="AR25" s="316">
        <f t="shared" si="15"/>
        <v>2</v>
      </c>
      <c r="AS25" s="316">
        <f t="shared" si="15"/>
        <v>3</v>
      </c>
      <c r="AT25" s="317">
        <f t="shared" si="15"/>
        <v>1</v>
      </c>
      <c r="AU25" s="318">
        <f t="shared" si="15"/>
        <v>4</v>
      </c>
      <c r="AV25" s="318">
        <f t="shared" si="15"/>
        <v>2</v>
      </c>
      <c r="AW25" s="318">
        <f t="shared" si="15"/>
        <v>1</v>
      </c>
      <c r="AX25" s="318">
        <f t="shared" si="15"/>
        <v>1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2</v>
      </c>
      <c r="BE25" s="321">
        <f t="shared" si="15"/>
        <v>1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12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7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>
        <v>0</v>
      </c>
      <c r="Y34" s="100"/>
      <c r="AA34" s="1">
        <f>P37+Q40+R43+S40+T46+U43+Y43+Y40+Z37+AA40+V41+U37</f>
        <v>12</v>
      </c>
      <c r="AH34" s="3"/>
      <c r="AK34" s="100">
        <v>1</v>
      </c>
      <c r="AL34" s="43">
        <v>1</v>
      </c>
      <c r="AM34" s="838">
        <v>1</v>
      </c>
      <c r="AN34" s="838"/>
      <c r="AO34" s="42"/>
      <c r="AP34" s="100"/>
      <c r="AR34" s="1">
        <f>AG37+AH40+AI43+AJ40+AK46+AL43+AP40+AP43+AQ37+AR40+AM41+AL37</f>
        <v>10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1266">
        <f>P37+Q40+S40+R43+U43+T46+Z37+AA40+Y40+Y43+AG37+AH40+AI43+AJ40+AK46+AL43+AP43+AP40+AR40+AQ37+V41+AM41+U37+AL37</f>
        <v>22</v>
      </c>
      <c r="N35" s="858"/>
      <c r="O35"/>
      <c r="Q35" s="3"/>
      <c r="T35" s="101"/>
      <c r="U35" s="43">
        <v>4</v>
      </c>
      <c r="V35" s="779">
        <v>1</v>
      </c>
      <c r="W35" s="779"/>
      <c r="X35" s="44">
        <v>1</v>
      </c>
      <c r="Y35" s="101"/>
      <c r="AH35" s="3"/>
      <c r="AK35" s="101">
        <v>1</v>
      </c>
      <c r="AL35" s="43">
        <v>2</v>
      </c>
      <c r="AM35" s="779">
        <v>1</v>
      </c>
      <c r="AN35" s="779"/>
      <c r="AO35" s="44">
        <v>1</v>
      </c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12</v>
      </c>
      <c r="N36" s="778"/>
      <c r="O36"/>
      <c r="P36" s="93"/>
      <c r="Q36" s="93"/>
      <c r="R36" s="93"/>
      <c r="S36" s="93"/>
      <c r="T36" s="102"/>
      <c r="U36" s="45">
        <v>3</v>
      </c>
      <c r="V36" s="780">
        <v>1</v>
      </c>
      <c r="W36" s="780"/>
      <c r="X36" s="46">
        <v>2</v>
      </c>
      <c r="Y36" s="103"/>
      <c r="Z36" s="93"/>
      <c r="AA36" s="93"/>
      <c r="AB36" s="93"/>
      <c r="AC36" s="93"/>
      <c r="AG36" s="93"/>
      <c r="AH36" s="93"/>
      <c r="AI36" s="93"/>
      <c r="AJ36" s="93">
        <v>1</v>
      </c>
      <c r="AK36" s="102"/>
      <c r="AL36" s="45"/>
      <c r="AM36" s="780">
        <v>1</v>
      </c>
      <c r="AN36" s="780"/>
      <c r="AO36" s="46"/>
      <c r="AP36" s="103">
        <v>1</v>
      </c>
      <c r="AQ36" s="93">
        <v>2</v>
      </c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7</v>
      </c>
      <c r="N37" s="778"/>
      <c r="O37"/>
      <c r="P37" s="727">
        <v>1</v>
      </c>
      <c r="Q37" s="783"/>
      <c r="R37" s="787">
        <f>P37/M35</f>
        <v>4.5454545454545456E-2</v>
      </c>
      <c r="S37" s="788"/>
      <c r="T37" s="95"/>
      <c r="U37" s="791">
        <v>6</v>
      </c>
      <c r="V37" s="792"/>
      <c r="W37" s="797">
        <f>U37/$M$35</f>
        <v>0.27272727272727271</v>
      </c>
      <c r="X37" s="798"/>
      <c r="Y37" s="95"/>
      <c r="Z37" s="727">
        <v>1</v>
      </c>
      <c r="AA37" s="728"/>
      <c r="AB37" s="803">
        <f>Z37/M35</f>
        <v>4.5454545454545456E-2</v>
      </c>
      <c r="AC37" s="804"/>
      <c r="AG37" s="727"/>
      <c r="AH37" s="783"/>
      <c r="AI37" s="787">
        <f>AG37/M35</f>
        <v>0</v>
      </c>
      <c r="AJ37" s="788"/>
      <c r="AK37" s="95"/>
      <c r="AL37" s="791">
        <v>4</v>
      </c>
      <c r="AM37" s="792"/>
      <c r="AN37" s="797">
        <f>AL37/$M$35</f>
        <v>0.18181818181818182</v>
      </c>
      <c r="AO37" s="798"/>
      <c r="AP37" s="95"/>
      <c r="AQ37" s="727">
        <v>2</v>
      </c>
      <c r="AR37" s="728"/>
      <c r="AS37" s="803">
        <f>AQ37/M35</f>
        <v>9.0909090909090912E-2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>
        <f>M37/M35</f>
        <v>0.31818181818181818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>
        <f>(S40+U43+Y40+AJ40+AL43+AP40)/M35</f>
        <v>0.18181818181818182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>
        <f>(+Q40+R43+T46+Y43+AA40+AH40+AI43+AK46+AP43+AR40)/M35</f>
        <v>4.5454545454545456E-2</v>
      </c>
      <c r="N40" s="1194"/>
      <c r="O40"/>
      <c r="P40" s="95"/>
      <c r="Q40" s="764"/>
      <c r="R40" s="751">
        <f>Q40/M35</f>
        <v>0</v>
      </c>
      <c r="S40" s="810"/>
      <c r="T40" s="813">
        <f>S40/M35</f>
        <v>0</v>
      </c>
      <c r="U40" s="95"/>
      <c r="V40" s="809"/>
      <c r="W40" s="809"/>
      <c r="X40" s="95"/>
      <c r="Y40" s="815"/>
      <c r="Z40" s="813">
        <f>Y40/M35</f>
        <v>0</v>
      </c>
      <c r="AA40" s="724"/>
      <c r="AB40" s="751">
        <f>AA40/M35</f>
        <v>0</v>
      </c>
      <c r="AC40" s="95"/>
      <c r="AG40" s="95"/>
      <c r="AH40" s="764"/>
      <c r="AI40" s="751">
        <f>AH40/M35</f>
        <v>0</v>
      </c>
      <c r="AJ40" s="810"/>
      <c r="AK40" s="813">
        <f>AJ40/M35</f>
        <v>0</v>
      </c>
      <c r="AL40" s="95"/>
      <c r="AM40" s="809"/>
      <c r="AN40" s="809"/>
      <c r="AO40" s="95"/>
      <c r="AP40" s="815">
        <v>2</v>
      </c>
      <c r="AQ40" s="813">
        <f>AP40/M35</f>
        <v>9.0909090909090912E-2</v>
      </c>
      <c r="AR40" s="724"/>
      <c r="AS40" s="751">
        <f>AR40/M35</f>
        <v>0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>
        <f>(U37+AL37)/M35</f>
        <v>0.45454545454545453</v>
      </c>
      <c r="N41" s="1194"/>
      <c r="O41"/>
      <c r="P41" s="95"/>
      <c r="Q41" s="765"/>
      <c r="R41" s="751"/>
      <c r="S41" s="811"/>
      <c r="T41" s="814"/>
      <c r="U41" s="95"/>
      <c r="V41" s="771">
        <v>3</v>
      </c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>
        <f>(P37+Z37+AG37+AQ37)/M35</f>
        <v>0.18181818181818182</v>
      </c>
      <c r="N42" s="1194"/>
      <c r="O42"/>
      <c r="P42" s="95"/>
      <c r="Q42" s="766"/>
      <c r="R42" s="752"/>
      <c r="S42" s="812"/>
      <c r="T42" s="814"/>
      <c r="U42" s="95"/>
      <c r="V42" s="772">
        <f>V41/M35</f>
        <v>0.13636363636363635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>
        <f>AM41/M35</f>
        <v>0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>
        <f>SUM(M39:N43)</f>
        <v>1</v>
      </c>
      <c r="J43" s="767" t="s">
        <v>66</v>
      </c>
      <c r="K43" s="768"/>
      <c r="L43" s="767"/>
      <c r="M43" s="1194">
        <f>(V41+AM41)/M35</f>
        <v>0.13636363636363635</v>
      </c>
      <c r="N43" s="1194"/>
      <c r="O43"/>
      <c r="P43" s="95"/>
      <c r="Q43" s="95"/>
      <c r="R43" s="764"/>
      <c r="S43" s="733">
        <f>R43/M35</f>
        <v>0</v>
      </c>
      <c r="T43" s="734"/>
      <c r="U43" s="738">
        <v>1</v>
      </c>
      <c r="V43" s="739"/>
      <c r="W43" s="742">
        <f>U43/M35</f>
        <v>4.5454545454545456E-2</v>
      </c>
      <c r="X43" s="742"/>
      <c r="Y43" s="744"/>
      <c r="Z43" s="745"/>
      <c r="AA43" s="750">
        <f>Y43/M35</f>
        <v>0</v>
      </c>
      <c r="AB43" s="95"/>
      <c r="AC43" s="95"/>
      <c r="AG43" s="95"/>
      <c r="AH43" s="95"/>
      <c r="AI43" s="764"/>
      <c r="AJ43" s="733">
        <f>AI43/M35</f>
        <v>0</v>
      </c>
      <c r="AK43" s="734"/>
      <c r="AL43" s="738">
        <v>1</v>
      </c>
      <c r="AM43" s="739"/>
      <c r="AN43" s="742">
        <f>AL43/M35</f>
        <v>4.5454545454545456E-2</v>
      </c>
      <c r="AO43" s="742"/>
      <c r="AP43" s="744"/>
      <c r="AQ43" s="745"/>
      <c r="AR43" s="750">
        <f>AP43/M35</f>
        <v>0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>
        <f>T46/M35</f>
        <v>0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>
        <v>1</v>
      </c>
      <c r="AL46" s="753"/>
      <c r="AM46" s="754"/>
      <c r="AN46" s="760">
        <f>AK46/M35</f>
        <v>4.5454545454545456E-2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13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6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20</v>
      </c>
      <c r="N56" s="1197"/>
      <c r="O56"/>
      <c r="Q56" s="3"/>
      <c r="T56" s="100"/>
      <c r="U56" s="43">
        <v>1</v>
      </c>
      <c r="V56" s="838">
        <v>1</v>
      </c>
      <c r="W56" s="838"/>
      <c r="X56" s="42">
        <v>2</v>
      </c>
      <c r="Y56" s="100"/>
      <c r="AA56" s="1">
        <f>P59+Q62+S62+R65+U65+T68+V63+U59+Z59+Y62+Y65+AA62</f>
        <v>13</v>
      </c>
      <c r="AH56" s="3"/>
      <c r="AK56" s="100"/>
      <c r="AL56" s="43"/>
      <c r="AM56" s="838">
        <v>1</v>
      </c>
      <c r="AN56" s="838"/>
      <c r="AO56" s="42">
        <v>2</v>
      </c>
      <c r="AP56" s="100"/>
      <c r="AR56" s="1">
        <f>AG59+AH62+AJ62+AI65+AK68+AL65+AM63+AP65+AP62+AR62+AQ59+AL59</f>
        <v>7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13</v>
      </c>
      <c r="N57" s="778"/>
      <c r="O57"/>
      <c r="Q57" s="3"/>
      <c r="T57" s="101"/>
      <c r="U57" s="43">
        <v>1</v>
      </c>
      <c r="V57" s="779">
        <v>2</v>
      </c>
      <c r="W57" s="779"/>
      <c r="X57" s="44">
        <v>1</v>
      </c>
      <c r="Y57" s="101"/>
      <c r="AH57" s="3"/>
      <c r="AK57" s="101"/>
      <c r="AL57" s="43"/>
      <c r="AM57" s="779">
        <v>2</v>
      </c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6</v>
      </c>
      <c r="N58" s="778"/>
      <c r="O58"/>
      <c r="P58" s="93"/>
      <c r="Q58" s="93"/>
      <c r="R58" s="93"/>
      <c r="S58" s="93">
        <v>1</v>
      </c>
      <c r="T58" s="102"/>
      <c r="U58" s="45">
        <v>1</v>
      </c>
      <c r="V58" s="780">
        <v>4</v>
      </c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>
        <v>1</v>
      </c>
      <c r="AM58" s="780"/>
      <c r="AN58" s="780"/>
      <c r="AO58" s="46"/>
      <c r="AP58" s="103"/>
      <c r="AQ58" s="93">
        <v>1</v>
      </c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>
        <f>M58/M56</f>
        <v>0.3</v>
      </c>
      <c r="N59" s="782"/>
      <c r="O59"/>
      <c r="P59" s="727"/>
      <c r="Q59" s="783"/>
      <c r="R59" s="787">
        <f>P59/M57</f>
        <v>0</v>
      </c>
      <c r="S59" s="788"/>
      <c r="T59" s="95"/>
      <c r="U59" s="791">
        <v>5</v>
      </c>
      <c r="V59" s="792"/>
      <c r="W59" s="797">
        <f>U59/$M$35</f>
        <v>0.22727272727272727</v>
      </c>
      <c r="X59" s="798"/>
      <c r="Y59" s="95"/>
      <c r="Z59" s="727">
        <v>3</v>
      </c>
      <c r="AA59" s="728"/>
      <c r="AB59" s="803">
        <f>Z59/M57</f>
        <v>0.23076923076923078</v>
      </c>
      <c r="AC59" s="804"/>
      <c r="AG59" s="727"/>
      <c r="AH59" s="783"/>
      <c r="AI59" s="787">
        <f>AG59/M57</f>
        <v>0</v>
      </c>
      <c r="AJ59" s="788"/>
      <c r="AK59" s="95"/>
      <c r="AL59" s="791">
        <v>2</v>
      </c>
      <c r="AM59" s="792"/>
      <c r="AN59" s="797">
        <f>AL59/$M$35</f>
        <v>9.0909090909090912E-2</v>
      </c>
      <c r="AO59" s="798"/>
      <c r="AP59" s="95"/>
      <c r="AQ59" s="727">
        <v>3</v>
      </c>
      <c r="AR59" s="728"/>
      <c r="AS59" s="803">
        <f>AQ59/M57</f>
        <v>0.23076923076923078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>
        <f>(S62+U65+Y62+AJ62+AL65+AP62)/M56</f>
        <v>0.3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>
        <f>(Q62+R65+T68+Y65+AA62+AH62+AI65+AK68+AP65+AR62)/M56</f>
        <v>0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>
        <f>(U59+AL59)/M56</f>
        <v>0.35</v>
      </c>
      <c r="N62" s="1194"/>
      <c r="O62"/>
      <c r="P62" s="95"/>
      <c r="Q62" s="764"/>
      <c r="R62" s="751">
        <f>Q62/M57</f>
        <v>0</v>
      </c>
      <c r="S62" s="810"/>
      <c r="T62" s="813">
        <f>S62/M57</f>
        <v>0</v>
      </c>
      <c r="U62" s="95"/>
      <c r="V62" s="809"/>
      <c r="W62" s="809"/>
      <c r="X62" s="95"/>
      <c r="Y62" s="815"/>
      <c r="Z62" s="813">
        <f>Y62/M57</f>
        <v>0</v>
      </c>
      <c r="AA62" s="724"/>
      <c r="AB62" s="751">
        <f>AA62/M57</f>
        <v>0</v>
      </c>
      <c r="AC62" s="95"/>
      <c r="AG62" s="95"/>
      <c r="AH62" s="764"/>
      <c r="AI62" s="751">
        <f>AH62/M57</f>
        <v>0</v>
      </c>
      <c r="AJ62" s="810">
        <v>2</v>
      </c>
      <c r="AK62" s="813">
        <f>AJ62/M57</f>
        <v>0.15384615384615385</v>
      </c>
      <c r="AL62" s="95"/>
      <c r="AM62" s="809"/>
      <c r="AN62" s="809"/>
      <c r="AO62" s="95"/>
      <c r="AP62" s="815"/>
      <c r="AQ62" s="813">
        <f>AP62/M57</f>
        <v>0</v>
      </c>
      <c r="AR62" s="724"/>
      <c r="AS62" s="751">
        <f>AR62/M57</f>
        <v>0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>
        <f>(P59+Z59+AG59+AQ59)/M56</f>
        <v>0.3</v>
      </c>
      <c r="N63" s="1194"/>
      <c r="O63"/>
      <c r="P63" s="95"/>
      <c r="Q63" s="765"/>
      <c r="R63" s="751"/>
      <c r="S63" s="811"/>
      <c r="T63" s="814"/>
      <c r="U63" s="95"/>
      <c r="V63" s="771">
        <v>1</v>
      </c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>
        <f>SUM(M60:N64)</f>
        <v>1</v>
      </c>
      <c r="J64" s="767" t="s">
        <v>74</v>
      </c>
      <c r="K64" s="768"/>
      <c r="L64" s="767"/>
      <c r="M64" s="1194">
        <f>(V63+AM63)/M56</f>
        <v>0.05</v>
      </c>
      <c r="N64" s="1194"/>
      <c r="O64"/>
      <c r="P64" s="95"/>
      <c r="Q64" s="766"/>
      <c r="R64" s="752"/>
      <c r="S64" s="812"/>
      <c r="T64" s="814"/>
      <c r="U64" s="95"/>
      <c r="V64" s="772">
        <f>V63/M57</f>
        <v>7.6923076923076927E-2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>
        <f>AM63/M57</f>
        <v>0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>
        <f>R65/M57</f>
        <v>0</v>
      </c>
      <c r="T65" s="734"/>
      <c r="U65" s="738">
        <v>4</v>
      </c>
      <c r="V65" s="739"/>
      <c r="W65" s="742">
        <f>U65/M57</f>
        <v>0.30769230769230771</v>
      </c>
      <c r="X65" s="742"/>
      <c r="Y65" s="744"/>
      <c r="Z65" s="745"/>
      <c r="AA65" s="750">
        <f>Y65/M57</f>
        <v>0</v>
      </c>
      <c r="AB65" s="95"/>
      <c r="AC65" s="95"/>
      <c r="AG65" s="95"/>
      <c r="AH65" s="95"/>
      <c r="AI65" s="764"/>
      <c r="AJ65" s="733">
        <f>AI65/M57</f>
        <v>0</v>
      </c>
      <c r="AK65" s="734"/>
      <c r="AL65" s="738"/>
      <c r="AM65" s="739"/>
      <c r="AN65" s="742">
        <f>AL65/M57</f>
        <v>0</v>
      </c>
      <c r="AO65" s="742"/>
      <c r="AP65" s="744"/>
      <c r="AQ65" s="745"/>
      <c r="AR65" s="750">
        <f>AP65/M57</f>
        <v>0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>
        <f>T68/M57</f>
        <v>0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>
        <f>AK68/M57</f>
        <v>0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AN74" s="1">
        <v>1</v>
      </c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7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Q75" s="1">
        <v>1</v>
      </c>
      <c r="AR75" s="1">
        <f>AL76+AM76+AO76+AL77+AM77+AO77+AL78+AM78+AO78</f>
        <v>6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17</v>
      </c>
      <c r="N76" s="1197"/>
      <c r="O76"/>
      <c r="Q76" s="3"/>
      <c r="T76" s="100"/>
      <c r="U76" s="43"/>
      <c r="V76" s="838">
        <v>1</v>
      </c>
      <c r="W76" s="838"/>
      <c r="X76" s="42"/>
      <c r="Y76" s="100"/>
      <c r="AA76" s="1">
        <f>P79+Q82+S82+R85+U85+T88+V83+U79+Z79+Y82+Y85+AA82</f>
        <v>7</v>
      </c>
      <c r="AH76" s="3"/>
      <c r="AK76" s="100"/>
      <c r="AL76" s="43"/>
      <c r="AM76" s="838"/>
      <c r="AN76" s="838"/>
      <c r="AO76" s="42">
        <v>1</v>
      </c>
      <c r="AP76" s="100"/>
      <c r="AR76" s="1">
        <f>AG79+AH82+AJ82+AI85+AK88+AL85+AM83+AP85+AP82+AR82+AQ79+AL79</f>
        <v>10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7</v>
      </c>
      <c r="N77" s="778"/>
      <c r="O77"/>
      <c r="Q77" s="3"/>
      <c r="T77" s="101"/>
      <c r="U77" s="43"/>
      <c r="V77" s="779">
        <v>1</v>
      </c>
      <c r="W77" s="779"/>
      <c r="X77" s="44"/>
      <c r="Y77" s="101"/>
      <c r="AH77" s="3"/>
      <c r="AK77" s="101"/>
      <c r="AL77" s="43"/>
      <c r="AM77" s="779">
        <v>3</v>
      </c>
      <c r="AN77" s="779"/>
      <c r="AO77" s="44">
        <v>1</v>
      </c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6</v>
      </c>
      <c r="N78" s="778"/>
      <c r="O78"/>
      <c r="P78" s="93"/>
      <c r="Q78" s="93"/>
      <c r="R78" s="93"/>
      <c r="S78" s="93"/>
      <c r="T78" s="102"/>
      <c r="U78" s="45">
        <v>1</v>
      </c>
      <c r="V78" s="780">
        <v>3</v>
      </c>
      <c r="W78" s="780"/>
      <c r="X78" s="46">
        <v>1</v>
      </c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>
        <v>1</v>
      </c>
      <c r="AN78" s="780"/>
      <c r="AO78" s="46"/>
      <c r="AP78" s="103"/>
      <c r="AQ78" s="93">
        <v>1</v>
      </c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>
        <f>M78/M76</f>
        <v>0.35294117647058826</v>
      </c>
      <c r="N79" s="782"/>
      <c r="O79"/>
      <c r="P79" s="727"/>
      <c r="Q79" s="783"/>
      <c r="R79" s="787">
        <f>P79/M77</f>
        <v>0</v>
      </c>
      <c r="S79" s="788"/>
      <c r="T79" s="95"/>
      <c r="U79" s="791">
        <v>4</v>
      </c>
      <c r="V79" s="792"/>
      <c r="W79" s="797">
        <f>U79/$M$35</f>
        <v>0.18181818181818182</v>
      </c>
      <c r="X79" s="798"/>
      <c r="Y79" s="95"/>
      <c r="Z79" s="727"/>
      <c r="AA79" s="728"/>
      <c r="AB79" s="803">
        <f>Z79/M77</f>
        <v>0</v>
      </c>
      <c r="AC79" s="804"/>
      <c r="AG79" s="727"/>
      <c r="AH79" s="783"/>
      <c r="AI79" s="787">
        <f>AG79/M77</f>
        <v>0</v>
      </c>
      <c r="AJ79" s="788"/>
      <c r="AK79" s="95"/>
      <c r="AL79" s="791">
        <v>5</v>
      </c>
      <c r="AM79" s="792"/>
      <c r="AN79" s="797">
        <f>AL79/$M$35</f>
        <v>0.22727272727272727</v>
      </c>
      <c r="AO79" s="798"/>
      <c r="AP79" s="95"/>
      <c r="AQ79" s="727">
        <v>3</v>
      </c>
      <c r="AR79" s="728"/>
      <c r="AS79" s="803">
        <f>AQ79/M77</f>
        <v>0.42857142857142855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>
        <f>(S82+U85+Y82+AJ82+AL85+AP82)/M76</f>
        <v>0.17647058823529413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>
        <f>(Q82+R85+T88+Y85+AA82+AH82+AI85+AK88+AP85+AR82)/M76</f>
        <v>0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>
        <f>(U79+AL79)/M76</f>
        <v>0.52941176470588236</v>
      </c>
      <c r="N82" s="1194"/>
      <c r="O82"/>
      <c r="P82" s="95"/>
      <c r="Q82" s="764"/>
      <c r="R82" s="751">
        <f>Q82/M77</f>
        <v>0</v>
      </c>
      <c r="S82" s="810"/>
      <c r="T82" s="813">
        <f>S82/M77</f>
        <v>0</v>
      </c>
      <c r="U82" s="95"/>
      <c r="V82" s="809"/>
      <c r="W82" s="809"/>
      <c r="X82" s="95"/>
      <c r="Y82" s="815"/>
      <c r="Z82" s="813">
        <f>Y82/M77</f>
        <v>0</v>
      </c>
      <c r="AA82" s="724"/>
      <c r="AB82" s="751">
        <f>AA82/M77</f>
        <v>0</v>
      </c>
      <c r="AC82" s="95"/>
      <c r="AG82" s="95"/>
      <c r="AH82" s="764"/>
      <c r="AI82" s="751">
        <f>AH82/M77</f>
        <v>0</v>
      </c>
      <c r="AJ82" s="810">
        <v>1</v>
      </c>
      <c r="AK82" s="813">
        <f>AJ82/M77</f>
        <v>0.14285714285714285</v>
      </c>
      <c r="AL82" s="95"/>
      <c r="AM82" s="809"/>
      <c r="AN82" s="809"/>
      <c r="AO82" s="95"/>
      <c r="AP82" s="815"/>
      <c r="AQ82" s="813">
        <f>AP82/M77</f>
        <v>0</v>
      </c>
      <c r="AR82" s="724"/>
      <c r="AS82" s="751">
        <f>AR82/M77</f>
        <v>0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>
        <f>(P79+Z79+AG79+AQ79)/M76</f>
        <v>0.17647058823529413</v>
      </c>
      <c r="N83" s="1194"/>
      <c r="O83"/>
      <c r="P83" s="95"/>
      <c r="Q83" s="765"/>
      <c r="R83" s="751"/>
      <c r="S83" s="811"/>
      <c r="T83" s="814"/>
      <c r="U83" s="95"/>
      <c r="V83" s="771">
        <v>2</v>
      </c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>
        <f>SUM(M80:N84)</f>
        <v>1</v>
      </c>
      <c r="J84" s="767" t="s">
        <v>74</v>
      </c>
      <c r="K84" s="768"/>
      <c r="L84" s="767"/>
      <c r="M84" s="1194">
        <f>(V83+AM83)/M76</f>
        <v>0.11764705882352941</v>
      </c>
      <c r="N84" s="1194"/>
      <c r="O84"/>
      <c r="P84" s="95"/>
      <c r="Q84" s="766"/>
      <c r="R84" s="752"/>
      <c r="S84" s="812"/>
      <c r="T84" s="814"/>
      <c r="U84" s="95"/>
      <c r="V84" s="772">
        <f>V83/M77</f>
        <v>0.2857142857142857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>
        <f>AM83/M77</f>
        <v>0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>
        <f>R85/M77</f>
        <v>0</v>
      </c>
      <c r="T85" s="734"/>
      <c r="U85" s="738">
        <v>1</v>
      </c>
      <c r="V85" s="739"/>
      <c r="W85" s="742">
        <f>U85/M77</f>
        <v>0.14285714285714285</v>
      </c>
      <c r="X85" s="742"/>
      <c r="Y85" s="744"/>
      <c r="Z85" s="745"/>
      <c r="AA85" s="750">
        <f>Y85/M77</f>
        <v>0</v>
      </c>
      <c r="AB85" s="95"/>
      <c r="AC85" s="95"/>
      <c r="AG85" s="95"/>
      <c r="AH85" s="95"/>
      <c r="AI85" s="764"/>
      <c r="AJ85" s="733">
        <f>AI85/M77</f>
        <v>0</v>
      </c>
      <c r="AK85" s="734"/>
      <c r="AL85" s="738">
        <v>1</v>
      </c>
      <c r="AM85" s="739"/>
      <c r="AN85" s="742">
        <f>AL85/M77</f>
        <v>0.14285714285714285</v>
      </c>
      <c r="AO85" s="742"/>
      <c r="AP85" s="744"/>
      <c r="AQ85" s="745"/>
      <c r="AR85" s="750">
        <f>AP85/M77</f>
        <v>0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>
        <f>T88/M77</f>
        <v>0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>
        <f>AK88/M77</f>
        <v>0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32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19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50">
        <f>P101+Q104+S104+R107+U107+T110+V105+Y107+Y104+AA104+Z101+AG101+AH104+AI107+AJ104+AK110+AL107+AM105+AP107+AP104+AQ101+U101+AL101</f>
        <v>59</v>
      </c>
      <c r="N98" s="778"/>
      <c r="O98"/>
      <c r="Q98" s="3"/>
      <c r="T98" s="100"/>
      <c r="U98" s="43">
        <f t="shared" ref="U98:X103" si="16">U56+U34+U76</f>
        <v>1</v>
      </c>
      <c r="V98" s="838">
        <f t="shared" si="16"/>
        <v>2</v>
      </c>
      <c r="W98" s="838">
        <f t="shared" si="16"/>
        <v>0</v>
      </c>
      <c r="X98" s="42">
        <f t="shared" si="16"/>
        <v>2</v>
      </c>
      <c r="Y98" s="100"/>
      <c r="AA98" s="1">
        <f>P101+Q104+R107+S104+T110+U107+V105+U101+Y107+Y104+AA104+Z101</f>
        <v>32</v>
      </c>
      <c r="AH98" s="3"/>
      <c r="AK98" s="100"/>
      <c r="AL98" s="43">
        <f>AL56+AL34+AL76</f>
        <v>1</v>
      </c>
      <c r="AM98" s="838">
        <f t="shared" ref="AM98:AO98" si="17">AM56+AM34+AM76</f>
        <v>2</v>
      </c>
      <c r="AN98" s="838">
        <f t="shared" si="17"/>
        <v>0</v>
      </c>
      <c r="AO98" s="42">
        <f t="shared" si="17"/>
        <v>3</v>
      </c>
      <c r="AP98" s="100"/>
      <c r="AR98" s="1">
        <f>AG101+AH104+AI107+AJ104+AK110+AL107+AM105+AL101+AP107+AP104+AR104+AQ101</f>
        <v>27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32</v>
      </c>
      <c r="N99" s="778"/>
      <c r="O99"/>
      <c r="Q99" s="3"/>
      <c r="T99" s="101"/>
      <c r="U99" s="43">
        <f t="shared" si="16"/>
        <v>5</v>
      </c>
      <c r="V99" s="779">
        <f t="shared" si="16"/>
        <v>4</v>
      </c>
      <c r="W99" s="779">
        <f t="shared" si="16"/>
        <v>0</v>
      </c>
      <c r="X99" s="44">
        <f t="shared" si="16"/>
        <v>2</v>
      </c>
      <c r="Y99" s="101"/>
      <c r="AH99" s="3"/>
      <c r="AK99" s="101"/>
      <c r="AL99" s="43">
        <f t="shared" ref="AL99:AO103" si="18">AL57+AL35+AL77</f>
        <v>2</v>
      </c>
      <c r="AM99" s="779">
        <f t="shared" si="18"/>
        <v>6</v>
      </c>
      <c r="AN99" s="779">
        <f t="shared" si="18"/>
        <v>0</v>
      </c>
      <c r="AO99" s="44">
        <f t="shared" si="18"/>
        <v>2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19</v>
      </c>
      <c r="N100" s="778"/>
      <c r="O100"/>
      <c r="P100" s="93"/>
      <c r="Q100" s="93"/>
      <c r="R100" s="93"/>
      <c r="S100" s="93"/>
      <c r="T100" s="102"/>
      <c r="U100" s="45">
        <f t="shared" si="16"/>
        <v>5</v>
      </c>
      <c r="V100" s="780">
        <f t="shared" si="16"/>
        <v>8</v>
      </c>
      <c r="W100" s="780">
        <f t="shared" si="16"/>
        <v>0</v>
      </c>
      <c r="X100" s="46">
        <f t="shared" si="16"/>
        <v>3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1</v>
      </c>
      <c r="AM100" s="780">
        <f t="shared" si="18"/>
        <v>2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>
        <f>M100/M98</f>
        <v>0.32203389830508472</v>
      </c>
      <c r="N101" s="846"/>
      <c r="O101"/>
      <c r="P101" s="727">
        <f t="shared" ref="P101:T109" si="19">P59+P37+P79</f>
        <v>1</v>
      </c>
      <c r="Q101" s="783">
        <f t="shared" si="19"/>
        <v>0</v>
      </c>
      <c r="R101" s="787">
        <f>P101/$M$98</f>
        <v>1.6949152542372881E-2</v>
      </c>
      <c r="S101" s="788"/>
      <c r="T101" s="95"/>
      <c r="U101" s="791">
        <f t="shared" si="16"/>
        <v>15</v>
      </c>
      <c r="V101" s="792">
        <f t="shared" si="16"/>
        <v>0</v>
      </c>
      <c r="W101" s="797">
        <f>U101/$M$35</f>
        <v>0.68181818181818177</v>
      </c>
      <c r="X101" s="798"/>
      <c r="Y101" s="95"/>
      <c r="Z101" s="727">
        <f t="shared" ref="Z101:AA103" si="20">Z59+Z37+Z79</f>
        <v>4</v>
      </c>
      <c r="AA101" s="728">
        <f t="shared" si="20"/>
        <v>0</v>
      </c>
      <c r="AB101" s="803">
        <f>Z101/$M$98</f>
        <v>6.7796610169491525E-2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>
        <f>AG101/$M$98</f>
        <v>0</v>
      </c>
      <c r="AJ101" s="788"/>
      <c r="AK101" s="95"/>
      <c r="AL101" s="791">
        <f t="shared" si="18"/>
        <v>11</v>
      </c>
      <c r="AM101" s="792">
        <f t="shared" si="18"/>
        <v>0</v>
      </c>
      <c r="AN101" s="797">
        <f>AL101/$M$35</f>
        <v>0.5</v>
      </c>
      <c r="AO101" s="798"/>
      <c r="AP101" s="95"/>
      <c r="AQ101" s="727">
        <f t="shared" ref="AQ101:AR103" si="22">AQ59+AQ37+AQ79</f>
        <v>8</v>
      </c>
      <c r="AR101" s="728">
        <f t="shared" si="22"/>
        <v>0</v>
      </c>
      <c r="AS101" s="803">
        <f>AQ101/$M$98</f>
        <v>0.13559322033898305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>
        <f>(S104+U107+Y104+AJ104+AL107+AP104)/M98</f>
        <v>0.22033898305084745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>
        <f>(Q104+R107+T110+Y107+AA104+AH104+AI107+AK110+AP107+AR104)/M98</f>
        <v>1.6949152542372881E-2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>
        <f>(U101+AL101)/M98</f>
        <v>0.44067796610169491</v>
      </c>
      <c r="N104" s="841"/>
      <c r="O104"/>
      <c r="P104" s="95"/>
      <c r="Q104" s="764">
        <f t="shared" si="19"/>
        <v>0</v>
      </c>
      <c r="R104" s="751">
        <f t="shared" si="19"/>
        <v>0</v>
      </c>
      <c r="S104" s="810">
        <f t="shared" si="19"/>
        <v>0</v>
      </c>
      <c r="T104" s="813">
        <f t="shared" si="19"/>
        <v>0</v>
      </c>
      <c r="U104" s="95"/>
      <c r="V104" s="809"/>
      <c r="W104" s="809"/>
      <c r="X104" s="95"/>
      <c r="Y104" s="815">
        <f t="shared" ref="Y104:AB109" si="23">Y62+Y40+Y82</f>
        <v>0</v>
      </c>
      <c r="Z104" s="813">
        <f t="shared" si="23"/>
        <v>0</v>
      </c>
      <c r="AA104" s="724">
        <f t="shared" si="23"/>
        <v>0</v>
      </c>
      <c r="AB104" s="751">
        <f t="shared" si="23"/>
        <v>0</v>
      </c>
      <c r="AC104" s="95"/>
      <c r="AG104" s="95"/>
      <c r="AH104" s="764">
        <f t="shared" si="21"/>
        <v>0</v>
      </c>
      <c r="AI104" s="751">
        <f t="shared" si="21"/>
        <v>0</v>
      </c>
      <c r="AJ104" s="810">
        <f t="shared" si="21"/>
        <v>3</v>
      </c>
      <c r="AK104" s="813">
        <f t="shared" si="21"/>
        <v>0.2967032967032967</v>
      </c>
      <c r="AL104" s="95"/>
      <c r="AM104" s="809"/>
      <c r="AN104" s="809"/>
      <c r="AO104" s="95"/>
      <c r="AP104" s="815">
        <f t="shared" ref="AP104:AS109" si="24">AP62+AP40+AP82</f>
        <v>2</v>
      </c>
      <c r="AQ104" s="813">
        <f t="shared" si="24"/>
        <v>9.0909090909090912E-2</v>
      </c>
      <c r="AR104" s="724">
        <f t="shared" si="24"/>
        <v>0</v>
      </c>
      <c r="AS104" s="751">
        <f t="shared" si="24"/>
        <v>0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>
        <f>(P101+Z101+AG101+AQ101)/M98</f>
        <v>0.22033898305084745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6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>
        <f>(V105+AM105)/M98</f>
        <v>0.10169491525423729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>
        <f>V105/$M$98</f>
        <v>0.10169491525423729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>
        <f>AM105/$M$98</f>
        <v>0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>
        <f>R107/$M$98</f>
        <v>0</v>
      </c>
      <c r="T107" s="734"/>
      <c r="U107" s="738">
        <f t="shared" ref="U107:V109" si="25">U65+U43+U85</f>
        <v>6</v>
      </c>
      <c r="V107" s="739">
        <f t="shared" si="25"/>
        <v>0</v>
      </c>
      <c r="W107" s="742">
        <f>U107/$M$98</f>
        <v>0.10169491525423729</v>
      </c>
      <c r="X107" s="742"/>
      <c r="Y107" s="744">
        <f t="shared" si="23"/>
        <v>0</v>
      </c>
      <c r="Z107" s="745">
        <f t="shared" si="23"/>
        <v>0</v>
      </c>
      <c r="AA107" s="750">
        <f>Y107/$M$98</f>
        <v>0</v>
      </c>
      <c r="AB107" s="95"/>
      <c r="AC107" s="95"/>
      <c r="AG107" s="95"/>
      <c r="AH107" s="95"/>
      <c r="AI107" s="764">
        <f t="shared" si="21"/>
        <v>0</v>
      </c>
      <c r="AJ107" s="733">
        <f>AI107/$M$98</f>
        <v>0</v>
      </c>
      <c r="AK107" s="734"/>
      <c r="AL107" s="738">
        <f t="shared" ref="AL107:AM109" si="26">AL65+AL43+AL85</f>
        <v>2</v>
      </c>
      <c r="AM107" s="739">
        <f t="shared" si="26"/>
        <v>0</v>
      </c>
      <c r="AN107" s="742">
        <f>AL107/$M$98</f>
        <v>3.3898305084745763E-2</v>
      </c>
      <c r="AO107" s="742"/>
      <c r="AP107" s="744">
        <f t="shared" si="24"/>
        <v>0</v>
      </c>
      <c r="AQ107" s="745">
        <f t="shared" si="24"/>
        <v>0</v>
      </c>
      <c r="AR107" s="750">
        <f>AP107/$M$98</f>
        <v>0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>
        <f>T110/$M$98</f>
        <v>0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1</v>
      </c>
      <c r="AL110" s="753">
        <f t="shared" si="28"/>
        <v>0</v>
      </c>
      <c r="AM110" s="754">
        <f t="shared" si="28"/>
        <v>0</v>
      </c>
      <c r="AN110" s="760">
        <f>AK110/$M$98</f>
        <v>1.6949152542372881E-2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259" t="s">
        <v>78</v>
      </c>
      <c r="E120" s="1260"/>
      <c r="F120" s="1261"/>
      <c r="G120" s="1156">
        <f>M98+AE120</f>
        <v>59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>
        <f>AE120/G120</f>
        <v>0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>
        <f>I123</f>
        <v>1.6949152542372881E-2</v>
      </c>
      <c r="M121" s="1117"/>
      <c r="N121" s="1118"/>
      <c r="O121" s="1119"/>
      <c r="P121" s="169"/>
      <c r="Q121" s="1128">
        <f>I132</f>
        <v>0.13559322033898305</v>
      </c>
      <c r="R121" s="977"/>
      <c r="S121" s="977"/>
      <c r="T121" s="978"/>
      <c r="U121" s="173"/>
      <c r="V121" s="1116">
        <f>I124</f>
        <v>0.20338983050847459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>
        <f>AG123</f>
        <v>0</v>
      </c>
      <c r="AK121" s="1117"/>
      <c r="AL121" s="1118"/>
      <c r="AM121" s="1119"/>
      <c r="AN121" s="169"/>
      <c r="AO121" s="1128">
        <f>AG133</f>
        <v>0</v>
      </c>
      <c r="AP121" s="977"/>
      <c r="AQ121" s="977"/>
      <c r="AR121" s="978"/>
      <c r="AS121" s="173"/>
      <c r="AT121" s="1116">
        <f>AG124</f>
        <v>0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51</v>
      </c>
      <c r="C122" s="160">
        <f>AE138+BB138+AE120</f>
        <v>51</v>
      </c>
      <c r="D122" s="1150" t="s">
        <v>65</v>
      </c>
      <c r="E122" s="1056"/>
      <c r="F122" s="1056"/>
      <c r="G122" s="1059">
        <f>P101+Z101+AG101+AQ101+AV159+BF159</f>
        <v>13</v>
      </c>
      <c r="H122" s="1059"/>
      <c r="I122" s="1053">
        <f t="shared" ref="I122:I134" si="29">G122/$G$120</f>
        <v>0.22033898305084745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>
        <f t="shared" ref="AG122:AG134" si="30">AE122/$G$120</f>
        <v>0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>
        <f>AG138+BD138</f>
        <v>0.86440677966101687</v>
      </c>
      <c r="C123" s="164">
        <f>AG120+I138</f>
        <v>0.86440677966101698</v>
      </c>
      <c r="D123" s="1067" t="s">
        <v>80</v>
      </c>
      <c r="E123" s="1068"/>
      <c r="F123" s="1069"/>
      <c r="G123" s="1070">
        <f>P101+AG101+AV159</f>
        <v>1</v>
      </c>
      <c r="H123" s="839"/>
      <c r="I123" s="841">
        <f t="shared" si="29"/>
        <v>1.6949152542372881E-2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>
        <f t="shared" si="30"/>
        <v>0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12</v>
      </c>
      <c r="H124" s="839"/>
      <c r="I124" s="841">
        <f t="shared" si="29"/>
        <v>0.20338983050847459</v>
      </c>
      <c r="J124" s="1071"/>
      <c r="K124" s="161"/>
      <c r="L124" s="174"/>
      <c r="M124" s="1107"/>
      <c r="N124" s="1108"/>
      <c r="O124" s="1101">
        <f>I130</f>
        <v>5.0847457627118647E-2</v>
      </c>
      <c r="P124" s="1102"/>
      <c r="Q124" s="165"/>
      <c r="R124" s="1114"/>
      <c r="S124" s="1114"/>
      <c r="T124" s="167"/>
      <c r="U124" s="1101">
        <f>I131</f>
        <v>3.3898305084745763E-2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>
        <f t="shared" si="30"/>
        <v>0</v>
      </c>
      <c r="AH124" s="1071"/>
      <c r="AI124" s="161"/>
      <c r="AJ124" s="174"/>
      <c r="AK124" s="1107"/>
      <c r="AL124" s="1108"/>
      <c r="AM124" s="1101">
        <f>AG130</f>
        <v>0</v>
      </c>
      <c r="AN124" s="1102"/>
      <c r="AO124" s="165"/>
      <c r="AP124" s="1114"/>
      <c r="AQ124" s="1114"/>
      <c r="AR124" s="167"/>
      <c r="AS124" s="1101">
        <f>AG131</f>
        <v>0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1</v>
      </c>
      <c r="H125" s="1059"/>
      <c r="I125" s="1053">
        <f t="shared" si="29"/>
        <v>1.6949152542372881E-2</v>
      </c>
      <c r="J125" s="1054"/>
      <c r="L125" s="175"/>
      <c r="M125" s="1109"/>
      <c r="N125" s="1098"/>
      <c r="O125" s="1103"/>
      <c r="P125" s="1104"/>
      <c r="Q125" s="175"/>
      <c r="R125" s="1110">
        <f>I134</f>
        <v>0.10169491525423729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>
        <f t="shared" si="30"/>
        <v>0</v>
      </c>
      <c r="AH125" s="1054"/>
      <c r="AJ125" s="175"/>
      <c r="AK125" s="1109"/>
      <c r="AL125" s="1098"/>
      <c r="AM125" s="1103"/>
      <c r="AN125" s="1104"/>
      <c r="AO125" s="175"/>
      <c r="AP125" s="1110">
        <f>AG134</f>
        <v>0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>
        <f t="shared" si="29"/>
        <v>0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>
        <f t="shared" si="30"/>
        <v>0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>
        <f t="shared" si="29"/>
        <v>0</v>
      </c>
      <c r="J127" s="1071"/>
      <c r="L127" s="165"/>
      <c r="M127" s="183"/>
      <c r="N127" s="1081">
        <f>I126</f>
        <v>0</v>
      </c>
      <c r="O127" s="1082"/>
      <c r="P127" s="1083"/>
      <c r="Q127" s="1089">
        <f>I132</f>
        <v>0.13559322033898305</v>
      </c>
      <c r="R127" s="1090"/>
      <c r="S127" s="1090"/>
      <c r="T127" s="1091"/>
      <c r="U127" s="1072">
        <f>I127</f>
        <v>0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>
        <f t="shared" si="30"/>
        <v>0</v>
      </c>
      <c r="AH127" s="1071"/>
      <c r="AJ127" s="165"/>
      <c r="AK127" s="183"/>
      <c r="AL127" s="1081">
        <f>AG126</f>
        <v>0</v>
      </c>
      <c r="AM127" s="1082"/>
      <c r="AN127" s="1083"/>
      <c r="AO127" s="1089">
        <f>AG132</f>
        <v>0</v>
      </c>
      <c r="AP127" s="1090"/>
      <c r="AQ127" s="1090"/>
      <c r="AR127" s="1091"/>
      <c r="AS127" s="1072">
        <f>AG127</f>
        <v>0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1</v>
      </c>
      <c r="H128" s="839"/>
      <c r="I128" s="841">
        <f t="shared" si="29"/>
        <v>1.6949152542372881E-2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>
        <f t="shared" si="30"/>
        <v>0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13</v>
      </c>
      <c r="H129" s="1059"/>
      <c r="I129" s="1053">
        <f t="shared" si="29"/>
        <v>0.22033898305084745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>
        <f t="shared" si="30"/>
        <v>0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3</v>
      </c>
      <c r="H130" s="839"/>
      <c r="I130" s="841">
        <f t="shared" si="29"/>
        <v>5.0847457627118647E-2</v>
      </c>
      <c r="J130" s="1071"/>
      <c r="L130" s="165"/>
      <c r="M130" s="144"/>
      <c r="N130" s="181"/>
      <c r="O130" s="182"/>
      <c r="P130" s="1072">
        <f>I128</f>
        <v>1.6949152542372881E-2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>
        <f t="shared" si="30"/>
        <v>0</v>
      </c>
      <c r="AH130" s="1071"/>
      <c r="AJ130" s="165"/>
      <c r="AK130" s="144"/>
      <c r="AL130" s="181"/>
      <c r="AM130" s="182"/>
      <c r="AN130" s="1072">
        <f>AG128</f>
        <v>0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2</v>
      </c>
      <c r="H131" s="839"/>
      <c r="I131" s="841">
        <f t="shared" si="29"/>
        <v>3.3898305084745763E-2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>
        <f t="shared" si="30"/>
        <v>0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8</v>
      </c>
      <c r="H132" s="839"/>
      <c r="I132" s="841">
        <f t="shared" si="29"/>
        <v>0.13559322033898305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>
        <f t="shared" si="30"/>
        <v>0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26</v>
      </c>
      <c r="H133" s="1059"/>
      <c r="I133" s="1053">
        <f t="shared" si="29"/>
        <v>0.44067796610169491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>
        <f t="shared" si="30"/>
        <v>0</v>
      </c>
      <c r="AH133" s="1054"/>
    </row>
    <row r="134" spans="3:72" ht="16.2" thickBot="1" x14ac:dyDescent="0.35">
      <c r="C134" s="158">
        <f>G134+G129+G125+G122</f>
        <v>33</v>
      </c>
      <c r="D134" s="1060" t="s">
        <v>88</v>
      </c>
      <c r="E134" s="1061"/>
      <c r="F134" s="1061"/>
      <c r="G134" s="1063">
        <f>V105+AM105+BB163</f>
        <v>6</v>
      </c>
      <c r="H134" s="1063"/>
      <c r="I134" s="1064">
        <f t="shared" si="29"/>
        <v>0.10169491525423729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>
        <f t="shared" si="30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0.86440677966101687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262" t="s">
        <v>92</v>
      </c>
      <c r="E138" s="1263"/>
      <c r="F138" s="1264"/>
      <c r="G138" s="1145">
        <f>AE138+BB138</f>
        <v>51</v>
      </c>
      <c r="H138" s="1145"/>
      <c r="I138" s="1146">
        <f>G138/$G$120</f>
        <v>0.86440677966101698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32</v>
      </c>
      <c r="AF138" s="1143"/>
      <c r="AG138" s="1148">
        <f>AE138/$G$120</f>
        <v>0.5423728813559322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19</v>
      </c>
      <c r="BC138" s="1143"/>
      <c r="BD138" s="1148">
        <f>BB138/$G$120</f>
        <v>0.32203389830508472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>
        <f>I141</f>
        <v>1.6949152542372881E-2</v>
      </c>
      <c r="M139" s="1117"/>
      <c r="N139" s="1118"/>
      <c r="O139" s="1119"/>
      <c r="P139" s="169"/>
      <c r="Q139" s="1128">
        <f>I151</f>
        <v>0.44067796610169491</v>
      </c>
      <c r="R139" s="977"/>
      <c r="S139" s="977"/>
      <c r="T139" s="978"/>
      <c r="U139" s="173"/>
      <c r="V139" s="1116">
        <f>I142</f>
        <v>0.20338983050847459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>
        <f>AG141</f>
        <v>1.6949152542372881E-2</v>
      </c>
      <c r="AK139" s="1117"/>
      <c r="AL139" s="1118"/>
      <c r="AM139" s="1119"/>
      <c r="AN139" s="169"/>
      <c r="AO139" s="1128">
        <f>AG151</f>
        <v>0.25423728813559321</v>
      </c>
      <c r="AP139" s="977"/>
      <c r="AQ139" s="977"/>
      <c r="AR139" s="978"/>
      <c r="AS139" s="173"/>
      <c r="AT139" s="1116">
        <f>AG142</f>
        <v>6.7796610169491525E-2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>
        <f>BD141</f>
        <v>0</v>
      </c>
      <c r="BH139" s="1117"/>
      <c r="BI139" s="1118"/>
      <c r="BJ139" s="1119"/>
      <c r="BK139" s="169"/>
      <c r="BL139" s="1128">
        <f>BD151</f>
        <v>0.1864406779661017</v>
      </c>
      <c r="BM139" s="977"/>
      <c r="BN139" s="977"/>
      <c r="BO139" s="978"/>
      <c r="BP139" s="173"/>
      <c r="BQ139" s="1116">
        <f>BD142</f>
        <v>0.13559322033898305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13</v>
      </c>
      <c r="H140" s="1059"/>
      <c r="I140" s="1053">
        <f t="shared" ref="I140:I152" si="32">G140/$G$120</f>
        <v>0.22033898305084745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5</v>
      </c>
      <c r="AF140" s="1059"/>
      <c r="AG140" s="1053">
        <f t="shared" ref="AG140:AG152" si="33">AE140/$G$120</f>
        <v>8.4745762711864403E-2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8</v>
      </c>
      <c r="BC140" s="1059"/>
      <c r="BD140" s="1053">
        <f t="shared" ref="BD140:BD152" si="34">BB140/$G$120</f>
        <v>0.13559322033898305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1</v>
      </c>
      <c r="H141" s="839"/>
      <c r="I141" s="841">
        <f t="shared" si="32"/>
        <v>1.6949152542372881E-2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1</v>
      </c>
      <c r="AF141" s="839"/>
      <c r="AG141" s="841">
        <f t="shared" si="33"/>
        <v>1.6949152542372881E-2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>
        <f t="shared" si="34"/>
        <v>0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12</v>
      </c>
      <c r="H142" s="839"/>
      <c r="I142" s="841">
        <f t="shared" si="32"/>
        <v>0.20338983050847459</v>
      </c>
      <c r="J142" s="1071"/>
      <c r="L142" s="174"/>
      <c r="M142" s="1107"/>
      <c r="N142" s="1108"/>
      <c r="O142" s="1101">
        <f>I148</f>
        <v>5.0847457627118647E-2</v>
      </c>
      <c r="P142" s="1102"/>
      <c r="Q142" s="165"/>
      <c r="R142" s="1114"/>
      <c r="S142" s="1114"/>
      <c r="T142" s="167"/>
      <c r="U142" s="1101">
        <f>I149</f>
        <v>3.3898305084745763E-2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4</v>
      </c>
      <c r="AF142" s="839"/>
      <c r="AG142" s="841">
        <f t="shared" si="33"/>
        <v>6.7796610169491525E-2</v>
      </c>
      <c r="AH142" s="1071"/>
      <c r="AJ142" s="174"/>
      <c r="AK142" s="1107"/>
      <c r="AL142" s="1108"/>
      <c r="AM142" s="1101">
        <f>AG148</f>
        <v>0</v>
      </c>
      <c r="AN142" s="1102"/>
      <c r="AO142" s="165"/>
      <c r="AP142" s="1114"/>
      <c r="AQ142" s="1114"/>
      <c r="AR142" s="167"/>
      <c r="AS142" s="1101">
        <f>AG149</f>
        <v>0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8</v>
      </c>
      <c r="BC142" s="839"/>
      <c r="BD142" s="841">
        <f t="shared" si="34"/>
        <v>0.13559322033898305</v>
      </c>
      <c r="BE142" s="1071"/>
      <c r="BG142" s="174"/>
      <c r="BH142" s="1107"/>
      <c r="BI142" s="1108"/>
      <c r="BJ142" s="1101">
        <f>BD148</f>
        <v>5.0847457627118647E-2</v>
      </c>
      <c r="BK142" s="1102"/>
      <c r="BL142" s="165"/>
      <c r="BM142" s="1114"/>
      <c r="BN142" s="1114"/>
      <c r="BO142" s="167"/>
      <c r="BP142" s="1101">
        <f>BD149</f>
        <v>3.3898305084745763E-2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1</v>
      </c>
      <c r="H143" s="1059"/>
      <c r="I143" s="1053">
        <f t="shared" si="32"/>
        <v>1.6949152542372881E-2</v>
      </c>
      <c r="J143" s="1054"/>
      <c r="L143" s="175"/>
      <c r="M143" s="1109"/>
      <c r="N143" s="1098"/>
      <c r="O143" s="1103"/>
      <c r="P143" s="1104"/>
      <c r="Q143" s="175"/>
      <c r="R143" s="1110">
        <f>I152</f>
        <v>0.10169491525423729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>
        <f t="shared" si="33"/>
        <v>0</v>
      </c>
      <c r="AH143" s="1054"/>
      <c r="AJ143" s="175"/>
      <c r="AK143" s="1109"/>
      <c r="AL143" s="1098"/>
      <c r="AM143" s="1103"/>
      <c r="AN143" s="1104"/>
      <c r="AO143" s="175"/>
      <c r="AP143" s="1110">
        <f>AG152</f>
        <v>0.10169491525423729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1</v>
      </c>
      <c r="BC143" s="1059"/>
      <c r="BD143" s="1053">
        <f t="shared" si="34"/>
        <v>1.6949152542372881E-2</v>
      </c>
      <c r="BE143" s="1054"/>
      <c r="BG143" s="175"/>
      <c r="BH143" s="1109"/>
      <c r="BI143" s="1098"/>
      <c r="BJ143" s="1103"/>
      <c r="BK143" s="1104"/>
      <c r="BL143" s="175"/>
      <c r="BM143" s="1110">
        <f>BD152</f>
        <v>0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>
        <f t="shared" si="32"/>
        <v>0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>
        <f t="shared" si="33"/>
        <v>0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>
        <f t="shared" si="34"/>
        <v>0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>
        <f t="shared" si="32"/>
        <v>0</v>
      </c>
      <c r="J145" s="1071"/>
      <c r="L145" s="165"/>
      <c r="M145" s="183"/>
      <c r="N145" s="1081">
        <f>I144</f>
        <v>0</v>
      </c>
      <c r="O145" s="1082"/>
      <c r="P145" s="1083"/>
      <c r="Q145" s="1089">
        <f>I150</f>
        <v>0.13559322033898305</v>
      </c>
      <c r="R145" s="1090"/>
      <c r="S145" s="1090"/>
      <c r="T145" s="1091"/>
      <c r="U145" s="1072">
        <f>I145</f>
        <v>0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>
        <f t="shared" si="33"/>
        <v>0</v>
      </c>
      <c r="AH145" s="1071"/>
      <c r="AJ145" s="165"/>
      <c r="AK145" s="183"/>
      <c r="AL145" s="1081">
        <f>AG144</f>
        <v>0</v>
      </c>
      <c r="AM145" s="1082"/>
      <c r="AN145" s="1083"/>
      <c r="AO145" s="1089">
        <f>AG150</f>
        <v>0.10169491525423729</v>
      </c>
      <c r="AP145" s="1090"/>
      <c r="AQ145" s="1090"/>
      <c r="AR145" s="1091"/>
      <c r="AS145" s="1072">
        <f>AG145</f>
        <v>0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>
        <f t="shared" si="34"/>
        <v>0</v>
      </c>
      <c r="BE145" s="1071"/>
      <c r="BG145" s="165"/>
      <c r="BH145" s="183"/>
      <c r="BI145" s="1081">
        <f>BD144</f>
        <v>0</v>
      </c>
      <c r="BJ145" s="1082"/>
      <c r="BK145" s="1083"/>
      <c r="BL145" s="1089">
        <f>BD150</f>
        <v>3.3898305084745763E-2</v>
      </c>
      <c r="BM145" s="1090"/>
      <c r="BN145" s="1090"/>
      <c r="BO145" s="1091"/>
      <c r="BP145" s="1072">
        <f>BD145</f>
        <v>0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1</v>
      </c>
      <c r="H146" s="839"/>
      <c r="I146" s="841">
        <f t="shared" si="32"/>
        <v>1.6949152542372881E-2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>
        <f t="shared" si="33"/>
        <v>0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1</v>
      </c>
      <c r="BC146" s="839"/>
      <c r="BD146" s="841">
        <f t="shared" si="34"/>
        <v>1.6949152542372881E-2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13</v>
      </c>
      <c r="H147" s="1059"/>
      <c r="I147" s="1053">
        <f t="shared" si="32"/>
        <v>0.22033898305084745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6</v>
      </c>
      <c r="AF147" s="1059"/>
      <c r="AG147" s="1053">
        <f t="shared" si="33"/>
        <v>0.10169491525423729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7</v>
      </c>
      <c r="BC147" s="1059"/>
      <c r="BD147" s="1053">
        <f t="shared" si="34"/>
        <v>0.11864406779661017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3</v>
      </c>
      <c r="H148" s="839"/>
      <c r="I148" s="841">
        <f t="shared" si="32"/>
        <v>5.0847457627118647E-2</v>
      </c>
      <c r="J148" s="1071"/>
      <c r="L148" s="165"/>
      <c r="M148" s="144"/>
      <c r="N148" s="181"/>
      <c r="O148" s="182"/>
      <c r="P148" s="1072">
        <f>I146</f>
        <v>1.6949152542372881E-2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>
        <f t="shared" si="33"/>
        <v>0</v>
      </c>
      <c r="AH148" s="1071"/>
      <c r="AJ148" s="165"/>
      <c r="AK148" s="144"/>
      <c r="AL148" s="181"/>
      <c r="AM148" s="182"/>
      <c r="AN148" s="1072">
        <f>AG146</f>
        <v>0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3</v>
      </c>
      <c r="BC148" s="839"/>
      <c r="BD148" s="841">
        <f t="shared" si="34"/>
        <v>5.0847457627118647E-2</v>
      </c>
      <c r="BE148" s="1071"/>
      <c r="BG148" s="165"/>
      <c r="BH148" s="144"/>
      <c r="BI148" s="181"/>
      <c r="BJ148" s="182"/>
      <c r="BK148" s="1072">
        <f>BD146</f>
        <v>1.6949152542372881E-2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2</v>
      </c>
      <c r="H149" s="839"/>
      <c r="I149" s="841">
        <f t="shared" si="32"/>
        <v>3.3898305084745763E-2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>
        <f t="shared" si="33"/>
        <v>0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2</v>
      </c>
      <c r="BC149" s="839"/>
      <c r="BD149" s="841">
        <f t="shared" si="34"/>
        <v>3.3898305084745763E-2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8</v>
      </c>
      <c r="H150" s="839"/>
      <c r="I150" s="841">
        <f t="shared" si="32"/>
        <v>0.13559322033898305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6</v>
      </c>
      <c r="AF150" s="839"/>
      <c r="AG150" s="841">
        <f t="shared" si="33"/>
        <v>0.10169491525423729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2</v>
      </c>
      <c r="BC150" s="839"/>
      <c r="BD150" s="841">
        <f t="shared" si="34"/>
        <v>3.3898305084745763E-2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26</v>
      </c>
      <c r="H151" s="1059"/>
      <c r="I151" s="1053">
        <f t="shared" si="32"/>
        <v>0.44067796610169491</v>
      </c>
      <c r="J151" s="1054"/>
      <c r="Q151" s="3"/>
      <c r="AB151" s="1055" t="s">
        <v>64</v>
      </c>
      <c r="AC151" s="1056"/>
      <c r="AD151" s="1057"/>
      <c r="AE151" s="1058">
        <f>U101</f>
        <v>15</v>
      </c>
      <c r="AF151" s="1059"/>
      <c r="AG151" s="1053">
        <f t="shared" si="33"/>
        <v>0.25423728813559321</v>
      </c>
      <c r="AH151" s="1054"/>
      <c r="AY151" s="1055" t="s">
        <v>64</v>
      </c>
      <c r="AZ151" s="1056"/>
      <c r="BA151" s="1057"/>
      <c r="BB151" s="1058">
        <f>AL101</f>
        <v>11</v>
      </c>
      <c r="BC151" s="1059"/>
      <c r="BD151" s="1053">
        <f t="shared" si="34"/>
        <v>0.1864406779661017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6</v>
      </c>
      <c r="H152" s="1063"/>
      <c r="I152" s="1064">
        <f t="shared" si="32"/>
        <v>0.10169491525423729</v>
      </c>
      <c r="J152" s="1065"/>
      <c r="Q152" s="3"/>
      <c r="AB152" s="1060" t="s">
        <v>88</v>
      </c>
      <c r="AC152" s="1061"/>
      <c r="AD152" s="1061"/>
      <c r="AE152" s="1066">
        <f>V105</f>
        <v>6</v>
      </c>
      <c r="AF152" s="1063"/>
      <c r="AG152" s="1064">
        <f t="shared" si="33"/>
        <v>0.10169491525423729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>
        <f t="shared" si="34"/>
        <v>0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AZ168:BE170"/>
    <mergeCell ref="D169:E169"/>
    <mergeCell ref="D170:E170"/>
    <mergeCell ref="D171:E171"/>
    <mergeCell ref="D172:E172"/>
    <mergeCell ref="D173:E173"/>
    <mergeCell ref="AV158:BI158"/>
    <mergeCell ref="D159:E159"/>
    <mergeCell ref="AV159:AY161"/>
    <mergeCell ref="BA159:BD161"/>
    <mergeCell ref="BF159:BI161"/>
    <mergeCell ref="AE148:AF148"/>
    <mergeCell ref="AG148:AH148"/>
    <mergeCell ref="AN148:AS150"/>
    <mergeCell ref="AY148:BA148"/>
    <mergeCell ref="BB148:BC148"/>
    <mergeCell ref="BD148:BE148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1:F151"/>
    <mergeCell ref="G151:H151"/>
    <mergeCell ref="I151:J151"/>
    <mergeCell ref="AB151:AD151"/>
    <mergeCell ref="AE151:AF151"/>
    <mergeCell ref="AG151:AH151"/>
    <mergeCell ref="AY151:BA151"/>
    <mergeCell ref="BB151:BC151"/>
    <mergeCell ref="BD151:BE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AB148:AD148"/>
    <mergeCell ref="BD150:BE150"/>
    <mergeCell ref="D148:F148"/>
    <mergeCell ref="G148:H148"/>
    <mergeCell ref="I148:J148"/>
    <mergeCell ref="P148:U150"/>
    <mergeCell ref="AE146:AF146"/>
    <mergeCell ref="AG146:AH146"/>
    <mergeCell ref="AY146:BA146"/>
    <mergeCell ref="BB146:BC146"/>
    <mergeCell ref="BD146:BE146"/>
    <mergeCell ref="D147:F147"/>
    <mergeCell ref="G147:H147"/>
    <mergeCell ref="I147:J147"/>
    <mergeCell ref="AB147:AD147"/>
    <mergeCell ref="AE147:AF147"/>
    <mergeCell ref="AG147:AH147"/>
    <mergeCell ref="AY147:BA147"/>
    <mergeCell ref="BB147:BC147"/>
    <mergeCell ref="BD147:BE147"/>
    <mergeCell ref="AS145:AU147"/>
    <mergeCell ref="AY145:BA145"/>
    <mergeCell ref="BB145:BC145"/>
    <mergeCell ref="BD145:BE145"/>
    <mergeCell ref="AE145:AF145"/>
    <mergeCell ref="AG145:AH145"/>
    <mergeCell ref="AL145:AN147"/>
    <mergeCell ref="AO145:AR147"/>
    <mergeCell ref="D145:F145"/>
    <mergeCell ref="G145:H145"/>
    <mergeCell ref="BI145:BK147"/>
    <mergeCell ref="BH142:BI144"/>
    <mergeCell ref="BJ142:BK144"/>
    <mergeCell ref="BM142:BN142"/>
    <mergeCell ref="BP142:BQ144"/>
    <mergeCell ref="BL145:BO147"/>
    <mergeCell ref="BP145:BR147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AE142:AF142"/>
    <mergeCell ref="AG142:AH142"/>
    <mergeCell ref="AK142:AL144"/>
    <mergeCell ref="AM142:AN144"/>
    <mergeCell ref="BG139:BJ141"/>
    <mergeCell ref="BL139:BO141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T139:AW141"/>
    <mergeCell ref="BQ139:BT141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L139:O141"/>
    <mergeCell ref="Q139:T141"/>
    <mergeCell ref="V139:Y141"/>
    <mergeCell ref="AJ139:AM141"/>
    <mergeCell ref="AO139:AR141"/>
    <mergeCell ref="AK124:AL126"/>
    <mergeCell ref="AM124:AN126"/>
    <mergeCell ref="AP124:AQ124"/>
    <mergeCell ref="AS124:AT126"/>
    <mergeCell ref="AU124:AV126"/>
    <mergeCell ref="R125:S126"/>
    <mergeCell ref="AP125:AQ126"/>
    <mergeCell ref="BL137:BO138"/>
    <mergeCell ref="AB138:AD138"/>
    <mergeCell ref="AE138:AF138"/>
    <mergeCell ref="AG138:AH138"/>
    <mergeCell ref="AY138:BA138"/>
    <mergeCell ref="BB138:BC138"/>
    <mergeCell ref="BD138:BE138"/>
    <mergeCell ref="Q137:T138"/>
    <mergeCell ref="AO137:AR138"/>
    <mergeCell ref="AN130:AS132"/>
    <mergeCell ref="AE129:AF129"/>
    <mergeCell ref="AB129:AD129"/>
    <mergeCell ref="AE128:AF128"/>
    <mergeCell ref="AB128:AD128"/>
    <mergeCell ref="AL127:AN129"/>
    <mergeCell ref="AO127:AR129"/>
    <mergeCell ref="AS127:AU129"/>
    <mergeCell ref="D117:I117"/>
    <mergeCell ref="J117:AV117"/>
    <mergeCell ref="R107:R109"/>
    <mergeCell ref="AS101:AT103"/>
    <mergeCell ref="J102:L102"/>
    <mergeCell ref="M102:N102"/>
    <mergeCell ref="J103:L103"/>
    <mergeCell ref="M103:N103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S107:T109"/>
    <mergeCell ref="U107:V109"/>
    <mergeCell ref="W107:X109"/>
    <mergeCell ref="Y107:Z109"/>
    <mergeCell ref="AA107:AA109"/>
    <mergeCell ref="AI107:AI109"/>
    <mergeCell ref="AJ107:AK109"/>
    <mergeCell ref="J94:N94"/>
    <mergeCell ref="S94:Z94"/>
    <mergeCell ref="AJ94:AQ94"/>
    <mergeCell ref="J97:N97"/>
    <mergeCell ref="V97:W97"/>
    <mergeCell ref="AM97:AN97"/>
    <mergeCell ref="AR104:AR106"/>
    <mergeCell ref="Z101:AA103"/>
    <mergeCell ref="AB101:AC103"/>
    <mergeCell ref="AG101:AH103"/>
    <mergeCell ref="V106:W106"/>
    <mergeCell ref="AM106:AN106"/>
    <mergeCell ref="J99:L99"/>
    <mergeCell ref="M99:N99"/>
    <mergeCell ref="V99:W99"/>
    <mergeCell ref="AM99:AN99"/>
    <mergeCell ref="AS79:AT81"/>
    <mergeCell ref="J81:L81"/>
    <mergeCell ref="Q82:Q84"/>
    <mergeCell ref="V82:W82"/>
    <mergeCell ref="Y82:Y84"/>
    <mergeCell ref="AH82:AH84"/>
    <mergeCell ref="AM82:AN82"/>
    <mergeCell ref="AP82:AP84"/>
    <mergeCell ref="V83:W83"/>
    <mergeCell ref="AM83:AN83"/>
    <mergeCell ref="AQ82:AQ84"/>
    <mergeCell ref="AR82:AR84"/>
    <mergeCell ref="AS82:AS84"/>
    <mergeCell ref="AQ79:AR81"/>
    <mergeCell ref="J82:L82"/>
    <mergeCell ref="J83:L83"/>
    <mergeCell ref="J84:L84"/>
    <mergeCell ref="R82:R84"/>
    <mergeCell ref="S82:S84"/>
    <mergeCell ref="T82:T84"/>
    <mergeCell ref="Z82:Z84"/>
    <mergeCell ref="AA82:AA84"/>
    <mergeCell ref="AB82:AB84"/>
    <mergeCell ref="AI82:AI84"/>
    <mergeCell ref="AM57:AN57"/>
    <mergeCell ref="V57:W57"/>
    <mergeCell ref="M57:N57"/>
    <mergeCell ref="J57:L57"/>
    <mergeCell ref="J77:L77"/>
    <mergeCell ref="M77:N77"/>
    <mergeCell ref="P79:Q81"/>
    <mergeCell ref="R79:S81"/>
    <mergeCell ref="U79:V81"/>
    <mergeCell ref="W79:X81"/>
    <mergeCell ref="Z79:AA81"/>
    <mergeCell ref="AB79:AC81"/>
    <mergeCell ref="AG79:AH81"/>
    <mergeCell ref="J80:L80"/>
    <mergeCell ref="M80:N80"/>
    <mergeCell ref="M81:N81"/>
    <mergeCell ref="AM77:AN77"/>
    <mergeCell ref="V77:W77"/>
    <mergeCell ref="Y65:Z67"/>
    <mergeCell ref="W65:X67"/>
    <mergeCell ref="U65:V67"/>
    <mergeCell ref="S65:T67"/>
    <mergeCell ref="R65:R67"/>
    <mergeCell ref="V64:W64"/>
    <mergeCell ref="BI25:BJ25"/>
    <mergeCell ref="F25:G25"/>
    <mergeCell ref="AM36:AN36"/>
    <mergeCell ref="V36:W36"/>
    <mergeCell ref="M36:N36"/>
    <mergeCell ref="J36:L36"/>
    <mergeCell ref="AM35:AN35"/>
    <mergeCell ref="V35:W35"/>
    <mergeCell ref="M35:N35"/>
    <mergeCell ref="J35:L35"/>
    <mergeCell ref="AM34:AN34"/>
    <mergeCell ref="V34:W34"/>
    <mergeCell ref="J34:N34"/>
    <mergeCell ref="J31:N31"/>
    <mergeCell ref="X29:Y29"/>
    <mergeCell ref="V29:W29"/>
    <mergeCell ref="T29:U29"/>
    <mergeCell ref="R29:S29"/>
    <mergeCell ref="P29:Q29"/>
    <mergeCell ref="P28:AS28"/>
    <mergeCell ref="V56:W56"/>
    <mergeCell ref="M56:N56"/>
    <mergeCell ref="J56:L56"/>
    <mergeCell ref="AM63:AN63"/>
    <mergeCell ref="V63:W63"/>
    <mergeCell ref="M63:N63"/>
    <mergeCell ref="J63:L63"/>
    <mergeCell ref="AP62:AP64"/>
    <mergeCell ref="AH62:AH64"/>
    <mergeCell ref="Y62:Y64"/>
    <mergeCell ref="Q62:Q64"/>
    <mergeCell ref="AN59:AO61"/>
    <mergeCell ref="AL59:AM61"/>
    <mergeCell ref="AI59:AJ61"/>
    <mergeCell ref="AG59:AH61"/>
    <mergeCell ref="AB59:AC61"/>
    <mergeCell ref="Z59:AA61"/>
    <mergeCell ref="W59:X61"/>
    <mergeCell ref="U59:V61"/>
    <mergeCell ref="R59:S61"/>
    <mergeCell ref="P59:Q61"/>
    <mergeCell ref="M59:N59"/>
    <mergeCell ref="M64:N64"/>
    <mergeCell ref="J58:L58"/>
    <mergeCell ref="G128:H128"/>
    <mergeCell ref="D128:F128"/>
    <mergeCell ref="G127:H127"/>
    <mergeCell ref="AN65:AO67"/>
    <mergeCell ref="J72:N72"/>
    <mergeCell ref="S72:Z72"/>
    <mergeCell ref="AJ72:AQ72"/>
    <mergeCell ref="K73:L73"/>
    <mergeCell ref="J75:N75"/>
    <mergeCell ref="V75:W75"/>
    <mergeCell ref="AM75:AN75"/>
    <mergeCell ref="J76:L76"/>
    <mergeCell ref="M76:N76"/>
    <mergeCell ref="V76:W76"/>
    <mergeCell ref="AM76:AN76"/>
    <mergeCell ref="AP65:AQ67"/>
    <mergeCell ref="AP85:AQ87"/>
    <mergeCell ref="AI101:AJ103"/>
    <mergeCell ref="AL101:AM103"/>
    <mergeCell ref="AN101:AO103"/>
    <mergeCell ref="AQ101:AR103"/>
    <mergeCell ref="AN85:AO87"/>
    <mergeCell ref="J98:L98"/>
    <mergeCell ref="M98:N98"/>
    <mergeCell ref="D174:E174"/>
    <mergeCell ref="D175:E175"/>
    <mergeCell ref="G158:I158"/>
    <mergeCell ref="D156:Q156"/>
    <mergeCell ref="G157:M157"/>
    <mergeCell ref="O157:Y157"/>
    <mergeCell ref="AA157:AK157"/>
    <mergeCell ref="AM157:AO157"/>
    <mergeCell ref="AQ157:AS157"/>
    <mergeCell ref="K158:M158"/>
    <mergeCell ref="O158:Q158"/>
    <mergeCell ref="S158:U158"/>
    <mergeCell ref="W158:Y158"/>
    <mergeCell ref="AA158:AC158"/>
    <mergeCell ref="AE158:AG158"/>
    <mergeCell ref="AI158:AK158"/>
    <mergeCell ref="D168:E168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I145:J145"/>
    <mergeCell ref="M142:N144"/>
    <mergeCell ref="O142:P144"/>
    <mergeCell ref="R142:S142"/>
    <mergeCell ref="U142:V144"/>
    <mergeCell ref="W142:X144"/>
    <mergeCell ref="AB142:AD142"/>
    <mergeCell ref="D142:F142"/>
    <mergeCell ref="G142:H142"/>
    <mergeCell ref="I142:J142"/>
    <mergeCell ref="N145:P147"/>
    <mergeCell ref="Q145:T147"/>
    <mergeCell ref="U145:W147"/>
    <mergeCell ref="AB145:AD145"/>
    <mergeCell ref="D146:F146"/>
    <mergeCell ref="G146:H146"/>
    <mergeCell ref="I146:J146"/>
    <mergeCell ref="AB146:AD146"/>
    <mergeCell ref="I133:J133"/>
    <mergeCell ref="AB133:AD133"/>
    <mergeCell ref="AE133:AF133"/>
    <mergeCell ref="AG133:AH133"/>
    <mergeCell ref="G129:H129"/>
    <mergeCell ref="D129:F129"/>
    <mergeCell ref="AE130:AF130"/>
    <mergeCell ref="AB130:AD130"/>
    <mergeCell ref="I130:J130"/>
    <mergeCell ref="G130:H130"/>
    <mergeCell ref="D130:F130"/>
    <mergeCell ref="AE131:AF131"/>
    <mergeCell ref="AB131:AD131"/>
    <mergeCell ref="I131:J131"/>
    <mergeCell ref="AG130:AH130"/>
    <mergeCell ref="AG129:AH129"/>
    <mergeCell ref="D132:F132"/>
    <mergeCell ref="G132:H132"/>
    <mergeCell ref="I132:J132"/>
    <mergeCell ref="AG128:AH128"/>
    <mergeCell ref="AG131:AH131"/>
    <mergeCell ref="AB132:AD132"/>
    <mergeCell ref="AE132:AF132"/>
    <mergeCell ref="AG132:AH132"/>
    <mergeCell ref="D138:F138"/>
    <mergeCell ref="G138:H138"/>
    <mergeCell ref="I138:J138"/>
    <mergeCell ref="D134:F134"/>
    <mergeCell ref="G134:H134"/>
    <mergeCell ref="I134:J134"/>
    <mergeCell ref="AB134:AD134"/>
    <mergeCell ref="AE134:AF134"/>
    <mergeCell ref="AG134:AH134"/>
    <mergeCell ref="G131:H131"/>
    <mergeCell ref="D131:F131"/>
    <mergeCell ref="N127:P129"/>
    <mergeCell ref="Q127:T129"/>
    <mergeCell ref="U127:W129"/>
    <mergeCell ref="P130:U132"/>
    <mergeCell ref="I128:J128"/>
    <mergeCell ref="I129:J129"/>
    <mergeCell ref="D133:F133"/>
    <mergeCell ref="G133:H133"/>
    <mergeCell ref="AT121:AW123"/>
    <mergeCell ref="M124:N126"/>
    <mergeCell ref="O124:P126"/>
    <mergeCell ref="R124:S124"/>
    <mergeCell ref="AS104:AS106"/>
    <mergeCell ref="J104:L104"/>
    <mergeCell ref="M104:N104"/>
    <mergeCell ref="Q104:Q106"/>
    <mergeCell ref="V104:W104"/>
    <mergeCell ref="Y104:Y106"/>
    <mergeCell ref="AH104:AH106"/>
    <mergeCell ref="AM104:AN104"/>
    <mergeCell ref="AP104:AP106"/>
    <mergeCell ref="J105:L105"/>
    <mergeCell ref="M105:N105"/>
    <mergeCell ref="V105:W105"/>
    <mergeCell ref="AM105:AN105"/>
    <mergeCell ref="J106:L106"/>
    <mergeCell ref="M106:N106"/>
    <mergeCell ref="R104:R106"/>
    <mergeCell ref="S104:S106"/>
    <mergeCell ref="T104:T106"/>
    <mergeCell ref="AP107:AQ109"/>
    <mergeCell ref="AR107:AR109"/>
    <mergeCell ref="T88:V90"/>
    <mergeCell ref="W88:Y90"/>
    <mergeCell ref="AK88:AM90"/>
    <mergeCell ref="AN88:AP90"/>
    <mergeCell ref="K53:L53"/>
    <mergeCell ref="AM55:AN55"/>
    <mergeCell ref="V55:W55"/>
    <mergeCell ref="J55:N55"/>
    <mergeCell ref="M58:N58"/>
    <mergeCell ref="V58:W58"/>
    <mergeCell ref="AM58:AN58"/>
    <mergeCell ref="AJ65:AK67"/>
    <mergeCell ref="AL65:AM67"/>
    <mergeCell ref="AJ82:AJ84"/>
    <mergeCell ref="AK82:AK84"/>
    <mergeCell ref="M82:N82"/>
    <mergeCell ref="M83:N83"/>
    <mergeCell ref="M84:N84"/>
    <mergeCell ref="V84:W84"/>
    <mergeCell ref="AM84:AN84"/>
    <mergeCell ref="R85:R87"/>
    <mergeCell ref="S85:T87"/>
    <mergeCell ref="U85:V87"/>
    <mergeCell ref="AM56:AN56"/>
    <mergeCell ref="AQ59:AR61"/>
    <mergeCell ref="V98:W98"/>
    <mergeCell ref="AM98:AN98"/>
    <mergeCell ref="M79:N79"/>
    <mergeCell ref="AM78:AN78"/>
    <mergeCell ref="V78:W78"/>
    <mergeCell ref="M78:N78"/>
    <mergeCell ref="J78:L78"/>
    <mergeCell ref="AI79:AJ81"/>
    <mergeCell ref="AL79:AM81"/>
    <mergeCell ref="AN79:AO81"/>
    <mergeCell ref="W85:X87"/>
    <mergeCell ref="Y85:Z87"/>
    <mergeCell ref="AA85:AA87"/>
    <mergeCell ref="AI85:AI87"/>
    <mergeCell ref="AJ85:AK87"/>
    <mergeCell ref="AL85:AM87"/>
    <mergeCell ref="AR65:AR67"/>
    <mergeCell ref="T68:V70"/>
    <mergeCell ref="W68:Y70"/>
    <mergeCell ref="AK68:AM70"/>
    <mergeCell ref="AN68:AP70"/>
    <mergeCell ref="AA65:AA67"/>
    <mergeCell ref="AI65:AI67"/>
    <mergeCell ref="AB37:AC39"/>
    <mergeCell ref="AG37:AH39"/>
    <mergeCell ref="AI37:AJ39"/>
    <mergeCell ref="AL37:AM39"/>
    <mergeCell ref="AN37:AO39"/>
    <mergeCell ref="AQ37:AR39"/>
    <mergeCell ref="AS37:AT39"/>
    <mergeCell ref="M38:N38"/>
    <mergeCell ref="AM42:AN42"/>
    <mergeCell ref="V42:W42"/>
    <mergeCell ref="M42:N42"/>
    <mergeCell ref="AM41:AN41"/>
    <mergeCell ref="V41:W41"/>
    <mergeCell ref="M41:N41"/>
    <mergeCell ref="AP40:AP42"/>
    <mergeCell ref="AH40:AH42"/>
    <mergeCell ref="Y40:Y42"/>
    <mergeCell ref="Q40:Q42"/>
    <mergeCell ref="AM40:AN40"/>
    <mergeCell ref="AA40:AA42"/>
    <mergeCell ref="AB40:AB42"/>
    <mergeCell ref="AI40:AI42"/>
    <mergeCell ref="AJ40:AJ42"/>
    <mergeCell ref="AK40:AK42"/>
    <mergeCell ref="AO8:AO9"/>
    <mergeCell ref="F7:L7"/>
    <mergeCell ref="M7:AN7"/>
    <mergeCell ref="AO7:AT7"/>
    <mergeCell ref="AV7:BB7"/>
    <mergeCell ref="AJ31:AQ31"/>
    <mergeCell ref="S31:Z31"/>
    <mergeCell ref="AM33:AN33"/>
    <mergeCell ref="V33:W33"/>
    <mergeCell ref="K32:L32"/>
    <mergeCell ref="F8:F9"/>
    <mergeCell ref="BC7:BG7"/>
    <mergeCell ref="J8:K8"/>
    <mergeCell ref="M8:O8"/>
    <mergeCell ref="P8:V8"/>
    <mergeCell ref="W8:AB8"/>
    <mergeCell ref="AC8:AH8"/>
    <mergeCell ref="AI8:AN8"/>
    <mergeCell ref="G8:G9"/>
    <mergeCell ref="H8:H9"/>
    <mergeCell ref="I8:I9"/>
    <mergeCell ref="L8:L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24:BJ24"/>
    <mergeCell ref="BI23:BJ23"/>
    <mergeCell ref="BI22:BJ22"/>
    <mergeCell ref="BI21:BJ21"/>
    <mergeCell ref="BI20:BJ20"/>
    <mergeCell ref="BI19:BJ19"/>
    <mergeCell ref="BI18:BJ18"/>
    <mergeCell ref="BI17:BJ17"/>
    <mergeCell ref="BI16:BJ16"/>
    <mergeCell ref="BI15:BJ15"/>
    <mergeCell ref="BI14:BJ14"/>
    <mergeCell ref="BI13:BJ13"/>
    <mergeCell ref="BI12:BJ12"/>
    <mergeCell ref="BI11:BJ11"/>
    <mergeCell ref="BI10:BJ10"/>
    <mergeCell ref="J39:L39"/>
    <mergeCell ref="M39:N39"/>
    <mergeCell ref="J40:L40"/>
    <mergeCell ref="M40:N40"/>
    <mergeCell ref="V40:W40"/>
    <mergeCell ref="R40:R42"/>
    <mergeCell ref="S40:S42"/>
    <mergeCell ref="T40:T42"/>
    <mergeCell ref="Z40:Z42"/>
    <mergeCell ref="U37:V39"/>
    <mergeCell ref="R37:S39"/>
    <mergeCell ref="M37:N37"/>
    <mergeCell ref="J37:L37"/>
    <mergeCell ref="W37:X39"/>
    <mergeCell ref="Z37:AA39"/>
    <mergeCell ref="J42:L42"/>
    <mergeCell ref="J41:L41"/>
    <mergeCell ref="P37:Q39"/>
    <mergeCell ref="AQ40:AQ42"/>
    <mergeCell ref="AR40:AR42"/>
    <mergeCell ref="AS40:AS42"/>
    <mergeCell ref="M43:N43"/>
    <mergeCell ref="J43:L43"/>
    <mergeCell ref="AR43:AR45"/>
    <mergeCell ref="J52:N52"/>
    <mergeCell ref="S52:Z52"/>
    <mergeCell ref="AJ52:AQ52"/>
    <mergeCell ref="AN46:AP48"/>
    <mergeCell ref="AK46:AM48"/>
    <mergeCell ref="W46:Y48"/>
    <mergeCell ref="T46:V48"/>
    <mergeCell ref="AP43:AQ45"/>
    <mergeCell ref="AN43:AO45"/>
    <mergeCell ref="AL43:AM45"/>
    <mergeCell ref="AJ43:AK45"/>
    <mergeCell ref="AI43:AI45"/>
    <mergeCell ref="AA43:AA45"/>
    <mergeCell ref="Y43:Z45"/>
    <mergeCell ref="W43:X45"/>
    <mergeCell ref="U43:V45"/>
    <mergeCell ref="S43:T45"/>
    <mergeCell ref="R43:R45"/>
    <mergeCell ref="Q119:T120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R62:R64"/>
    <mergeCell ref="S62:S64"/>
    <mergeCell ref="T62:T64"/>
    <mergeCell ref="Z62:Z64"/>
    <mergeCell ref="AA62:AA64"/>
    <mergeCell ref="AB62:AB64"/>
    <mergeCell ref="AI62:AI64"/>
    <mergeCell ref="AJ62:AJ64"/>
    <mergeCell ref="AK62:AK64"/>
    <mergeCell ref="AQ62:AQ64"/>
    <mergeCell ref="AR62:AR64"/>
    <mergeCell ref="AS62:AS64"/>
    <mergeCell ref="J64:L64"/>
    <mergeCell ref="AM64:AN64"/>
    <mergeCell ref="AE124:AF124"/>
    <mergeCell ref="G124:H124"/>
    <mergeCell ref="I124:J124"/>
    <mergeCell ref="AB124:AD124"/>
    <mergeCell ref="AJ121:AM123"/>
    <mergeCell ref="AO121:AR123"/>
    <mergeCell ref="AR85:AR87"/>
    <mergeCell ref="T110:V112"/>
    <mergeCell ref="W110:Y112"/>
    <mergeCell ref="AK110:AM112"/>
    <mergeCell ref="AN110:AP112"/>
    <mergeCell ref="Z104:Z106"/>
    <mergeCell ref="AA104:AA106"/>
    <mergeCell ref="AB104:AB106"/>
    <mergeCell ref="AI104:AI106"/>
    <mergeCell ref="AJ104:AJ106"/>
    <mergeCell ref="AK104:AK106"/>
    <mergeCell ref="AQ104:AQ106"/>
    <mergeCell ref="AO119:AR120"/>
    <mergeCell ref="AL107:AM109"/>
    <mergeCell ref="AN107:AO109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D123:F123"/>
    <mergeCell ref="G123:H123"/>
    <mergeCell ref="I123:J123"/>
    <mergeCell ref="AB123:AD123"/>
    <mergeCell ref="AE123:AF123"/>
    <mergeCell ref="AG123:AH123"/>
    <mergeCell ref="L121:O123"/>
    <mergeCell ref="Q121:T123"/>
    <mergeCell ref="V121:Y123"/>
    <mergeCell ref="D120:F120"/>
    <mergeCell ref="G120:H120"/>
    <mergeCell ref="I120:J120"/>
    <mergeCell ref="AG124:AH124"/>
    <mergeCell ref="I127:J127"/>
    <mergeCell ref="AB127:AD127"/>
    <mergeCell ref="AE127:AF127"/>
    <mergeCell ref="AG127:AH127"/>
    <mergeCell ref="D126:F126"/>
    <mergeCell ref="G126:H126"/>
    <mergeCell ref="I126:J126"/>
    <mergeCell ref="AB126:AD126"/>
    <mergeCell ref="AE126:AF126"/>
    <mergeCell ref="AG126:AH126"/>
    <mergeCell ref="D125:F125"/>
    <mergeCell ref="G125:H125"/>
    <mergeCell ref="I125:J125"/>
    <mergeCell ref="AB125:AD125"/>
    <mergeCell ref="AE125:AF125"/>
    <mergeCell ref="AG125:AH125"/>
    <mergeCell ref="D127:F127"/>
    <mergeCell ref="U124:V126"/>
    <mergeCell ref="W124:X126"/>
    <mergeCell ref="D124:F124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7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H176"/>
  <sheetViews>
    <sheetView showGridLines="0" topLeftCell="A4" zoomScale="70" workbookViewId="0">
      <selection activeCell="F10" sqref="F10"/>
    </sheetView>
  </sheetViews>
  <sheetFormatPr baseColWidth="10" defaultColWidth="9.109375" defaultRowHeight="14.4" x14ac:dyDescent="0.3"/>
  <cols>
    <col min="1" max="1" width="1.5546875" style="2" customWidth="1"/>
    <col min="2" max="2" width="10.6640625" style="2" bestFit="1" customWidth="1"/>
    <col min="3" max="3" width="14.664062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9.9" customHeight="1" thickBot="1" x14ac:dyDescent="0.35"/>
    <row r="2" spans="2:62" ht="19.2" thickTop="1" thickBot="1" x14ac:dyDescent="0.4">
      <c r="B2" s="6" t="s">
        <v>68</v>
      </c>
      <c r="C2" s="12">
        <v>3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18</v>
      </c>
      <c r="C4" s="16" t="s">
        <v>141</v>
      </c>
      <c r="D4" s="15">
        <v>40</v>
      </c>
    </row>
    <row r="5" spans="2:62" ht="21.6" thickBot="1" x14ac:dyDescent="0.45">
      <c r="B5" s="460">
        <v>21</v>
      </c>
      <c r="C5" s="17" t="s">
        <v>169</v>
      </c>
      <c r="D5" s="92">
        <v>45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622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>
        <v>55</v>
      </c>
      <c r="J10" s="247"/>
      <c r="K10" s="247"/>
      <c r="L10" s="248">
        <f>1.5*R10+Y10+0.5*AE10+AK10+AO10-0.5*S10-0.5*T10-0.5*U10-0.5*V10-Z10-AA10-AB10-1.5*AF10-1.5*AG10-1.5*AH10-1.5*AL10-1.5*AM10-1.5*AN10-AU10-BD10-BE10-BF10-BG10</f>
        <v>4.5</v>
      </c>
      <c r="M10" s="249">
        <f t="shared" ref="M10:M24" si="0">IFERROR(O10/N10,"")</f>
        <v>0.5</v>
      </c>
      <c r="N10" s="250">
        <f t="shared" ref="N10:N24" si="1">SUM(R10:V10)+SUM(AE10:AH10)+SUM(AK10:AN10)+SUM(Y10:AB10)</f>
        <v>14</v>
      </c>
      <c r="O10" s="251">
        <f t="shared" ref="O10:O24" si="2">R10+AE10+AK10+Y10</f>
        <v>7</v>
      </c>
      <c r="P10" s="252">
        <f t="shared" ref="P10:P24" si="3">IFERROR(R10/SUM(R10:V10),"")</f>
        <v>0.46153846153846156</v>
      </c>
      <c r="Q10" s="253">
        <f t="shared" ref="Q10:Q24" si="4">IF(SUM(R10:V10)=0,"",SUM(R10:V10))</f>
        <v>13</v>
      </c>
      <c r="R10" s="254">
        <v>6</v>
      </c>
      <c r="S10" s="254">
        <v>4</v>
      </c>
      <c r="T10" s="254"/>
      <c r="U10" s="254">
        <v>3</v>
      </c>
      <c r="V10" s="255"/>
      <c r="W10" s="252" t="str">
        <f t="shared" ref="W10:W24" si="5">IFERROR(Y10/SUM(Y10:AB10),"")</f>
        <v/>
      </c>
      <c r="X10" s="253" t="str">
        <f t="shared" ref="X10:X24" si="6">IF(SUM(Y10:AB10)=0,"",SUM(Y10:AB10))</f>
        <v/>
      </c>
      <c r="Y10" s="254"/>
      <c r="Z10" s="254"/>
      <c r="AA10" s="254"/>
      <c r="AB10" s="255"/>
      <c r="AC10" s="252" t="str">
        <f t="shared" ref="AC10:AC24" si="7">IFERROR(AE10/SUM(AE10:AH10),"")</f>
        <v/>
      </c>
      <c r="AD10" s="253" t="str">
        <f t="shared" ref="AD10:AD24" si="8">IF(SUM(AE10:AH10)=0,"",SUM(AE10:AH10))</f>
        <v/>
      </c>
      <c r="AE10" s="254"/>
      <c r="AF10" s="254"/>
      <c r="AG10" s="254"/>
      <c r="AH10" s="255"/>
      <c r="AI10" s="252">
        <f t="shared" ref="AI10:AI24" si="9">IFERROR(AK10/SUM(AK10:AN10),"")</f>
        <v>1</v>
      </c>
      <c r="AJ10" s="253">
        <f t="shared" ref="AJ10:AJ24" si="10">IF(SUM(AK10:AN10)=0,"",SUM(AK10:AN10))</f>
        <v>1</v>
      </c>
      <c r="AK10" s="254">
        <v>1</v>
      </c>
      <c r="AL10" s="254"/>
      <c r="AM10" s="254"/>
      <c r="AN10" s="255"/>
      <c r="AO10" s="256">
        <f t="shared" ref="AO10:AO24" si="11">SUM(AP10:AT10)</f>
        <v>0</v>
      </c>
      <c r="AP10" s="257"/>
      <c r="AQ10" s="254"/>
      <c r="AR10" s="254"/>
      <c r="AS10" s="254"/>
      <c r="AT10" s="255"/>
      <c r="AU10" s="258">
        <f t="shared" ref="AU10:AU24" si="12">SUM(AV10:BB10)</f>
        <v>2</v>
      </c>
      <c r="AV10" s="257">
        <v>1</v>
      </c>
      <c r="AW10" s="254"/>
      <c r="AX10" s="254"/>
      <c r="AY10" s="254">
        <v>1</v>
      </c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622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>
        <v>20</v>
      </c>
      <c r="J11" s="264"/>
      <c r="K11" s="264"/>
      <c r="L11" s="265">
        <f t="shared" ref="L11:L24" si="13">1.5*R11+Y11+0.5*AE11+AK11+AO11-0.5*S11-0.5*T11-0.5*U11-0.5*V11-Z11-AA11-AB11-1.5*AF11-1.5*AG11-1.5*AH11-1.5*AL11-1.5*AM11-1.5*AN11-AU11-BD11-BE11-BF11-BG11</f>
        <v>1.5</v>
      </c>
      <c r="M11" s="266">
        <f t="shared" si="0"/>
        <v>0.75</v>
      </c>
      <c r="N11" s="267">
        <f t="shared" si="1"/>
        <v>4</v>
      </c>
      <c r="O11" s="268">
        <f t="shared" si="2"/>
        <v>3</v>
      </c>
      <c r="P11" s="269" t="str">
        <f t="shared" si="3"/>
        <v/>
      </c>
      <c r="Q11" s="270" t="str">
        <f t="shared" si="4"/>
        <v/>
      </c>
      <c r="R11" s="271"/>
      <c r="S11" s="271"/>
      <c r="T11" s="271"/>
      <c r="U11" s="271"/>
      <c r="V11" s="272"/>
      <c r="W11" s="269">
        <f t="shared" si="5"/>
        <v>0.66666666666666663</v>
      </c>
      <c r="X11" s="270">
        <f t="shared" si="6"/>
        <v>3</v>
      </c>
      <c r="Y11" s="271">
        <v>2</v>
      </c>
      <c r="Z11" s="271">
        <v>1</v>
      </c>
      <c r="AA11" s="271"/>
      <c r="AB11" s="272"/>
      <c r="AC11" s="269">
        <f t="shared" si="7"/>
        <v>1</v>
      </c>
      <c r="AD11" s="270">
        <f t="shared" si="8"/>
        <v>1</v>
      </c>
      <c r="AE11" s="271">
        <v>1</v>
      </c>
      <c r="AF11" s="271"/>
      <c r="AG11" s="271"/>
      <c r="AH11" s="272"/>
      <c r="AI11" s="269" t="str">
        <f t="shared" si="9"/>
        <v/>
      </c>
      <c r="AJ11" s="270" t="str">
        <f t="shared" si="10"/>
        <v/>
      </c>
      <c r="AK11" s="271"/>
      <c r="AL11" s="271"/>
      <c r="AM11" s="271"/>
      <c r="AN11" s="272"/>
      <c r="AO11" s="273">
        <f t="shared" si="11"/>
        <v>0</v>
      </c>
      <c r="AP11" s="274"/>
      <c r="AQ11" s="271"/>
      <c r="AR11" s="271"/>
      <c r="AS11" s="271"/>
      <c r="AT11" s="272"/>
      <c r="AU11" s="273">
        <f t="shared" si="12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622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>
        <v>26</v>
      </c>
      <c r="J12" s="264"/>
      <c r="K12" s="264"/>
      <c r="L12" s="265">
        <f t="shared" si="13"/>
        <v>-4.5</v>
      </c>
      <c r="M12" s="277">
        <f>IFERROR(O12/N12,"")</f>
        <v>0.2857142857142857</v>
      </c>
      <c r="N12" s="278">
        <f t="shared" si="1"/>
        <v>7</v>
      </c>
      <c r="O12" s="279">
        <f t="shared" si="2"/>
        <v>2</v>
      </c>
      <c r="P12" s="280" t="str">
        <f t="shared" si="3"/>
        <v/>
      </c>
      <c r="Q12" s="281" t="str">
        <f t="shared" si="4"/>
        <v/>
      </c>
      <c r="R12" s="282"/>
      <c r="S12" s="282"/>
      <c r="T12" s="282"/>
      <c r="U12" s="282"/>
      <c r="V12" s="283"/>
      <c r="W12" s="280">
        <f t="shared" si="5"/>
        <v>0.33333333333333331</v>
      </c>
      <c r="X12" s="281">
        <f t="shared" si="6"/>
        <v>6</v>
      </c>
      <c r="Y12" s="282">
        <v>2</v>
      </c>
      <c r="Z12" s="282">
        <v>2</v>
      </c>
      <c r="AA12" s="282">
        <v>1</v>
      </c>
      <c r="AB12" s="283">
        <v>1</v>
      </c>
      <c r="AC12" s="280">
        <f t="shared" si="7"/>
        <v>0</v>
      </c>
      <c r="AD12" s="281">
        <f t="shared" si="8"/>
        <v>1</v>
      </c>
      <c r="AE12" s="282"/>
      <c r="AF12" s="282">
        <v>1</v>
      </c>
      <c r="AG12" s="282"/>
      <c r="AH12" s="283"/>
      <c r="AI12" s="280" t="str">
        <f t="shared" si="9"/>
        <v/>
      </c>
      <c r="AJ12" s="281" t="str">
        <f t="shared" si="10"/>
        <v/>
      </c>
      <c r="AK12" s="282"/>
      <c r="AL12" s="282"/>
      <c r="AM12" s="282"/>
      <c r="AN12" s="283"/>
      <c r="AO12" s="284">
        <f t="shared" si="11"/>
        <v>0</v>
      </c>
      <c r="AP12" s="285"/>
      <c r="AQ12" s="282"/>
      <c r="AR12" s="282"/>
      <c r="AS12" s="282"/>
      <c r="AT12" s="283"/>
      <c r="AU12" s="286">
        <f t="shared" si="12"/>
        <v>1</v>
      </c>
      <c r="AV12" s="285"/>
      <c r="AW12" s="282">
        <v>1</v>
      </c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622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>
        <v>6</v>
      </c>
      <c r="J13" s="264"/>
      <c r="K13" s="264"/>
      <c r="L13" s="265">
        <f t="shared" si="13"/>
        <v>0</v>
      </c>
      <c r="M13" s="266" t="str">
        <f t="shared" si="0"/>
        <v/>
      </c>
      <c r="N13" s="267">
        <f t="shared" si="1"/>
        <v>0</v>
      </c>
      <c r="O13" s="268">
        <f t="shared" si="2"/>
        <v>0</v>
      </c>
      <c r="P13" s="269" t="str">
        <f t="shared" si="3"/>
        <v/>
      </c>
      <c r="Q13" s="270" t="str">
        <f t="shared" si="4"/>
        <v/>
      </c>
      <c r="R13" s="271"/>
      <c r="S13" s="271"/>
      <c r="T13" s="271"/>
      <c r="U13" s="271"/>
      <c r="V13" s="272"/>
      <c r="W13" s="269" t="str">
        <f t="shared" si="5"/>
        <v/>
      </c>
      <c r="X13" s="270" t="str">
        <f t="shared" si="6"/>
        <v/>
      </c>
      <c r="Y13" s="271"/>
      <c r="Z13" s="271"/>
      <c r="AA13" s="271"/>
      <c r="AB13" s="272"/>
      <c r="AC13" s="269" t="str">
        <f t="shared" si="7"/>
        <v/>
      </c>
      <c r="AD13" s="270" t="str">
        <f t="shared" si="8"/>
        <v/>
      </c>
      <c r="AE13" s="271"/>
      <c r="AF13" s="271"/>
      <c r="AG13" s="271"/>
      <c r="AH13" s="272"/>
      <c r="AI13" s="269" t="str">
        <f t="shared" si="9"/>
        <v/>
      </c>
      <c r="AJ13" s="270" t="str">
        <f t="shared" si="10"/>
        <v/>
      </c>
      <c r="AK13" s="271"/>
      <c r="AL13" s="271"/>
      <c r="AM13" s="271"/>
      <c r="AN13" s="272"/>
      <c r="AO13" s="273">
        <f t="shared" si="11"/>
        <v>0</v>
      </c>
      <c r="AP13" s="274"/>
      <c r="AQ13" s="271"/>
      <c r="AR13" s="271"/>
      <c r="AS13" s="271"/>
      <c r="AT13" s="272"/>
      <c r="AU13" s="273">
        <f t="shared" si="12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622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>
        <v>10</v>
      </c>
      <c r="J14" s="264"/>
      <c r="K14" s="264"/>
      <c r="L14" s="265">
        <f t="shared" si="13"/>
        <v>-0.5</v>
      </c>
      <c r="M14" s="277">
        <f t="shared" si="0"/>
        <v>0</v>
      </c>
      <c r="N14" s="278">
        <f t="shared" si="1"/>
        <v>1</v>
      </c>
      <c r="O14" s="279">
        <f t="shared" si="2"/>
        <v>0</v>
      </c>
      <c r="P14" s="280">
        <f t="shared" si="3"/>
        <v>0</v>
      </c>
      <c r="Q14" s="281">
        <f t="shared" si="4"/>
        <v>1</v>
      </c>
      <c r="R14" s="282"/>
      <c r="S14" s="282"/>
      <c r="T14" s="282"/>
      <c r="U14" s="282">
        <v>1</v>
      </c>
      <c r="V14" s="283"/>
      <c r="W14" s="280" t="str">
        <f t="shared" si="5"/>
        <v/>
      </c>
      <c r="X14" s="281" t="str">
        <f t="shared" si="6"/>
        <v/>
      </c>
      <c r="Y14" s="282"/>
      <c r="Z14" s="282"/>
      <c r="AA14" s="282"/>
      <c r="AB14" s="283"/>
      <c r="AC14" s="280" t="str">
        <f t="shared" si="7"/>
        <v/>
      </c>
      <c r="AD14" s="281" t="str">
        <f t="shared" si="8"/>
        <v/>
      </c>
      <c r="AE14" s="282"/>
      <c r="AF14" s="282"/>
      <c r="AG14" s="282"/>
      <c r="AH14" s="283"/>
      <c r="AI14" s="280" t="str">
        <f t="shared" si="9"/>
        <v/>
      </c>
      <c r="AJ14" s="281" t="str">
        <f t="shared" si="10"/>
        <v/>
      </c>
      <c r="AK14" s="282"/>
      <c r="AL14" s="282"/>
      <c r="AM14" s="282"/>
      <c r="AN14" s="283"/>
      <c r="AO14" s="284">
        <f t="shared" si="11"/>
        <v>0</v>
      </c>
      <c r="AP14" s="285"/>
      <c r="AQ14" s="282"/>
      <c r="AR14" s="282"/>
      <c r="AS14" s="282"/>
      <c r="AT14" s="283"/>
      <c r="AU14" s="286">
        <f t="shared" si="12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622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>
        <v>54</v>
      </c>
      <c r="J15" s="264"/>
      <c r="K15" s="264"/>
      <c r="L15" s="265">
        <f t="shared" si="13"/>
        <v>-3.5</v>
      </c>
      <c r="M15" s="266">
        <f t="shared" si="0"/>
        <v>0.38461538461538464</v>
      </c>
      <c r="N15" s="267">
        <f t="shared" si="1"/>
        <v>13</v>
      </c>
      <c r="O15" s="268">
        <f t="shared" si="2"/>
        <v>5</v>
      </c>
      <c r="P15" s="269">
        <f t="shared" si="3"/>
        <v>0.25</v>
      </c>
      <c r="Q15" s="270">
        <f t="shared" si="4"/>
        <v>8</v>
      </c>
      <c r="R15" s="271">
        <v>2</v>
      </c>
      <c r="S15" s="271">
        <v>3</v>
      </c>
      <c r="T15" s="271">
        <v>1</v>
      </c>
      <c r="U15" s="271">
        <v>2</v>
      </c>
      <c r="V15" s="272"/>
      <c r="W15" s="269" t="str">
        <f t="shared" si="5"/>
        <v/>
      </c>
      <c r="X15" s="270" t="str">
        <f t="shared" si="6"/>
        <v/>
      </c>
      <c r="Y15" s="271"/>
      <c r="Z15" s="271"/>
      <c r="AA15" s="271"/>
      <c r="AB15" s="272"/>
      <c r="AC15" s="269">
        <f t="shared" si="7"/>
        <v>0.6</v>
      </c>
      <c r="AD15" s="270">
        <f t="shared" si="8"/>
        <v>5</v>
      </c>
      <c r="AE15" s="271">
        <v>3</v>
      </c>
      <c r="AF15" s="271">
        <v>2</v>
      </c>
      <c r="AG15" s="271"/>
      <c r="AH15" s="272"/>
      <c r="AI15" s="269" t="str">
        <f t="shared" si="9"/>
        <v/>
      </c>
      <c r="AJ15" s="270" t="str">
        <f t="shared" si="10"/>
        <v/>
      </c>
      <c r="AK15" s="271"/>
      <c r="AL15" s="271"/>
      <c r="AM15" s="271"/>
      <c r="AN15" s="272"/>
      <c r="AO15" s="273">
        <f t="shared" si="11"/>
        <v>0</v>
      </c>
      <c r="AP15" s="274"/>
      <c r="AQ15" s="271"/>
      <c r="AR15" s="271"/>
      <c r="AS15" s="271"/>
      <c r="AT15" s="272"/>
      <c r="AU15" s="273">
        <f t="shared" si="12"/>
        <v>2</v>
      </c>
      <c r="AV15" s="274">
        <v>2</v>
      </c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622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>
        <v>44</v>
      </c>
      <c r="J16" s="264"/>
      <c r="K16" s="264"/>
      <c r="L16" s="265">
        <f t="shared" si="13"/>
        <v>-2</v>
      </c>
      <c r="M16" s="277">
        <f t="shared" si="0"/>
        <v>0.33333333333333331</v>
      </c>
      <c r="N16" s="278">
        <f t="shared" si="1"/>
        <v>3</v>
      </c>
      <c r="O16" s="279">
        <f t="shared" si="2"/>
        <v>1</v>
      </c>
      <c r="P16" s="280" t="str">
        <f t="shared" si="3"/>
        <v/>
      </c>
      <c r="Q16" s="281" t="str">
        <f t="shared" si="4"/>
        <v/>
      </c>
      <c r="R16" s="282"/>
      <c r="S16" s="282"/>
      <c r="T16" s="282"/>
      <c r="U16" s="282"/>
      <c r="V16" s="283"/>
      <c r="W16" s="280">
        <f t="shared" si="5"/>
        <v>0.33333333333333331</v>
      </c>
      <c r="X16" s="281">
        <f t="shared" si="6"/>
        <v>3</v>
      </c>
      <c r="Y16" s="282">
        <v>1</v>
      </c>
      <c r="Z16" s="282">
        <v>1</v>
      </c>
      <c r="AA16" s="282"/>
      <c r="AB16" s="283">
        <v>1</v>
      </c>
      <c r="AC16" s="280" t="str">
        <f t="shared" si="7"/>
        <v/>
      </c>
      <c r="AD16" s="281" t="str">
        <f t="shared" si="8"/>
        <v/>
      </c>
      <c r="AE16" s="282"/>
      <c r="AF16" s="282"/>
      <c r="AG16" s="282"/>
      <c r="AH16" s="283"/>
      <c r="AI16" s="280" t="str">
        <f t="shared" si="9"/>
        <v/>
      </c>
      <c r="AJ16" s="281" t="str">
        <f t="shared" si="10"/>
        <v/>
      </c>
      <c r="AK16" s="282"/>
      <c r="AL16" s="282"/>
      <c r="AM16" s="282"/>
      <c r="AN16" s="283"/>
      <c r="AO16" s="284">
        <f t="shared" si="11"/>
        <v>1</v>
      </c>
      <c r="AP16" s="285"/>
      <c r="AQ16" s="282"/>
      <c r="AR16" s="282"/>
      <c r="AS16" s="282"/>
      <c r="AT16" s="283">
        <v>1</v>
      </c>
      <c r="AU16" s="286">
        <f t="shared" si="12"/>
        <v>2</v>
      </c>
      <c r="AV16" s="285">
        <v>1</v>
      </c>
      <c r="AW16" s="282">
        <v>1</v>
      </c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622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>
        <v>40</v>
      </c>
      <c r="J17" s="264"/>
      <c r="K17" s="264"/>
      <c r="L17" s="265">
        <f t="shared" si="13"/>
        <v>2.5</v>
      </c>
      <c r="M17" s="266">
        <f t="shared" si="0"/>
        <v>1</v>
      </c>
      <c r="N17" s="267">
        <f t="shared" si="1"/>
        <v>2</v>
      </c>
      <c r="O17" s="268">
        <f t="shared" si="2"/>
        <v>2</v>
      </c>
      <c r="P17" s="269" t="str">
        <f t="shared" si="3"/>
        <v/>
      </c>
      <c r="Q17" s="270" t="str">
        <f t="shared" si="4"/>
        <v/>
      </c>
      <c r="R17" s="271"/>
      <c r="S17" s="271"/>
      <c r="T17" s="271"/>
      <c r="U17" s="271"/>
      <c r="V17" s="272"/>
      <c r="W17" s="269">
        <f t="shared" si="5"/>
        <v>1</v>
      </c>
      <c r="X17" s="270">
        <f t="shared" si="6"/>
        <v>1</v>
      </c>
      <c r="Y17" s="271">
        <v>1</v>
      </c>
      <c r="Z17" s="271"/>
      <c r="AA17" s="271"/>
      <c r="AB17" s="272"/>
      <c r="AC17" s="269">
        <f t="shared" si="7"/>
        <v>1</v>
      </c>
      <c r="AD17" s="270">
        <f t="shared" si="8"/>
        <v>1</v>
      </c>
      <c r="AE17" s="271">
        <v>1</v>
      </c>
      <c r="AF17" s="271"/>
      <c r="AG17" s="271"/>
      <c r="AH17" s="272"/>
      <c r="AI17" s="269" t="str">
        <f t="shared" si="9"/>
        <v/>
      </c>
      <c r="AJ17" s="270" t="str">
        <f t="shared" si="10"/>
        <v/>
      </c>
      <c r="AK17" s="271"/>
      <c r="AL17" s="271"/>
      <c r="AM17" s="271"/>
      <c r="AN17" s="272"/>
      <c r="AO17" s="273">
        <f t="shared" si="11"/>
        <v>1</v>
      </c>
      <c r="AP17" s="274"/>
      <c r="AQ17" s="271">
        <v>1</v>
      </c>
      <c r="AR17" s="271"/>
      <c r="AS17" s="271"/>
      <c r="AT17" s="272"/>
      <c r="AU17" s="273">
        <f t="shared" si="12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622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>
        <v>50</v>
      </c>
      <c r="J18" s="264"/>
      <c r="K18" s="264"/>
      <c r="L18" s="265">
        <f t="shared" si="13"/>
        <v>4.5</v>
      </c>
      <c r="M18" s="277">
        <f t="shared" si="0"/>
        <v>0.66666666666666663</v>
      </c>
      <c r="N18" s="278">
        <f t="shared" si="1"/>
        <v>12</v>
      </c>
      <c r="O18" s="279">
        <f t="shared" si="2"/>
        <v>8</v>
      </c>
      <c r="P18" s="280">
        <f t="shared" si="3"/>
        <v>1</v>
      </c>
      <c r="Q18" s="281">
        <f t="shared" si="4"/>
        <v>1</v>
      </c>
      <c r="R18" s="282">
        <v>1</v>
      </c>
      <c r="S18" s="282"/>
      <c r="T18" s="282"/>
      <c r="U18" s="282"/>
      <c r="V18" s="283"/>
      <c r="W18" s="280" t="str">
        <f t="shared" si="5"/>
        <v/>
      </c>
      <c r="X18" s="281" t="str">
        <f t="shared" si="6"/>
        <v/>
      </c>
      <c r="Y18" s="282"/>
      <c r="Z18" s="282"/>
      <c r="AA18" s="282"/>
      <c r="AB18" s="283"/>
      <c r="AC18" s="280">
        <f t="shared" si="7"/>
        <v>0.75</v>
      </c>
      <c r="AD18" s="281">
        <f t="shared" si="8"/>
        <v>8</v>
      </c>
      <c r="AE18" s="282">
        <v>6</v>
      </c>
      <c r="AF18" s="282">
        <v>2</v>
      </c>
      <c r="AG18" s="282"/>
      <c r="AH18" s="283"/>
      <c r="AI18" s="280">
        <f t="shared" si="9"/>
        <v>0.33333333333333331</v>
      </c>
      <c r="AJ18" s="281">
        <f t="shared" si="10"/>
        <v>3</v>
      </c>
      <c r="AK18" s="282">
        <v>1</v>
      </c>
      <c r="AL18" s="282">
        <v>1</v>
      </c>
      <c r="AM18" s="282">
        <v>1</v>
      </c>
      <c r="AN18" s="283"/>
      <c r="AO18" s="284">
        <f t="shared" si="11"/>
        <v>5</v>
      </c>
      <c r="AP18" s="285"/>
      <c r="AQ18" s="282">
        <v>1</v>
      </c>
      <c r="AR18" s="282">
        <v>3</v>
      </c>
      <c r="AS18" s="282"/>
      <c r="AT18" s="283">
        <v>1</v>
      </c>
      <c r="AU18" s="286">
        <f t="shared" si="12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622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>
        <v>0</v>
      </c>
      <c r="J19" s="264"/>
      <c r="K19" s="264"/>
      <c r="L19" s="265">
        <f t="shared" si="13"/>
        <v>0</v>
      </c>
      <c r="M19" s="266" t="str">
        <f t="shared" si="0"/>
        <v/>
      </c>
      <c r="N19" s="267">
        <f t="shared" si="1"/>
        <v>0</v>
      </c>
      <c r="O19" s="268">
        <f t="shared" si="2"/>
        <v>0</v>
      </c>
      <c r="P19" s="269" t="str">
        <f t="shared" si="3"/>
        <v/>
      </c>
      <c r="Q19" s="270" t="str">
        <f t="shared" si="4"/>
        <v/>
      </c>
      <c r="R19" s="271"/>
      <c r="S19" s="271"/>
      <c r="T19" s="271"/>
      <c r="U19" s="271"/>
      <c r="V19" s="272"/>
      <c r="W19" s="269" t="str">
        <f t="shared" si="5"/>
        <v/>
      </c>
      <c r="X19" s="270" t="str">
        <f t="shared" si="6"/>
        <v/>
      </c>
      <c r="Y19" s="271"/>
      <c r="Z19" s="271"/>
      <c r="AA19" s="271"/>
      <c r="AB19" s="272"/>
      <c r="AC19" s="269" t="str">
        <f t="shared" si="7"/>
        <v/>
      </c>
      <c r="AD19" s="270" t="str">
        <f t="shared" si="8"/>
        <v/>
      </c>
      <c r="AE19" s="271"/>
      <c r="AF19" s="271"/>
      <c r="AG19" s="271"/>
      <c r="AH19" s="272"/>
      <c r="AI19" s="269" t="str">
        <f t="shared" si="9"/>
        <v/>
      </c>
      <c r="AJ19" s="270" t="str">
        <f t="shared" si="10"/>
        <v/>
      </c>
      <c r="AK19" s="271"/>
      <c r="AL19" s="271"/>
      <c r="AM19" s="271"/>
      <c r="AN19" s="272"/>
      <c r="AO19" s="273">
        <f t="shared" si="11"/>
        <v>0</v>
      </c>
      <c r="AP19" s="274"/>
      <c r="AQ19" s="271"/>
      <c r="AR19" s="271"/>
      <c r="AS19" s="271"/>
      <c r="AT19" s="272"/>
      <c r="AU19" s="273">
        <f t="shared" si="12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622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>
        <v>55</v>
      </c>
      <c r="J20" s="264"/>
      <c r="K20" s="264"/>
      <c r="L20" s="265">
        <f t="shared" si="13"/>
        <v>3.5</v>
      </c>
      <c r="M20" s="277">
        <f t="shared" si="0"/>
        <v>0.7857142857142857</v>
      </c>
      <c r="N20" s="278">
        <f t="shared" si="1"/>
        <v>14</v>
      </c>
      <c r="O20" s="279">
        <f t="shared" si="2"/>
        <v>11</v>
      </c>
      <c r="P20" s="280">
        <f t="shared" si="3"/>
        <v>0.5</v>
      </c>
      <c r="Q20" s="281">
        <f t="shared" si="4"/>
        <v>2</v>
      </c>
      <c r="R20" s="282">
        <v>1</v>
      </c>
      <c r="S20" s="282"/>
      <c r="T20" s="282"/>
      <c r="U20" s="282">
        <v>1</v>
      </c>
      <c r="V20" s="283"/>
      <c r="W20" s="280" t="str">
        <f t="shared" si="5"/>
        <v/>
      </c>
      <c r="X20" s="281" t="str">
        <f t="shared" si="6"/>
        <v/>
      </c>
      <c r="Y20" s="282"/>
      <c r="Z20" s="282"/>
      <c r="AA20" s="282"/>
      <c r="AB20" s="283"/>
      <c r="AC20" s="280">
        <f t="shared" si="7"/>
        <v>0.77777777777777779</v>
      </c>
      <c r="AD20" s="281">
        <f t="shared" si="8"/>
        <v>9</v>
      </c>
      <c r="AE20" s="282">
        <v>7</v>
      </c>
      <c r="AF20" s="282">
        <v>1</v>
      </c>
      <c r="AG20" s="282">
        <v>1</v>
      </c>
      <c r="AH20" s="283"/>
      <c r="AI20" s="280">
        <f t="shared" si="9"/>
        <v>1</v>
      </c>
      <c r="AJ20" s="281">
        <f t="shared" si="10"/>
        <v>3</v>
      </c>
      <c r="AK20" s="282">
        <v>3</v>
      </c>
      <c r="AL20" s="282"/>
      <c r="AM20" s="282"/>
      <c r="AN20" s="283"/>
      <c r="AO20" s="284">
        <f t="shared" si="11"/>
        <v>0</v>
      </c>
      <c r="AP20" s="285"/>
      <c r="AQ20" s="282"/>
      <c r="AR20" s="282"/>
      <c r="AS20" s="282"/>
      <c r="AT20" s="283"/>
      <c r="AU20" s="286">
        <f t="shared" si="12"/>
        <v>1</v>
      </c>
      <c r="AV20" s="285">
        <v>1</v>
      </c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>
        <v>24</v>
      </c>
      <c r="J21" s="264"/>
      <c r="K21" s="264"/>
      <c r="L21" s="265">
        <f t="shared" si="13"/>
        <v>0</v>
      </c>
      <c r="M21" s="266" t="str">
        <f t="shared" si="0"/>
        <v/>
      </c>
      <c r="N21" s="267">
        <f t="shared" si="1"/>
        <v>0</v>
      </c>
      <c r="O21" s="268">
        <f t="shared" si="2"/>
        <v>0</v>
      </c>
      <c r="P21" s="269" t="str">
        <f t="shared" si="3"/>
        <v/>
      </c>
      <c r="Q21" s="270" t="str">
        <f t="shared" si="4"/>
        <v/>
      </c>
      <c r="R21" s="271"/>
      <c r="S21" s="271"/>
      <c r="T21" s="271"/>
      <c r="U21" s="271"/>
      <c r="V21" s="272"/>
      <c r="W21" s="269" t="str">
        <f t="shared" si="5"/>
        <v/>
      </c>
      <c r="X21" s="270" t="str">
        <f t="shared" si="6"/>
        <v/>
      </c>
      <c r="Y21" s="271"/>
      <c r="Z21" s="271"/>
      <c r="AA21" s="271"/>
      <c r="AB21" s="272"/>
      <c r="AC21" s="269" t="str">
        <f t="shared" si="7"/>
        <v/>
      </c>
      <c r="AD21" s="270" t="str">
        <f t="shared" si="8"/>
        <v/>
      </c>
      <c r="AE21" s="271"/>
      <c r="AF21" s="271"/>
      <c r="AG21" s="271"/>
      <c r="AH21" s="272"/>
      <c r="AI21" s="269" t="str">
        <f t="shared" si="9"/>
        <v/>
      </c>
      <c r="AJ21" s="270" t="str">
        <f t="shared" si="10"/>
        <v/>
      </c>
      <c r="AK21" s="271"/>
      <c r="AL21" s="271"/>
      <c r="AM21" s="271"/>
      <c r="AN21" s="272"/>
      <c r="AO21" s="273">
        <f t="shared" si="11"/>
        <v>0</v>
      </c>
      <c r="AP21" s="274"/>
      <c r="AQ21" s="271"/>
      <c r="AR21" s="271"/>
      <c r="AS21" s="271"/>
      <c r="AT21" s="272"/>
      <c r="AU21" s="273">
        <f t="shared" si="12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>
        <v>14</v>
      </c>
      <c r="J22" s="264"/>
      <c r="K22" s="264"/>
      <c r="L22" s="265">
        <f t="shared" si="13"/>
        <v>0</v>
      </c>
      <c r="M22" s="277" t="str">
        <f t="shared" si="0"/>
        <v/>
      </c>
      <c r="N22" s="278">
        <f t="shared" si="1"/>
        <v>0</v>
      </c>
      <c r="O22" s="279">
        <f t="shared" si="2"/>
        <v>0</v>
      </c>
      <c r="P22" s="280" t="str">
        <f t="shared" si="3"/>
        <v/>
      </c>
      <c r="Q22" s="281" t="str">
        <f t="shared" si="4"/>
        <v/>
      </c>
      <c r="R22" s="282"/>
      <c r="S22" s="282"/>
      <c r="T22" s="282"/>
      <c r="U22" s="282"/>
      <c r="V22" s="283"/>
      <c r="W22" s="280" t="str">
        <f t="shared" si="5"/>
        <v/>
      </c>
      <c r="X22" s="281" t="str">
        <f t="shared" si="6"/>
        <v/>
      </c>
      <c r="Y22" s="282"/>
      <c r="Z22" s="282"/>
      <c r="AA22" s="282"/>
      <c r="AB22" s="283"/>
      <c r="AC22" s="280" t="str">
        <f t="shared" si="7"/>
        <v/>
      </c>
      <c r="AD22" s="281" t="str">
        <f t="shared" si="8"/>
        <v/>
      </c>
      <c r="AE22" s="282"/>
      <c r="AF22" s="282"/>
      <c r="AG22" s="282"/>
      <c r="AH22" s="283"/>
      <c r="AI22" s="280" t="str">
        <f t="shared" si="9"/>
        <v/>
      </c>
      <c r="AJ22" s="281" t="str">
        <f t="shared" si="10"/>
        <v/>
      </c>
      <c r="AK22" s="282"/>
      <c r="AL22" s="282"/>
      <c r="AM22" s="282"/>
      <c r="AN22" s="283"/>
      <c r="AO22" s="284">
        <f t="shared" si="11"/>
        <v>0</v>
      </c>
      <c r="AP22" s="285"/>
      <c r="AQ22" s="282"/>
      <c r="AR22" s="282"/>
      <c r="AS22" s="282"/>
      <c r="AT22" s="283"/>
      <c r="AU22" s="286">
        <f t="shared" si="12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>
        <v>22</v>
      </c>
      <c r="J23" s="264"/>
      <c r="K23" s="264"/>
      <c r="L23" s="265">
        <f t="shared" si="13"/>
        <v>0</v>
      </c>
      <c r="M23" s="266" t="str">
        <f t="shared" si="0"/>
        <v/>
      </c>
      <c r="N23" s="267">
        <f t="shared" si="1"/>
        <v>0</v>
      </c>
      <c r="O23" s="268">
        <f t="shared" si="2"/>
        <v>0</v>
      </c>
      <c r="P23" s="269" t="str">
        <f t="shared" si="3"/>
        <v/>
      </c>
      <c r="Q23" s="270" t="str">
        <f t="shared" si="4"/>
        <v/>
      </c>
      <c r="R23" s="271"/>
      <c r="S23" s="271"/>
      <c r="T23" s="271"/>
      <c r="U23" s="271"/>
      <c r="V23" s="272"/>
      <c r="W23" s="269" t="str">
        <f t="shared" si="5"/>
        <v/>
      </c>
      <c r="X23" s="270" t="str">
        <f t="shared" si="6"/>
        <v/>
      </c>
      <c r="Y23" s="271"/>
      <c r="Z23" s="271"/>
      <c r="AA23" s="271"/>
      <c r="AB23" s="272"/>
      <c r="AC23" s="269" t="str">
        <f t="shared" si="7"/>
        <v/>
      </c>
      <c r="AD23" s="270" t="str">
        <f t="shared" si="8"/>
        <v/>
      </c>
      <c r="AE23" s="271"/>
      <c r="AF23" s="271"/>
      <c r="AG23" s="271"/>
      <c r="AH23" s="272"/>
      <c r="AI23" s="269" t="str">
        <f t="shared" si="9"/>
        <v/>
      </c>
      <c r="AJ23" s="270" t="str">
        <f t="shared" si="10"/>
        <v/>
      </c>
      <c r="AK23" s="271"/>
      <c r="AL23" s="271"/>
      <c r="AM23" s="271"/>
      <c r="AN23" s="272"/>
      <c r="AO23" s="273">
        <f t="shared" si="11"/>
        <v>0</v>
      </c>
      <c r="AP23" s="274"/>
      <c r="AQ23" s="271"/>
      <c r="AR23" s="271"/>
      <c r="AS23" s="271"/>
      <c r="AT23" s="272"/>
      <c r="AU23" s="273">
        <f t="shared" si="12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2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13"/>
        <v>0</v>
      </c>
      <c r="M24" s="294" t="str">
        <f t="shared" si="0"/>
        <v/>
      </c>
      <c r="N24" s="295">
        <f t="shared" si="1"/>
        <v>0</v>
      </c>
      <c r="O24" s="296">
        <f t="shared" si="2"/>
        <v>0</v>
      </c>
      <c r="P24" s="297" t="str">
        <f t="shared" si="3"/>
        <v/>
      </c>
      <c r="Q24" s="298" t="str">
        <f t="shared" si="4"/>
        <v/>
      </c>
      <c r="R24" s="299"/>
      <c r="S24" s="299"/>
      <c r="T24" s="299"/>
      <c r="U24" s="299"/>
      <c r="V24" s="300"/>
      <c r="W24" s="297" t="str">
        <f t="shared" si="5"/>
        <v/>
      </c>
      <c r="X24" s="298" t="str">
        <f t="shared" si="6"/>
        <v/>
      </c>
      <c r="Y24" s="299"/>
      <c r="Z24" s="299"/>
      <c r="AA24" s="299"/>
      <c r="AB24" s="300"/>
      <c r="AC24" s="297" t="str">
        <f t="shared" si="7"/>
        <v/>
      </c>
      <c r="AD24" s="298" t="str">
        <f t="shared" si="8"/>
        <v/>
      </c>
      <c r="AE24" s="299"/>
      <c r="AF24" s="299"/>
      <c r="AG24" s="299"/>
      <c r="AH24" s="300"/>
      <c r="AI24" s="297" t="str">
        <f t="shared" si="9"/>
        <v/>
      </c>
      <c r="AJ24" s="298" t="str">
        <f t="shared" si="10"/>
        <v/>
      </c>
      <c r="AK24" s="299"/>
      <c r="AL24" s="299"/>
      <c r="AM24" s="299"/>
      <c r="AN24" s="300"/>
      <c r="AO24" s="301">
        <f t="shared" si="11"/>
        <v>0</v>
      </c>
      <c r="AP24" s="302"/>
      <c r="AQ24" s="299"/>
      <c r="AR24" s="299"/>
      <c r="AS24" s="299"/>
      <c r="AT24" s="300"/>
      <c r="AU24" s="303">
        <f t="shared" si="12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0.5</v>
      </c>
      <c r="M25" s="309">
        <f>IFERROR(O25/N25,"")</f>
        <v>0.55714285714285716</v>
      </c>
      <c r="N25" s="310">
        <f>SUM(N10:N24)</f>
        <v>70</v>
      </c>
      <c r="O25" s="311">
        <f>SUM(O10:O24)</f>
        <v>39</v>
      </c>
      <c r="P25" s="309">
        <f>IFERROR(R25/SUM(R25:V25),"")</f>
        <v>0.4</v>
      </c>
      <c r="Q25" s="310">
        <f>SUM(R25:V25)</f>
        <v>25</v>
      </c>
      <c r="R25" s="310">
        <f>SUM(R10:R24)</f>
        <v>10</v>
      </c>
      <c r="S25" s="310">
        <f>SUM(S10:S24)</f>
        <v>7</v>
      </c>
      <c r="T25" s="310">
        <f>SUM(T10:T24)</f>
        <v>1</v>
      </c>
      <c r="U25" s="310">
        <f>SUM(U10:U24)</f>
        <v>7</v>
      </c>
      <c r="V25" s="312">
        <f>SUM(V10:V24)</f>
        <v>0</v>
      </c>
      <c r="W25" s="309">
        <f>IFERROR(Y25/SUM(Y25:AB25),"")</f>
        <v>0.46153846153846156</v>
      </c>
      <c r="X25" s="313">
        <f>SUM(Y25:AB25)</f>
        <v>13</v>
      </c>
      <c r="Y25" s="310">
        <f>SUM(Y10:Y24)</f>
        <v>6</v>
      </c>
      <c r="Z25" s="310">
        <f>SUM(Z10:Z24)</f>
        <v>4</v>
      </c>
      <c r="AA25" s="310">
        <f>SUM(AA10:AA24)</f>
        <v>1</v>
      </c>
      <c r="AB25" s="312">
        <f>SUM(AB10:AB24)</f>
        <v>2</v>
      </c>
      <c r="AC25" s="309">
        <f>IFERROR(AE25/SUM(AE25:AH25),"")</f>
        <v>0.72</v>
      </c>
      <c r="AD25" s="314">
        <f>SUM(AE25:AH25)</f>
        <v>25</v>
      </c>
      <c r="AE25" s="310">
        <f>SUM(AE10:AE24)</f>
        <v>18</v>
      </c>
      <c r="AF25" s="310">
        <f>SUM(AF10:AF24)</f>
        <v>6</v>
      </c>
      <c r="AG25" s="310">
        <f>SUM(AG10:AG24)</f>
        <v>1</v>
      </c>
      <c r="AH25" s="312">
        <f>SUM(AH10:AH24)</f>
        <v>0</v>
      </c>
      <c r="AI25" s="309">
        <f>IFERROR(AK25/SUM(AK25:AN25),"")</f>
        <v>0.7142857142857143</v>
      </c>
      <c r="AJ25" s="314">
        <f>SUM(AK25:AN25)</f>
        <v>7</v>
      </c>
      <c r="AK25" s="310">
        <f t="shared" ref="AK25:BE25" si="15">SUM(AK10:AK24)</f>
        <v>5</v>
      </c>
      <c r="AL25" s="310">
        <f t="shared" si="15"/>
        <v>1</v>
      </c>
      <c r="AM25" s="310">
        <f t="shared" si="15"/>
        <v>1</v>
      </c>
      <c r="AN25" s="310">
        <f t="shared" si="15"/>
        <v>0</v>
      </c>
      <c r="AO25" s="315">
        <f t="shared" si="15"/>
        <v>7</v>
      </c>
      <c r="AP25" s="316">
        <f t="shared" si="15"/>
        <v>0</v>
      </c>
      <c r="AQ25" s="316">
        <f t="shared" si="15"/>
        <v>2</v>
      </c>
      <c r="AR25" s="316">
        <f t="shared" si="15"/>
        <v>3</v>
      </c>
      <c r="AS25" s="316">
        <f t="shared" si="15"/>
        <v>0</v>
      </c>
      <c r="AT25" s="317">
        <f t="shared" si="15"/>
        <v>2</v>
      </c>
      <c r="AU25" s="318">
        <f t="shared" si="15"/>
        <v>8</v>
      </c>
      <c r="AV25" s="318">
        <f t="shared" si="15"/>
        <v>5</v>
      </c>
      <c r="AW25" s="318">
        <f t="shared" si="15"/>
        <v>2</v>
      </c>
      <c r="AX25" s="318">
        <f t="shared" si="15"/>
        <v>0</v>
      </c>
      <c r="AY25" s="318">
        <f t="shared" si="15"/>
        <v>1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15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6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>
        <v>2</v>
      </c>
      <c r="W34" s="838"/>
      <c r="X34" s="42">
        <v>1</v>
      </c>
      <c r="Y34" s="100"/>
      <c r="AA34" s="1">
        <f>P37+Q40+R43+S40+T46+U43+Y43+Y40+Z37+AA40+V41+U37</f>
        <v>15</v>
      </c>
      <c r="AH34" s="3"/>
      <c r="AK34" s="100"/>
      <c r="AL34" s="43"/>
      <c r="AM34" s="838">
        <v>2</v>
      </c>
      <c r="AN34" s="838"/>
      <c r="AO34" s="42"/>
      <c r="AP34" s="100"/>
      <c r="AR34" s="1">
        <f>AG37+AH40+AI43+AJ40+AK46+AL43+AP40+AP43+AQ37+AR40+AM41+AL37</f>
        <v>11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26</v>
      </c>
      <c r="N35" s="858"/>
      <c r="O35"/>
      <c r="Q35" s="3"/>
      <c r="T35" s="101"/>
      <c r="U35" s="43">
        <v>1</v>
      </c>
      <c r="V35" s="779">
        <v>3</v>
      </c>
      <c r="W35" s="779"/>
      <c r="X35" s="44">
        <v>1</v>
      </c>
      <c r="Y35" s="101"/>
      <c r="AH35" s="3"/>
      <c r="AK35" s="101"/>
      <c r="AL35" s="43">
        <v>1</v>
      </c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15</v>
      </c>
      <c r="N36" s="778"/>
      <c r="O36"/>
      <c r="P36" s="93"/>
      <c r="Q36" s="93"/>
      <c r="R36" s="93"/>
      <c r="S36" s="93"/>
      <c r="T36" s="102"/>
      <c r="U36" s="45">
        <v>1</v>
      </c>
      <c r="V36" s="780">
        <v>5</v>
      </c>
      <c r="W36" s="780"/>
      <c r="X36" s="46">
        <v>1</v>
      </c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>
        <v>3</v>
      </c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6</v>
      </c>
      <c r="N37" s="778"/>
      <c r="O37"/>
      <c r="P37" s="727">
        <v>1</v>
      </c>
      <c r="Q37" s="783"/>
      <c r="R37" s="787">
        <f>P37/M35</f>
        <v>3.8461538461538464E-2</v>
      </c>
      <c r="S37" s="788"/>
      <c r="T37" s="95"/>
      <c r="U37" s="791">
        <v>7</v>
      </c>
      <c r="V37" s="792"/>
      <c r="W37" s="797">
        <f>U37/$M$35</f>
        <v>0.26923076923076922</v>
      </c>
      <c r="X37" s="798"/>
      <c r="Y37" s="95"/>
      <c r="Z37" s="727">
        <v>2</v>
      </c>
      <c r="AA37" s="728"/>
      <c r="AB37" s="803">
        <f>Z37/M35</f>
        <v>7.6923076923076927E-2</v>
      </c>
      <c r="AC37" s="804"/>
      <c r="AG37" s="727">
        <v>3</v>
      </c>
      <c r="AH37" s="783"/>
      <c r="AI37" s="787">
        <f>AG37/M35</f>
        <v>0.11538461538461539</v>
      </c>
      <c r="AJ37" s="788"/>
      <c r="AK37" s="95"/>
      <c r="AL37" s="791">
        <v>2</v>
      </c>
      <c r="AM37" s="792"/>
      <c r="AN37" s="797">
        <f>AL37/$M$35</f>
        <v>7.6923076923076927E-2</v>
      </c>
      <c r="AO37" s="798"/>
      <c r="AP37" s="95"/>
      <c r="AQ37" s="727"/>
      <c r="AR37" s="728"/>
      <c r="AS37" s="803">
        <f>AQ37/M35</f>
        <v>0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>
        <f>M37/M35</f>
        <v>0.23076923076923078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>
        <f>(S40+U43+Y40+AJ40+AL43+AP40)/M35</f>
        <v>0.38461538461538464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>
        <f>(+Q40+R43+T46+Y43+AA40+AH40+AI43+AK46+AP43+AR40)/M35</f>
        <v>0</v>
      </c>
      <c r="N40" s="1194"/>
      <c r="O40"/>
      <c r="P40" s="95"/>
      <c r="Q40" s="764"/>
      <c r="R40" s="751">
        <f>Q40/M35</f>
        <v>0</v>
      </c>
      <c r="S40" s="810">
        <v>1</v>
      </c>
      <c r="T40" s="813">
        <f>S40/M35</f>
        <v>3.8461538461538464E-2</v>
      </c>
      <c r="U40" s="95"/>
      <c r="V40" s="809"/>
      <c r="W40" s="809"/>
      <c r="X40" s="95"/>
      <c r="Y40" s="815">
        <v>2</v>
      </c>
      <c r="Z40" s="813">
        <f>Y40/M35</f>
        <v>7.6923076923076927E-2</v>
      </c>
      <c r="AA40" s="724"/>
      <c r="AB40" s="751">
        <f>AA40/M35</f>
        <v>0</v>
      </c>
      <c r="AC40" s="95"/>
      <c r="AG40" s="95"/>
      <c r="AH40" s="764"/>
      <c r="AI40" s="751">
        <f>AH40/M35</f>
        <v>0</v>
      </c>
      <c r="AJ40" s="810">
        <v>1</v>
      </c>
      <c r="AK40" s="813">
        <f>AJ40/M35</f>
        <v>3.8461538461538464E-2</v>
      </c>
      <c r="AL40" s="95"/>
      <c r="AM40" s="809"/>
      <c r="AN40" s="809"/>
      <c r="AO40" s="95"/>
      <c r="AP40" s="815">
        <v>2</v>
      </c>
      <c r="AQ40" s="813">
        <f>AP40/M35</f>
        <v>7.6923076923076927E-2</v>
      </c>
      <c r="AR40" s="724"/>
      <c r="AS40" s="751">
        <f>AR40/M35</f>
        <v>0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>
        <f>(U37+AL37)/M35</f>
        <v>0.34615384615384615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>
        <v>1</v>
      </c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>
        <f>(P37+Z37+AG37+AQ37)/M35</f>
        <v>0.23076923076923078</v>
      </c>
      <c r="N42" s="1194"/>
      <c r="O42"/>
      <c r="P42" s="95"/>
      <c r="Q42" s="766"/>
      <c r="R42" s="752"/>
      <c r="S42" s="812"/>
      <c r="T42" s="814"/>
      <c r="U42" s="95"/>
      <c r="V42" s="772">
        <f>V41/M35</f>
        <v>0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>
        <f>AM41/M35</f>
        <v>3.8461538461538464E-2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>
        <f>SUM(M39:N43)</f>
        <v>1.0000000000000002</v>
      </c>
      <c r="J43" s="767" t="s">
        <v>66</v>
      </c>
      <c r="K43" s="768"/>
      <c r="L43" s="767"/>
      <c r="M43" s="1194">
        <f>(V41+AM41)/M35</f>
        <v>3.8461538461538464E-2</v>
      </c>
      <c r="N43" s="1194"/>
      <c r="O43"/>
      <c r="P43" s="95"/>
      <c r="Q43" s="95"/>
      <c r="R43" s="764"/>
      <c r="S43" s="733">
        <f>R43/M35</f>
        <v>0</v>
      </c>
      <c r="T43" s="734"/>
      <c r="U43" s="738">
        <v>2</v>
      </c>
      <c r="V43" s="739"/>
      <c r="W43" s="742">
        <f>U43/M35</f>
        <v>7.6923076923076927E-2</v>
      </c>
      <c r="X43" s="742"/>
      <c r="Y43" s="744"/>
      <c r="Z43" s="745"/>
      <c r="AA43" s="750">
        <f>Y43/M35</f>
        <v>0</v>
      </c>
      <c r="AB43" s="95"/>
      <c r="AC43" s="95"/>
      <c r="AG43" s="95"/>
      <c r="AH43" s="95"/>
      <c r="AI43" s="764"/>
      <c r="AJ43" s="733">
        <f>AI43/M35</f>
        <v>0</v>
      </c>
      <c r="AK43" s="734"/>
      <c r="AL43" s="738">
        <v>2</v>
      </c>
      <c r="AM43" s="739"/>
      <c r="AN43" s="742">
        <f>AL43/M35</f>
        <v>7.6923076923076927E-2</v>
      </c>
      <c r="AO43" s="742"/>
      <c r="AP43" s="744"/>
      <c r="AQ43" s="745"/>
      <c r="AR43" s="750">
        <f>AP43/M35</f>
        <v>0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>
        <f>T46/M35</f>
        <v>0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>
        <f>AK46/M35</f>
        <v>0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10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2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13</v>
      </c>
      <c r="N56" s="1197"/>
      <c r="O56"/>
      <c r="Q56" s="3"/>
      <c r="T56" s="100"/>
      <c r="U56" s="43">
        <v>1</v>
      </c>
      <c r="V56" s="838">
        <v>1</v>
      </c>
      <c r="W56" s="838"/>
      <c r="X56" s="42">
        <v>1</v>
      </c>
      <c r="Y56" s="100"/>
      <c r="AA56" s="1">
        <f>P59+Q62+S62+R65+U65+T68+V63+U59+Z59+Y62+Y65+AA62</f>
        <v>10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3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10</v>
      </c>
      <c r="N57" s="778"/>
      <c r="O57"/>
      <c r="Q57" s="3"/>
      <c r="T57" s="101"/>
      <c r="U57" s="43"/>
      <c r="V57" s="779"/>
      <c r="W57" s="779"/>
      <c r="X57" s="44">
        <v>2</v>
      </c>
      <c r="Y57" s="101"/>
      <c r="AH57" s="3"/>
      <c r="AK57" s="101"/>
      <c r="AL57" s="43"/>
      <c r="AM57" s="779"/>
      <c r="AN57" s="779"/>
      <c r="AO57" s="44">
        <v>1</v>
      </c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2</v>
      </c>
      <c r="N58" s="778"/>
      <c r="O58"/>
      <c r="P58" s="93"/>
      <c r="Q58" s="93"/>
      <c r="R58" s="93"/>
      <c r="S58" s="93"/>
      <c r="T58" s="102"/>
      <c r="U58" s="45">
        <v>3</v>
      </c>
      <c r="V58" s="780">
        <v>1</v>
      </c>
      <c r="W58" s="780"/>
      <c r="X58" s="46">
        <v>1</v>
      </c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>
        <v>1</v>
      </c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>
        <f>M58/M56</f>
        <v>0.15384615384615385</v>
      </c>
      <c r="N59" s="782"/>
      <c r="O59"/>
      <c r="P59" s="727">
        <v>1</v>
      </c>
      <c r="Q59" s="783"/>
      <c r="R59" s="787">
        <f>P59/M57</f>
        <v>0.1</v>
      </c>
      <c r="S59" s="788"/>
      <c r="T59" s="95"/>
      <c r="U59" s="791">
        <v>2</v>
      </c>
      <c r="V59" s="792"/>
      <c r="W59" s="797">
        <f>U59/$M$35</f>
        <v>7.6923076923076927E-2</v>
      </c>
      <c r="X59" s="798"/>
      <c r="Y59" s="95"/>
      <c r="Z59" s="727">
        <v>1</v>
      </c>
      <c r="AA59" s="728"/>
      <c r="AB59" s="803">
        <f>Z59/M57</f>
        <v>0.1</v>
      </c>
      <c r="AC59" s="804"/>
      <c r="AG59" s="727"/>
      <c r="AH59" s="783"/>
      <c r="AI59" s="787">
        <f>AG59/M57</f>
        <v>0</v>
      </c>
      <c r="AJ59" s="788"/>
      <c r="AK59" s="95"/>
      <c r="AL59" s="791"/>
      <c r="AM59" s="792"/>
      <c r="AN59" s="797">
        <f>AL59/$M$35</f>
        <v>0</v>
      </c>
      <c r="AO59" s="798"/>
      <c r="AP59" s="95"/>
      <c r="AQ59" s="727"/>
      <c r="AR59" s="728"/>
      <c r="AS59" s="803">
        <f>AQ59/M57</f>
        <v>0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>
        <f>(S62+U65+Y62+AJ62+AL65+AP62)/M56</f>
        <v>0.38461538461538464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>
        <f>(Q62+R65+T68+Y65+AA62+AH62+AI65+AK68+AP65+AR62)/M56</f>
        <v>0.30769230769230771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>
        <f>(U59+AL59)/M56</f>
        <v>0.15384615384615385</v>
      </c>
      <c r="N62" s="1194"/>
      <c r="O62"/>
      <c r="P62" s="95"/>
      <c r="Q62" s="764"/>
      <c r="R62" s="751">
        <f>Q62/M57</f>
        <v>0</v>
      </c>
      <c r="S62" s="810"/>
      <c r="T62" s="813">
        <f>S62/M57</f>
        <v>0</v>
      </c>
      <c r="U62" s="95"/>
      <c r="V62" s="809"/>
      <c r="W62" s="809"/>
      <c r="X62" s="95"/>
      <c r="Y62" s="815">
        <v>2</v>
      </c>
      <c r="Z62" s="813">
        <f>Y62/M57</f>
        <v>0.2</v>
      </c>
      <c r="AA62" s="724"/>
      <c r="AB62" s="751">
        <f>AA62/M57</f>
        <v>0</v>
      </c>
      <c r="AC62" s="95"/>
      <c r="AG62" s="95"/>
      <c r="AH62" s="764"/>
      <c r="AI62" s="751">
        <f>AH62/M57</f>
        <v>0</v>
      </c>
      <c r="AJ62" s="810"/>
      <c r="AK62" s="813">
        <f>AJ62/M57</f>
        <v>0</v>
      </c>
      <c r="AL62" s="95"/>
      <c r="AM62" s="809"/>
      <c r="AN62" s="809"/>
      <c r="AO62" s="95"/>
      <c r="AP62" s="815">
        <v>1</v>
      </c>
      <c r="AQ62" s="813">
        <f>AP62/M57</f>
        <v>0.1</v>
      </c>
      <c r="AR62" s="724"/>
      <c r="AS62" s="751">
        <f>AR62/M57</f>
        <v>0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>
        <f>(P59+Z59+AG59+AQ59)/M56</f>
        <v>0.15384615384615385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>
        <f>SUM(M60:N64)</f>
        <v>1</v>
      </c>
      <c r="J64" s="767" t="s">
        <v>74</v>
      </c>
      <c r="K64" s="768"/>
      <c r="L64" s="767"/>
      <c r="M64" s="1194">
        <f>(V63+AM63)/M56</f>
        <v>0</v>
      </c>
      <c r="N64" s="1194"/>
      <c r="O64"/>
      <c r="P64" s="95"/>
      <c r="Q64" s="766"/>
      <c r="R64" s="752"/>
      <c r="S64" s="812"/>
      <c r="T64" s="814"/>
      <c r="U64" s="95"/>
      <c r="V64" s="772">
        <f>V63/M57</f>
        <v>0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>
        <f>AM63/M57</f>
        <v>0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>
        <f>R65/M57</f>
        <v>0</v>
      </c>
      <c r="T65" s="734"/>
      <c r="U65" s="738">
        <v>2</v>
      </c>
      <c r="V65" s="739"/>
      <c r="W65" s="742">
        <f>U65/M57</f>
        <v>0.2</v>
      </c>
      <c r="X65" s="742"/>
      <c r="Y65" s="744"/>
      <c r="Z65" s="745"/>
      <c r="AA65" s="750">
        <f>Y65/M57</f>
        <v>0</v>
      </c>
      <c r="AB65" s="95"/>
      <c r="AC65" s="95"/>
      <c r="AG65" s="95"/>
      <c r="AH65" s="95"/>
      <c r="AI65" s="764"/>
      <c r="AJ65" s="733">
        <f>AI65/M57</f>
        <v>0</v>
      </c>
      <c r="AK65" s="734"/>
      <c r="AL65" s="738"/>
      <c r="AM65" s="739"/>
      <c r="AN65" s="742">
        <f>AL65/M57</f>
        <v>0</v>
      </c>
      <c r="AO65" s="742"/>
      <c r="AP65" s="744">
        <v>1</v>
      </c>
      <c r="AQ65" s="745"/>
      <c r="AR65" s="750">
        <f>AP65/M57</f>
        <v>0.1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>
        <v>2</v>
      </c>
      <c r="U68" s="753"/>
      <c r="V68" s="754"/>
      <c r="W68" s="760">
        <f>T68/M57</f>
        <v>0.2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>
        <v>1</v>
      </c>
      <c r="AL68" s="753"/>
      <c r="AM68" s="754"/>
      <c r="AN68" s="760">
        <f>AK68/M57</f>
        <v>0.1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18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4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23</v>
      </c>
      <c r="N76" s="1197"/>
      <c r="O76"/>
      <c r="Q76" s="3"/>
      <c r="T76" s="100"/>
      <c r="U76" s="43"/>
      <c r="V76" s="838">
        <v>2</v>
      </c>
      <c r="W76" s="838"/>
      <c r="X76" s="42">
        <v>2</v>
      </c>
      <c r="Y76" s="100"/>
      <c r="AA76" s="1">
        <f>P79+Q82+S82+R85+U85+T88+V83+U79+Z79+Y82+Y85+AA82</f>
        <v>18</v>
      </c>
      <c r="AH76" s="3"/>
      <c r="AK76" s="100"/>
      <c r="AL76" s="43">
        <v>1</v>
      </c>
      <c r="AM76" s="838"/>
      <c r="AN76" s="838"/>
      <c r="AO76" s="42"/>
      <c r="AP76" s="100"/>
      <c r="AR76" s="1">
        <f>AG79+AH82+AJ82+AI85+AK88+AL85+AM83+AP85+AP82+AR82+AQ79+AL79</f>
        <v>5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18</v>
      </c>
      <c r="N77" s="778"/>
      <c r="O77"/>
      <c r="Q77" s="3"/>
      <c r="T77" s="101"/>
      <c r="U77" s="43">
        <v>2</v>
      </c>
      <c r="V77" s="779">
        <v>3</v>
      </c>
      <c r="W77" s="779"/>
      <c r="X77" s="44">
        <v>5</v>
      </c>
      <c r="Y77" s="101"/>
      <c r="AH77" s="3"/>
      <c r="AK77" s="101"/>
      <c r="AL77" s="43">
        <v>1</v>
      </c>
      <c r="AM77" s="779"/>
      <c r="AN77" s="779"/>
      <c r="AO77" s="44">
        <v>1</v>
      </c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4</v>
      </c>
      <c r="N78" s="778"/>
      <c r="O78"/>
      <c r="P78" s="93"/>
      <c r="Q78" s="93"/>
      <c r="R78" s="93"/>
      <c r="S78" s="93"/>
      <c r="T78" s="102"/>
      <c r="U78" s="45">
        <v>3</v>
      </c>
      <c r="V78" s="780"/>
      <c r="W78" s="780"/>
      <c r="X78" s="46">
        <v>1</v>
      </c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>
        <v>1</v>
      </c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>
        <f>M78/M76</f>
        <v>0.17391304347826086</v>
      </c>
      <c r="N79" s="782"/>
      <c r="O79"/>
      <c r="P79" s="727">
        <v>1</v>
      </c>
      <c r="Q79" s="783"/>
      <c r="R79" s="787">
        <f>P79/M77</f>
        <v>5.5555555555555552E-2</v>
      </c>
      <c r="S79" s="788"/>
      <c r="T79" s="95"/>
      <c r="U79" s="791">
        <v>7</v>
      </c>
      <c r="V79" s="792"/>
      <c r="W79" s="797">
        <f>U79/$M$35</f>
        <v>0.26923076923076922</v>
      </c>
      <c r="X79" s="798"/>
      <c r="Y79" s="95"/>
      <c r="Z79" s="727">
        <v>2</v>
      </c>
      <c r="AA79" s="728"/>
      <c r="AB79" s="803">
        <f>Z79/M77</f>
        <v>0.1111111111111111</v>
      </c>
      <c r="AC79" s="804"/>
      <c r="AG79" s="727">
        <v>1</v>
      </c>
      <c r="AH79" s="783"/>
      <c r="AI79" s="787">
        <f>AG79/M77</f>
        <v>5.5555555555555552E-2</v>
      </c>
      <c r="AJ79" s="788"/>
      <c r="AK79" s="95"/>
      <c r="AL79" s="791"/>
      <c r="AM79" s="792"/>
      <c r="AN79" s="797">
        <f>AL79/$M$35</f>
        <v>0</v>
      </c>
      <c r="AO79" s="798"/>
      <c r="AP79" s="95"/>
      <c r="AQ79" s="727">
        <v>1</v>
      </c>
      <c r="AR79" s="728"/>
      <c r="AS79" s="803">
        <f>AQ79/M77</f>
        <v>5.5555555555555552E-2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>
        <f>(S82+U85+Y82+AJ82+AL85+AP82)/M76</f>
        <v>0.39130434782608697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>
        <f>(Q82+R85+T88+Y85+AA82+AH82+AI85+AK88+AP85+AR82)/M76</f>
        <v>4.3478260869565216E-2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>
        <f>(U79+AL79)/M76</f>
        <v>0.30434782608695654</v>
      </c>
      <c r="N82" s="1194"/>
      <c r="O82"/>
      <c r="P82" s="95"/>
      <c r="Q82" s="764"/>
      <c r="R82" s="751">
        <f>Q82/M77</f>
        <v>0</v>
      </c>
      <c r="S82" s="810">
        <v>5</v>
      </c>
      <c r="T82" s="813">
        <f>S82/M77</f>
        <v>0.27777777777777779</v>
      </c>
      <c r="U82" s="95"/>
      <c r="V82" s="809"/>
      <c r="W82" s="809"/>
      <c r="X82" s="95"/>
      <c r="Y82" s="815"/>
      <c r="Z82" s="813">
        <f>Y82/M77</f>
        <v>0</v>
      </c>
      <c r="AA82" s="724"/>
      <c r="AB82" s="751">
        <f>AA82/M77</f>
        <v>0</v>
      </c>
      <c r="AC82" s="95"/>
      <c r="AG82" s="95"/>
      <c r="AH82" s="764"/>
      <c r="AI82" s="751">
        <f>AH82/M77</f>
        <v>0</v>
      </c>
      <c r="AJ82" s="810"/>
      <c r="AK82" s="813">
        <f>AJ82/M77</f>
        <v>0</v>
      </c>
      <c r="AL82" s="95"/>
      <c r="AM82" s="809"/>
      <c r="AN82" s="809"/>
      <c r="AO82" s="95"/>
      <c r="AP82" s="815"/>
      <c r="AQ82" s="813">
        <f>AP82/M77</f>
        <v>0</v>
      </c>
      <c r="AR82" s="724"/>
      <c r="AS82" s="751">
        <f>AR82/M77</f>
        <v>0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>
        <f>(P79+Z79+AG79+AQ79)/M76</f>
        <v>0.21739130434782608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>
        <v>1</v>
      </c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>
        <f>SUM(M80:N84)</f>
        <v>1</v>
      </c>
      <c r="J84" s="767" t="s">
        <v>74</v>
      </c>
      <c r="K84" s="768"/>
      <c r="L84" s="767"/>
      <c r="M84" s="1194">
        <f>(V83+AM83)/M76</f>
        <v>4.3478260869565216E-2</v>
      </c>
      <c r="N84" s="1194"/>
      <c r="O84"/>
      <c r="P84" s="95"/>
      <c r="Q84" s="766"/>
      <c r="R84" s="752"/>
      <c r="S84" s="812"/>
      <c r="T84" s="814"/>
      <c r="U84" s="95"/>
      <c r="V84" s="772">
        <f>V83/M77</f>
        <v>0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>
        <f>AM83/M77</f>
        <v>5.5555555555555552E-2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>
        <f>R85/M77</f>
        <v>0</v>
      </c>
      <c r="T85" s="734"/>
      <c r="U85" s="738">
        <v>3</v>
      </c>
      <c r="V85" s="739"/>
      <c r="W85" s="742">
        <f>U85/M77</f>
        <v>0.16666666666666666</v>
      </c>
      <c r="X85" s="742"/>
      <c r="Y85" s="744"/>
      <c r="Z85" s="745"/>
      <c r="AA85" s="750">
        <f>Y85/M77</f>
        <v>0</v>
      </c>
      <c r="AB85" s="95"/>
      <c r="AC85" s="95"/>
      <c r="AG85" s="95"/>
      <c r="AH85" s="95"/>
      <c r="AI85" s="764"/>
      <c r="AJ85" s="733">
        <f>AI85/M77</f>
        <v>0</v>
      </c>
      <c r="AK85" s="734"/>
      <c r="AL85" s="738">
        <v>1</v>
      </c>
      <c r="AM85" s="739"/>
      <c r="AN85" s="742">
        <f>AL85/M77</f>
        <v>5.5555555555555552E-2</v>
      </c>
      <c r="AO85" s="742"/>
      <c r="AP85" s="744"/>
      <c r="AQ85" s="745"/>
      <c r="AR85" s="750">
        <f>AP85/M77</f>
        <v>0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>
        <f>T88/M77</f>
        <v>0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>
        <v>1</v>
      </c>
      <c r="AL88" s="753"/>
      <c r="AM88" s="754"/>
      <c r="AN88" s="760">
        <f>AK88/M77</f>
        <v>5.5555555555555552E-2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43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12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62</v>
      </c>
      <c r="N98" s="778"/>
      <c r="O98"/>
      <c r="Q98" s="3"/>
      <c r="T98" s="100"/>
      <c r="U98" s="43">
        <f t="shared" ref="U98:X103" si="16">U56+U34+U76</f>
        <v>1</v>
      </c>
      <c r="V98" s="838">
        <f t="shared" si="16"/>
        <v>5</v>
      </c>
      <c r="W98" s="838">
        <f t="shared" si="16"/>
        <v>0</v>
      </c>
      <c r="X98" s="42">
        <f t="shared" si="16"/>
        <v>4</v>
      </c>
      <c r="Y98" s="100"/>
      <c r="AA98" s="1">
        <f>P101+Q104+R107+S104+T110+U107+V105+U101+Y107+Y104+AA104+Z101</f>
        <v>43</v>
      </c>
      <c r="AH98" s="3"/>
      <c r="AK98" s="100"/>
      <c r="AL98" s="43">
        <f>AL56+AL34+AL76</f>
        <v>1</v>
      </c>
      <c r="AM98" s="838">
        <f t="shared" ref="AM98:AO98" si="17">AM56+AM34+AM76</f>
        <v>2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19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43</v>
      </c>
      <c r="N99" s="778"/>
      <c r="O99"/>
      <c r="Q99" s="3"/>
      <c r="T99" s="101"/>
      <c r="U99" s="43">
        <f t="shared" si="16"/>
        <v>3</v>
      </c>
      <c r="V99" s="779">
        <f t="shared" si="16"/>
        <v>6</v>
      </c>
      <c r="W99" s="779">
        <f t="shared" si="16"/>
        <v>0</v>
      </c>
      <c r="X99" s="44">
        <f t="shared" si="16"/>
        <v>8</v>
      </c>
      <c r="Y99" s="101"/>
      <c r="AH99" s="3"/>
      <c r="AK99" s="101"/>
      <c r="AL99" s="43">
        <f t="shared" ref="AL99:AO103" si="18">AL57+AL35+AL77</f>
        <v>2</v>
      </c>
      <c r="AM99" s="779">
        <f t="shared" si="18"/>
        <v>0</v>
      </c>
      <c r="AN99" s="779">
        <f t="shared" si="18"/>
        <v>0</v>
      </c>
      <c r="AO99" s="44">
        <f t="shared" si="18"/>
        <v>2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12</v>
      </c>
      <c r="N100" s="778"/>
      <c r="O100"/>
      <c r="P100" s="93"/>
      <c r="Q100" s="93"/>
      <c r="R100" s="93"/>
      <c r="S100" s="93"/>
      <c r="T100" s="102"/>
      <c r="U100" s="45">
        <f t="shared" si="16"/>
        <v>7</v>
      </c>
      <c r="V100" s="780">
        <f t="shared" si="16"/>
        <v>6</v>
      </c>
      <c r="W100" s="780">
        <f t="shared" si="16"/>
        <v>0</v>
      </c>
      <c r="X100" s="46">
        <f t="shared" si="16"/>
        <v>3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4</v>
      </c>
      <c r="AN100" s="780">
        <f t="shared" si="18"/>
        <v>0</v>
      </c>
      <c r="AO100" s="46">
        <f t="shared" si="18"/>
        <v>1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>
        <f>M100/M98</f>
        <v>0.19354838709677419</v>
      </c>
      <c r="N101" s="846"/>
      <c r="O101"/>
      <c r="P101" s="727">
        <f t="shared" ref="P101:T109" si="19">P59+P37+P79</f>
        <v>3</v>
      </c>
      <c r="Q101" s="783">
        <f t="shared" si="19"/>
        <v>0</v>
      </c>
      <c r="R101" s="787">
        <f>P101/$M$98</f>
        <v>4.8387096774193547E-2</v>
      </c>
      <c r="S101" s="788"/>
      <c r="T101" s="95"/>
      <c r="U101" s="791">
        <f t="shared" si="16"/>
        <v>16</v>
      </c>
      <c r="V101" s="792">
        <f t="shared" si="16"/>
        <v>0</v>
      </c>
      <c r="W101" s="797">
        <f>U101/$M$35</f>
        <v>0.61538461538461542</v>
      </c>
      <c r="X101" s="798"/>
      <c r="Y101" s="95"/>
      <c r="Z101" s="727">
        <f t="shared" ref="Z101:AA103" si="20">Z59+Z37+Z79</f>
        <v>5</v>
      </c>
      <c r="AA101" s="728">
        <f t="shared" si="20"/>
        <v>0</v>
      </c>
      <c r="AB101" s="803">
        <f>Z101/$M$98</f>
        <v>8.0645161290322578E-2</v>
      </c>
      <c r="AC101" s="804"/>
      <c r="AG101" s="727">
        <f t="shared" ref="AG101:AK109" si="21">AG59+AG37+AG79</f>
        <v>4</v>
      </c>
      <c r="AH101" s="783">
        <f t="shared" si="21"/>
        <v>0</v>
      </c>
      <c r="AI101" s="787">
        <f>AG101/$M$98</f>
        <v>6.4516129032258063E-2</v>
      </c>
      <c r="AJ101" s="788"/>
      <c r="AK101" s="95"/>
      <c r="AL101" s="791">
        <f t="shared" si="18"/>
        <v>2</v>
      </c>
      <c r="AM101" s="792">
        <f t="shared" si="18"/>
        <v>0</v>
      </c>
      <c r="AN101" s="797">
        <f>AL101/$M$35</f>
        <v>7.6923076923076927E-2</v>
      </c>
      <c r="AO101" s="798"/>
      <c r="AP101" s="95"/>
      <c r="AQ101" s="727">
        <f t="shared" ref="AQ101:AR103" si="22">AQ59+AQ37+AQ79</f>
        <v>1</v>
      </c>
      <c r="AR101" s="728">
        <f t="shared" si="22"/>
        <v>0</v>
      </c>
      <c r="AS101" s="803">
        <f>AQ101/$M$98</f>
        <v>1.6129032258064516E-2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>
        <f>(S104+U107+Y104+AJ104+AL107+AP104)/M98</f>
        <v>0.38709677419354838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>
        <f>(Q104+R107+T110+Y107+AA104+AH104+AI107+AK110+AP107+AR104)/M98</f>
        <v>8.0645161290322578E-2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>
        <f>(U101+AL101)/M98</f>
        <v>0.29032258064516131</v>
      </c>
      <c r="N104" s="841"/>
      <c r="O104"/>
      <c r="P104" s="95"/>
      <c r="Q104" s="764">
        <f t="shared" si="19"/>
        <v>0</v>
      </c>
      <c r="R104" s="751">
        <f t="shared" si="19"/>
        <v>0</v>
      </c>
      <c r="S104" s="810">
        <f t="shared" si="19"/>
        <v>6</v>
      </c>
      <c r="T104" s="813">
        <f t="shared" si="19"/>
        <v>0.31623931623931623</v>
      </c>
      <c r="U104" s="95"/>
      <c r="V104" s="809"/>
      <c r="W104" s="809"/>
      <c r="X104" s="95"/>
      <c r="Y104" s="815">
        <f t="shared" ref="Y104:AB109" si="23">Y62+Y40+Y82</f>
        <v>4</v>
      </c>
      <c r="Z104" s="813">
        <f t="shared" si="23"/>
        <v>0.27692307692307694</v>
      </c>
      <c r="AA104" s="724">
        <f t="shared" si="23"/>
        <v>0</v>
      </c>
      <c r="AB104" s="751">
        <f t="shared" si="23"/>
        <v>0</v>
      </c>
      <c r="AC104" s="95"/>
      <c r="AG104" s="95"/>
      <c r="AH104" s="764">
        <f t="shared" si="21"/>
        <v>0</v>
      </c>
      <c r="AI104" s="751">
        <f t="shared" si="21"/>
        <v>0</v>
      </c>
      <c r="AJ104" s="810">
        <f t="shared" si="21"/>
        <v>1</v>
      </c>
      <c r="AK104" s="813">
        <f t="shared" si="21"/>
        <v>3.8461538461538464E-2</v>
      </c>
      <c r="AL104" s="95"/>
      <c r="AM104" s="809"/>
      <c r="AN104" s="809"/>
      <c r="AO104" s="95"/>
      <c r="AP104" s="815">
        <f t="shared" ref="AP104:AS109" si="24">AP62+AP40+AP82</f>
        <v>3</v>
      </c>
      <c r="AQ104" s="813">
        <f t="shared" si="24"/>
        <v>0.17692307692307693</v>
      </c>
      <c r="AR104" s="724">
        <f t="shared" si="24"/>
        <v>0</v>
      </c>
      <c r="AS104" s="751">
        <f t="shared" si="24"/>
        <v>0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>
        <f>(P101+Z101+AG101+AQ101)/M98</f>
        <v>0.20967741935483872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2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>
        <f>(V105+AM105)/M98</f>
        <v>3.2258064516129031E-2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>
        <f>V105/$M$98</f>
        <v>0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>
        <f>AM105/$M$98</f>
        <v>3.2258064516129031E-2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>
        <f>R107/$M$98</f>
        <v>0</v>
      </c>
      <c r="T107" s="734"/>
      <c r="U107" s="738">
        <f t="shared" ref="U107:V109" si="25">U65+U43+U85</f>
        <v>7</v>
      </c>
      <c r="V107" s="739">
        <f t="shared" si="25"/>
        <v>0</v>
      </c>
      <c r="W107" s="742">
        <f>U107/$M$98</f>
        <v>0.11290322580645161</v>
      </c>
      <c r="X107" s="742"/>
      <c r="Y107" s="744">
        <f t="shared" si="23"/>
        <v>0</v>
      </c>
      <c r="Z107" s="745">
        <f t="shared" si="23"/>
        <v>0</v>
      </c>
      <c r="AA107" s="750">
        <f>Y107/$M$98</f>
        <v>0</v>
      </c>
      <c r="AB107" s="95"/>
      <c r="AC107" s="95"/>
      <c r="AG107" s="95"/>
      <c r="AH107" s="95"/>
      <c r="AI107" s="764">
        <f t="shared" si="21"/>
        <v>0</v>
      </c>
      <c r="AJ107" s="733">
        <f>AI107/$M$98</f>
        <v>0</v>
      </c>
      <c r="AK107" s="734"/>
      <c r="AL107" s="738">
        <f t="shared" ref="AL107:AM109" si="26">AL65+AL43+AL85</f>
        <v>3</v>
      </c>
      <c r="AM107" s="739">
        <f t="shared" si="26"/>
        <v>0</v>
      </c>
      <c r="AN107" s="742">
        <f>AL107/$M$98</f>
        <v>4.8387096774193547E-2</v>
      </c>
      <c r="AO107" s="742"/>
      <c r="AP107" s="744">
        <f t="shared" si="24"/>
        <v>1</v>
      </c>
      <c r="AQ107" s="745">
        <f t="shared" si="24"/>
        <v>0</v>
      </c>
      <c r="AR107" s="750">
        <f>AP107/$M$98</f>
        <v>1.6129032258064516E-2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2</v>
      </c>
      <c r="U110" s="753">
        <f t="shared" si="27"/>
        <v>0</v>
      </c>
      <c r="V110" s="754">
        <f t="shared" si="27"/>
        <v>0</v>
      </c>
      <c r="W110" s="760">
        <f>T110/$M$98</f>
        <v>3.2258064516129031E-2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2</v>
      </c>
      <c r="AL110" s="753">
        <f t="shared" si="28"/>
        <v>0</v>
      </c>
      <c r="AM110" s="754">
        <f t="shared" si="28"/>
        <v>0</v>
      </c>
      <c r="AN110" s="760">
        <f>AK110/$M$98</f>
        <v>3.2258064516129031E-2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62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>
        <f>AE120/G120</f>
        <v>0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>
        <f>I123</f>
        <v>0.11290322580645161</v>
      </c>
      <c r="M121" s="1117"/>
      <c r="N121" s="1118"/>
      <c r="O121" s="1119"/>
      <c r="P121" s="169"/>
      <c r="Q121" s="1128">
        <f>I132</f>
        <v>0.16129032258064516</v>
      </c>
      <c r="R121" s="977"/>
      <c r="S121" s="977"/>
      <c r="T121" s="978"/>
      <c r="U121" s="173"/>
      <c r="V121" s="1116">
        <f>I124</f>
        <v>9.6774193548387094E-2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>
        <f>AG123</f>
        <v>0</v>
      </c>
      <c r="AK121" s="1117"/>
      <c r="AL121" s="1118"/>
      <c r="AM121" s="1119"/>
      <c r="AN121" s="169"/>
      <c r="AO121" s="1128">
        <f>AG133</f>
        <v>0</v>
      </c>
      <c r="AP121" s="977"/>
      <c r="AQ121" s="977"/>
      <c r="AR121" s="978"/>
      <c r="AS121" s="173"/>
      <c r="AT121" s="1116">
        <f>AG124</f>
        <v>0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55</v>
      </c>
      <c r="C122" s="160">
        <f>AE138+BB138+AE120</f>
        <v>55</v>
      </c>
      <c r="D122" s="1150" t="s">
        <v>65</v>
      </c>
      <c r="E122" s="1056"/>
      <c r="F122" s="1056"/>
      <c r="G122" s="1059">
        <f>P101+Z101+AG101+AQ101+AV159+BF159</f>
        <v>13</v>
      </c>
      <c r="H122" s="1059"/>
      <c r="I122" s="1053">
        <f t="shared" ref="I122:I134" si="29">G122/$G$120</f>
        <v>0.20967741935483872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>
        <f t="shared" ref="AG122:AG134" si="30">AE122/$G$120</f>
        <v>0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>
        <f>AG138+BD138</f>
        <v>0.88709677419354849</v>
      </c>
      <c r="C123" s="164">
        <f>AG120+I138</f>
        <v>0.88709677419354838</v>
      </c>
      <c r="D123" s="1067" t="s">
        <v>80</v>
      </c>
      <c r="E123" s="1068"/>
      <c r="F123" s="1069"/>
      <c r="G123" s="1070">
        <f>P101+AG101+AV159</f>
        <v>7</v>
      </c>
      <c r="H123" s="839"/>
      <c r="I123" s="841">
        <f t="shared" si="29"/>
        <v>0.11290322580645161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>
        <f t="shared" si="30"/>
        <v>0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6</v>
      </c>
      <c r="H124" s="839"/>
      <c r="I124" s="841">
        <f t="shared" si="29"/>
        <v>9.6774193548387094E-2</v>
      </c>
      <c r="J124" s="1071"/>
      <c r="K124" s="161"/>
      <c r="L124" s="174"/>
      <c r="M124" s="1107"/>
      <c r="N124" s="1108"/>
      <c r="O124" s="1101">
        <f>I130</f>
        <v>0.11290322580645161</v>
      </c>
      <c r="P124" s="1102"/>
      <c r="Q124" s="165"/>
      <c r="R124" s="1114"/>
      <c r="S124" s="1114"/>
      <c r="T124" s="167"/>
      <c r="U124" s="1101">
        <f>I131</f>
        <v>0.11290322580645161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>
        <f t="shared" si="30"/>
        <v>0</v>
      </c>
      <c r="AH124" s="1071"/>
      <c r="AI124" s="161"/>
      <c r="AJ124" s="174"/>
      <c r="AK124" s="1107"/>
      <c r="AL124" s="1108"/>
      <c r="AM124" s="1101">
        <f>AG130</f>
        <v>0</v>
      </c>
      <c r="AN124" s="1102"/>
      <c r="AO124" s="165"/>
      <c r="AP124" s="1114"/>
      <c r="AQ124" s="1114"/>
      <c r="AR124" s="167"/>
      <c r="AS124" s="1101">
        <f>AG131</f>
        <v>0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5</v>
      </c>
      <c r="H125" s="1059"/>
      <c r="I125" s="1053">
        <f t="shared" si="29"/>
        <v>8.0645161290322578E-2</v>
      </c>
      <c r="J125" s="1054"/>
      <c r="L125" s="175"/>
      <c r="M125" s="1109"/>
      <c r="N125" s="1098"/>
      <c r="O125" s="1103"/>
      <c r="P125" s="1104"/>
      <c r="Q125" s="175"/>
      <c r="R125" s="1110">
        <f>I134</f>
        <v>3.2258064516129031E-2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>
        <f t="shared" si="30"/>
        <v>0</v>
      </c>
      <c r="AH125" s="1054"/>
      <c r="AJ125" s="175"/>
      <c r="AK125" s="1109"/>
      <c r="AL125" s="1098"/>
      <c r="AM125" s="1103"/>
      <c r="AN125" s="1104"/>
      <c r="AO125" s="175"/>
      <c r="AP125" s="1110">
        <f>AG134</f>
        <v>0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>
        <f t="shared" si="29"/>
        <v>0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>
        <f t="shared" si="30"/>
        <v>0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1</v>
      </c>
      <c r="H127" s="839"/>
      <c r="I127" s="841">
        <f t="shared" si="29"/>
        <v>1.6129032258064516E-2</v>
      </c>
      <c r="J127" s="1071"/>
      <c r="L127" s="165"/>
      <c r="M127" s="183"/>
      <c r="N127" s="1081">
        <f>I126</f>
        <v>0</v>
      </c>
      <c r="O127" s="1082"/>
      <c r="P127" s="1083"/>
      <c r="Q127" s="1089">
        <f>I132</f>
        <v>0.16129032258064516</v>
      </c>
      <c r="R127" s="1090"/>
      <c r="S127" s="1090"/>
      <c r="T127" s="1091"/>
      <c r="U127" s="1072">
        <f>I127</f>
        <v>1.6129032258064516E-2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>
        <f t="shared" si="30"/>
        <v>0</v>
      </c>
      <c r="AH127" s="1071"/>
      <c r="AJ127" s="165"/>
      <c r="AK127" s="183"/>
      <c r="AL127" s="1081">
        <f>AG126</f>
        <v>0</v>
      </c>
      <c r="AM127" s="1082"/>
      <c r="AN127" s="1083"/>
      <c r="AO127" s="1089">
        <f>AG132</f>
        <v>0</v>
      </c>
      <c r="AP127" s="1090"/>
      <c r="AQ127" s="1090"/>
      <c r="AR127" s="1091"/>
      <c r="AS127" s="1072">
        <f>AG127</f>
        <v>0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4</v>
      </c>
      <c r="H128" s="839"/>
      <c r="I128" s="841">
        <f t="shared" si="29"/>
        <v>6.4516129032258063E-2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>
        <f t="shared" si="30"/>
        <v>0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24</v>
      </c>
      <c r="H129" s="1059"/>
      <c r="I129" s="1053">
        <f t="shared" si="29"/>
        <v>0.38709677419354838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>
        <f t="shared" si="30"/>
        <v>0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7</v>
      </c>
      <c r="H130" s="839"/>
      <c r="I130" s="841">
        <f t="shared" si="29"/>
        <v>0.11290322580645161</v>
      </c>
      <c r="J130" s="1071"/>
      <c r="L130" s="165"/>
      <c r="M130" s="144"/>
      <c r="N130" s="181"/>
      <c r="O130" s="182"/>
      <c r="P130" s="1072">
        <f>I128</f>
        <v>6.4516129032258063E-2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>
        <f t="shared" si="30"/>
        <v>0</v>
      </c>
      <c r="AH130" s="1071"/>
      <c r="AJ130" s="165"/>
      <c r="AK130" s="144"/>
      <c r="AL130" s="181"/>
      <c r="AM130" s="182"/>
      <c r="AN130" s="1072">
        <f>AG128</f>
        <v>0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7</v>
      </c>
      <c r="H131" s="839"/>
      <c r="I131" s="841">
        <f t="shared" si="29"/>
        <v>0.11290322580645161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>
        <f t="shared" si="30"/>
        <v>0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10</v>
      </c>
      <c r="H132" s="839"/>
      <c r="I132" s="841">
        <f t="shared" si="29"/>
        <v>0.16129032258064516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>
        <f t="shared" si="30"/>
        <v>0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18</v>
      </c>
      <c r="H133" s="1059"/>
      <c r="I133" s="1053">
        <f t="shared" si="29"/>
        <v>0.29032258064516131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>
        <f t="shared" si="30"/>
        <v>0</v>
      </c>
      <c r="AH133" s="1054"/>
    </row>
    <row r="134" spans="3:72" ht="16.2" thickBot="1" x14ac:dyDescent="0.35">
      <c r="C134" s="158">
        <f>G134+G129+G125+G122</f>
        <v>44</v>
      </c>
      <c r="D134" s="1060" t="s">
        <v>88</v>
      </c>
      <c r="E134" s="1061"/>
      <c r="F134" s="1061"/>
      <c r="G134" s="1063">
        <f>V105+AM105+BB163</f>
        <v>2</v>
      </c>
      <c r="H134" s="1063"/>
      <c r="I134" s="1064">
        <f t="shared" si="29"/>
        <v>3.2258064516129031E-2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>
        <f t="shared" si="30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0.88709677419354849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55</v>
      </c>
      <c r="H138" s="1145"/>
      <c r="I138" s="1146">
        <f>G138/$G$120</f>
        <v>0.88709677419354838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43</v>
      </c>
      <c r="AF138" s="1143"/>
      <c r="AG138" s="1148">
        <f>AE138/$G$120</f>
        <v>0.69354838709677424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12</v>
      </c>
      <c r="BC138" s="1143"/>
      <c r="BD138" s="1148">
        <f>BB138/$G$120</f>
        <v>0.19354838709677419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>
        <f>I141</f>
        <v>0.11290322580645161</v>
      </c>
      <c r="M139" s="1117"/>
      <c r="N139" s="1118"/>
      <c r="O139" s="1119"/>
      <c r="P139" s="169"/>
      <c r="Q139" s="1128">
        <f>I151</f>
        <v>0.29032258064516131</v>
      </c>
      <c r="R139" s="977"/>
      <c r="S139" s="977"/>
      <c r="T139" s="978"/>
      <c r="U139" s="173"/>
      <c r="V139" s="1116">
        <f>I142</f>
        <v>9.6774193548387094E-2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>
        <f>AG141</f>
        <v>4.8387096774193547E-2</v>
      </c>
      <c r="AK139" s="1117"/>
      <c r="AL139" s="1118"/>
      <c r="AM139" s="1119"/>
      <c r="AN139" s="169"/>
      <c r="AO139" s="1128">
        <f>AG151</f>
        <v>0.25806451612903225</v>
      </c>
      <c r="AP139" s="977"/>
      <c r="AQ139" s="977"/>
      <c r="AR139" s="978"/>
      <c r="AS139" s="173"/>
      <c r="AT139" s="1116">
        <f>AG142</f>
        <v>8.0645161290322578E-2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>
        <f>BD141</f>
        <v>6.4516129032258063E-2</v>
      </c>
      <c r="BH139" s="1117"/>
      <c r="BI139" s="1118"/>
      <c r="BJ139" s="1119"/>
      <c r="BK139" s="169"/>
      <c r="BL139" s="1128">
        <f>BD151</f>
        <v>3.2258064516129031E-2</v>
      </c>
      <c r="BM139" s="977"/>
      <c r="BN139" s="977"/>
      <c r="BO139" s="978"/>
      <c r="BP139" s="173"/>
      <c r="BQ139" s="1116">
        <f>BD142</f>
        <v>1.6129032258064516E-2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13</v>
      </c>
      <c r="H140" s="1059"/>
      <c r="I140" s="1053">
        <f t="shared" ref="I140:I152" si="32">G140/$G$120</f>
        <v>0.20967741935483872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8</v>
      </c>
      <c r="AF140" s="1059"/>
      <c r="AG140" s="1053">
        <f t="shared" ref="AG140:AG152" si="33">AE140/$G$120</f>
        <v>0.12903225806451613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5</v>
      </c>
      <c r="BC140" s="1059"/>
      <c r="BD140" s="1053">
        <f t="shared" ref="BD140:BD152" si="34">BB140/$G$120</f>
        <v>8.0645161290322578E-2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7</v>
      </c>
      <c r="H141" s="839"/>
      <c r="I141" s="841">
        <f t="shared" si="32"/>
        <v>0.11290322580645161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3</v>
      </c>
      <c r="AF141" s="839"/>
      <c r="AG141" s="841">
        <f t="shared" si="33"/>
        <v>4.8387096774193547E-2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4</v>
      </c>
      <c r="BC141" s="839"/>
      <c r="BD141" s="841">
        <f t="shared" si="34"/>
        <v>6.4516129032258063E-2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6</v>
      </c>
      <c r="H142" s="839"/>
      <c r="I142" s="841">
        <f t="shared" si="32"/>
        <v>9.6774193548387094E-2</v>
      </c>
      <c r="J142" s="1071"/>
      <c r="L142" s="174"/>
      <c r="M142" s="1107"/>
      <c r="N142" s="1108"/>
      <c r="O142" s="1101">
        <f>I148</f>
        <v>0.11290322580645161</v>
      </c>
      <c r="P142" s="1102"/>
      <c r="Q142" s="165"/>
      <c r="R142" s="1114"/>
      <c r="S142" s="1114"/>
      <c r="T142" s="167"/>
      <c r="U142" s="1101">
        <f>I149</f>
        <v>0.11290322580645161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5</v>
      </c>
      <c r="AF142" s="839"/>
      <c r="AG142" s="841">
        <f t="shared" si="33"/>
        <v>8.0645161290322578E-2</v>
      </c>
      <c r="AH142" s="1071"/>
      <c r="AJ142" s="174"/>
      <c r="AK142" s="1107"/>
      <c r="AL142" s="1108"/>
      <c r="AM142" s="1101">
        <f>AG148</f>
        <v>9.6774193548387094E-2</v>
      </c>
      <c r="AN142" s="1102"/>
      <c r="AO142" s="165"/>
      <c r="AP142" s="1114"/>
      <c r="AQ142" s="1114"/>
      <c r="AR142" s="167"/>
      <c r="AS142" s="1101">
        <f>AG149</f>
        <v>6.4516129032258063E-2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1</v>
      </c>
      <c r="BC142" s="839"/>
      <c r="BD142" s="841">
        <f t="shared" si="34"/>
        <v>1.6129032258064516E-2</v>
      </c>
      <c r="BE142" s="1071"/>
      <c r="BG142" s="174"/>
      <c r="BH142" s="1107"/>
      <c r="BI142" s="1108"/>
      <c r="BJ142" s="1101">
        <f>BD148</f>
        <v>1.6129032258064516E-2</v>
      </c>
      <c r="BK142" s="1102"/>
      <c r="BL142" s="165"/>
      <c r="BM142" s="1114"/>
      <c r="BN142" s="1114"/>
      <c r="BO142" s="167"/>
      <c r="BP142" s="1101">
        <f>BD149</f>
        <v>4.8387096774193547E-2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5</v>
      </c>
      <c r="H143" s="1059"/>
      <c r="I143" s="1053">
        <f t="shared" si="32"/>
        <v>8.0645161290322578E-2</v>
      </c>
      <c r="J143" s="1054"/>
      <c r="L143" s="175"/>
      <c r="M143" s="1109"/>
      <c r="N143" s="1098"/>
      <c r="O143" s="1103"/>
      <c r="P143" s="1104"/>
      <c r="Q143" s="175"/>
      <c r="R143" s="1110">
        <f>I152</f>
        <v>3.2258064516129031E-2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2</v>
      </c>
      <c r="AF143" s="1059"/>
      <c r="AG143" s="1053">
        <f t="shared" si="33"/>
        <v>3.2258064516129031E-2</v>
      </c>
      <c r="AH143" s="1054"/>
      <c r="AJ143" s="175"/>
      <c r="AK143" s="1109"/>
      <c r="AL143" s="1098"/>
      <c r="AM143" s="1103"/>
      <c r="AN143" s="1104"/>
      <c r="AO143" s="175"/>
      <c r="AP143" s="1110">
        <f>AG152</f>
        <v>0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3</v>
      </c>
      <c r="BC143" s="1059"/>
      <c r="BD143" s="1053">
        <f t="shared" si="34"/>
        <v>4.8387096774193547E-2</v>
      </c>
      <c r="BE143" s="1054"/>
      <c r="BG143" s="175"/>
      <c r="BH143" s="1109"/>
      <c r="BI143" s="1098"/>
      <c r="BJ143" s="1103"/>
      <c r="BK143" s="1104"/>
      <c r="BL143" s="175"/>
      <c r="BM143" s="1110">
        <f>BD152</f>
        <v>3.2258064516129031E-2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>
        <f t="shared" si="32"/>
        <v>0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>
        <f t="shared" si="33"/>
        <v>0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>
        <f t="shared" si="34"/>
        <v>0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1</v>
      </c>
      <c r="H145" s="839"/>
      <c r="I145" s="841">
        <f t="shared" si="32"/>
        <v>1.6129032258064516E-2</v>
      </c>
      <c r="J145" s="1071"/>
      <c r="L145" s="165"/>
      <c r="M145" s="183"/>
      <c r="N145" s="1081">
        <f>I144</f>
        <v>0</v>
      </c>
      <c r="O145" s="1082"/>
      <c r="P145" s="1083"/>
      <c r="Q145" s="1089">
        <f>I150</f>
        <v>0.16129032258064516</v>
      </c>
      <c r="R145" s="1090"/>
      <c r="S145" s="1090"/>
      <c r="T145" s="1091"/>
      <c r="U145" s="1072">
        <f>I145</f>
        <v>1.6129032258064516E-2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>
        <f t="shared" si="33"/>
        <v>0</v>
      </c>
      <c r="AH145" s="1071"/>
      <c r="AJ145" s="165"/>
      <c r="AK145" s="183"/>
      <c r="AL145" s="1081">
        <f>AG144</f>
        <v>0</v>
      </c>
      <c r="AM145" s="1082"/>
      <c r="AN145" s="1083"/>
      <c r="AO145" s="1089">
        <f>AG150</f>
        <v>0.11290322580645161</v>
      </c>
      <c r="AP145" s="1090"/>
      <c r="AQ145" s="1090"/>
      <c r="AR145" s="1091"/>
      <c r="AS145" s="1072">
        <f>AG145</f>
        <v>0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1</v>
      </c>
      <c r="BC145" s="839"/>
      <c r="BD145" s="841">
        <f t="shared" si="34"/>
        <v>1.6129032258064516E-2</v>
      </c>
      <c r="BE145" s="1071"/>
      <c r="BG145" s="165"/>
      <c r="BH145" s="183"/>
      <c r="BI145" s="1081">
        <f>BD144</f>
        <v>0</v>
      </c>
      <c r="BJ145" s="1082"/>
      <c r="BK145" s="1083"/>
      <c r="BL145" s="1089">
        <f>BD150</f>
        <v>4.8387096774193547E-2</v>
      </c>
      <c r="BM145" s="1090"/>
      <c r="BN145" s="1090"/>
      <c r="BO145" s="1091"/>
      <c r="BP145" s="1072">
        <f>BD145</f>
        <v>1.6129032258064516E-2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4</v>
      </c>
      <c r="H146" s="839"/>
      <c r="I146" s="841">
        <f t="shared" si="32"/>
        <v>6.4516129032258063E-2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2</v>
      </c>
      <c r="AF146" s="839"/>
      <c r="AG146" s="841">
        <f t="shared" si="33"/>
        <v>3.2258064516129031E-2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2</v>
      </c>
      <c r="BC146" s="839"/>
      <c r="BD146" s="841">
        <f t="shared" si="34"/>
        <v>3.2258064516129031E-2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24</v>
      </c>
      <c r="H147" s="1059"/>
      <c r="I147" s="1053">
        <f t="shared" si="32"/>
        <v>0.38709677419354838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17</v>
      </c>
      <c r="AF147" s="1059"/>
      <c r="AG147" s="1053">
        <f t="shared" si="33"/>
        <v>0.27419354838709675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7</v>
      </c>
      <c r="BC147" s="1059"/>
      <c r="BD147" s="1053">
        <f t="shared" si="34"/>
        <v>0.11290322580645161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7</v>
      </c>
      <c r="H148" s="839"/>
      <c r="I148" s="841">
        <f t="shared" si="32"/>
        <v>0.11290322580645161</v>
      </c>
      <c r="J148" s="1071"/>
      <c r="L148" s="165"/>
      <c r="M148" s="144"/>
      <c r="N148" s="181"/>
      <c r="O148" s="182"/>
      <c r="P148" s="1072">
        <f>I146</f>
        <v>6.4516129032258063E-2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6</v>
      </c>
      <c r="AF148" s="839"/>
      <c r="AG148" s="841">
        <f t="shared" si="33"/>
        <v>9.6774193548387094E-2</v>
      </c>
      <c r="AH148" s="1071"/>
      <c r="AJ148" s="165"/>
      <c r="AK148" s="144"/>
      <c r="AL148" s="181"/>
      <c r="AM148" s="182"/>
      <c r="AN148" s="1072">
        <f>AG146</f>
        <v>3.2258064516129031E-2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1</v>
      </c>
      <c r="BC148" s="839"/>
      <c r="BD148" s="841">
        <f t="shared" si="34"/>
        <v>1.6129032258064516E-2</v>
      </c>
      <c r="BE148" s="1071"/>
      <c r="BG148" s="165"/>
      <c r="BH148" s="144"/>
      <c r="BI148" s="181"/>
      <c r="BJ148" s="182"/>
      <c r="BK148" s="1072">
        <f>BD146</f>
        <v>3.2258064516129031E-2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7</v>
      </c>
      <c r="H149" s="839"/>
      <c r="I149" s="841">
        <f t="shared" si="32"/>
        <v>0.11290322580645161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4</v>
      </c>
      <c r="AF149" s="839"/>
      <c r="AG149" s="841">
        <f t="shared" si="33"/>
        <v>6.4516129032258063E-2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3</v>
      </c>
      <c r="BC149" s="839"/>
      <c r="BD149" s="841">
        <f t="shared" si="34"/>
        <v>4.8387096774193547E-2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10</v>
      </c>
      <c r="H150" s="839"/>
      <c r="I150" s="841">
        <f t="shared" si="32"/>
        <v>0.16129032258064516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7</v>
      </c>
      <c r="AF150" s="839"/>
      <c r="AG150" s="841">
        <f t="shared" si="33"/>
        <v>0.11290322580645161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3</v>
      </c>
      <c r="BC150" s="839"/>
      <c r="BD150" s="841">
        <f t="shared" si="34"/>
        <v>4.8387096774193547E-2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18</v>
      </c>
      <c r="H151" s="1059"/>
      <c r="I151" s="1053">
        <f t="shared" si="32"/>
        <v>0.29032258064516131</v>
      </c>
      <c r="J151" s="1054"/>
      <c r="Q151" s="3"/>
      <c r="AB151" s="1055" t="s">
        <v>64</v>
      </c>
      <c r="AC151" s="1056"/>
      <c r="AD151" s="1057"/>
      <c r="AE151" s="1058">
        <f>U101</f>
        <v>16</v>
      </c>
      <c r="AF151" s="1059"/>
      <c r="AG151" s="1053">
        <f t="shared" si="33"/>
        <v>0.25806451612903225</v>
      </c>
      <c r="AH151" s="1054"/>
      <c r="AY151" s="1055" t="s">
        <v>64</v>
      </c>
      <c r="AZ151" s="1056"/>
      <c r="BA151" s="1057"/>
      <c r="BB151" s="1058">
        <f>AL101</f>
        <v>2</v>
      </c>
      <c r="BC151" s="1059"/>
      <c r="BD151" s="1053">
        <f t="shared" si="34"/>
        <v>3.2258064516129031E-2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2</v>
      </c>
      <c r="H152" s="1063"/>
      <c r="I152" s="1064">
        <f t="shared" si="32"/>
        <v>3.2258064516129031E-2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>
        <f t="shared" si="33"/>
        <v>0</v>
      </c>
      <c r="AH152" s="1065"/>
      <c r="AY152" s="1060" t="s">
        <v>88</v>
      </c>
      <c r="AZ152" s="1061"/>
      <c r="BA152" s="1061"/>
      <c r="BB152" s="1066">
        <f>AM105</f>
        <v>2</v>
      </c>
      <c r="BC152" s="1063"/>
      <c r="BD152" s="1064">
        <f t="shared" si="34"/>
        <v>3.2258064516129031E-2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J31:N31"/>
    <mergeCell ref="S31:Z31"/>
    <mergeCell ref="AJ31:AQ31"/>
    <mergeCell ref="X29:Y29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6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H176"/>
  <sheetViews>
    <sheetView showGridLines="0" zoomScale="70" workbookViewId="0">
      <selection activeCell="F10" sqref="F10:G23"/>
    </sheetView>
  </sheetViews>
  <sheetFormatPr baseColWidth="10" defaultColWidth="9.109375" defaultRowHeight="14.4" x14ac:dyDescent="0.3"/>
  <cols>
    <col min="1" max="1" width="1.5546875" style="2" customWidth="1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9.9" customHeight="1" thickBot="1" x14ac:dyDescent="0.35"/>
    <row r="2" spans="2:62" ht="19.2" thickTop="1" thickBot="1" x14ac:dyDescent="0.4">
      <c r="B2" s="716" t="s">
        <v>68</v>
      </c>
      <c r="C2" s="626">
        <v>4</v>
      </c>
      <c r="D2" s="627"/>
    </row>
    <row r="3" spans="2:62" ht="15" thickTop="1" x14ac:dyDescent="0.3">
      <c r="B3" s="625" t="s">
        <v>69</v>
      </c>
      <c r="C3" s="628"/>
      <c r="D3" s="629"/>
    </row>
    <row r="4" spans="2:62" ht="21" x14ac:dyDescent="0.4">
      <c r="B4" s="630">
        <v>8</v>
      </c>
      <c r="C4" s="16" t="s">
        <v>170</v>
      </c>
      <c r="D4" s="631">
        <v>17</v>
      </c>
    </row>
    <row r="5" spans="2:62" ht="21.6" thickBot="1" x14ac:dyDescent="0.45">
      <c r="B5" s="632">
        <v>17</v>
      </c>
      <c r="C5" s="633" t="s">
        <v>130</v>
      </c>
      <c r="D5" s="634">
        <v>46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434" t="s">
        <v>4</v>
      </c>
      <c r="G7" s="1435"/>
      <c r="H7" s="1435"/>
      <c r="I7" s="1435"/>
      <c r="J7" s="1435"/>
      <c r="K7" s="1435"/>
      <c r="L7" s="1436"/>
      <c r="M7" s="1437" t="s">
        <v>5</v>
      </c>
      <c r="N7" s="1438"/>
      <c r="O7" s="1438"/>
      <c r="P7" s="1438"/>
      <c r="Q7" s="1438"/>
      <c r="R7" s="1438"/>
      <c r="S7" s="1438"/>
      <c r="T7" s="1438"/>
      <c r="U7" s="1438"/>
      <c r="V7" s="1438"/>
      <c r="W7" s="1438"/>
      <c r="X7" s="1438"/>
      <c r="Y7" s="1438"/>
      <c r="Z7" s="1438"/>
      <c r="AA7" s="1438"/>
      <c r="AB7" s="1438"/>
      <c r="AC7" s="1438"/>
      <c r="AD7" s="1438"/>
      <c r="AE7" s="1438"/>
      <c r="AF7" s="1438"/>
      <c r="AG7" s="1438"/>
      <c r="AH7" s="1438"/>
      <c r="AI7" s="1438"/>
      <c r="AJ7" s="1438"/>
      <c r="AK7" s="1438"/>
      <c r="AL7" s="1438"/>
      <c r="AM7" s="1438"/>
      <c r="AN7" s="1439"/>
      <c r="AO7" s="1440" t="s">
        <v>6</v>
      </c>
      <c r="AP7" s="1441"/>
      <c r="AQ7" s="1441"/>
      <c r="AR7" s="1441"/>
      <c r="AS7" s="1441"/>
      <c r="AT7" s="1442"/>
      <c r="AU7" s="635"/>
      <c r="AV7" s="1443" t="s">
        <v>7</v>
      </c>
      <c r="AW7" s="1443"/>
      <c r="AX7" s="1443"/>
      <c r="AY7" s="1443"/>
      <c r="AZ7" s="1443"/>
      <c r="BA7" s="1443"/>
      <c r="BB7" s="1444"/>
      <c r="BC7" s="1445" t="s">
        <v>8</v>
      </c>
      <c r="BD7" s="1443"/>
      <c r="BE7" s="1443"/>
      <c r="BF7" s="1443"/>
      <c r="BG7" s="1446"/>
    </row>
    <row r="8" spans="2:62" ht="27.9" customHeight="1" thickTop="1" x14ac:dyDescent="0.3">
      <c r="F8" s="1457" t="s">
        <v>9</v>
      </c>
      <c r="G8" s="1459" t="s">
        <v>10</v>
      </c>
      <c r="H8" s="1459" t="s">
        <v>11</v>
      </c>
      <c r="I8" s="1459" t="s">
        <v>70</v>
      </c>
      <c r="J8" s="1447" t="s">
        <v>16</v>
      </c>
      <c r="K8" s="1447"/>
      <c r="L8" s="1461" t="s">
        <v>17</v>
      </c>
      <c r="M8" s="1448" t="s">
        <v>18</v>
      </c>
      <c r="N8" s="1449"/>
      <c r="O8" s="1450"/>
      <c r="P8" s="1451" t="s">
        <v>19</v>
      </c>
      <c r="Q8" s="1452"/>
      <c r="R8" s="1453"/>
      <c r="S8" s="1453"/>
      <c r="T8" s="1453"/>
      <c r="U8" s="1453"/>
      <c r="V8" s="1454"/>
      <c r="W8" s="1451" t="s">
        <v>20</v>
      </c>
      <c r="X8" s="1452"/>
      <c r="Y8" s="1453"/>
      <c r="Z8" s="1453"/>
      <c r="AA8" s="1453"/>
      <c r="AB8" s="1454"/>
      <c r="AC8" s="1451" t="s">
        <v>21</v>
      </c>
      <c r="AD8" s="1452"/>
      <c r="AE8" s="1453"/>
      <c r="AF8" s="1453"/>
      <c r="AG8" s="1453"/>
      <c r="AH8" s="1454"/>
      <c r="AI8" s="1451" t="s">
        <v>22</v>
      </c>
      <c r="AJ8" s="1452"/>
      <c r="AK8" s="1455"/>
      <c r="AL8" s="1455"/>
      <c r="AM8" s="1455"/>
      <c r="AN8" s="1456"/>
      <c r="AO8" s="1463" t="s">
        <v>23</v>
      </c>
      <c r="AP8" s="1464" t="s">
        <v>71</v>
      </c>
      <c r="AQ8" s="1464" t="s">
        <v>24</v>
      </c>
      <c r="AR8" s="1464" t="s">
        <v>25</v>
      </c>
      <c r="AS8" s="1464" t="s">
        <v>72</v>
      </c>
      <c r="AT8" s="1465" t="s">
        <v>26</v>
      </c>
      <c r="AU8" s="1466" t="s">
        <v>27</v>
      </c>
      <c r="AV8" s="1430" t="s">
        <v>28</v>
      </c>
      <c r="AW8" s="1430" t="s">
        <v>29</v>
      </c>
      <c r="AX8" s="1430" t="s">
        <v>30</v>
      </c>
      <c r="AY8" s="1430" t="s">
        <v>31</v>
      </c>
      <c r="AZ8" s="1430" t="s">
        <v>32</v>
      </c>
      <c r="BA8" s="1430" t="s">
        <v>33</v>
      </c>
      <c r="BB8" s="1431" t="s">
        <v>73</v>
      </c>
      <c r="BC8" s="1432" t="s">
        <v>34</v>
      </c>
      <c r="BD8" s="1433" t="s">
        <v>35</v>
      </c>
      <c r="BE8" s="1433" t="s">
        <v>35</v>
      </c>
      <c r="BF8" s="1428" t="s">
        <v>36</v>
      </c>
      <c r="BG8" s="1429" t="s">
        <v>37</v>
      </c>
    </row>
    <row r="9" spans="2:62" s="324" customFormat="1" ht="30" customHeight="1" thickBot="1" x14ac:dyDescent="0.35">
      <c r="F9" s="1458"/>
      <c r="G9" s="1460"/>
      <c r="H9" s="1460"/>
      <c r="I9" s="1460"/>
      <c r="J9" s="569" t="s">
        <v>38</v>
      </c>
      <c r="K9" s="325" t="s">
        <v>39</v>
      </c>
      <c r="L9" s="1462"/>
      <c r="M9" s="636" t="s">
        <v>40</v>
      </c>
      <c r="N9" s="637" t="s">
        <v>41</v>
      </c>
      <c r="O9" s="638" t="s">
        <v>42</v>
      </c>
      <c r="P9" s="639" t="s">
        <v>40</v>
      </c>
      <c r="Q9" s="637" t="s">
        <v>43</v>
      </c>
      <c r="R9" s="640" t="s">
        <v>42</v>
      </c>
      <c r="S9" s="640" t="s">
        <v>44</v>
      </c>
      <c r="T9" s="640" t="s">
        <v>45</v>
      </c>
      <c r="U9" s="640" t="s">
        <v>46</v>
      </c>
      <c r="V9" s="641" t="s">
        <v>47</v>
      </c>
      <c r="W9" s="639" t="s">
        <v>40</v>
      </c>
      <c r="X9" s="637" t="s">
        <v>43</v>
      </c>
      <c r="Y9" s="640" t="s">
        <v>42</v>
      </c>
      <c r="Z9" s="640" t="s">
        <v>48</v>
      </c>
      <c r="AA9" s="640" t="s">
        <v>45</v>
      </c>
      <c r="AB9" s="641" t="s">
        <v>46</v>
      </c>
      <c r="AC9" s="639" t="s">
        <v>40</v>
      </c>
      <c r="AD9" s="637" t="s">
        <v>43</v>
      </c>
      <c r="AE9" s="640" t="s">
        <v>42</v>
      </c>
      <c r="AF9" s="640" t="s">
        <v>48</v>
      </c>
      <c r="AG9" s="640" t="s">
        <v>45</v>
      </c>
      <c r="AH9" s="641" t="s">
        <v>46</v>
      </c>
      <c r="AI9" s="639" t="s">
        <v>40</v>
      </c>
      <c r="AJ9" s="637" t="s">
        <v>43</v>
      </c>
      <c r="AK9" s="640" t="s">
        <v>42</v>
      </c>
      <c r="AL9" s="640" t="s">
        <v>44</v>
      </c>
      <c r="AM9" s="640" t="s">
        <v>45</v>
      </c>
      <c r="AN9" s="641" t="s">
        <v>46</v>
      </c>
      <c r="AO9" s="1463"/>
      <c r="AP9" s="1464"/>
      <c r="AQ9" s="1464"/>
      <c r="AR9" s="1464"/>
      <c r="AS9" s="1464"/>
      <c r="AT9" s="1465"/>
      <c r="AU9" s="1466"/>
      <c r="AV9" s="1430"/>
      <c r="AW9" s="1430"/>
      <c r="AX9" s="1430"/>
      <c r="AY9" s="1430"/>
      <c r="AZ9" s="1430"/>
      <c r="BA9" s="1430"/>
      <c r="BB9" s="1431"/>
      <c r="BC9" s="1432"/>
      <c r="BD9" s="1433"/>
      <c r="BE9" s="1433"/>
      <c r="BF9" s="1428"/>
      <c r="BG9" s="1429"/>
      <c r="BI9" s="1202"/>
      <c r="BJ9" s="1202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>
        <v>28</v>
      </c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-1.5</v>
      </c>
      <c r="M10" s="249">
        <f t="shared" ref="M10:M24" si="1">IFERROR(O10/N10,"")</f>
        <v>0.42857142857142855</v>
      </c>
      <c r="N10" s="250">
        <f t="shared" ref="N10:N24" si="2">SUM(R10:V10)+SUM(AE10:AH10)+SUM(AK10:AN10)+SUM(Y10:AB10)</f>
        <v>7</v>
      </c>
      <c r="O10" s="251">
        <f t="shared" ref="O10:O24" si="3">R10+AE10+AK10+Y10</f>
        <v>3</v>
      </c>
      <c r="P10" s="252">
        <f t="shared" ref="P10:P24" si="4">IFERROR(R10/SUM(R10:V10),"")</f>
        <v>1</v>
      </c>
      <c r="Q10" s="253">
        <f t="shared" ref="Q10:Q24" si="5">IF(SUM(R10:V10)=0,"",SUM(R10:V10))</f>
        <v>1</v>
      </c>
      <c r="R10" s="254">
        <v>1</v>
      </c>
      <c r="S10" s="254"/>
      <c r="T10" s="254"/>
      <c r="U10" s="254"/>
      <c r="V10" s="255"/>
      <c r="W10" s="252">
        <f t="shared" ref="W10:W24" si="6">IFERROR(Y10/SUM(Y10:AB10),"")</f>
        <v>0.25</v>
      </c>
      <c r="X10" s="253">
        <f t="shared" ref="X10:X24" si="7">IF(SUM(Y10:AB10)=0,"",SUM(Y10:AB10))</f>
        <v>4</v>
      </c>
      <c r="Y10" s="254">
        <v>1</v>
      </c>
      <c r="Z10" s="254">
        <v>3</v>
      </c>
      <c r="AA10" s="254"/>
      <c r="AB10" s="255"/>
      <c r="AC10" s="252">
        <f t="shared" ref="AC10:AC24" si="8">IFERROR(AE10/SUM(AE10:AH10),"")</f>
        <v>0.5</v>
      </c>
      <c r="AD10" s="253">
        <f t="shared" ref="AD10:AD24" si="9">IF(SUM(AE10:AH10)=0,"",SUM(AE10:AH10))</f>
        <v>2</v>
      </c>
      <c r="AE10" s="254">
        <v>1</v>
      </c>
      <c r="AF10" s="254"/>
      <c r="AG10" s="254"/>
      <c r="AH10" s="255">
        <v>1</v>
      </c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>
        <v>0</v>
      </c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>
        <v>54</v>
      </c>
      <c r="J12" s="264"/>
      <c r="K12" s="264"/>
      <c r="L12" s="265">
        <f t="shared" si="0"/>
        <v>1</v>
      </c>
      <c r="M12" s="277">
        <f>IFERROR(O12/N12,"")</f>
        <v>0.66666666666666663</v>
      </c>
      <c r="N12" s="278">
        <f t="shared" si="2"/>
        <v>6</v>
      </c>
      <c r="O12" s="279">
        <f t="shared" si="3"/>
        <v>4</v>
      </c>
      <c r="P12" s="280">
        <f t="shared" si="4"/>
        <v>1</v>
      </c>
      <c r="Q12" s="281">
        <f t="shared" si="5"/>
        <v>1</v>
      </c>
      <c r="R12" s="282">
        <v>1</v>
      </c>
      <c r="S12" s="282"/>
      <c r="T12" s="282"/>
      <c r="U12" s="282"/>
      <c r="V12" s="283"/>
      <c r="W12" s="280">
        <f t="shared" si="6"/>
        <v>0.5</v>
      </c>
      <c r="X12" s="281">
        <f t="shared" si="7"/>
        <v>4</v>
      </c>
      <c r="Y12" s="282">
        <v>2</v>
      </c>
      <c r="Z12" s="282">
        <v>2</v>
      </c>
      <c r="AA12" s="282"/>
      <c r="AB12" s="283"/>
      <c r="AC12" s="280">
        <f t="shared" si="8"/>
        <v>1</v>
      </c>
      <c r="AD12" s="281">
        <f t="shared" si="9"/>
        <v>1</v>
      </c>
      <c r="AE12" s="282">
        <v>1</v>
      </c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1</v>
      </c>
      <c r="AV12" s="285">
        <v>1</v>
      </c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>
        <v>37</v>
      </c>
      <c r="J13" s="264"/>
      <c r="K13" s="264"/>
      <c r="L13" s="265">
        <f t="shared" si="0"/>
        <v>0.5</v>
      </c>
      <c r="M13" s="266">
        <f t="shared" si="1"/>
        <v>0</v>
      </c>
      <c r="N13" s="267">
        <f t="shared" si="2"/>
        <v>1</v>
      </c>
      <c r="O13" s="268">
        <f t="shared" si="3"/>
        <v>0</v>
      </c>
      <c r="P13" s="269">
        <f t="shared" si="4"/>
        <v>0</v>
      </c>
      <c r="Q13" s="270">
        <f t="shared" si="5"/>
        <v>1</v>
      </c>
      <c r="R13" s="271"/>
      <c r="S13" s="271"/>
      <c r="T13" s="271"/>
      <c r="U13" s="271">
        <v>1</v>
      </c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1</v>
      </c>
      <c r="AP13" s="274"/>
      <c r="AQ13" s="271"/>
      <c r="AR13" s="271">
        <v>1</v>
      </c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>
        <v>40</v>
      </c>
      <c r="J14" s="264"/>
      <c r="K14" s="264"/>
      <c r="L14" s="265">
        <f t="shared" si="0"/>
        <v>3.5</v>
      </c>
      <c r="M14" s="277">
        <f t="shared" si="1"/>
        <v>0.53846153846153844</v>
      </c>
      <c r="N14" s="278">
        <f t="shared" si="2"/>
        <v>13</v>
      </c>
      <c r="O14" s="279">
        <f t="shared" si="3"/>
        <v>7</v>
      </c>
      <c r="P14" s="280">
        <f t="shared" si="4"/>
        <v>0.16666666666666666</v>
      </c>
      <c r="Q14" s="281">
        <f t="shared" si="5"/>
        <v>6</v>
      </c>
      <c r="R14" s="282">
        <v>1</v>
      </c>
      <c r="S14" s="282">
        <v>3</v>
      </c>
      <c r="T14" s="282"/>
      <c r="U14" s="282">
        <v>2</v>
      </c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>
        <f t="shared" si="8"/>
        <v>1</v>
      </c>
      <c r="AD14" s="281">
        <f t="shared" si="9"/>
        <v>4</v>
      </c>
      <c r="AE14" s="282">
        <v>4</v>
      </c>
      <c r="AF14" s="282"/>
      <c r="AG14" s="282"/>
      <c r="AH14" s="283"/>
      <c r="AI14" s="280">
        <f t="shared" si="10"/>
        <v>0.66666666666666663</v>
      </c>
      <c r="AJ14" s="281">
        <f t="shared" si="11"/>
        <v>3</v>
      </c>
      <c r="AK14" s="282">
        <v>2</v>
      </c>
      <c r="AL14" s="282">
        <v>1</v>
      </c>
      <c r="AM14" s="282"/>
      <c r="AN14" s="283"/>
      <c r="AO14" s="284">
        <f t="shared" si="12"/>
        <v>3</v>
      </c>
      <c r="AP14" s="285"/>
      <c r="AQ14" s="282">
        <v>1</v>
      </c>
      <c r="AR14" s="282">
        <v>2</v>
      </c>
      <c r="AS14" s="282"/>
      <c r="AT14" s="283"/>
      <c r="AU14" s="286">
        <f t="shared" si="13"/>
        <v>1</v>
      </c>
      <c r="AV14" s="285">
        <v>1</v>
      </c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>
        <v>51</v>
      </c>
      <c r="J15" s="264"/>
      <c r="K15" s="264"/>
      <c r="L15" s="265">
        <f t="shared" si="0"/>
        <v>1</v>
      </c>
      <c r="M15" s="266">
        <f t="shared" si="1"/>
        <v>0.58333333333333337</v>
      </c>
      <c r="N15" s="267">
        <f t="shared" si="2"/>
        <v>12</v>
      </c>
      <c r="O15" s="268">
        <f t="shared" si="3"/>
        <v>7</v>
      </c>
      <c r="P15" s="269">
        <f t="shared" si="4"/>
        <v>0.25</v>
      </c>
      <c r="Q15" s="270">
        <f t="shared" si="5"/>
        <v>4</v>
      </c>
      <c r="R15" s="271">
        <v>1</v>
      </c>
      <c r="S15" s="271">
        <v>2</v>
      </c>
      <c r="T15" s="271"/>
      <c r="U15" s="271">
        <v>1</v>
      </c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>
        <f t="shared" si="8"/>
        <v>0.75</v>
      </c>
      <c r="AD15" s="270">
        <f t="shared" si="9"/>
        <v>8</v>
      </c>
      <c r="AE15" s="271">
        <v>6</v>
      </c>
      <c r="AF15" s="271"/>
      <c r="AG15" s="271"/>
      <c r="AH15" s="272">
        <v>2</v>
      </c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3</v>
      </c>
      <c r="AP15" s="274"/>
      <c r="AQ15" s="271"/>
      <c r="AR15" s="271">
        <v>3</v>
      </c>
      <c r="AS15" s="271"/>
      <c r="AT15" s="272"/>
      <c r="AU15" s="273">
        <f t="shared" si="13"/>
        <v>2</v>
      </c>
      <c r="AV15" s="274">
        <v>1</v>
      </c>
      <c r="AW15" s="271"/>
      <c r="AX15" s="271"/>
      <c r="AY15" s="271"/>
      <c r="AZ15" s="271">
        <v>1</v>
      </c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>
        <v>38</v>
      </c>
      <c r="J16" s="264"/>
      <c r="K16" s="264"/>
      <c r="L16" s="265">
        <f t="shared" si="0"/>
        <v>2.5</v>
      </c>
      <c r="M16" s="277">
        <f t="shared" si="1"/>
        <v>0.6</v>
      </c>
      <c r="N16" s="278">
        <f t="shared" si="2"/>
        <v>5</v>
      </c>
      <c r="O16" s="279">
        <f t="shared" si="3"/>
        <v>3</v>
      </c>
      <c r="P16" s="280">
        <f t="shared" si="4"/>
        <v>1</v>
      </c>
      <c r="Q16" s="281">
        <f t="shared" si="5"/>
        <v>1</v>
      </c>
      <c r="R16" s="282">
        <v>1</v>
      </c>
      <c r="S16" s="282"/>
      <c r="T16" s="282"/>
      <c r="U16" s="282"/>
      <c r="V16" s="283"/>
      <c r="W16" s="280">
        <f t="shared" si="6"/>
        <v>0</v>
      </c>
      <c r="X16" s="281">
        <f t="shared" si="7"/>
        <v>1</v>
      </c>
      <c r="Y16" s="282"/>
      <c r="Z16" s="282"/>
      <c r="AA16" s="282"/>
      <c r="AB16" s="283">
        <v>1</v>
      </c>
      <c r="AC16" s="280">
        <f t="shared" si="8"/>
        <v>0.5</v>
      </c>
      <c r="AD16" s="281">
        <f t="shared" si="9"/>
        <v>2</v>
      </c>
      <c r="AE16" s="282">
        <v>1</v>
      </c>
      <c r="AF16" s="282"/>
      <c r="AG16" s="282"/>
      <c r="AH16" s="283">
        <v>1</v>
      </c>
      <c r="AI16" s="280">
        <f t="shared" si="10"/>
        <v>1</v>
      </c>
      <c r="AJ16" s="281">
        <f t="shared" si="11"/>
        <v>1</v>
      </c>
      <c r="AK16" s="282">
        <v>1</v>
      </c>
      <c r="AL16" s="282"/>
      <c r="AM16" s="282"/>
      <c r="AN16" s="283"/>
      <c r="AO16" s="284">
        <f t="shared" si="12"/>
        <v>3</v>
      </c>
      <c r="AP16" s="285"/>
      <c r="AQ16" s="282"/>
      <c r="AR16" s="282">
        <v>3</v>
      </c>
      <c r="AS16" s="282"/>
      <c r="AT16" s="283"/>
      <c r="AU16" s="286">
        <f t="shared" si="13"/>
        <v>1</v>
      </c>
      <c r="AV16" s="285"/>
      <c r="AW16" s="282">
        <v>1</v>
      </c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>
        <v>39</v>
      </c>
      <c r="J17" s="264"/>
      <c r="K17" s="264"/>
      <c r="L17" s="265">
        <f t="shared" si="0"/>
        <v>-1</v>
      </c>
      <c r="M17" s="266">
        <f t="shared" si="1"/>
        <v>0.7142857142857143</v>
      </c>
      <c r="N17" s="267">
        <f t="shared" si="2"/>
        <v>7</v>
      </c>
      <c r="O17" s="268">
        <f t="shared" si="3"/>
        <v>5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>
        <f t="shared" si="6"/>
        <v>1</v>
      </c>
      <c r="X17" s="270">
        <f t="shared" si="7"/>
        <v>1</v>
      </c>
      <c r="Y17" s="271">
        <v>1</v>
      </c>
      <c r="Z17" s="271"/>
      <c r="AA17" s="271"/>
      <c r="AB17" s="272"/>
      <c r="AC17" s="269">
        <f t="shared" si="8"/>
        <v>0.66666666666666663</v>
      </c>
      <c r="AD17" s="270">
        <f t="shared" si="9"/>
        <v>6</v>
      </c>
      <c r="AE17" s="271">
        <v>4</v>
      </c>
      <c r="AF17" s="271">
        <v>1</v>
      </c>
      <c r="AG17" s="271">
        <v>1</v>
      </c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1</v>
      </c>
      <c r="AP17" s="274"/>
      <c r="AQ17" s="271"/>
      <c r="AR17" s="271">
        <v>1</v>
      </c>
      <c r="AS17" s="271"/>
      <c r="AT17" s="272"/>
      <c r="AU17" s="273">
        <f t="shared" si="13"/>
        <v>2</v>
      </c>
      <c r="AV17" s="274">
        <v>1</v>
      </c>
      <c r="AW17" s="271"/>
      <c r="AX17" s="271"/>
      <c r="AY17" s="271">
        <v>1</v>
      </c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>
        <v>39</v>
      </c>
      <c r="J18" s="264"/>
      <c r="K18" s="264"/>
      <c r="L18" s="265">
        <f t="shared" si="0"/>
        <v>-3</v>
      </c>
      <c r="M18" s="277">
        <f t="shared" si="1"/>
        <v>0.6</v>
      </c>
      <c r="N18" s="278">
        <f t="shared" si="2"/>
        <v>15</v>
      </c>
      <c r="O18" s="279">
        <f t="shared" si="3"/>
        <v>9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>
        <f t="shared" si="8"/>
        <v>0.5714285714285714</v>
      </c>
      <c r="AD18" s="281">
        <f t="shared" si="9"/>
        <v>14</v>
      </c>
      <c r="AE18" s="282">
        <v>8</v>
      </c>
      <c r="AF18" s="282">
        <v>2</v>
      </c>
      <c r="AG18" s="282">
        <v>2</v>
      </c>
      <c r="AH18" s="283">
        <v>2</v>
      </c>
      <c r="AI18" s="280">
        <f t="shared" si="10"/>
        <v>1</v>
      </c>
      <c r="AJ18" s="281">
        <f t="shared" si="11"/>
        <v>1</v>
      </c>
      <c r="AK18" s="282">
        <v>1</v>
      </c>
      <c r="AL18" s="282"/>
      <c r="AM18" s="282"/>
      <c r="AN18" s="283"/>
      <c r="AO18" s="284">
        <f t="shared" si="12"/>
        <v>2</v>
      </c>
      <c r="AP18" s="285"/>
      <c r="AQ18" s="282"/>
      <c r="AR18" s="282">
        <v>1</v>
      </c>
      <c r="AS18" s="282"/>
      <c r="AT18" s="283">
        <v>1</v>
      </c>
      <c r="AU18" s="286">
        <f t="shared" si="13"/>
        <v>1</v>
      </c>
      <c r="AV18" s="285"/>
      <c r="AW18" s="282"/>
      <c r="AX18" s="282"/>
      <c r="AY18" s="282"/>
      <c r="AZ18" s="282">
        <v>1</v>
      </c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>
        <v>0</v>
      </c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>
        <v>34</v>
      </c>
      <c r="J20" s="264"/>
      <c r="K20" s="264"/>
      <c r="L20" s="265">
        <f t="shared" si="0"/>
        <v>6.5</v>
      </c>
      <c r="M20" s="277">
        <f t="shared" si="1"/>
        <v>0.63636363636363635</v>
      </c>
      <c r="N20" s="278">
        <f t="shared" si="2"/>
        <v>11</v>
      </c>
      <c r="O20" s="279">
        <f t="shared" si="3"/>
        <v>7</v>
      </c>
      <c r="P20" s="280">
        <f t="shared" si="4"/>
        <v>0.33333333333333331</v>
      </c>
      <c r="Q20" s="281">
        <f t="shared" si="5"/>
        <v>3</v>
      </c>
      <c r="R20" s="282">
        <v>1</v>
      </c>
      <c r="S20" s="282"/>
      <c r="T20" s="282"/>
      <c r="U20" s="282"/>
      <c r="V20" s="283">
        <v>2</v>
      </c>
      <c r="W20" s="280">
        <f t="shared" si="6"/>
        <v>0.5</v>
      </c>
      <c r="X20" s="281">
        <f t="shared" si="7"/>
        <v>2</v>
      </c>
      <c r="Y20" s="282">
        <v>1</v>
      </c>
      <c r="Z20" s="282"/>
      <c r="AA20" s="282">
        <v>1</v>
      </c>
      <c r="AB20" s="283"/>
      <c r="AC20" s="280">
        <f t="shared" si="8"/>
        <v>0.75</v>
      </c>
      <c r="AD20" s="281">
        <f t="shared" si="9"/>
        <v>4</v>
      </c>
      <c r="AE20" s="282">
        <v>3</v>
      </c>
      <c r="AF20" s="282">
        <v>1</v>
      </c>
      <c r="AG20" s="282"/>
      <c r="AH20" s="283"/>
      <c r="AI20" s="280">
        <f t="shared" si="10"/>
        <v>1</v>
      </c>
      <c r="AJ20" s="281">
        <f t="shared" si="11"/>
        <v>2</v>
      </c>
      <c r="AK20" s="282">
        <v>2</v>
      </c>
      <c r="AL20" s="282"/>
      <c r="AM20" s="282"/>
      <c r="AN20" s="283"/>
      <c r="AO20" s="284">
        <f t="shared" si="12"/>
        <v>4</v>
      </c>
      <c r="AP20" s="285"/>
      <c r="AQ20" s="282"/>
      <c r="AR20" s="282">
        <v>4</v>
      </c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>
        <v>24</v>
      </c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>
        <v>16</v>
      </c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>
        <v>20</v>
      </c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0.79166666666666663</v>
      </c>
      <c r="M25" s="309">
        <f>IFERROR(O25/N25,"")</f>
        <v>0.58441558441558439</v>
      </c>
      <c r="N25" s="310">
        <f>SUM(N10:N24)</f>
        <v>77</v>
      </c>
      <c r="O25" s="311">
        <f>SUM(O10:O24)</f>
        <v>45</v>
      </c>
      <c r="P25" s="309">
        <f>IFERROR(R25/SUM(R25:V25),"")</f>
        <v>0.35294117647058826</v>
      </c>
      <c r="Q25" s="310">
        <f>SUM(R25:V25)</f>
        <v>17</v>
      </c>
      <c r="R25" s="310">
        <f>SUM(R10:R24)</f>
        <v>6</v>
      </c>
      <c r="S25" s="310">
        <f>SUM(S10:S24)</f>
        <v>5</v>
      </c>
      <c r="T25" s="310">
        <f>SUM(T10:T24)</f>
        <v>0</v>
      </c>
      <c r="U25" s="310">
        <f>SUM(U10:U24)</f>
        <v>4</v>
      </c>
      <c r="V25" s="312">
        <f>SUM(V10:V24)</f>
        <v>2</v>
      </c>
      <c r="W25" s="309">
        <f>IFERROR(Y25/SUM(Y25:AB25),"")</f>
        <v>0.41666666666666669</v>
      </c>
      <c r="X25" s="313">
        <f>SUM(Y25:AB25)</f>
        <v>12</v>
      </c>
      <c r="Y25" s="310">
        <f>SUM(Y10:Y24)</f>
        <v>5</v>
      </c>
      <c r="Z25" s="310">
        <f>SUM(Z10:Z24)</f>
        <v>5</v>
      </c>
      <c r="AA25" s="310">
        <f>SUM(AA10:AA24)</f>
        <v>1</v>
      </c>
      <c r="AB25" s="312">
        <f>SUM(AB10:AB24)</f>
        <v>1</v>
      </c>
      <c r="AC25" s="309">
        <f>IFERROR(AE25/SUM(AE25:AH25),"")</f>
        <v>0.68292682926829273</v>
      </c>
      <c r="AD25" s="314">
        <f>SUM(AE25:AH25)</f>
        <v>41</v>
      </c>
      <c r="AE25" s="310">
        <f>SUM(AE10:AE24)</f>
        <v>28</v>
      </c>
      <c r="AF25" s="310">
        <f>SUM(AF10:AF24)</f>
        <v>4</v>
      </c>
      <c r="AG25" s="310">
        <f>SUM(AG10:AG24)</f>
        <v>3</v>
      </c>
      <c r="AH25" s="312">
        <f>SUM(AH10:AH24)</f>
        <v>6</v>
      </c>
      <c r="AI25" s="309">
        <f>IFERROR(AK25/SUM(AK25:AN25),"")</f>
        <v>0.8571428571428571</v>
      </c>
      <c r="AJ25" s="314">
        <f>SUM(AK25:AN25)</f>
        <v>7</v>
      </c>
      <c r="AK25" s="310">
        <f t="shared" ref="AK25:BE25" si="15">SUM(AK10:AK24)</f>
        <v>6</v>
      </c>
      <c r="AL25" s="310">
        <f t="shared" si="15"/>
        <v>1</v>
      </c>
      <c r="AM25" s="310">
        <f t="shared" si="15"/>
        <v>0</v>
      </c>
      <c r="AN25" s="310">
        <f t="shared" si="15"/>
        <v>0</v>
      </c>
      <c r="AO25" s="315">
        <f t="shared" si="15"/>
        <v>17</v>
      </c>
      <c r="AP25" s="316">
        <f t="shared" si="15"/>
        <v>0</v>
      </c>
      <c r="AQ25" s="316">
        <f t="shared" si="15"/>
        <v>1</v>
      </c>
      <c r="AR25" s="316">
        <f t="shared" si="15"/>
        <v>15</v>
      </c>
      <c r="AS25" s="316">
        <f t="shared" si="15"/>
        <v>0</v>
      </c>
      <c r="AT25" s="317">
        <f t="shared" si="15"/>
        <v>1</v>
      </c>
      <c r="AU25" s="318">
        <f t="shared" si="15"/>
        <v>8</v>
      </c>
      <c r="AV25" s="318">
        <f t="shared" si="15"/>
        <v>4</v>
      </c>
      <c r="AW25" s="318">
        <f t="shared" si="15"/>
        <v>1</v>
      </c>
      <c r="AX25" s="318">
        <f t="shared" si="15"/>
        <v>0</v>
      </c>
      <c r="AY25" s="318">
        <f t="shared" si="15"/>
        <v>1</v>
      </c>
      <c r="AZ25" s="318">
        <f t="shared" si="15"/>
        <v>2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173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642" t="s">
        <v>57</v>
      </c>
      <c r="U33" s="643"/>
      <c r="V33" s="1419"/>
      <c r="W33" s="1419"/>
      <c r="X33" s="643"/>
      <c r="Y33" s="644" t="s">
        <v>58</v>
      </c>
      <c r="AA33" s="1">
        <f>U34+V34+X34+U35+V35+X35+U36+V36+X36</f>
        <v>6</v>
      </c>
      <c r="AH33" s="3"/>
      <c r="AK33" s="642" t="s">
        <v>57</v>
      </c>
      <c r="AL33" s="643"/>
      <c r="AM33" s="1419"/>
      <c r="AN33" s="1419"/>
      <c r="AO33" s="643"/>
      <c r="AP33" s="644" t="s">
        <v>58</v>
      </c>
      <c r="AR33" s="1">
        <f>AL34+AM34+AO34+AL35+AM35+AO35+AL36+AM36+AO36</f>
        <v>4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645"/>
      <c r="U34" s="646"/>
      <c r="V34" s="1420">
        <v>1</v>
      </c>
      <c r="W34" s="1420"/>
      <c r="X34" s="647"/>
      <c r="Y34" s="645"/>
      <c r="AA34" s="1">
        <f>P37+Q40+R43+S40+T46+U43+Y43+Y40+Z37+AA40+V41+U37</f>
        <v>6</v>
      </c>
      <c r="AH34" s="3"/>
      <c r="AK34" s="645"/>
      <c r="AL34" s="646"/>
      <c r="AM34" s="1420"/>
      <c r="AN34" s="1420"/>
      <c r="AO34" s="647"/>
      <c r="AP34" s="645"/>
      <c r="AR34" s="1">
        <f>AG37+AH40+AI43+AJ40+AK46+AL43+AP40+AP43+AQ37+AR40+AM41+AL37</f>
        <v>10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16</v>
      </c>
      <c r="N35" s="858"/>
      <c r="O35"/>
      <c r="Q35" s="3"/>
      <c r="T35" s="101"/>
      <c r="U35" s="646">
        <v>3</v>
      </c>
      <c r="V35" s="1417"/>
      <c r="W35" s="1417"/>
      <c r="X35" s="648">
        <v>1</v>
      </c>
      <c r="Y35" s="101"/>
      <c r="AH35" s="3"/>
      <c r="AK35" s="101"/>
      <c r="AL35" s="646">
        <v>2</v>
      </c>
      <c r="AM35" s="1417">
        <v>1</v>
      </c>
      <c r="AN35" s="1417"/>
      <c r="AO35" s="648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6</v>
      </c>
      <c r="N36" s="778"/>
      <c r="O36"/>
      <c r="P36" s="649"/>
      <c r="Q36" s="649"/>
      <c r="R36" s="649"/>
      <c r="S36" s="649"/>
      <c r="T36" s="650"/>
      <c r="U36" s="651"/>
      <c r="V36" s="1418">
        <v>1</v>
      </c>
      <c r="W36" s="1418"/>
      <c r="X36" s="652"/>
      <c r="Y36" s="653"/>
      <c r="Z36" s="649"/>
      <c r="AA36" s="649"/>
      <c r="AB36" s="649"/>
      <c r="AC36" s="649"/>
      <c r="AG36" s="649"/>
      <c r="AH36" s="649"/>
      <c r="AI36" s="649"/>
      <c r="AJ36" s="649"/>
      <c r="AK36" s="650"/>
      <c r="AL36" s="651">
        <v>1</v>
      </c>
      <c r="AM36" s="1418"/>
      <c r="AN36" s="1418"/>
      <c r="AO36" s="652"/>
      <c r="AP36" s="653"/>
      <c r="AQ36" s="649"/>
      <c r="AR36" s="649"/>
      <c r="AS36" s="649"/>
      <c r="AT36" s="649"/>
      <c r="AX36" s="343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4</v>
      </c>
      <c r="N37" s="778"/>
      <c r="O37"/>
      <c r="P37" s="1399"/>
      <c r="Q37" s="1400"/>
      <c r="R37" s="1405">
        <f>P37/M35</f>
        <v>0</v>
      </c>
      <c r="S37" s="1406"/>
      <c r="T37" s="343"/>
      <c r="U37" s="1409">
        <v>1</v>
      </c>
      <c r="V37" s="1410"/>
      <c r="W37" s="1392">
        <f>U37/$M$35</f>
        <v>6.25E-2</v>
      </c>
      <c r="X37" s="1393"/>
      <c r="Y37" s="343"/>
      <c r="Z37" s="1399"/>
      <c r="AA37" s="1400"/>
      <c r="AB37" s="1415">
        <f>Z37/M35</f>
        <v>0</v>
      </c>
      <c r="AC37" s="1416"/>
      <c r="AG37" s="1399">
        <v>1</v>
      </c>
      <c r="AH37" s="1400"/>
      <c r="AI37" s="1405">
        <f>AG37/M35</f>
        <v>6.25E-2</v>
      </c>
      <c r="AJ37" s="1406"/>
      <c r="AK37" s="343"/>
      <c r="AL37" s="1409">
        <v>1</v>
      </c>
      <c r="AM37" s="1410"/>
      <c r="AN37" s="1392">
        <f>AL37/$M$35</f>
        <v>6.25E-2</v>
      </c>
      <c r="AO37" s="1393"/>
      <c r="AP37" s="343"/>
      <c r="AQ37" s="1399"/>
      <c r="AR37" s="1400"/>
      <c r="AS37" s="1415">
        <f>AQ37/M35</f>
        <v>0</v>
      </c>
      <c r="AT37" s="1416"/>
      <c r="AX37" s="343"/>
      <c r="AY37" s="2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>
        <f>M37/M35</f>
        <v>0.25</v>
      </c>
      <c r="N38" s="782"/>
      <c r="O38"/>
      <c r="P38" s="1401"/>
      <c r="Q38" s="1402"/>
      <c r="R38" s="1405"/>
      <c r="S38" s="1406"/>
      <c r="T38" s="343"/>
      <c r="U38" s="1411"/>
      <c r="V38" s="1412"/>
      <c r="W38" s="1394"/>
      <c r="X38" s="1395"/>
      <c r="Y38" s="343"/>
      <c r="Z38" s="1401"/>
      <c r="AA38" s="1402"/>
      <c r="AB38" s="1405"/>
      <c r="AC38" s="1406"/>
      <c r="AG38" s="1401"/>
      <c r="AH38" s="1402"/>
      <c r="AI38" s="1405"/>
      <c r="AJ38" s="1406"/>
      <c r="AK38" s="343"/>
      <c r="AL38" s="1411"/>
      <c r="AM38" s="1412"/>
      <c r="AN38" s="1394"/>
      <c r="AO38" s="1395"/>
      <c r="AP38" s="343"/>
      <c r="AQ38" s="1401"/>
      <c r="AR38" s="1402"/>
      <c r="AS38" s="1405"/>
      <c r="AT38" s="1406"/>
      <c r="AX38" s="343"/>
      <c r="AY38" s="2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>
        <f>(S40+U43+Y40+AJ40+AL43+AP40)/M35</f>
        <v>0.75</v>
      </c>
      <c r="N39" s="1195"/>
      <c r="O39"/>
      <c r="P39" s="1403"/>
      <c r="Q39" s="1404"/>
      <c r="R39" s="1407"/>
      <c r="S39" s="1408"/>
      <c r="T39" s="343"/>
      <c r="U39" s="1413"/>
      <c r="V39" s="1414"/>
      <c r="W39" s="1396"/>
      <c r="X39" s="1397"/>
      <c r="Y39" s="343"/>
      <c r="Z39" s="1403"/>
      <c r="AA39" s="1404"/>
      <c r="AB39" s="1407"/>
      <c r="AC39" s="1408"/>
      <c r="AG39" s="1403"/>
      <c r="AH39" s="1404"/>
      <c r="AI39" s="1407"/>
      <c r="AJ39" s="1408"/>
      <c r="AK39" s="343"/>
      <c r="AL39" s="1413"/>
      <c r="AM39" s="1414"/>
      <c r="AN39" s="1396"/>
      <c r="AO39" s="1397"/>
      <c r="AP39" s="343"/>
      <c r="AQ39" s="1403"/>
      <c r="AR39" s="1404"/>
      <c r="AS39" s="1407"/>
      <c r="AT39" s="1408"/>
      <c r="AX39" s="343"/>
      <c r="AY39" s="2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>
        <f>(+Q40+R43+T46+Y43+AA40+AH40+AI43+AK46+AP43+AR40)/M35</f>
        <v>0</v>
      </c>
      <c r="N40" s="1194"/>
      <c r="O40"/>
      <c r="P40" s="343"/>
      <c r="Q40" s="1382"/>
      <c r="R40" s="1353">
        <f>Q40/M35</f>
        <v>0</v>
      </c>
      <c r="S40" s="1423">
        <v>3</v>
      </c>
      <c r="T40" s="1426">
        <f>S40/M35</f>
        <v>0.1875</v>
      </c>
      <c r="U40" s="343"/>
      <c r="V40" s="1422"/>
      <c r="W40" s="1422"/>
      <c r="X40" s="343"/>
      <c r="Y40" s="1423">
        <v>1</v>
      </c>
      <c r="Z40" s="1426">
        <f>Y40/M35</f>
        <v>6.25E-2</v>
      </c>
      <c r="AA40" s="1382"/>
      <c r="AB40" s="1353">
        <f>AA40/M35</f>
        <v>0</v>
      </c>
      <c r="AC40" s="343"/>
      <c r="AG40" s="343"/>
      <c r="AH40" s="1382"/>
      <c r="AI40" s="1353">
        <f>AH40/M35</f>
        <v>0</v>
      </c>
      <c r="AJ40" s="1423">
        <v>4</v>
      </c>
      <c r="AK40" s="1426">
        <f>AJ40/M35</f>
        <v>0.25</v>
      </c>
      <c r="AL40" s="343"/>
      <c r="AM40" s="1422"/>
      <c r="AN40" s="1422"/>
      <c r="AO40" s="343"/>
      <c r="AP40" s="1423">
        <v>1</v>
      </c>
      <c r="AQ40" s="1426">
        <f>AP40/M35</f>
        <v>6.25E-2</v>
      </c>
      <c r="AR40" s="1382"/>
      <c r="AS40" s="1353">
        <f>AR40/M35</f>
        <v>0</v>
      </c>
      <c r="AT40" s="343"/>
      <c r="AX40" s="343"/>
      <c r="AY40" s="2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>
        <f>(U37+AL37)/M35</f>
        <v>0.125</v>
      </c>
      <c r="N41" s="1194"/>
      <c r="O41"/>
      <c r="P41" s="343"/>
      <c r="Q41" s="1383"/>
      <c r="R41" s="1353"/>
      <c r="S41" s="1424"/>
      <c r="T41" s="1427"/>
      <c r="U41" s="343"/>
      <c r="V41" s="1421"/>
      <c r="W41" s="1421"/>
      <c r="X41" s="343"/>
      <c r="Y41" s="1424"/>
      <c r="Z41" s="1427"/>
      <c r="AA41" s="1383"/>
      <c r="AB41" s="1353"/>
      <c r="AC41" s="343"/>
      <c r="AG41" s="343"/>
      <c r="AH41" s="1383"/>
      <c r="AI41" s="1353"/>
      <c r="AJ41" s="1424"/>
      <c r="AK41" s="1427"/>
      <c r="AL41" s="343"/>
      <c r="AM41" s="1421">
        <v>1</v>
      </c>
      <c r="AN41" s="1421"/>
      <c r="AO41" s="343"/>
      <c r="AP41" s="1424"/>
      <c r="AQ41" s="1427"/>
      <c r="AR41" s="1383"/>
      <c r="AS41" s="1353"/>
      <c r="AT41" s="343"/>
      <c r="AX41" s="343"/>
      <c r="AY41" s="2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>
        <f>(P37+Z37+AG37+AQ37)/M35</f>
        <v>6.25E-2</v>
      </c>
      <c r="N42" s="1194"/>
      <c r="O42"/>
      <c r="P42" s="343"/>
      <c r="Q42" s="1384"/>
      <c r="R42" s="1354"/>
      <c r="S42" s="1425"/>
      <c r="T42" s="1427"/>
      <c r="U42" s="343"/>
      <c r="V42" s="1398">
        <f>V41/M35</f>
        <v>0</v>
      </c>
      <c r="W42" s="1398"/>
      <c r="X42" s="343"/>
      <c r="Y42" s="1425"/>
      <c r="Z42" s="1427"/>
      <c r="AA42" s="1384"/>
      <c r="AB42" s="1354"/>
      <c r="AC42" s="343"/>
      <c r="AG42" s="343"/>
      <c r="AH42" s="1384"/>
      <c r="AI42" s="1354"/>
      <c r="AJ42" s="1425"/>
      <c r="AK42" s="1427"/>
      <c r="AL42" s="343"/>
      <c r="AM42" s="1398">
        <f>AM41/M35</f>
        <v>6.25E-2</v>
      </c>
      <c r="AN42" s="1398"/>
      <c r="AO42" s="343"/>
      <c r="AP42" s="1425"/>
      <c r="AQ42" s="1427"/>
      <c r="AR42" s="1384"/>
      <c r="AS42" s="1354"/>
      <c r="AT42" s="343"/>
      <c r="AX42" s="343"/>
      <c r="AY42" s="2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>
        <f>SUM(M39:N43)</f>
        <v>1</v>
      </c>
      <c r="J43" s="767" t="s">
        <v>66</v>
      </c>
      <c r="K43" s="768"/>
      <c r="L43" s="767"/>
      <c r="M43" s="1194">
        <f>(V41+AM41)/M35</f>
        <v>6.25E-2</v>
      </c>
      <c r="N43" s="1194"/>
      <c r="O43"/>
      <c r="P43" s="343"/>
      <c r="Q43" s="343"/>
      <c r="R43" s="1382"/>
      <c r="S43" s="1385">
        <f>R43/M35</f>
        <v>0</v>
      </c>
      <c r="T43" s="1362"/>
      <c r="U43" s="1388">
        <v>1</v>
      </c>
      <c r="V43" s="1389"/>
      <c r="W43" s="1344">
        <f>U43/M35</f>
        <v>6.25E-2</v>
      </c>
      <c r="X43" s="1344"/>
      <c r="Y43" s="1346"/>
      <c r="Z43" s="1347"/>
      <c r="AA43" s="1352">
        <f>Y43/M35</f>
        <v>0</v>
      </c>
      <c r="AB43" s="343"/>
      <c r="AC43" s="343"/>
      <c r="AG43" s="343"/>
      <c r="AH43" s="343"/>
      <c r="AI43" s="1382"/>
      <c r="AJ43" s="1385">
        <f>AI43/M35</f>
        <v>0</v>
      </c>
      <c r="AK43" s="1362"/>
      <c r="AL43" s="1388">
        <v>2</v>
      </c>
      <c r="AM43" s="1389"/>
      <c r="AN43" s="1344">
        <f>AL43/M35</f>
        <v>0.125</v>
      </c>
      <c r="AO43" s="1344"/>
      <c r="AP43" s="1346"/>
      <c r="AQ43" s="1347"/>
      <c r="AR43" s="1352">
        <f>AP43/M35</f>
        <v>0</v>
      </c>
      <c r="AS43" s="343"/>
      <c r="AT43" s="343"/>
      <c r="AX43" s="343"/>
      <c r="AY43" s="2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343"/>
      <c r="Q44" s="343"/>
      <c r="R44" s="1383"/>
      <c r="S44" s="1386"/>
      <c r="T44" s="1364"/>
      <c r="U44" s="1388"/>
      <c r="V44" s="1389"/>
      <c r="W44" s="1344"/>
      <c r="X44" s="1344"/>
      <c r="Y44" s="1348"/>
      <c r="Z44" s="1349"/>
      <c r="AA44" s="1353"/>
      <c r="AB44" s="343"/>
      <c r="AC44" s="343"/>
      <c r="AG44" s="343"/>
      <c r="AH44" s="343"/>
      <c r="AI44" s="1383"/>
      <c r="AJ44" s="1386"/>
      <c r="AK44" s="1364"/>
      <c r="AL44" s="1388"/>
      <c r="AM44" s="1389"/>
      <c r="AN44" s="1344"/>
      <c r="AO44" s="1344"/>
      <c r="AP44" s="1348"/>
      <c r="AQ44" s="1349"/>
      <c r="AR44" s="1353"/>
      <c r="AS44" s="343"/>
      <c r="AT44" s="343"/>
      <c r="AX44" s="343"/>
      <c r="AY44" s="2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343"/>
      <c r="Q45" s="343"/>
      <c r="R45" s="1384"/>
      <c r="S45" s="1387"/>
      <c r="T45" s="1364"/>
      <c r="U45" s="1390"/>
      <c r="V45" s="1391"/>
      <c r="W45" s="1345"/>
      <c r="X45" s="1345"/>
      <c r="Y45" s="1350"/>
      <c r="Z45" s="1351"/>
      <c r="AA45" s="1354"/>
      <c r="AB45" s="343"/>
      <c r="AC45" s="343"/>
      <c r="AD45" s="343"/>
      <c r="AG45" s="343"/>
      <c r="AH45" s="343"/>
      <c r="AI45" s="1384"/>
      <c r="AJ45" s="1387"/>
      <c r="AK45" s="1364"/>
      <c r="AL45" s="1390"/>
      <c r="AM45" s="1391"/>
      <c r="AN45" s="1345"/>
      <c r="AO45" s="1345"/>
      <c r="AP45" s="1350"/>
      <c r="AQ45" s="1351"/>
      <c r="AR45" s="1354"/>
      <c r="AS45" s="343"/>
      <c r="AT45" s="343"/>
      <c r="AU45"/>
      <c r="AV45"/>
      <c r="AW45"/>
      <c r="AX45" s="343"/>
      <c r="AY45" s="2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343"/>
      <c r="Q46" s="97"/>
      <c r="R46" s="97"/>
      <c r="S46" s="97"/>
      <c r="T46" s="1346"/>
      <c r="U46" s="1355"/>
      <c r="V46" s="1356"/>
      <c r="W46" s="1361">
        <f>T46/M35</f>
        <v>0</v>
      </c>
      <c r="X46" s="1361"/>
      <c r="Y46" s="1362"/>
      <c r="Z46" s="97"/>
      <c r="AA46" s="97"/>
      <c r="AB46" s="343"/>
      <c r="AC46" s="343"/>
      <c r="AD46" s="343"/>
      <c r="AE46" s="2"/>
      <c r="AG46" s="343"/>
      <c r="AH46" s="97"/>
      <c r="AI46" s="97"/>
      <c r="AJ46" s="97"/>
      <c r="AK46" s="1346"/>
      <c r="AL46" s="1355"/>
      <c r="AM46" s="1356"/>
      <c r="AN46" s="1361">
        <f>AK46/M35</f>
        <v>0</v>
      </c>
      <c r="AO46" s="1361"/>
      <c r="AP46" s="1362"/>
      <c r="AQ46" s="97"/>
      <c r="AR46" s="97"/>
      <c r="AS46" s="343"/>
      <c r="AT46" s="343"/>
      <c r="AU46"/>
      <c r="AV46"/>
      <c r="AW46"/>
      <c r="AX46" s="343"/>
      <c r="AY46" s="2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343"/>
      <c r="Q47" s="97"/>
      <c r="R47" s="97"/>
      <c r="S47" s="97"/>
      <c r="T47" s="1348"/>
      <c r="U47" s="1357"/>
      <c r="V47" s="1358"/>
      <c r="W47" s="1363"/>
      <c r="X47" s="1363"/>
      <c r="Y47" s="1364"/>
      <c r="Z47" s="97"/>
      <c r="AA47" s="97"/>
      <c r="AB47" s="343"/>
      <c r="AC47" s="343"/>
      <c r="AD47" s="343"/>
      <c r="AE47" s="2"/>
      <c r="AG47" s="343"/>
      <c r="AH47" s="97"/>
      <c r="AI47" s="97"/>
      <c r="AJ47" s="97"/>
      <c r="AK47" s="1348"/>
      <c r="AL47" s="1357"/>
      <c r="AM47" s="1358"/>
      <c r="AN47" s="1363"/>
      <c r="AO47" s="1363"/>
      <c r="AP47" s="1364"/>
      <c r="AQ47" s="97"/>
      <c r="AR47" s="97"/>
      <c r="AS47" s="343"/>
      <c r="AT47" s="343"/>
      <c r="AU47"/>
      <c r="AV47"/>
      <c r="AW47"/>
      <c r="AX47" s="343"/>
      <c r="AY47" s="2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343"/>
      <c r="Q48" s="97"/>
      <c r="R48" s="97"/>
      <c r="S48" s="97"/>
      <c r="T48" s="1350"/>
      <c r="U48" s="1359"/>
      <c r="V48" s="1360"/>
      <c r="W48" s="1365"/>
      <c r="X48" s="1365"/>
      <c r="Y48" s="1366"/>
      <c r="Z48" s="97"/>
      <c r="AA48" s="97"/>
      <c r="AB48" s="343"/>
      <c r="AC48" s="343"/>
      <c r="AD48" s="343"/>
      <c r="AE48" s="2"/>
      <c r="AG48" s="343"/>
      <c r="AH48" s="97"/>
      <c r="AI48" s="97"/>
      <c r="AJ48" s="97"/>
      <c r="AK48" s="1350"/>
      <c r="AL48" s="1359"/>
      <c r="AM48" s="1360"/>
      <c r="AN48" s="1365"/>
      <c r="AO48" s="1365"/>
      <c r="AP48" s="1366"/>
      <c r="AQ48" s="97"/>
      <c r="AR48" s="97"/>
      <c r="AS48" s="343"/>
      <c r="AT48" s="343"/>
      <c r="AX48" s="343"/>
      <c r="AY48" s="2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642" t="s">
        <v>57</v>
      </c>
      <c r="U55" s="643"/>
      <c r="V55" s="1419"/>
      <c r="W55" s="1419"/>
      <c r="X55" s="643"/>
      <c r="Y55" s="644" t="s">
        <v>58</v>
      </c>
      <c r="AA55" s="1">
        <f>U56+V56+X56+U57+V57+X57+U58+V58+X58</f>
        <v>4</v>
      </c>
      <c r="AH55" s="3"/>
      <c r="AK55" s="642" t="s">
        <v>57</v>
      </c>
      <c r="AL55" s="643"/>
      <c r="AM55" s="1419"/>
      <c r="AN55" s="1419"/>
      <c r="AO55" s="643"/>
      <c r="AP55" s="644" t="s">
        <v>58</v>
      </c>
      <c r="AR55" s="1">
        <f>AL56+AM56+AO56+AL57+AM57+AO57+AL58+AM58+AO58</f>
        <v>7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13</v>
      </c>
      <c r="N56" s="1197"/>
      <c r="O56"/>
      <c r="Q56" s="3"/>
      <c r="T56" s="645"/>
      <c r="U56" s="646">
        <v>2</v>
      </c>
      <c r="V56" s="1420"/>
      <c r="W56" s="1420"/>
      <c r="X56" s="647"/>
      <c r="Y56" s="645"/>
      <c r="AA56" s="1">
        <f>P59+Q62+S62+R65+U65+T68+V63+U59+Z59+Y62+Y65+AA62</f>
        <v>4</v>
      </c>
      <c r="AH56" s="3"/>
      <c r="AK56" s="645"/>
      <c r="AL56" s="646"/>
      <c r="AM56" s="1420">
        <v>1</v>
      </c>
      <c r="AN56" s="1420"/>
      <c r="AO56" s="647">
        <v>1</v>
      </c>
      <c r="AP56" s="645"/>
      <c r="AR56" s="1">
        <f>AG59+AH62+AJ62+AI65+AK68+AL65+AM63+AP65+AP62+AR62+AQ59+AL59</f>
        <v>9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4</v>
      </c>
      <c r="N57" s="778"/>
      <c r="O57"/>
      <c r="Q57" s="3"/>
      <c r="T57" s="101"/>
      <c r="U57" s="646">
        <v>1</v>
      </c>
      <c r="V57" s="1417"/>
      <c r="W57" s="1417"/>
      <c r="X57" s="648"/>
      <c r="Y57" s="101"/>
      <c r="AH57" s="3"/>
      <c r="AK57" s="101"/>
      <c r="AL57" s="646">
        <v>1</v>
      </c>
      <c r="AM57" s="1417"/>
      <c r="AN57" s="1417"/>
      <c r="AO57" s="648">
        <v>1</v>
      </c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7</v>
      </c>
      <c r="N58" s="778"/>
      <c r="O58"/>
      <c r="P58" s="649"/>
      <c r="Q58" s="649"/>
      <c r="R58" s="649"/>
      <c r="S58" s="649"/>
      <c r="T58" s="650"/>
      <c r="U58" s="651">
        <v>1</v>
      </c>
      <c r="V58" s="1418"/>
      <c r="W58" s="1418"/>
      <c r="X58" s="652"/>
      <c r="Y58" s="653"/>
      <c r="Z58" s="649"/>
      <c r="AA58" s="649"/>
      <c r="AB58" s="649"/>
      <c r="AC58" s="649"/>
      <c r="AG58" s="649"/>
      <c r="AH58" s="649"/>
      <c r="AI58" s="649"/>
      <c r="AJ58" s="649"/>
      <c r="AK58" s="650"/>
      <c r="AL58" s="651">
        <v>2</v>
      </c>
      <c r="AM58" s="1418"/>
      <c r="AN58" s="1418"/>
      <c r="AO58" s="652">
        <v>1</v>
      </c>
      <c r="AP58" s="653"/>
      <c r="AQ58" s="649"/>
      <c r="AR58" s="649"/>
      <c r="AS58" s="649"/>
      <c r="AT58" s="649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>
        <f>M58/M56</f>
        <v>0.53846153846153844</v>
      </c>
      <c r="N59" s="782"/>
      <c r="O59"/>
      <c r="P59" s="1399"/>
      <c r="Q59" s="1400"/>
      <c r="R59" s="1405">
        <f>P59/M57</f>
        <v>0</v>
      </c>
      <c r="S59" s="1406"/>
      <c r="T59" s="343"/>
      <c r="U59" s="1409">
        <v>1</v>
      </c>
      <c r="V59" s="1410"/>
      <c r="W59" s="1392">
        <f>U59/$M$35</f>
        <v>6.25E-2</v>
      </c>
      <c r="X59" s="1393"/>
      <c r="Y59" s="343"/>
      <c r="Z59" s="1399"/>
      <c r="AA59" s="1400"/>
      <c r="AB59" s="1415">
        <f>Z59/M57</f>
        <v>0</v>
      </c>
      <c r="AC59" s="1416"/>
      <c r="AG59" s="1399"/>
      <c r="AH59" s="1400"/>
      <c r="AI59" s="1405">
        <f>AG59/M57</f>
        <v>0</v>
      </c>
      <c r="AJ59" s="1406"/>
      <c r="AK59" s="343"/>
      <c r="AL59" s="1409">
        <v>1</v>
      </c>
      <c r="AM59" s="1410"/>
      <c r="AN59" s="1392">
        <f>AL59/$M$35</f>
        <v>6.25E-2</v>
      </c>
      <c r="AO59" s="1393"/>
      <c r="AP59" s="343"/>
      <c r="AQ59" s="1399"/>
      <c r="AR59" s="1400"/>
      <c r="AS59" s="1415">
        <f>AQ59/M57</f>
        <v>0</v>
      </c>
      <c r="AT59" s="1416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>
        <f>(S62+U65+Y62+AJ62+AL65+AP62)/M56</f>
        <v>0.38461538461538464</v>
      </c>
      <c r="N60" s="1195"/>
      <c r="O60"/>
      <c r="P60" s="1401"/>
      <c r="Q60" s="1402"/>
      <c r="R60" s="1405"/>
      <c r="S60" s="1406"/>
      <c r="T60" s="343"/>
      <c r="U60" s="1411"/>
      <c r="V60" s="1412"/>
      <c r="W60" s="1394"/>
      <c r="X60" s="1395"/>
      <c r="Y60" s="343"/>
      <c r="Z60" s="1401"/>
      <c r="AA60" s="1402"/>
      <c r="AB60" s="1405"/>
      <c r="AC60" s="1406"/>
      <c r="AG60" s="1401"/>
      <c r="AH60" s="1402"/>
      <c r="AI60" s="1405"/>
      <c r="AJ60" s="1406"/>
      <c r="AK60" s="343"/>
      <c r="AL60" s="1411"/>
      <c r="AM60" s="1412"/>
      <c r="AN60" s="1394"/>
      <c r="AO60" s="1395"/>
      <c r="AP60" s="343"/>
      <c r="AQ60" s="1401"/>
      <c r="AR60" s="1402"/>
      <c r="AS60" s="1405"/>
      <c r="AT60" s="1406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>
        <f>(Q62+R65+T68+Y65+AA62+AH62+AI65+AK68+AP65+AR62)/M56</f>
        <v>0.38461538461538464</v>
      </c>
      <c r="N61" s="1194"/>
      <c r="O61"/>
      <c r="P61" s="1403"/>
      <c r="Q61" s="1404"/>
      <c r="R61" s="1407"/>
      <c r="S61" s="1408"/>
      <c r="T61" s="343"/>
      <c r="U61" s="1413"/>
      <c r="V61" s="1414"/>
      <c r="W61" s="1396"/>
      <c r="X61" s="1397"/>
      <c r="Y61" s="343"/>
      <c r="Z61" s="1403"/>
      <c r="AA61" s="1404"/>
      <c r="AB61" s="1407"/>
      <c r="AC61" s="1408"/>
      <c r="AG61" s="1403"/>
      <c r="AH61" s="1404"/>
      <c r="AI61" s="1407"/>
      <c r="AJ61" s="1408"/>
      <c r="AK61" s="343"/>
      <c r="AL61" s="1413"/>
      <c r="AM61" s="1414"/>
      <c r="AN61" s="1396"/>
      <c r="AO61" s="1397"/>
      <c r="AP61" s="343"/>
      <c r="AQ61" s="1403"/>
      <c r="AR61" s="1404"/>
      <c r="AS61" s="1407"/>
      <c r="AT61" s="1408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>
        <f>(U59+AL59)/M56</f>
        <v>0.15384615384615385</v>
      </c>
      <c r="N62" s="1194"/>
      <c r="O62"/>
      <c r="P62" s="343"/>
      <c r="Q62" s="1382"/>
      <c r="R62" s="1353">
        <f>Q62/M57</f>
        <v>0</v>
      </c>
      <c r="S62" s="1423">
        <v>1</v>
      </c>
      <c r="T62" s="1426">
        <f>S62/M57</f>
        <v>0.25</v>
      </c>
      <c r="U62" s="343"/>
      <c r="V62" s="1422"/>
      <c r="W62" s="1422"/>
      <c r="X62" s="343"/>
      <c r="Y62" s="1423">
        <v>1</v>
      </c>
      <c r="Z62" s="1426">
        <f>Y62/M57</f>
        <v>0.25</v>
      </c>
      <c r="AA62" s="1382"/>
      <c r="AB62" s="1353">
        <f>AA62/M57</f>
        <v>0</v>
      </c>
      <c r="AC62" s="343"/>
      <c r="AG62" s="343"/>
      <c r="AH62" s="1382">
        <v>1</v>
      </c>
      <c r="AI62" s="1353">
        <f>AH62/M57</f>
        <v>0.25</v>
      </c>
      <c r="AJ62" s="1423">
        <v>1</v>
      </c>
      <c r="AK62" s="1426">
        <f>AJ62/M57</f>
        <v>0.25</v>
      </c>
      <c r="AL62" s="343"/>
      <c r="AM62" s="1422"/>
      <c r="AN62" s="1422"/>
      <c r="AO62" s="343"/>
      <c r="AP62" s="1423">
        <v>1</v>
      </c>
      <c r="AQ62" s="1426">
        <f>AP62/M57</f>
        <v>0.25</v>
      </c>
      <c r="AR62" s="1382"/>
      <c r="AS62" s="1353">
        <f>AR62/M57</f>
        <v>0</v>
      </c>
      <c r="AT62" s="343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>
        <f>(P59+Z59+AG59+AQ59)/M56</f>
        <v>0</v>
      </c>
      <c r="N63" s="1194"/>
      <c r="O63"/>
      <c r="P63" s="343"/>
      <c r="Q63" s="1383"/>
      <c r="R63" s="1353"/>
      <c r="S63" s="1424"/>
      <c r="T63" s="1427"/>
      <c r="U63" s="343"/>
      <c r="V63" s="1421"/>
      <c r="W63" s="1421"/>
      <c r="X63" s="343"/>
      <c r="Y63" s="1424"/>
      <c r="Z63" s="1427"/>
      <c r="AA63" s="1383"/>
      <c r="AB63" s="1353"/>
      <c r="AC63" s="343"/>
      <c r="AG63" s="343"/>
      <c r="AH63" s="1383"/>
      <c r="AI63" s="1353"/>
      <c r="AJ63" s="1424"/>
      <c r="AK63" s="1427"/>
      <c r="AL63" s="343"/>
      <c r="AM63" s="1421">
        <v>1</v>
      </c>
      <c r="AN63" s="1421"/>
      <c r="AO63" s="343"/>
      <c r="AP63" s="1424"/>
      <c r="AQ63" s="1427"/>
      <c r="AR63" s="1383"/>
      <c r="AS63" s="1353"/>
      <c r="AT63" s="343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>
        <f>SUM(M60:N64)</f>
        <v>1</v>
      </c>
      <c r="J64" s="767" t="s">
        <v>74</v>
      </c>
      <c r="K64" s="768"/>
      <c r="L64" s="767"/>
      <c r="M64" s="1194">
        <f>(V63+AM63)/M56</f>
        <v>7.6923076923076927E-2</v>
      </c>
      <c r="N64" s="1194"/>
      <c r="O64"/>
      <c r="P64" s="343"/>
      <c r="Q64" s="1384"/>
      <c r="R64" s="1354"/>
      <c r="S64" s="1425"/>
      <c r="T64" s="1427"/>
      <c r="U64" s="343"/>
      <c r="V64" s="1398">
        <f>V63/M57</f>
        <v>0</v>
      </c>
      <c r="W64" s="1398"/>
      <c r="X64" s="343"/>
      <c r="Y64" s="1425"/>
      <c r="Z64" s="1427"/>
      <c r="AA64" s="1384"/>
      <c r="AB64" s="1354"/>
      <c r="AC64" s="343"/>
      <c r="AG64" s="343"/>
      <c r="AH64" s="1384"/>
      <c r="AI64" s="1354"/>
      <c r="AJ64" s="1425"/>
      <c r="AK64" s="1427"/>
      <c r="AL64" s="343"/>
      <c r="AM64" s="1398">
        <f>AM63/M57</f>
        <v>0.25</v>
      </c>
      <c r="AN64" s="1398"/>
      <c r="AO64" s="343"/>
      <c r="AP64" s="1425"/>
      <c r="AQ64" s="1427"/>
      <c r="AR64" s="1384"/>
      <c r="AS64" s="1354"/>
      <c r="AT64" s="343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343"/>
      <c r="Q65" s="343"/>
      <c r="R65" s="1382"/>
      <c r="S65" s="1385">
        <f>R65/M57</f>
        <v>0</v>
      </c>
      <c r="T65" s="1362"/>
      <c r="U65" s="1388">
        <v>1</v>
      </c>
      <c r="V65" s="1389"/>
      <c r="W65" s="1344">
        <f>U65/M57</f>
        <v>0.25</v>
      </c>
      <c r="X65" s="1344"/>
      <c r="Y65" s="1346"/>
      <c r="Z65" s="1347"/>
      <c r="AA65" s="1352">
        <f>Y65/M57</f>
        <v>0</v>
      </c>
      <c r="AB65" s="343"/>
      <c r="AC65" s="343"/>
      <c r="AG65" s="343"/>
      <c r="AH65" s="343"/>
      <c r="AI65" s="1382">
        <v>1</v>
      </c>
      <c r="AJ65" s="1385">
        <f>AI65/M57</f>
        <v>0.25</v>
      </c>
      <c r="AK65" s="1362"/>
      <c r="AL65" s="1388"/>
      <c r="AM65" s="1389"/>
      <c r="AN65" s="1344">
        <f>AL65/M57</f>
        <v>0</v>
      </c>
      <c r="AO65" s="1344"/>
      <c r="AP65" s="1346"/>
      <c r="AQ65" s="1347"/>
      <c r="AR65" s="1352">
        <f>AP65/M57</f>
        <v>0</v>
      </c>
      <c r="AS65" s="343"/>
      <c r="AT65" s="343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343"/>
      <c r="Q66" s="343"/>
      <c r="R66" s="1383"/>
      <c r="S66" s="1386"/>
      <c r="T66" s="1364"/>
      <c r="U66" s="1388"/>
      <c r="V66" s="1389"/>
      <c r="W66" s="1344"/>
      <c r="X66" s="1344"/>
      <c r="Y66" s="1348"/>
      <c r="Z66" s="1349"/>
      <c r="AA66" s="1353"/>
      <c r="AB66" s="343"/>
      <c r="AC66" s="343"/>
      <c r="AG66" s="343"/>
      <c r="AH66" s="343"/>
      <c r="AI66" s="1383"/>
      <c r="AJ66" s="1386"/>
      <c r="AK66" s="1364"/>
      <c r="AL66" s="1388"/>
      <c r="AM66" s="1389"/>
      <c r="AN66" s="1344"/>
      <c r="AO66" s="1344"/>
      <c r="AP66" s="1348"/>
      <c r="AQ66" s="1349"/>
      <c r="AR66" s="1353"/>
      <c r="AS66" s="343"/>
      <c r="AT66" s="343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343"/>
      <c r="Q67" s="343"/>
      <c r="R67" s="1384"/>
      <c r="S67" s="1387"/>
      <c r="T67" s="1364"/>
      <c r="U67" s="1390"/>
      <c r="V67" s="1391"/>
      <c r="W67" s="1345"/>
      <c r="X67" s="1345"/>
      <c r="Y67" s="1350"/>
      <c r="Z67" s="1351"/>
      <c r="AA67" s="1354"/>
      <c r="AB67" s="343"/>
      <c r="AC67" s="343"/>
      <c r="AD67" s="343"/>
      <c r="AG67" s="343"/>
      <c r="AH67" s="343"/>
      <c r="AI67" s="1384"/>
      <c r="AJ67" s="1387"/>
      <c r="AK67" s="1364"/>
      <c r="AL67" s="1390"/>
      <c r="AM67" s="1391"/>
      <c r="AN67" s="1345"/>
      <c r="AO67" s="1345"/>
      <c r="AP67" s="1350"/>
      <c r="AQ67" s="1351"/>
      <c r="AR67" s="1354"/>
      <c r="AS67" s="343"/>
      <c r="AT67" s="343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343"/>
      <c r="Q68" s="97"/>
      <c r="R68" s="97"/>
      <c r="S68" s="97"/>
      <c r="T68" s="1346"/>
      <c r="U68" s="1355"/>
      <c r="V68" s="1356"/>
      <c r="W68" s="1361">
        <f>T68/M57</f>
        <v>0</v>
      </c>
      <c r="X68" s="1361"/>
      <c r="Y68" s="1362"/>
      <c r="Z68" s="97"/>
      <c r="AA68" s="97"/>
      <c r="AB68" s="343"/>
      <c r="AC68" s="343"/>
      <c r="AD68" s="343"/>
      <c r="AE68" s="2"/>
      <c r="AG68" s="343"/>
      <c r="AH68" s="97"/>
      <c r="AI68" s="97"/>
      <c r="AJ68" s="97"/>
      <c r="AK68" s="1346">
        <v>3</v>
      </c>
      <c r="AL68" s="1355"/>
      <c r="AM68" s="1356"/>
      <c r="AN68" s="1361">
        <f>AK68/M57</f>
        <v>0.75</v>
      </c>
      <c r="AO68" s="1361"/>
      <c r="AP68" s="1362"/>
      <c r="AQ68" s="97"/>
      <c r="AR68" s="97"/>
      <c r="AS68" s="343"/>
      <c r="AT68" s="343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343"/>
      <c r="Q69" s="97"/>
      <c r="R69" s="97"/>
      <c r="S69" s="97"/>
      <c r="T69" s="1348"/>
      <c r="U69" s="1357"/>
      <c r="V69" s="1358"/>
      <c r="W69" s="1363"/>
      <c r="X69" s="1363"/>
      <c r="Y69" s="1364"/>
      <c r="Z69" s="97"/>
      <c r="AA69" s="97"/>
      <c r="AB69" s="343"/>
      <c r="AC69" s="343"/>
      <c r="AD69" s="343"/>
      <c r="AE69" s="2"/>
      <c r="AG69" s="343"/>
      <c r="AH69" s="97"/>
      <c r="AI69" s="97"/>
      <c r="AJ69" s="97"/>
      <c r="AK69" s="1348"/>
      <c r="AL69" s="1357"/>
      <c r="AM69" s="1358"/>
      <c r="AN69" s="1363"/>
      <c r="AO69" s="1363"/>
      <c r="AP69" s="1364"/>
      <c r="AQ69" s="97"/>
      <c r="AR69" s="97"/>
      <c r="AS69" s="343"/>
      <c r="AT69" s="343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343"/>
      <c r="Q70" s="97"/>
      <c r="R70" s="97"/>
      <c r="S70" s="97"/>
      <c r="T70" s="1350"/>
      <c r="U70" s="1359"/>
      <c r="V70" s="1360"/>
      <c r="W70" s="1365"/>
      <c r="X70" s="1365"/>
      <c r="Y70" s="1366"/>
      <c r="Z70" s="97"/>
      <c r="AA70" s="97"/>
      <c r="AB70" s="343"/>
      <c r="AC70" s="343"/>
      <c r="AD70" s="343"/>
      <c r="AE70" s="2"/>
      <c r="AG70" s="343"/>
      <c r="AH70" s="97"/>
      <c r="AI70" s="97"/>
      <c r="AJ70" s="97"/>
      <c r="AK70" s="1350"/>
      <c r="AL70" s="1359"/>
      <c r="AM70" s="1360"/>
      <c r="AN70" s="1365"/>
      <c r="AO70" s="1365"/>
      <c r="AP70" s="1366"/>
      <c r="AQ70" s="97"/>
      <c r="AR70" s="97"/>
      <c r="AS70" s="343"/>
      <c r="AT70" s="343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642" t="s">
        <v>57</v>
      </c>
      <c r="U75" s="643"/>
      <c r="V75" s="1419"/>
      <c r="W75" s="1419"/>
      <c r="X75" s="643"/>
      <c r="Y75" s="644" t="s">
        <v>58</v>
      </c>
      <c r="AA75" s="1">
        <f>U76+V76+X76+U77+V77+X77+U78+V78+X78</f>
        <v>7</v>
      </c>
      <c r="AH75" s="3"/>
      <c r="AK75" s="642" t="s">
        <v>57</v>
      </c>
      <c r="AL75" s="643"/>
      <c r="AM75" s="1419"/>
      <c r="AN75" s="1419"/>
      <c r="AO75" s="643"/>
      <c r="AP75" s="644" t="s">
        <v>58</v>
      </c>
      <c r="AR75" s="1">
        <f>AL76+AM76+AO76+AL77+AM77+AO77+AL78+AM78+AO78</f>
        <v>5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15</v>
      </c>
      <c r="N76" s="1197"/>
      <c r="O76"/>
      <c r="Q76" s="3"/>
      <c r="T76" s="645"/>
      <c r="U76" s="646"/>
      <c r="V76" s="1420"/>
      <c r="W76" s="1420"/>
      <c r="X76" s="647"/>
      <c r="Y76" s="645"/>
      <c r="AA76" s="1">
        <f>P79+Q82+S82+R85+U85+T88+V83+U79+Z79+Y82+Y85+AA82</f>
        <v>7</v>
      </c>
      <c r="AH76" s="3"/>
      <c r="AK76" s="645"/>
      <c r="AL76" s="646"/>
      <c r="AM76" s="1420"/>
      <c r="AN76" s="1420"/>
      <c r="AO76" s="647"/>
      <c r="AP76" s="645"/>
      <c r="AR76" s="1">
        <f>AG79+AH82+AJ82+AI85+AK88+AL85+AM83+AP85+AP82+AR82+AQ79+AL79</f>
        <v>8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7</v>
      </c>
      <c r="N77" s="778"/>
      <c r="O77"/>
      <c r="Q77" s="3"/>
      <c r="T77" s="101"/>
      <c r="U77" s="646">
        <v>4</v>
      </c>
      <c r="V77" s="1417"/>
      <c r="W77" s="1417"/>
      <c r="X77" s="648">
        <v>2</v>
      </c>
      <c r="Y77" s="101"/>
      <c r="AH77" s="3"/>
      <c r="AK77" s="101"/>
      <c r="AL77" s="646"/>
      <c r="AM77" s="1417">
        <v>2</v>
      </c>
      <c r="AN77" s="1417"/>
      <c r="AO77" s="648">
        <v>1</v>
      </c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5</v>
      </c>
      <c r="N78" s="778"/>
      <c r="O78"/>
      <c r="P78" s="649"/>
      <c r="Q78" s="649"/>
      <c r="R78" s="649"/>
      <c r="S78" s="649"/>
      <c r="T78" s="650"/>
      <c r="U78" s="651"/>
      <c r="V78" s="1418"/>
      <c r="W78" s="1418"/>
      <c r="X78" s="652">
        <v>1</v>
      </c>
      <c r="Y78" s="653"/>
      <c r="Z78" s="649"/>
      <c r="AA78" s="649"/>
      <c r="AB78" s="649"/>
      <c r="AC78" s="649"/>
      <c r="AG78" s="649"/>
      <c r="AH78" s="649"/>
      <c r="AI78" s="649"/>
      <c r="AJ78" s="649"/>
      <c r="AK78" s="650"/>
      <c r="AL78" s="651"/>
      <c r="AM78" s="1418"/>
      <c r="AN78" s="1418"/>
      <c r="AO78" s="652">
        <v>2</v>
      </c>
      <c r="AP78" s="653"/>
      <c r="AQ78" s="649"/>
      <c r="AR78" s="649"/>
      <c r="AS78" s="649"/>
      <c r="AT78" s="649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>
        <f>M78/M76</f>
        <v>0.33333333333333331</v>
      </c>
      <c r="N79" s="782"/>
      <c r="O79"/>
      <c r="P79" s="1399"/>
      <c r="Q79" s="1400"/>
      <c r="R79" s="1405">
        <f>P79/M77</f>
        <v>0</v>
      </c>
      <c r="S79" s="1406"/>
      <c r="T79" s="343"/>
      <c r="U79" s="1409"/>
      <c r="V79" s="1410"/>
      <c r="W79" s="1392">
        <f>U79/$M$35</f>
        <v>0</v>
      </c>
      <c r="X79" s="1393"/>
      <c r="Y79" s="343"/>
      <c r="Z79" s="1399">
        <v>1</v>
      </c>
      <c r="AA79" s="1400"/>
      <c r="AB79" s="1415">
        <f>Z79/M77</f>
        <v>0.14285714285714285</v>
      </c>
      <c r="AC79" s="1416"/>
      <c r="AG79" s="1399"/>
      <c r="AH79" s="1400"/>
      <c r="AI79" s="1405">
        <f>AG79/M77</f>
        <v>0</v>
      </c>
      <c r="AJ79" s="1406"/>
      <c r="AK79" s="343"/>
      <c r="AL79" s="1409"/>
      <c r="AM79" s="1410"/>
      <c r="AN79" s="1392">
        <f>AL79/$M$35</f>
        <v>0</v>
      </c>
      <c r="AO79" s="1393"/>
      <c r="AP79" s="343"/>
      <c r="AQ79" s="1399">
        <v>2</v>
      </c>
      <c r="AR79" s="1400"/>
      <c r="AS79" s="1415">
        <f>AQ79/M77</f>
        <v>0.2857142857142857</v>
      </c>
      <c r="AT79" s="1416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>
        <f>(S82+U85+Y82+AJ82+AL85+AP82)/M76</f>
        <v>0.66666666666666663</v>
      </c>
      <c r="N80" s="1195"/>
      <c r="O80"/>
      <c r="P80" s="1401"/>
      <c r="Q80" s="1402"/>
      <c r="R80" s="1405"/>
      <c r="S80" s="1406"/>
      <c r="T80" s="343"/>
      <c r="U80" s="1411"/>
      <c r="V80" s="1412"/>
      <c r="W80" s="1394"/>
      <c r="X80" s="1395"/>
      <c r="Y80" s="343"/>
      <c r="Z80" s="1401"/>
      <c r="AA80" s="1402"/>
      <c r="AB80" s="1405"/>
      <c r="AC80" s="1406"/>
      <c r="AG80" s="1401"/>
      <c r="AH80" s="1402"/>
      <c r="AI80" s="1405"/>
      <c r="AJ80" s="1406"/>
      <c r="AK80" s="343"/>
      <c r="AL80" s="1411"/>
      <c r="AM80" s="1412"/>
      <c r="AN80" s="1394"/>
      <c r="AO80" s="1395"/>
      <c r="AP80" s="343"/>
      <c r="AQ80" s="1401"/>
      <c r="AR80" s="1402"/>
      <c r="AS80" s="1405"/>
      <c r="AT80" s="1406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>
        <f>(Q82+R85+T88+Y85+AA82+AH82+AI85+AK88+AP85+AR82)/M76</f>
        <v>0</v>
      </c>
      <c r="N81" s="1194"/>
      <c r="O81"/>
      <c r="P81" s="1403"/>
      <c r="Q81" s="1404"/>
      <c r="R81" s="1407"/>
      <c r="S81" s="1408"/>
      <c r="T81" s="343"/>
      <c r="U81" s="1413"/>
      <c r="V81" s="1414"/>
      <c r="W81" s="1396"/>
      <c r="X81" s="1397"/>
      <c r="Y81" s="343"/>
      <c r="Z81" s="1403"/>
      <c r="AA81" s="1404"/>
      <c r="AB81" s="1407"/>
      <c r="AC81" s="1408"/>
      <c r="AG81" s="1403"/>
      <c r="AH81" s="1404"/>
      <c r="AI81" s="1407"/>
      <c r="AJ81" s="1408"/>
      <c r="AK81" s="343"/>
      <c r="AL81" s="1413"/>
      <c r="AM81" s="1414"/>
      <c r="AN81" s="1396"/>
      <c r="AO81" s="1397"/>
      <c r="AP81" s="343"/>
      <c r="AQ81" s="1403"/>
      <c r="AR81" s="1404"/>
      <c r="AS81" s="1407"/>
      <c r="AT81" s="1408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>
        <f>(U79+AL79)/M76</f>
        <v>0</v>
      </c>
      <c r="N82" s="1194"/>
      <c r="O82"/>
      <c r="P82" s="343"/>
      <c r="Q82" s="1382"/>
      <c r="R82" s="1353">
        <f>Q82/M77</f>
        <v>0</v>
      </c>
      <c r="S82" s="1423">
        <v>1</v>
      </c>
      <c r="T82" s="1426">
        <f>S82/M77</f>
        <v>0.14285714285714285</v>
      </c>
      <c r="U82" s="343"/>
      <c r="V82" s="1422"/>
      <c r="W82" s="1422"/>
      <c r="X82" s="343"/>
      <c r="Y82" s="1423"/>
      <c r="Z82" s="1426">
        <f>Y82/M77</f>
        <v>0</v>
      </c>
      <c r="AA82" s="1382"/>
      <c r="AB82" s="1353">
        <f>AA82/M77</f>
        <v>0</v>
      </c>
      <c r="AC82" s="343"/>
      <c r="AG82" s="343"/>
      <c r="AH82" s="1382"/>
      <c r="AI82" s="1353">
        <f>AH82/M77</f>
        <v>0</v>
      </c>
      <c r="AJ82" s="1423">
        <v>5</v>
      </c>
      <c r="AK82" s="1426">
        <f>AJ82/M77</f>
        <v>0.7142857142857143</v>
      </c>
      <c r="AL82" s="343"/>
      <c r="AM82" s="1422"/>
      <c r="AN82" s="1422"/>
      <c r="AO82" s="343"/>
      <c r="AP82" s="1423"/>
      <c r="AQ82" s="1426">
        <f>AP82/M77</f>
        <v>0</v>
      </c>
      <c r="AR82" s="1382"/>
      <c r="AS82" s="1353">
        <f>AR82/M77</f>
        <v>0</v>
      </c>
      <c r="AT82" s="343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>
        <f>(P79+Z79+AG79+AQ79)/M76</f>
        <v>0.2</v>
      </c>
      <c r="N83" s="1194"/>
      <c r="O83"/>
      <c r="P83" s="343"/>
      <c r="Q83" s="1383"/>
      <c r="R83" s="1353"/>
      <c r="S83" s="1424"/>
      <c r="T83" s="1427"/>
      <c r="U83" s="343"/>
      <c r="V83" s="1421">
        <v>2</v>
      </c>
      <c r="W83" s="1421"/>
      <c r="X83" s="343"/>
      <c r="Y83" s="1424"/>
      <c r="Z83" s="1427"/>
      <c r="AA83" s="1383"/>
      <c r="AB83" s="1353"/>
      <c r="AC83" s="343"/>
      <c r="AG83" s="343"/>
      <c r="AH83" s="1383"/>
      <c r="AI83" s="1353"/>
      <c r="AJ83" s="1424"/>
      <c r="AK83" s="1427"/>
      <c r="AL83" s="343"/>
      <c r="AM83" s="1421"/>
      <c r="AN83" s="1421"/>
      <c r="AO83" s="343"/>
      <c r="AP83" s="1424"/>
      <c r="AQ83" s="1427"/>
      <c r="AR83" s="1383"/>
      <c r="AS83" s="1353"/>
      <c r="AT83" s="343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>
        <f>SUM(M80:N84)</f>
        <v>1</v>
      </c>
      <c r="J84" s="767" t="s">
        <v>74</v>
      </c>
      <c r="K84" s="768"/>
      <c r="L84" s="767"/>
      <c r="M84" s="1194">
        <f>(V83+AM83)/M76</f>
        <v>0.13333333333333333</v>
      </c>
      <c r="N84" s="1194"/>
      <c r="O84"/>
      <c r="P84" s="343"/>
      <c r="Q84" s="1384"/>
      <c r="R84" s="1354"/>
      <c r="S84" s="1425"/>
      <c r="T84" s="1427"/>
      <c r="U84" s="343"/>
      <c r="V84" s="1398">
        <f>V83/M77</f>
        <v>0.2857142857142857</v>
      </c>
      <c r="W84" s="1398"/>
      <c r="X84" s="343"/>
      <c r="Y84" s="1425"/>
      <c r="Z84" s="1427"/>
      <c r="AA84" s="1384"/>
      <c r="AB84" s="1354"/>
      <c r="AC84" s="343"/>
      <c r="AG84" s="343"/>
      <c r="AH84" s="1384"/>
      <c r="AI84" s="1354"/>
      <c r="AJ84" s="1425"/>
      <c r="AK84" s="1427"/>
      <c r="AL84" s="343"/>
      <c r="AM84" s="1398">
        <f>AM83/M77</f>
        <v>0</v>
      </c>
      <c r="AN84" s="1398"/>
      <c r="AO84" s="343"/>
      <c r="AP84" s="1425"/>
      <c r="AQ84" s="1427"/>
      <c r="AR84" s="1384"/>
      <c r="AS84" s="1354"/>
      <c r="AT84" s="343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343"/>
      <c r="Q85" s="343"/>
      <c r="R85" s="1382"/>
      <c r="S85" s="1385">
        <f>R85/M77</f>
        <v>0</v>
      </c>
      <c r="T85" s="1362"/>
      <c r="U85" s="1388">
        <v>3</v>
      </c>
      <c r="V85" s="1389"/>
      <c r="W85" s="1344">
        <f>U85/M77</f>
        <v>0.42857142857142855</v>
      </c>
      <c r="X85" s="1344"/>
      <c r="Y85" s="1346"/>
      <c r="Z85" s="1347"/>
      <c r="AA85" s="1352">
        <f>Y85/M77</f>
        <v>0</v>
      </c>
      <c r="AB85" s="343"/>
      <c r="AC85" s="343"/>
      <c r="AG85" s="343"/>
      <c r="AH85" s="343"/>
      <c r="AI85" s="1382"/>
      <c r="AJ85" s="1385">
        <f>AI85/M77</f>
        <v>0</v>
      </c>
      <c r="AK85" s="1362"/>
      <c r="AL85" s="1388">
        <v>1</v>
      </c>
      <c r="AM85" s="1389"/>
      <c r="AN85" s="1344">
        <f>AL85/M77</f>
        <v>0.14285714285714285</v>
      </c>
      <c r="AO85" s="1344"/>
      <c r="AP85" s="1346"/>
      <c r="AQ85" s="1347"/>
      <c r="AR85" s="1352">
        <f>AP85/M77</f>
        <v>0</v>
      </c>
      <c r="AS85" s="343"/>
      <c r="AT85" s="343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343"/>
      <c r="Q86" s="343"/>
      <c r="R86" s="1383"/>
      <c r="S86" s="1386"/>
      <c r="T86" s="1364"/>
      <c r="U86" s="1388"/>
      <c r="V86" s="1389"/>
      <c r="W86" s="1344"/>
      <c r="X86" s="1344"/>
      <c r="Y86" s="1348"/>
      <c r="Z86" s="1349"/>
      <c r="AA86" s="1353"/>
      <c r="AB86" s="343"/>
      <c r="AC86" s="343"/>
      <c r="AG86" s="343"/>
      <c r="AH86" s="343"/>
      <c r="AI86" s="1383"/>
      <c r="AJ86" s="1386"/>
      <c r="AK86" s="1364"/>
      <c r="AL86" s="1388"/>
      <c r="AM86" s="1389"/>
      <c r="AN86" s="1344"/>
      <c r="AO86" s="1344"/>
      <c r="AP86" s="1348"/>
      <c r="AQ86" s="1349"/>
      <c r="AR86" s="1353"/>
      <c r="AS86" s="343"/>
      <c r="AT86" s="343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343"/>
      <c r="Q87" s="343"/>
      <c r="R87" s="1384"/>
      <c r="S87" s="1387"/>
      <c r="T87" s="1364"/>
      <c r="U87" s="1390"/>
      <c r="V87" s="1391"/>
      <c r="W87" s="1345"/>
      <c r="X87" s="1345"/>
      <c r="Y87" s="1350"/>
      <c r="Z87" s="1351"/>
      <c r="AA87" s="1354"/>
      <c r="AB87" s="343"/>
      <c r="AC87" s="343"/>
      <c r="AD87" s="343"/>
      <c r="AG87" s="343"/>
      <c r="AH87" s="343"/>
      <c r="AI87" s="1384"/>
      <c r="AJ87" s="1387"/>
      <c r="AK87" s="1364"/>
      <c r="AL87" s="1390"/>
      <c r="AM87" s="1391"/>
      <c r="AN87" s="1345"/>
      <c r="AO87" s="1345"/>
      <c r="AP87" s="1350"/>
      <c r="AQ87" s="1351"/>
      <c r="AR87" s="1354"/>
      <c r="AS87" s="343"/>
      <c r="AT87" s="343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343"/>
      <c r="Q88" s="97"/>
      <c r="R88" s="97"/>
      <c r="S88" s="97"/>
      <c r="T88" s="1346"/>
      <c r="U88" s="1355"/>
      <c r="V88" s="1356"/>
      <c r="W88" s="1361">
        <f>T88/M77</f>
        <v>0</v>
      </c>
      <c r="X88" s="1361"/>
      <c r="Y88" s="1362"/>
      <c r="Z88" s="97"/>
      <c r="AA88" s="97"/>
      <c r="AB88" s="343"/>
      <c r="AC88" s="343"/>
      <c r="AD88" s="343"/>
      <c r="AE88" s="2"/>
      <c r="AG88" s="343"/>
      <c r="AH88" s="97"/>
      <c r="AI88" s="97"/>
      <c r="AJ88" s="97"/>
      <c r="AK88" s="1346"/>
      <c r="AL88" s="1355"/>
      <c r="AM88" s="1356"/>
      <c r="AN88" s="1361">
        <f>AK88/M77</f>
        <v>0</v>
      </c>
      <c r="AO88" s="1361"/>
      <c r="AP88" s="1362"/>
      <c r="AQ88" s="97"/>
      <c r="AR88" s="97"/>
      <c r="AS88" s="343"/>
      <c r="AT88" s="343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343"/>
      <c r="Q89" s="97"/>
      <c r="R89" s="97"/>
      <c r="S89" s="97"/>
      <c r="T89" s="1348"/>
      <c r="U89" s="1357"/>
      <c r="V89" s="1358"/>
      <c r="W89" s="1363"/>
      <c r="X89" s="1363"/>
      <c r="Y89" s="1364"/>
      <c r="Z89" s="97"/>
      <c r="AA89" s="97"/>
      <c r="AB89" s="343"/>
      <c r="AC89" s="343"/>
      <c r="AD89" s="343"/>
      <c r="AE89" s="2"/>
      <c r="AG89" s="343"/>
      <c r="AH89" s="97"/>
      <c r="AI89" s="97"/>
      <c r="AJ89" s="97"/>
      <c r="AK89" s="1348"/>
      <c r="AL89" s="1357"/>
      <c r="AM89" s="1358"/>
      <c r="AN89" s="1363"/>
      <c r="AO89" s="1363"/>
      <c r="AP89" s="1364"/>
      <c r="AQ89" s="97"/>
      <c r="AR89" s="97"/>
      <c r="AS89" s="343"/>
      <c r="AT89" s="343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343"/>
      <c r="Q90" s="97"/>
      <c r="R90" s="97"/>
      <c r="S90" s="97"/>
      <c r="T90" s="1350"/>
      <c r="U90" s="1359"/>
      <c r="V90" s="1360"/>
      <c r="W90" s="1365"/>
      <c r="X90" s="1365"/>
      <c r="Y90" s="1366"/>
      <c r="Z90" s="97"/>
      <c r="AA90" s="97"/>
      <c r="AB90" s="343"/>
      <c r="AC90" s="343"/>
      <c r="AD90" s="343"/>
      <c r="AE90" s="2"/>
      <c r="AG90" s="343"/>
      <c r="AH90" s="97"/>
      <c r="AI90" s="97"/>
      <c r="AJ90" s="97"/>
      <c r="AK90" s="1350"/>
      <c r="AL90" s="1359"/>
      <c r="AM90" s="1360"/>
      <c r="AN90" s="1365"/>
      <c r="AO90" s="1365"/>
      <c r="AP90" s="1366"/>
      <c r="AQ90" s="97"/>
      <c r="AR90" s="97"/>
      <c r="AS90" s="343"/>
      <c r="AT90" s="343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343"/>
      <c r="Q91" s="97"/>
      <c r="R91" s="97"/>
      <c r="AA91" s="97"/>
      <c r="AB91" s="343"/>
      <c r="AC91" s="343"/>
      <c r="AD91" s="343"/>
      <c r="AE91" s="2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610"/>
      <c r="K92" s="610"/>
      <c r="L92" s="610"/>
      <c r="M92" s="610"/>
      <c r="N92" s="610"/>
      <c r="O92" s="611"/>
      <c r="P92" s="654"/>
      <c r="Q92" s="613"/>
      <c r="R92" s="613"/>
      <c r="S92" s="611"/>
      <c r="T92" s="611"/>
      <c r="U92" s="611"/>
      <c r="V92" s="611"/>
      <c r="W92" s="611"/>
      <c r="X92" s="611"/>
      <c r="Y92" s="611"/>
      <c r="Z92" s="611"/>
      <c r="AA92" s="613"/>
      <c r="AB92" s="654"/>
      <c r="AC92" s="654"/>
      <c r="AD92" s="654"/>
      <c r="AE92" s="655"/>
      <c r="AF92" s="611"/>
      <c r="AG92" s="611"/>
      <c r="AH92" s="611"/>
      <c r="AI92" s="611"/>
      <c r="AJ92" s="611"/>
      <c r="AK92" s="611"/>
      <c r="AL92" s="611"/>
      <c r="AM92" s="611"/>
      <c r="AN92" s="611"/>
      <c r="AO92" s="611"/>
      <c r="AP92" s="611"/>
      <c r="AQ92" s="611"/>
      <c r="AR92" s="611"/>
      <c r="AS92" s="611"/>
      <c r="AT92" s="611"/>
      <c r="AU92" s="611"/>
      <c r="AV92" s="611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816" t="s">
        <v>67</v>
      </c>
      <c r="K94" s="817"/>
      <c r="L94" s="817"/>
      <c r="M94" s="818"/>
      <c r="N94" s="819"/>
      <c r="O94" s="343"/>
      <c r="Q94" s="3"/>
      <c r="S94" s="1176" t="s">
        <v>54</v>
      </c>
      <c r="T94" s="1177"/>
      <c r="U94" s="1177"/>
      <c r="V94" s="1178"/>
      <c r="W94" s="1179"/>
      <c r="X94" s="1180"/>
      <c r="Y94" s="817"/>
      <c r="Z94" s="1181"/>
      <c r="AE94"/>
      <c r="AF94"/>
      <c r="AG94"/>
      <c r="AH94"/>
      <c r="AI94"/>
      <c r="AJ94" s="1182" t="s">
        <v>55</v>
      </c>
      <c r="AK94" s="1183"/>
      <c r="AL94" s="1183"/>
      <c r="AM94" s="1184"/>
      <c r="AN94" s="1185"/>
      <c r="AO94" s="1186"/>
      <c r="AP94" s="1183"/>
      <c r="AQ94" s="1187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342"/>
      <c r="W95" s="342"/>
      <c r="X95" s="342"/>
      <c r="Y95" s="342"/>
      <c r="Z95" s="342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343"/>
      <c r="AE96" s="2"/>
      <c r="AH96" s="349"/>
      <c r="AI96" s="343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642" t="s">
        <v>57</v>
      </c>
      <c r="U97" s="643"/>
      <c r="V97" s="1419"/>
      <c r="W97" s="1419"/>
      <c r="X97" s="643"/>
      <c r="Y97" s="644" t="s">
        <v>58</v>
      </c>
      <c r="AA97" s="1">
        <f>U98+V98+X98+U99+V99+X99+U100+V100+X100</f>
        <v>17</v>
      </c>
      <c r="AH97" s="3"/>
      <c r="AK97" s="642" t="s">
        <v>57</v>
      </c>
      <c r="AL97" s="643"/>
      <c r="AM97" s="1419"/>
      <c r="AN97" s="1419"/>
      <c r="AO97" s="643"/>
      <c r="AP97" s="644" t="s">
        <v>58</v>
      </c>
      <c r="AR97" s="1">
        <f>AL98+AM98+AO98+AL99+AM99+AO99+AL100+AM100+AO100</f>
        <v>16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768"/>
      <c r="L98" s="767"/>
      <c r="M98" s="767">
        <f>P101+Q104+S104+R107+U107+T110+V105+Y107+Y104+AA104+Z101+AG101+AH104+AI107+AJ104+AK110+AL107+AM105+AP107+AP104+AQ101+U101+AL101</f>
        <v>44</v>
      </c>
      <c r="N98" s="778"/>
      <c r="O98"/>
      <c r="Q98" s="3"/>
      <c r="T98" s="645"/>
      <c r="U98" s="646">
        <f t="shared" ref="U98:X103" si="16">U56+U34+U76</f>
        <v>2</v>
      </c>
      <c r="V98" s="1420">
        <f t="shared" si="16"/>
        <v>1</v>
      </c>
      <c r="W98" s="1420">
        <f t="shared" si="16"/>
        <v>0</v>
      </c>
      <c r="X98" s="647">
        <f t="shared" si="16"/>
        <v>0</v>
      </c>
      <c r="Y98" s="645"/>
      <c r="AA98" s="1">
        <f>P101+Q104+R107+S104+T110+U107+V105+U101+Y107+Y104+AA104+Z101</f>
        <v>17</v>
      </c>
      <c r="AH98" s="3"/>
      <c r="AK98" s="645"/>
      <c r="AL98" s="646">
        <f>AL56+AL34+AL76</f>
        <v>0</v>
      </c>
      <c r="AM98" s="1420">
        <f t="shared" ref="AM98:AO98" si="17">AM56+AM34+AM76</f>
        <v>1</v>
      </c>
      <c r="AN98" s="1420">
        <f t="shared" si="17"/>
        <v>0</v>
      </c>
      <c r="AO98" s="647">
        <f t="shared" si="17"/>
        <v>1</v>
      </c>
      <c r="AP98" s="645"/>
      <c r="AR98" s="1">
        <f>AG101+AH104+AI107+AJ104+AK110+AL107+AM105+AL101+AP107+AP104+AR104+AQ101</f>
        <v>27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768"/>
      <c r="L99" s="767"/>
      <c r="M99" s="767">
        <f>U98+V98+X98+U99+V99+X99+U100+V100+X100</f>
        <v>17</v>
      </c>
      <c r="N99" s="778"/>
      <c r="O99"/>
      <c r="Q99" s="3"/>
      <c r="T99" s="101"/>
      <c r="U99" s="646">
        <f t="shared" si="16"/>
        <v>8</v>
      </c>
      <c r="V99" s="1417">
        <f t="shared" si="16"/>
        <v>0</v>
      </c>
      <c r="W99" s="1417">
        <f t="shared" si="16"/>
        <v>0</v>
      </c>
      <c r="X99" s="648">
        <f t="shared" si="16"/>
        <v>3</v>
      </c>
      <c r="Y99" s="101"/>
      <c r="AH99" s="3"/>
      <c r="AK99" s="101"/>
      <c r="AL99" s="646">
        <f t="shared" ref="AL99:AO103" si="18">AL57+AL35+AL77</f>
        <v>3</v>
      </c>
      <c r="AM99" s="1417">
        <f t="shared" si="18"/>
        <v>3</v>
      </c>
      <c r="AN99" s="1417">
        <f t="shared" si="18"/>
        <v>0</v>
      </c>
      <c r="AO99" s="648">
        <f t="shared" si="18"/>
        <v>2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768"/>
      <c r="L100" s="767"/>
      <c r="M100" s="767">
        <f>AL98+AM98+AO98+AL99+AM99+AO99+AL100+AM100+AO100</f>
        <v>16</v>
      </c>
      <c r="N100" s="778"/>
      <c r="O100"/>
      <c r="P100" s="649"/>
      <c r="Q100" s="649"/>
      <c r="R100" s="649"/>
      <c r="S100" s="649"/>
      <c r="T100" s="650"/>
      <c r="U100" s="651">
        <f t="shared" si="16"/>
        <v>1</v>
      </c>
      <c r="V100" s="1418">
        <f t="shared" si="16"/>
        <v>1</v>
      </c>
      <c r="W100" s="1418">
        <f t="shared" si="16"/>
        <v>0</v>
      </c>
      <c r="X100" s="652">
        <f t="shared" si="16"/>
        <v>1</v>
      </c>
      <c r="Y100" s="653"/>
      <c r="Z100" s="649"/>
      <c r="AA100" s="649"/>
      <c r="AB100" s="649"/>
      <c r="AC100" s="649"/>
      <c r="AG100" s="649"/>
      <c r="AH100" s="649"/>
      <c r="AI100" s="649"/>
      <c r="AJ100" s="649"/>
      <c r="AK100" s="650"/>
      <c r="AL100" s="651">
        <f t="shared" si="18"/>
        <v>3</v>
      </c>
      <c r="AM100" s="1418">
        <f t="shared" si="18"/>
        <v>0</v>
      </c>
      <c r="AN100" s="1418">
        <f t="shared" si="18"/>
        <v>0</v>
      </c>
      <c r="AO100" s="652">
        <f t="shared" si="18"/>
        <v>3</v>
      </c>
      <c r="AP100" s="653"/>
      <c r="AQ100" s="649"/>
      <c r="AR100" s="649"/>
      <c r="AS100" s="649"/>
      <c r="AT100" s="649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345" t="s">
        <v>60</v>
      </c>
      <c r="K101" s="346"/>
      <c r="L101" s="347"/>
      <c r="M101" s="781">
        <f>M100/M98</f>
        <v>0.36363636363636365</v>
      </c>
      <c r="N101" s="782"/>
      <c r="O101"/>
      <c r="P101" s="1399">
        <f t="shared" ref="P101:T109" si="19">P59+P37+P79</f>
        <v>0</v>
      </c>
      <c r="Q101" s="1400">
        <f t="shared" si="19"/>
        <v>0</v>
      </c>
      <c r="R101" s="1405">
        <f>P101/$M$98</f>
        <v>0</v>
      </c>
      <c r="S101" s="1406"/>
      <c r="T101" s="343"/>
      <c r="U101" s="1409">
        <f t="shared" si="16"/>
        <v>2</v>
      </c>
      <c r="V101" s="1410">
        <f t="shared" si="16"/>
        <v>0</v>
      </c>
      <c r="W101" s="1392">
        <f>U101/$M$35</f>
        <v>0.125</v>
      </c>
      <c r="X101" s="1393"/>
      <c r="Y101" s="343"/>
      <c r="Z101" s="1399">
        <f t="shared" ref="Z101:AA103" si="20">Z59+Z37+Z79</f>
        <v>1</v>
      </c>
      <c r="AA101" s="1400">
        <f t="shared" si="20"/>
        <v>0</v>
      </c>
      <c r="AB101" s="1415">
        <f>Z101/$M$98</f>
        <v>2.2727272727272728E-2</v>
      </c>
      <c r="AC101" s="1416"/>
      <c r="AG101" s="1399">
        <f t="shared" ref="AG101:AK109" si="21">AG59+AG37+AG79</f>
        <v>1</v>
      </c>
      <c r="AH101" s="1400">
        <f t="shared" si="21"/>
        <v>0</v>
      </c>
      <c r="AI101" s="1405">
        <f>AG101/$M$98</f>
        <v>2.2727272727272728E-2</v>
      </c>
      <c r="AJ101" s="1406"/>
      <c r="AK101" s="343"/>
      <c r="AL101" s="1409">
        <f t="shared" si="18"/>
        <v>2</v>
      </c>
      <c r="AM101" s="1410">
        <f t="shared" si="18"/>
        <v>0</v>
      </c>
      <c r="AN101" s="1392">
        <f>AL101/$M$35</f>
        <v>0.125</v>
      </c>
      <c r="AO101" s="1393"/>
      <c r="AP101" s="343"/>
      <c r="AQ101" s="1399">
        <f t="shared" ref="AQ101:AR103" si="22">AQ59+AQ37+AQ79</f>
        <v>2</v>
      </c>
      <c r="AR101" s="1400">
        <f t="shared" si="22"/>
        <v>0</v>
      </c>
      <c r="AS101" s="1415">
        <f>AQ101/$M$98</f>
        <v>4.5454545454545456E-2</v>
      </c>
      <c r="AT101" s="1416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05" t="s">
        <v>61</v>
      </c>
      <c r="K102" s="806"/>
      <c r="L102" s="805"/>
      <c r="M102" s="1195">
        <f>(S104+U107+Y104+AJ104+AL107+AP104)/M98</f>
        <v>0.61363636363636365</v>
      </c>
      <c r="N102" s="1195"/>
      <c r="O102"/>
      <c r="P102" s="1401">
        <f t="shared" si="19"/>
        <v>0</v>
      </c>
      <c r="Q102" s="1402">
        <f t="shared" si="19"/>
        <v>0</v>
      </c>
      <c r="R102" s="1405"/>
      <c r="S102" s="1406"/>
      <c r="T102" s="343"/>
      <c r="U102" s="1411">
        <f t="shared" si="16"/>
        <v>0</v>
      </c>
      <c r="V102" s="1412">
        <f t="shared" si="16"/>
        <v>0</v>
      </c>
      <c r="W102" s="1394"/>
      <c r="X102" s="1395"/>
      <c r="Y102" s="343"/>
      <c r="Z102" s="1401">
        <f t="shared" si="20"/>
        <v>0</v>
      </c>
      <c r="AA102" s="1402">
        <f t="shared" si="20"/>
        <v>0</v>
      </c>
      <c r="AB102" s="1405"/>
      <c r="AC102" s="1406"/>
      <c r="AG102" s="1401">
        <f t="shared" si="21"/>
        <v>0</v>
      </c>
      <c r="AH102" s="1402">
        <f t="shared" si="21"/>
        <v>0</v>
      </c>
      <c r="AI102" s="1405"/>
      <c r="AJ102" s="1406"/>
      <c r="AK102" s="343"/>
      <c r="AL102" s="1411">
        <f t="shared" si="18"/>
        <v>0</v>
      </c>
      <c r="AM102" s="1412">
        <f t="shared" si="18"/>
        <v>0</v>
      </c>
      <c r="AN102" s="1394"/>
      <c r="AO102" s="1395"/>
      <c r="AP102" s="343"/>
      <c r="AQ102" s="1401">
        <f t="shared" si="22"/>
        <v>0</v>
      </c>
      <c r="AR102" s="1402">
        <f t="shared" si="22"/>
        <v>0</v>
      </c>
      <c r="AS102" s="1405"/>
      <c r="AT102" s="1406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767" t="s">
        <v>62</v>
      </c>
      <c r="K103" s="768"/>
      <c r="L103" s="767"/>
      <c r="M103" s="1194">
        <f>(Q104+R107+T110+Y107+AA104+AH104+AI107+AK110+AP107+AR104)/M98</f>
        <v>0.11363636363636363</v>
      </c>
      <c r="N103" s="1194"/>
      <c r="O103"/>
      <c r="P103" s="1403">
        <f t="shared" si="19"/>
        <v>0</v>
      </c>
      <c r="Q103" s="1404">
        <f t="shared" si="19"/>
        <v>0</v>
      </c>
      <c r="R103" s="1407"/>
      <c r="S103" s="1408"/>
      <c r="T103" s="343"/>
      <c r="U103" s="1413">
        <f t="shared" si="16"/>
        <v>0</v>
      </c>
      <c r="V103" s="1414">
        <f t="shared" si="16"/>
        <v>0</v>
      </c>
      <c r="W103" s="1396"/>
      <c r="X103" s="1397"/>
      <c r="Y103" s="343"/>
      <c r="Z103" s="1403">
        <f t="shared" si="20"/>
        <v>0</v>
      </c>
      <c r="AA103" s="1404">
        <f t="shared" si="20"/>
        <v>0</v>
      </c>
      <c r="AB103" s="1407"/>
      <c r="AC103" s="1408"/>
      <c r="AG103" s="1403">
        <f t="shared" si="21"/>
        <v>0</v>
      </c>
      <c r="AH103" s="1404">
        <f t="shared" si="21"/>
        <v>0</v>
      </c>
      <c r="AI103" s="1407"/>
      <c r="AJ103" s="1408"/>
      <c r="AK103" s="343"/>
      <c r="AL103" s="1413">
        <f t="shared" si="18"/>
        <v>0</v>
      </c>
      <c r="AM103" s="1414">
        <f t="shared" si="18"/>
        <v>0</v>
      </c>
      <c r="AN103" s="1396"/>
      <c r="AO103" s="1397"/>
      <c r="AP103" s="343"/>
      <c r="AQ103" s="1403">
        <f t="shared" si="22"/>
        <v>0</v>
      </c>
      <c r="AR103" s="1404">
        <f t="shared" si="22"/>
        <v>0</v>
      </c>
      <c r="AS103" s="1407"/>
      <c r="AT103" s="1408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767" t="s">
        <v>64</v>
      </c>
      <c r="K104" s="768"/>
      <c r="L104" s="767"/>
      <c r="M104" s="1194">
        <f>(U101+AL101)/M98</f>
        <v>9.0909090909090912E-2</v>
      </c>
      <c r="N104" s="1194"/>
      <c r="O104"/>
      <c r="P104" s="343"/>
      <c r="Q104" s="1382">
        <f t="shared" si="19"/>
        <v>0</v>
      </c>
      <c r="R104" s="1353">
        <f t="shared" si="19"/>
        <v>0</v>
      </c>
      <c r="S104" s="1423">
        <f t="shared" si="19"/>
        <v>5</v>
      </c>
      <c r="T104" s="1426">
        <f t="shared" si="19"/>
        <v>0.58035714285714279</v>
      </c>
      <c r="U104" s="343"/>
      <c r="V104" s="1422"/>
      <c r="W104" s="1422"/>
      <c r="X104" s="343"/>
      <c r="Y104" s="1423">
        <f t="shared" ref="Y104:AB109" si="23">Y62+Y40+Y82</f>
        <v>2</v>
      </c>
      <c r="Z104" s="1426">
        <f t="shared" si="23"/>
        <v>0.3125</v>
      </c>
      <c r="AA104" s="1382">
        <f t="shared" si="23"/>
        <v>0</v>
      </c>
      <c r="AB104" s="1353">
        <f t="shared" si="23"/>
        <v>0</v>
      </c>
      <c r="AC104" s="343"/>
      <c r="AG104" s="343"/>
      <c r="AH104" s="1382">
        <f t="shared" si="21"/>
        <v>1</v>
      </c>
      <c r="AI104" s="1353">
        <f t="shared" si="21"/>
        <v>0.25</v>
      </c>
      <c r="AJ104" s="1423">
        <f t="shared" si="21"/>
        <v>10</v>
      </c>
      <c r="AK104" s="1426">
        <f t="shared" si="21"/>
        <v>1.2142857142857144</v>
      </c>
      <c r="AL104" s="343"/>
      <c r="AM104" s="1422"/>
      <c r="AN104" s="1422"/>
      <c r="AO104" s="343"/>
      <c r="AP104" s="1423">
        <f t="shared" ref="AP104:AS109" si="24">AP62+AP40+AP82</f>
        <v>2</v>
      </c>
      <c r="AQ104" s="1426">
        <f t="shared" si="24"/>
        <v>0.3125</v>
      </c>
      <c r="AR104" s="1382">
        <f t="shared" si="24"/>
        <v>0</v>
      </c>
      <c r="AS104" s="1353">
        <f t="shared" si="24"/>
        <v>0</v>
      </c>
      <c r="AT104" s="343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767" t="s">
        <v>65</v>
      </c>
      <c r="K105" s="768"/>
      <c r="L105" s="767"/>
      <c r="M105" s="1194">
        <f>(P101+Z101+AG101+AQ101)/M98</f>
        <v>9.0909090909090912E-2</v>
      </c>
      <c r="N105" s="1194"/>
      <c r="O105"/>
      <c r="P105" s="343"/>
      <c r="Q105" s="1383">
        <f t="shared" si="19"/>
        <v>0</v>
      </c>
      <c r="R105" s="1353">
        <f t="shared" si="19"/>
        <v>0</v>
      </c>
      <c r="S105" s="1424">
        <f t="shared" si="19"/>
        <v>0</v>
      </c>
      <c r="T105" s="1427">
        <f t="shared" si="19"/>
        <v>0</v>
      </c>
      <c r="U105" s="343"/>
      <c r="V105" s="1421">
        <f>V63+V41+V83</f>
        <v>2</v>
      </c>
      <c r="W105" s="1421"/>
      <c r="X105" s="343"/>
      <c r="Y105" s="1424">
        <f t="shared" si="23"/>
        <v>0</v>
      </c>
      <c r="Z105" s="1427">
        <f t="shared" si="23"/>
        <v>0</v>
      </c>
      <c r="AA105" s="1383">
        <f t="shared" si="23"/>
        <v>0</v>
      </c>
      <c r="AB105" s="1353">
        <f t="shared" si="23"/>
        <v>0</v>
      </c>
      <c r="AC105" s="343"/>
      <c r="AG105" s="343"/>
      <c r="AH105" s="1383">
        <f t="shared" si="21"/>
        <v>0</v>
      </c>
      <c r="AI105" s="1353">
        <f t="shared" si="21"/>
        <v>0</v>
      </c>
      <c r="AJ105" s="1424">
        <f t="shared" si="21"/>
        <v>0</v>
      </c>
      <c r="AK105" s="1427">
        <f t="shared" si="21"/>
        <v>0</v>
      </c>
      <c r="AL105" s="343"/>
      <c r="AM105" s="1421">
        <f>AM63+AM41+AM83</f>
        <v>2</v>
      </c>
      <c r="AN105" s="1421"/>
      <c r="AO105" s="343"/>
      <c r="AP105" s="1424">
        <f t="shared" si="24"/>
        <v>0</v>
      </c>
      <c r="AQ105" s="1427">
        <f t="shared" si="24"/>
        <v>0</v>
      </c>
      <c r="AR105" s="1383">
        <f t="shared" si="24"/>
        <v>0</v>
      </c>
      <c r="AS105" s="1353">
        <f t="shared" si="24"/>
        <v>0</v>
      </c>
      <c r="AT105" s="343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767" t="s">
        <v>74</v>
      </c>
      <c r="K106" s="768"/>
      <c r="L106" s="767"/>
      <c r="M106" s="1194">
        <f>(V105+AM105)/M98</f>
        <v>9.0909090909090912E-2</v>
      </c>
      <c r="N106" s="1194"/>
      <c r="O106"/>
      <c r="P106" s="343"/>
      <c r="Q106" s="1384">
        <f t="shared" si="19"/>
        <v>0</v>
      </c>
      <c r="R106" s="1354">
        <f t="shared" si="19"/>
        <v>0</v>
      </c>
      <c r="S106" s="1425">
        <f t="shared" si="19"/>
        <v>0</v>
      </c>
      <c r="T106" s="1427">
        <f t="shared" si="19"/>
        <v>0</v>
      </c>
      <c r="U106" s="343"/>
      <c r="V106" s="1398">
        <f>V105/$M$98</f>
        <v>4.5454545454545456E-2</v>
      </c>
      <c r="W106" s="1398"/>
      <c r="X106" s="343"/>
      <c r="Y106" s="1425">
        <f t="shared" si="23"/>
        <v>0</v>
      </c>
      <c r="Z106" s="1427">
        <f t="shared" si="23"/>
        <v>0</v>
      </c>
      <c r="AA106" s="1384">
        <f t="shared" si="23"/>
        <v>0</v>
      </c>
      <c r="AB106" s="1354">
        <f t="shared" si="23"/>
        <v>0</v>
      </c>
      <c r="AC106" s="343"/>
      <c r="AG106" s="343"/>
      <c r="AH106" s="1384">
        <f t="shared" si="21"/>
        <v>0</v>
      </c>
      <c r="AI106" s="1354">
        <f t="shared" si="21"/>
        <v>0</v>
      </c>
      <c r="AJ106" s="1425">
        <f t="shared" si="21"/>
        <v>0</v>
      </c>
      <c r="AK106" s="1427">
        <f t="shared" si="21"/>
        <v>0</v>
      </c>
      <c r="AL106" s="343"/>
      <c r="AM106" s="1398">
        <f>AM105/$M$98</f>
        <v>4.5454545454545456E-2</v>
      </c>
      <c r="AN106" s="1398"/>
      <c r="AO106" s="343"/>
      <c r="AP106" s="1425">
        <f t="shared" si="24"/>
        <v>0</v>
      </c>
      <c r="AQ106" s="1427">
        <f t="shared" si="24"/>
        <v>0</v>
      </c>
      <c r="AR106" s="1384">
        <f t="shared" si="24"/>
        <v>0</v>
      </c>
      <c r="AS106" s="1354">
        <f t="shared" si="24"/>
        <v>0</v>
      </c>
      <c r="AT106" s="343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43"/>
      <c r="Q107" s="343"/>
      <c r="R107" s="1382">
        <f t="shared" si="19"/>
        <v>0</v>
      </c>
      <c r="S107" s="1385">
        <f>R107/$M$98</f>
        <v>0</v>
      </c>
      <c r="T107" s="1362"/>
      <c r="U107" s="1388">
        <f t="shared" ref="U107:V109" si="25">U65+U43+U85</f>
        <v>5</v>
      </c>
      <c r="V107" s="1389">
        <f t="shared" si="25"/>
        <v>0</v>
      </c>
      <c r="W107" s="1344">
        <f>U107/$M$98</f>
        <v>0.11363636363636363</v>
      </c>
      <c r="X107" s="1344"/>
      <c r="Y107" s="1346">
        <f t="shared" si="23"/>
        <v>0</v>
      </c>
      <c r="Z107" s="1347">
        <f t="shared" si="23"/>
        <v>0</v>
      </c>
      <c r="AA107" s="1352">
        <f>Y107/$M$98</f>
        <v>0</v>
      </c>
      <c r="AB107" s="343"/>
      <c r="AC107" s="343"/>
      <c r="AG107" s="343"/>
      <c r="AH107" s="343"/>
      <c r="AI107" s="1382">
        <f t="shared" si="21"/>
        <v>1</v>
      </c>
      <c r="AJ107" s="1385">
        <f>AI107/$M$98</f>
        <v>2.2727272727272728E-2</v>
      </c>
      <c r="AK107" s="1362"/>
      <c r="AL107" s="1388">
        <f t="shared" ref="AL107:AM109" si="26">AL65+AL43+AL85</f>
        <v>3</v>
      </c>
      <c r="AM107" s="1389">
        <f t="shared" si="26"/>
        <v>0</v>
      </c>
      <c r="AN107" s="1344">
        <f>AL107/$M$98</f>
        <v>6.8181818181818177E-2</v>
      </c>
      <c r="AO107" s="1344"/>
      <c r="AP107" s="1346">
        <f t="shared" si="24"/>
        <v>0</v>
      </c>
      <c r="AQ107" s="1347">
        <f t="shared" si="24"/>
        <v>0</v>
      </c>
      <c r="AR107" s="1352">
        <f>AP107/$M$98</f>
        <v>0</v>
      </c>
      <c r="AS107" s="343"/>
      <c r="AT107" s="343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43"/>
      <c r="Q108" s="343"/>
      <c r="R108" s="1383">
        <f t="shared" si="19"/>
        <v>0</v>
      </c>
      <c r="S108" s="1386"/>
      <c r="T108" s="1364"/>
      <c r="U108" s="1388">
        <f t="shared" si="25"/>
        <v>0</v>
      </c>
      <c r="V108" s="1389">
        <f t="shared" si="25"/>
        <v>0</v>
      </c>
      <c r="W108" s="1344"/>
      <c r="X108" s="1344"/>
      <c r="Y108" s="1348">
        <f t="shared" si="23"/>
        <v>0</v>
      </c>
      <c r="Z108" s="1349">
        <f t="shared" si="23"/>
        <v>0</v>
      </c>
      <c r="AA108" s="1353"/>
      <c r="AB108" s="343"/>
      <c r="AC108" s="343"/>
      <c r="AG108" s="343"/>
      <c r="AH108" s="343"/>
      <c r="AI108" s="1383">
        <f t="shared" si="21"/>
        <v>0</v>
      </c>
      <c r="AJ108" s="1386"/>
      <c r="AK108" s="1364"/>
      <c r="AL108" s="1388">
        <f t="shared" si="26"/>
        <v>0</v>
      </c>
      <c r="AM108" s="1389">
        <f t="shared" si="26"/>
        <v>0</v>
      </c>
      <c r="AN108" s="1344"/>
      <c r="AO108" s="1344"/>
      <c r="AP108" s="1348">
        <f t="shared" si="24"/>
        <v>0</v>
      </c>
      <c r="AQ108" s="1349">
        <f t="shared" si="24"/>
        <v>0</v>
      </c>
      <c r="AR108" s="1353"/>
      <c r="AS108" s="343"/>
      <c r="AT108" s="343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43"/>
      <c r="Q109" s="343"/>
      <c r="R109" s="1384">
        <f t="shared" si="19"/>
        <v>0</v>
      </c>
      <c r="S109" s="1387"/>
      <c r="T109" s="1364"/>
      <c r="U109" s="1390">
        <f t="shared" si="25"/>
        <v>0</v>
      </c>
      <c r="V109" s="1391">
        <f t="shared" si="25"/>
        <v>0</v>
      </c>
      <c r="W109" s="1345"/>
      <c r="X109" s="1345"/>
      <c r="Y109" s="1350">
        <f t="shared" si="23"/>
        <v>0</v>
      </c>
      <c r="Z109" s="1351">
        <f t="shared" si="23"/>
        <v>0</v>
      </c>
      <c r="AA109" s="1354"/>
      <c r="AB109" s="343"/>
      <c r="AC109" s="343"/>
      <c r="AD109" s="343"/>
      <c r="AG109" s="343"/>
      <c r="AH109" s="343"/>
      <c r="AI109" s="1384">
        <f t="shared" si="21"/>
        <v>0</v>
      </c>
      <c r="AJ109" s="1387"/>
      <c r="AK109" s="1364"/>
      <c r="AL109" s="1390">
        <f t="shared" si="26"/>
        <v>0</v>
      </c>
      <c r="AM109" s="1391">
        <f t="shared" si="26"/>
        <v>0</v>
      </c>
      <c r="AN109" s="1345"/>
      <c r="AO109" s="1345"/>
      <c r="AP109" s="1350">
        <f t="shared" si="24"/>
        <v>0</v>
      </c>
      <c r="AQ109" s="1351">
        <f t="shared" si="24"/>
        <v>0</v>
      </c>
      <c r="AR109" s="1354"/>
      <c r="AS109" s="343"/>
      <c r="AT109" s="343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43"/>
      <c r="Q110" s="97"/>
      <c r="R110" s="97"/>
      <c r="S110" s="97"/>
      <c r="T110" s="1346">
        <f t="shared" ref="T110:V112" si="27">T68+T46+T88</f>
        <v>0</v>
      </c>
      <c r="U110" s="1355">
        <f t="shared" si="27"/>
        <v>0</v>
      </c>
      <c r="V110" s="1356">
        <f t="shared" si="27"/>
        <v>0</v>
      </c>
      <c r="W110" s="1361">
        <f>T110/$M$98</f>
        <v>0</v>
      </c>
      <c r="X110" s="1361"/>
      <c r="Y110" s="1362"/>
      <c r="Z110" s="97"/>
      <c r="AA110" s="97"/>
      <c r="AB110" s="343"/>
      <c r="AC110" s="343"/>
      <c r="AD110" s="343"/>
      <c r="AE110" s="2"/>
      <c r="AG110" s="343"/>
      <c r="AH110" s="97"/>
      <c r="AI110" s="97"/>
      <c r="AJ110" s="97"/>
      <c r="AK110" s="1346">
        <f t="shared" ref="AK110:AM112" si="28">AK68+AK46+AK88</f>
        <v>3</v>
      </c>
      <c r="AL110" s="1355">
        <f t="shared" si="28"/>
        <v>0</v>
      </c>
      <c r="AM110" s="1356">
        <f t="shared" si="28"/>
        <v>0</v>
      </c>
      <c r="AN110" s="1361">
        <f>AK110/$M$98</f>
        <v>6.8181818181818177E-2</v>
      </c>
      <c r="AO110" s="1361"/>
      <c r="AP110" s="1362"/>
      <c r="AQ110" s="97"/>
      <c r="AR110" s="97"/>
      <c r="AS110" s="343"/>
      <c r="AT110" s="343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343"/>
      <c r="Q111" s="97"/>
      <c r="R111" s="97"/>
      <c r="S111" s="97"/>
      <c r="T111" s="1348">
        <f t="shared" si="27"/>
        <v>0</v>
      </c>
      <c r="U111" s="1357">
        <f t="shared" si="27"/>
        <v>0</v>
      </c>
      <c r="V111" s="1358">
        <f t="shared" si="27"/>
        <v>0</v>
      </c>
      <c r="W111" s="1363"/>
      <c r="X111" s="1363"/>
      <c r="Y111" s="1364"/>
      <c r="Z111" s="97"/>
      <c r="AA111" s="97"/>
      <c r="AB111" s="343"/>
      <c r="AC111" s="343"/>
      <c r="AD111" s="343"/>
      <c r="AE111" s="2"/>
      <c r="AG111" s="343"/>
      <c r="AH111" s="97"/>
      <c r="AI111" s="97"/>
      <c r="AJ111" s="97"/>
      <c r="AK111" s="1348">
        <f t="shared" si="28"/>
        <v>0</v>
      </c>
      <c r="AL111" s="1357">
        <f t="shared" si="28"/>
        <v>0</v>
      </c>
      <c r="AM111" s="1358">
        <f t="shared" si="28"/>
        <v>0</v>
      </c>
      <c r="AN111" s="1363"/>
      <c r="AO111" s="1363"/>
      <c r="AP111" s="1364"/>
      <c r="AQ111" s="97"/>
      <c r="AR111" s="97"/>
      <c r="AS111" s="343"/>
      <c r="AT111" s="343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343"/>
      <c r="Q112" s="97"/>
      <c r="R112" s="97"/>
      <c r="S112" s="97"/>
      <c r="T112" s="1350">
        <f t="shared" si="27"/>
        <v>0</v>
      </c>
      <c r="U112" s="1359">
        <f t="shared" si="27"/>
        <v>0</v>
      </c>
      <c r="V112" s="1360">
        <f t="shared" si="27"/>
        <v>0</v>
      </c>
      <c r="W112" s="1365"/>
      <c r="X112" s="1365"/>
      <c r="Y112" s="1366"/>
      <c r="Z112" s="97"/>
      <c r="AA112" s="97"/>
      <c r="AB112" s="343"/>
      <c r="AC112" s="343"/>
      <c r="AD112" s="343"/>
      <c r="AE112" s="2"/>
      <c r="AG112" s="343"/>
      <c r="AH112" s="97"/>
      <c r="AI112" s="97"/>
      <c r="AJ112" s="97"/>
      <c r="AK112" s="1350">
        <f t="shared" si="28"/>
        <v>0</v>
      </c>
      <c r="AL112" s="1359">
        <f t="shared" si="28"/>
        <v>0</v>
      </c>
      <c r="AM112" s="1360">
        <f t="shared" si="28"/>
        <v>0</v>
      </c>
      <c r="AN112" s="1365"/>
      <c r="AO112" s="1365"/>
      <c r="AP112" s="1366"/>
      <c r="AQ112" s="97"/>
      <c r="AR112" s="97"/>
      <c r="AS112" s="343"/>
      <c r="AT112" s="343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343"/>
      <c r="Q113" s="97"/>
      <c r="R113" s="97"/>
      <c r="AA113" s="97"/>
      <c r="AB113" s="343"/>
      <c r="AC113" s="343"/>
      <c r="AD113" s="343"/>
      <c r="AE113" s="2"/>
      <c r="BC113" s="1"/>
      <c r="BD113" s="1"/>
      <c r="BE113" s="1"/>
    </row>
    <row r="114" spans="2:64" ht="9.15" customHeight="1" x14ac:dyDescent="0.3">
      <c r="D114" s="610"/>
      <c r="E114" s="610"/>
      <c r="F114" s="610"/>
      <c r="G114" s="610"/>
      <c r="H114" s="610"/>
      <c r="I114" s="610"/>
      <c r="J114" s="610"/>
      <c r="K114" s="610"/>
      <c r="L114" s="610"/>
      <c r="M114" s="610"/>
      <c r="N114" s="610"/>
      <c r="O114" s="611"/>
      <c r="P114" s="654"/>
      <c r="Q114" s="613"/>
      <c r="R114" s="613"/>
      <c r="S114" s="611"/>
      <c r="T114" s="611"/>
      <c r="U114" s="611"/>
      <c r="V114" s="611"/>
      <c r="W114" s="611"/>
      <c r="X114" s="611"/>
      <c r="Y114" s="611"/>
      <c r="Z114" s="611"/>
      <c r="AA114" s="613"/>
      <c r="AB114" s="654"/>
      <c r="AC114" s="654"/>
      <c r="AD114" s="654"/>
      <c r="AE114" s="655"/>
      <c r="AF114" s="611"/>
      <c r="AG114" s="611"/>
      <c r="AH114" s="611"/>
      <c r="AI114" s="611"/>
      <c r="AJ114" s="611"/>
      <c r="AK114" s="611"/>
      <c r="AL114" s="611"/>
      <c r="AM114" s="611"/>
      <c r="AN114" s="611"/>
      <c r="AO114" s="611"/>
      <c r="AP114" s="611"/>
      <c r="AQ114" s="611"/>
      <c r="AR114" s="611"/>
      <c r="AS114" s="611"/>
      <c r="AT114" s="611"/>
      <c r="AU114" s="611"/>
      <c r="AV114" s="611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367"/>
      <c r="E117" s="1368"/>
      <c r="F117" s="1369"/>
      <c r="G117" s="1369"/>
      <c r="H117" s="1369"/>
      <c r="I117" s="1370"/>
      <c r="J117" s="1371" t="s">
        <v>75</v>
      </c>
      <c r="K117" s="1372"/>
      <c r="L117" s="1372"/>
      <c r="M117" s="1372"/>
      <c r="N117" s="1373"/>
      <c r="O117" s="1374"/>
      <c r="P117" s="1375"/>
      <c r="Q117" s="1375"/>
      <c r="R117" s="1375"/>
      <c r="S117" s="1375"/>
      <c r="T117" s="1375"/>
      <c r="U117" s="1375"/>
      <c r="V117" s="1375"/>
      <c r="W117" s="1375"/>
      <c r="X117" s="1375"/>
      <c r="Y117" s="1375"/>
      <c r="Z117" s="1375"/>
      <c r="AA117" s="1375"/>
      <c r="AB117" s="1375"/>
      <c r="AC117" s="1375"/>
      <c r="AD117" s="1375"/>
      <c r="AE117" s="1375"/>
      <c r="AF117" s="1376"/>
      <c r="AG117" s="1377"/>
      <c r="AH117" s="1378"/>
      <c r="AI117" s="1378"/>
      <c r="AJ117" s="1378"/>
      <c r="AK117" s="1378"/>
      <c r="AL117" s="1378"/>
      <c r="AM117" s="1378"/>
      <c r="AN117" s="1378"/>
      <c r="AO117" s="1378"/>
      <c r="AP117" s="1378"/>
      <c r="AQ117" s="1378"/>
      <c r="AR117" s="1379"/>
      <c r="AS117" s="1374"/>
      <c r="AT117" s="1380"/>
      <c r="AU117" s="1380"/>
      <c r="AV117" s="1381"/>
    </row>
    <row r="118" spans="2:64" ht="15" thickTop="1" x14ac:dyDescent="0.3">
      <c r="N118" s="1"/>
    </row>
    <row r="119" spans="2:64" s="160" customFormat="1" ht="18.600000000000001" thickBot="1" x14ac:dyDescent="0.4">
      <c r="H119" s="115"/>
      <c r="I119" s="115"/>
      <c r="J119" s="115"/>
      <c r="K119" s="115"/>
      <c r="L119" s="115"/>
      <c r="M119" s="115"/>
      <c r="N119" s="115"/>
      <c r="O119" s="115"/>
      <c r="P119" s="656"/>
      <c r="Q119" s="1324" t="s">
        <v>76</v>
      </c>
      <c r="R119" s="1325"/>
      <c r="S119" s="1325"/>
      <c r="T119" s="1326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324" t="s">
        <v>77</v>
      </c>
      <c r="AP119" s="1325"/>
      <c r="AQ119" s="1325"/>
      <c r="AR119" s="1326"/>
      <c r="AS119" s="115"/>
      <c r="AT119" s="115"/>
      <c r="AU119" s="115"/>
      <c r="AV119" s="163"/>
      <c r="AW119" s="115"/>
      <c r="AX119" s="115"/>
    </row>
    <row r="120" spans="2:64" ht="19.2" thickTop="1" thickBot="1" x14ac:dyDescent="0.4">
      <c r="D120" s="1329" t="s">
        <v>78</v>
      </c>
      <c r="E120" s="1330"/>
      <c r="F120" s="1331"/>
      <c r="G120" s="1332">
        <f>M98+AE120</f>
        <v>44</v>
      </c>
      <c r="H120" s="1332"/>
      <c r="I120" s="1333"/>
      <c r="J120" s="1334"/>
      <c r="P120" s="656"/>
      <c r="Q120" s="1327"/>
      <c r="R120" s="1291"/>
      <c r="S120" s="1291"/>
      <c r="T120" s="1328"/>
      <c r="X120" s="656"/>
      <c r="AB120" s="1329" t="s">
        <v>79</v>
      </c>
      <c r="AC120" s="1330"/>
      <c r="AD120" s="1331"/>
      <c r="AE120" s="1332">
        <f>AV159+AW162+AY162+AX165+BA165+BB163+AZ168+BE165+BE162+BG162+BF159</f>
        <v>0</v>
      </c>
      <c r="AF120" s="1332"/>
      <c r="AG120" s="1333">
        <f>AE120/G120</f>
        <v>0</v>
      </c>
      <c r="AH120" s="1334"/>
      <c r="AO120" s="1327"/>
      <c r="AP120" s="1291"/>
      <c r="AQ120" s="1291"/>
      <c r="AR120" s="1328"/>
    </row>
    <row r="121" spans="2:64" s="3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312">
        <f>I123</f>
        <v>2.2727272727272728E-2</v>
      </c>
      <c r="M121" s="1313"/>
      <c r="N121" s="1314"/>
      <c r="O121" s="1315"/>
      <c r="P121" s="169"/>
      <c r="Q121" s="1336">
        <f>I132</f>
        <v>0.18181818181818182</v>
      </c>
      <c r="R121" s="1337"/>
      <c r="S121" s="1337"/>
      <c r="T121" s="1338"/>
      <c r="U121" s="173"/>
      <c r="V121" s="1312">
        <f>I124</f>
        <v>6.8181818181818177E-2</v>
      </c>
      <c r="W121" s="1313"/>
      <c r="X121" s="1314"/>
      <c r="Y121" s="1315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312">
        <f>AG123</f>
        <v>0</v>
      </c>
      <c r="AK121" s="1313"/>
      <c r="AL121" s="1314"/>
      <c r="AM121" s="1315"/>
      <c r="AN121" s="169"/>
      <c r="AO121" s="1336">
        <f>AG133</f>
        <v>0</v>
      </c>
      <c r="AP121" s="1337"/>
      <c r="AQ121" s="1337"/>
      <c r="AR121" s="1338"/>
      <c r="AS121" s="173"/>
      <c r="AT121" s="1312">
        <f>AG124</f>
        <v>0</v>
      </c>
      <c r="AU121" s="1313"/>
      <c r="AV121" s="1314"/>
      <c r="AW121" s="1315"/>
      <c r="AX121" s="656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33</v>
      </c>
      <c r="C122" s="160">
        <f>AE138+BB138+AE120</f>
        <v>33</v>
      </c>
      <c r="D122" s="1335" t="s">
        <v>65</v>
      </c>
      <c r="E122" s="1307"/>
      <c r="F122" s="1307"/>
      <c r="G122" s="1309">
        <f>P101+Z101+AG101+AQ101+AV159+BF159</f>
        <v>4</v>
      </c>
      <c r="H122" s="1309"/>
      <c r="I122" s="1310">
        <f t="shared" ref="I122:I134" si="29">G122/$G$120</f>
        <v>9.0909090909090912E-2</v>
      </c>
      <c r="J122" s="1311"/>
      <c r="L122" s="1316"/>
      <c r="M122" s="1317"/>
      <c r="N122" s="1318"/>
      <c r="O122" s="1319"/>
      <c r="P122" s="657"/>
      <c r="Q122" s="1339"/>
      <c r="R122" s="1340"/>
      <c r="S122" s="1340"/>
      <c r="T122" s="1341"/>
      <c r="U122" s="167"/>
      <c r="V122" s="1316"/>
      <c r="W122" s="1317"/>
      <c r="X122" s="1318"/>
      <c r="Y122" s="1319"/>
      <c r="AB122" s="1335" t="s">
        <v>65</v>
      </c>
      <c r="AC122" s="1307"/>
      <c r="AD122" s="1307"/>
      <c r="AE122" s="1309">
        <f>AV159+BF159</f>
        <v>0</v>
      </c>
      <c r="AF122" s="1309"/>
      <c r="AG122" s="1310">
        <f t="shared" ref="AG122:AG134" si="30">AE122/$G$120</f>
        <v>0</v>
      </c>
      <c r="AH122" s="1311"/>
      <c r="AJ122" s="1316"/>
      <c r="AK122" s="1317"/>
      <c r="AL122" s="1318"/>
      <c r="AM122" s="1319"/>
      <c r="AN122" s="657"/>
      <c r="AO122" s="1339"/>
      <c r="AP122" s="1340"/>
      <c r="AQ122" s="1340"/>
      <c r="AR122" s="1341"/>
      <c r="AS122" s="167"/>
      <c r="AT122" s="1316"/>
      <c r="AU122" s="1317"/>
      <c r="AV122" s="1318"/>
      <c r="AW122" s="1319"/>
    </row>
    <row r="123" spans="2:64" ht="18.600000000000001" thickBot="1" x14ac:dyDescent="0.35">
      <c r="B123" s="164">
        <f>AG138+BD138</f>
        <v>0.75</v>
      </c>
      <c r="C123" s="164">
        <f>AG120+I138</f>
        <v>0.75</v>
      </c>
      <c r="D123" s="1277" t="s">
        <v>80</v>
      </c>
      <c r="E123" s="1278"/>
      <c r="F123" s="1279"/>
      <c r="G123" s="777">
        <f>P101+AG101+AV159</f>
        <v>1</v>
      </c>
      <c r="H123" s="767"/>
      <c r="I123" s="1194">
        <f t="shared" si="29"/>
        <v>2.2727272727272728E-2</v>
      </c>
      <c r="J123" s="1267"/>
      <c r="L123" s="1320"/>
      <c r="M123" s="1321"/>
      <c r="N123" s="1322"/>
      <c r="O123" s="1323"/>
      <c r="P123" s="658"/>
      <c r="Q123" s="1342"/>
      <c r="R123" s="1343"/>
      <c r="S123" s="1343"/>
      <c r="T123" s="986"/>
      <c r="U123" s="659"/>
      <c r="V123" s="1320"/>
      <c r="W123" s="1321"/>
      <c r="X123" s="1322"/>
      <c r="Y123" s="1323"/>
      <c r="AB123" s="1277" t="s">
        <v>80</v>
      </c>
      <c r="AC123" s="1278"/>
      <c r="AD123" s="1279"/>
      <c r="AE123" s="777">
        <f>AV159</f>
        <v>0</v>
      </c>
      <c r="AF123" s="767"/>
      <c r="AG123" s="1194">
        <f t="shared" si="30"/>
        <v>0</v>
      </c>
      <c r="AH123" s="1267"/>
      <c r="AJ123" s="1320"/>
      <c r="AK123" s="1321"/>
      <c r="AL123" s="1322"/>
      <c r="AM123" s="1323"/>
      <c r="AN123" s="658"/>
      <c r="AO123" s="1342"/>
      <c r="AP123" s="1343"/>
      <c r="AQ123" s="1343"/>
      <c r="AR123" s="986"/>
      <c r="AS123" s="659"/>
      <c r="AT123" s="1320"/>
      <c r="AU123" s="1321"/>
      <c r="AV123" s="1322"/>
      <c r="AW123" s="1323"/>
    </row>
    <row r="124" spans="2:64" s="3" customFormat="1" ht="18.600000000000001" thickTop="1" x14ac:dyDescent="0.3">
      <c r="C124" s="1"/>
      <c r="D124" s="1277" t="s">
        <v>81</v>
      </c>
      <c r="E124" s="1278"/>
      <c r="F124" s="1279"/>
      <c r="G124" s="777">
        <f>Z101+AQ101+BF159</f>
        <v>3</v>
      </c>
      <c r="H124" s="767"/>
      <c r="I124" s="1194">
        <f t="shared" si="29"/>
        <v>6.8181818181818177E-2</v>
      </c>
      <c r="J124" s="1267"/>
      <c r="K124" s="161"/>
      <c r="L124" s="660"/>
      <c r="M124" s="1268"/>
      <c r="N124" s="1270"/>
      <c r="O124" s="1285">
        <f>I130</f>
        <v>0.34090909090909088</v>
      </c>
      <c r="P124" s="1286"/>
      <c r="Q124" s="657"/>
      <c r="R124" s="1291"/>
      <c r="S124" s="1291"/>
      <c r="T124" s="167"/>
      <c r="U124" s="1285">
        <f>I131</f>
        <v>9.0909090909090912E-2</v>
      </c>
      <c r="V124" s="1286"/>
      <c r="W124" s="1268"/>
      <c r="X124" s="1270"/>
      <c r="Y124" s="660"/>
      <c r="Z124" s="161"/>
      <c r="AA124" s="161"/>
      <c r="AB124" s="1277" t="s">
        <v>81</v>
      </c>
      <c r="AC124" s="1278"/>
      <c r="AD124" s="1279"/>
      <c r="AE124" s="777">
        <f>BF159</f>
        <v>0</v>
      </c>
      <c r="AF124" s="767"/>
      <c r="AG124" s="1194">
        <f t="shared" si="30"/>
        <v>0</v>
      </c>
      <c r="AH124" s="1267"/>
      <c r="AI124" s="161"/>
      <c r="AJ124" s="660"/>
      <c r="AK124" s="1268"/>
      <c r="AL124" s="1270"/>
      <c r="AM124" s="1285">
        <f>AG130</f>
        <v>0</v>
      </c>
      <c r="AN124" s="1286"/>
      <c r="AO124" s="657"/>
      <c r="AP124" s="1291"/>
      <c r="AQ124" s="1291"/>
      <c r="AR124" s="167"/>
      <c r="AS124" s="1285">
        <f>AG131</f>
        <v>0</v>
      </c>
      <c r="AT124" s="1286"/>
      <c r="AU124" s="1268"/>
      <c r="AV124" s="1270"/>
      <c r="AW124" s="660"/>
      <c r="AX124" s="656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656"/>
      <c r="D125" s="1306" t="s">
        <v>62</v>
      </c>
      <c r="E125" s="1307"/>
      <c r="F125" s="1308"/>
      <c r="G125" s="1309">
        <f>Q104+R107+T110+Y107+AA104+AH104+AI107+AK110+AP107+AR104+AW162+AX165+AZ168+BE165+BG162</f>
        <v>5</v>
      </c>
      <c r="H125" s="1309"/>
      <c r="I125" s="1310">
        <f t="shared" si="29"/>
        <v>0.11363636363636363</v>
      </c>
      <c r="J125" s="1311"/>
      <c r="L125" s="661"/>
      <c r="M125" s="1271"/>
      <c r="N125" s="1273"/>
      <c r="O125" s="1287"/>
      <c r="P125" s="1288"/>
      <c r="Q125" s="661"/>
      <c r="R125" s="1467">
        <f>I134</f>
        <v>9.0909090909090912E-2</v>
      </c>
      <c r="S125" s="1468"/>
      <c r="T125" s="661"/>
      <c r="U125" s="1287"/>
      <c r="V125" s="1288"/>
      <c r="W125" s="1271"/>
      <c r="X125" s="1273"/>
      <c r="Y125" s="661"/>
      <c r="AB125" s="1306" t="s">
        <v>62</v>
      </c>
      <c r="AC125" s="1307"/>
      <c r="AD125" s="1308"/>
      <c r="AE125" s="1309">
        <f>AW162+AX165+AZ168+BE165+BG162</f>
        <v>0</v>
      </c>
      <c r="AF125" s="1309"/>
      <c r="AG125" s="1310">
        <f t="shared" si="30"/>
        <v>0</v>
      </c>
      <c r="AH125" s="1311"/>
      <c r="AJ125" s="661"/>
      <c r="AK125" s="1271"/>
      <c r="AL125" s="1273"/>
      <c r="AM125" s="1287"/>
      <c r="AN125" s="1288"/>
      <c r="AO125" s="661"/>
      <c r="AP125" s="1467">
        <f>AG134</f>
        <v>0</v>
      </c>
      <c r="AQ125" s="1468"/>
      <c r="AR125" s="661"/>
      <c r="AS125" s="1287"/>
      <c r="AT125" s="1288"/>
      <c r="AU125" s="1271"/>
      <c r="AV125" s="1273"/>
      <c r="AW125" s="661"/>
    </row>
    <row r="126" spans="2:64" ht="18.600000000000001" thickTop="1" x14ac:dyDescent="0.3">
      <c r="C126" s="1"/>
      <c r="D126" s="1277" t="s">
        <v>82</v>
      </c>
      <c r="E126" s="1278"/>
      <c r="F126" s="1279"/>
      <c r="G126" s="767">
        <f>Q104+R107+AH104+AI107+AW162+AX165</f>
        <v>2</v>
      </c>
      <c r="H126" s="767"/>
      <c r="I126" s="1194">
        <f t="shared" si="29"/>
        <v>4.5454545454545456E-2</v>
      </c>
      <c r="J126" s="1267"/>
      <c r="L126" s="661"/>
      <c r="M126" s="1284"/>
      <c r="N126" s="1273"/>
      <c r="O126" s="1289"/>
      <c r="P126" s="1290"/>
      <c r="Q126" s="662"/>
      <c r="R126" s="1469"/>
      <c r="S126" s="1113"/>
      <c r="T126" s="662"/>
      <c r="U126" s="1289"/>
      <c r="V126" s="1290"/>
      <c r="W126" s="1271"/>
      <c r="X126" s="1276"/>
      <c r="Y126" s="661"/>
      <c r="AB126" s="1277" t="s">
        <v>82</v>
      </c>
      <c r="AC126" s="1278"/>
      <c r="AD126" s="1279"/>
      <c r="AE126" s="767">
        <f>AW162+AX165</f>
        <v>0</v>
      </c>
      <c r="AF126" s="767"/>
      <c r="AG126" s="1194">
        <f t="shared" si="30"/>
        <v>0</v>
      </c>
      <c r="AH126" s="1267"/>
      <c r="AJ126" s="661"/>
      <c r="AK126" s="1284"/>
      <c r="AL126" s="1273"/>
      <c r="AM126" s="1289"/>
      <c r="AN126" s="1290"/>
      <c r="AO126" s="662"/>
      <c r="AP126" s="1469"/>
      <c r="AQ126" s="1113"/>
      <c r="AR126" s="662"/>
      <c r="AS126" s="1289"/>
      <c r="AT126" s="1290"/>
      <c r="AU126" s="1271"/>
      <c r="AV126" s="1276"/>
      <c r="AW126" s="661"/>
    </row>
    <row r="127" spans="2:64" ht="18.600000000000001" thickBot="1" x14ac:dyDescent="0.35">
      <c r="C127" s="1"/>
      <c r="D127" s="1277" t="s">
        <v>83</v>
      </c>
      <c r="E127" s="1278"/>
      <c r="F127" s="1279"/>
      <c r="G127" s="767">
        <f>AA104+Y107+AR104+AP107+BG162+BE165</f>
        <v>0</v>
      </c>
      <c r="H127" s="767"/>
      <c r="I127" s="1194">
        <f t="shared" si="29"/>
        <v>0</v>
      </c>
      <c r="J127" s="1267"/>
      <c r="L127" s="657"/>
      <c r="M127" s="183"/>
      <c r="N127" s="1292">
        <f>I126</f>
        <v>4.5454545454545456E-2</v>
      </c>
      <c r="O127" s="1269"/>
      <c r="P127" s="1293"/>
      <c r="Q127" s="1297">
        <f>I132</f>
        <v>0.18181818181818182</v>
      </c>
      <c r="R127" s="1298"/>
      <c r="S127" s="1298"/>
      <c r="T127" s="1299"/>
      <c r="U127" s="1268">
        <f>I127</f>
        <v>0</v>
      </c>
      <c r="V127" s="1269"/>
      <c r="W127" s="1273"/>
      <c r="X127" s="169"/>
      <c r="Y127" s="167"/>
      <c r="AB127" s="1277" t="s">
        <v>83</v>
      </c>
      <c r="AC127" s="1278"/>
      <c r="AD127" s="1279"/>
      <c r="AE127" s="767">
        <f>BG162+BE165</f>
        <v>0</v>
      </c>
      <c r="AF127" s="767"/>
      <c r="AG127" s="1194">
        <f t="shared" si="30"/>
        <v>0</v>
      </c>
      <c r="AH127" s="1267"/>
      <c r="AJ127" s="657"/>
      <c r="AK127" s="183"/>
      <c r="AL127" s="1292">
        <f>AG126</f>
        <v>0</v>
      </c>
      <c r="AM127" s="1269"/>
      <c r="AN127" s="1293"/>
      <c r="AO127" s="1297">
        <f>AG132</f>
        <v>0</v>
      </c>
      <c r="AP127" s="1298"/>
      <c r="AQ127" s="1298"/>
      <c r="AR127" s="1299"/>
      <c r="AS127" s="1268">
        <f>AG127</f>
        <v>0</v>
      </c>
      <c r="AT127" s="1269"/>
      <c r="AU127" s="1273"/>
      <c r="AV127" s="169"/>
      <c r="AW127" s="167"/>
    </row>
    <row r="128" spans="2:64" s="3" customFormat="1" ht="19.2" thickTop="1" thickBot="1" x14ac:dyDescent="0.35">
      <c r="C128" s="1"/>
      <c r="D128" s="1277" t="s">
        <v>84</v>
      </c>
      <c r="E128" s="1278"/>
      <c r="F128" s="1279"/>
      <c r="G128" s="777">
        <f>T110+AK110+AZ168</f>
        <v>3</v>
      </c>
      <c r="H128" s="767"/>
      <c r="I128" s="1194">
        <f t="shared" si="29"/>
        <v>6.8181818181818177E-2</v>
      </c>
      <c r="J128" s="1267"/>
      <c r="K128" s="161"/>
      <c r="L128" s="657"/>
      <c r="M128" s="184"/>
      <c r="N128" s="1292"/>
      <c r="O128" s="1272"/>
      <c r="P128" s="1294"/>
      <c r="Q128" s="1300"/>
      <c r="R128" s="1301"/>
      <c r="S128" s="1301"/>
      <c r="T128" s="1302"/>
      <c r="U128" s="1271"/>
      <c r="V128" s="1272"/>
      <c r="W128" s="1273"/>
      <c r="X128" s="657"/>
      <c r="Y128" s="167"/>
      <c r="Z128" s="161"/>
      <c r="AA128" s="161"/>
      <c r="AB128" s="1277" t="s">
        <v>84</v>
      </c>
      <c r="AC128" s="1278"/>
      <c r="AD128" s="1279"/>
      <c r="AE128" s="777">
        <f>AZ168</f>
        <v>0</v>
      </c>
      <c r="AF128" s="767"/>
      <c r="AG128" s="1194">
        <f t="shared" si="30"/>
        <v>0</v>
      </c>
      <c r="AH128" s="1267"/>
      <c r="AI128" s="161"/>
      <c r="AJ128" s="657"/>
      <c r="AK128" s="184"/>
      <c r="AL128" s="1292"/>
      <c r="AM128" s="1272"/>
      <c r="AN128" s="1294"/>
      <c r="AO128" s="1300"/>
      <c r="AP128" s="1301"/>
      <c r="AQ128" s="1301"/>
      <c r="AR128" s="1302"/>
      <c r="AS128" s="1271"/>
      <c r="AT128" s="1272"/>
      <c r="AU128" s="1273"/>
      <c r="AV128" s="657"/>
      <c r="AW128" s="167"/>
      <c r="AX128" s="656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656"/>
      <c r="D129" s="1306" t="s">
        <v>61</v>
      </c>
      <c r="E129" s="1307"/>
      <c r="F129" s="1308"/>
      <c r="G129" s="1309">
        <f>S104+U107+Y104+AJ104+AL107+AP104+AY162+BA165+BE162</f>
        <v>27</v>
      </c>
      <c r="H129" s="1309"/>
      <c r="I129" s="1310">
        <f t="shared" si="29"/>
        <v>0.61363636363636365</v>
      </c>
      <c r="J129" s="1311"/>
      <c r="L129" s="657"/>
      <c r="M129" s="184"/>
      <c r="N129" s="1295"/>
      <c r="O129" s="1087"/>
      <c r="P129" s="1296"/>
      <c r="Q129" s="1303"/>
      <c r="R129" s="1304"/>
      <c r="S129" s="1304"/>
      <c r="T129" s="1305"/>
      <c r="U129" s="1274"/>
      <c r="V129" s="1275"/>
      <c r="W129" s="1276"/>
      <c r="X129" s="657"/>
      <c r="Y129" s="167"/>
      <c r="AB129" s="1306" t="s">
        <v>61</v>
      </c>
      <c r="AC129" s="1307"/>
      <c r="AD129" s="1308"/>
      <c r="AE129" s="1309">
        <f>AY162+BA165+BE162</f>
        <v>0</v>
      </c>
      <c r="AF129" s="1309"/>
      <c r="AG129" s="1310">
        <f t="shared" si="30"/>
        <v>0</v>
      </c>
      <c r="AH129" s="1311"/>
      <c r="AJ129" s="657"/>
      <c r="AK129" s="184"/>
      <c r="AL129" s="1295"/>
      <c r="AM129" s="1087"/>
      <c r="AN129" s="1296"/>
      <c r="AO129" s="1303"/>
      <c r="AP129" s="1304"/>
      <c r="AQ129" s="1304"/>
      <c r="AR129" s="1305"/>
      <c r="AS129" s="1274"/>
      <c r="AT129" s="1275"/>
      <c r="AU129" s="1276"/>
      <c r="AV129" s="657"/>
      <c r="AW129" s="167"/>
    </row>
    <row r="130" spans="3:72" ht="18" x14ac:dyDescent="0.3">
      <c r="C130" s="1"/>
      <c r="D130" s="1277" t="s">
        <v>85</v>
      </c>
      <c r="E130" s="1278"/>
      <c r="F130" s="1279"/>
      <c r="G130" s="777">
        <f>S104+AJ104+AY162</f>
        <v>15</v>
      </c>
      <c r="H130" s="767"/>
      <c r="I130" s="1194">
        <f t="shared" si="29"/>
        <v>0.34090909090909088</v>
      </c>
      <c r="J130" s="1267"/>
      <c r="L130" s="657"/>
      <c r="M130" s="663"/>
      <c r="N130" s="664"/>
      <c r="O130" s="665"/>
      <c r="P130" s="1268">
        <f>I128</f>
        <v>6.8181818181818177E-2</v>
      </c>
      <c r="Q130" s="1269"/>
      <c r="R130" s="1269"/>
      <c r="S130" s="1269"/>
      <c r="T130" s="1269"/>
      <c r="U130" s="1270"/>
      <c r="V130" s="666"/>
      <c r="W130" s="667"/>
      <c r="X130" s="137"/>
      <c r="Y130" s="167"/>
      <c r="AB130" s="1277" t="s">
        <v>85</v>
      </c>
      <c r="AC130" s="1278"/>
      <c r="AD130" s="1279"/>
      <c r="AE130" s="777">
        <f>AY162</f>
        <v>0</v>
      </c>
      <c r="AF130" s="767"/>
      <c r="AG130" s="1194">
        <f t="shared" si="30"/>
        <v>0</v>
      </c>
      <c r="AH130" s="1267"/>
      <c r="AJ130" s="657"/>
      <c r="AK130" s="663"/>
      <c r="AL130" s="664"/>
      <c r="AM130" s="665"/>
      <c r="AN130" s="1268">
        <f>AG128</f>
        <v>0</v>
      </c>
      <c r="AO130" s="1269"/>
      <c r="AP130" s="1269"/>
      <c r="AQ130" s="1269"/>
      <c r="AR130" s="1269"/>
      <c r="AS130" s="1270"/>
      <c r="AT130" s="666"/>
      <c r="AU130" s="667"/>
      <c r="AV130" s="137"/>
      <c r="AW130" s="167"/>
    </row>
    <row r="131" spans="3:72" ht="18" x14ac:dyDescent="0.3">
      <c r="C131" s="1"/>
      <c r="D131" s="1277" t="s">
        <v>86</v>
      </c>
      <c r="E131" s="1278"/>
      <c r="F131" s="1279"/>
      <c r="G131" s="777">
        <f>Y104+AP104+BE162</f>
        <v>4</v>
      </c>
      <c r="H131" s="767"/>
      <c r="I131" s="1194">
        <f t="shared" si="29"/>
        <v>9.0909090909090912E-2</v>
      </c>
      <c r="J131" s="1267"/>
      <c r="L131" s="657"/>
      <c r="M131" s="663"/>
      <c r="N131" s="663"/>
      <c r="O131" s="668"/>
      <c r="P131" s="1271"/>
      <c r="Q131" s="1272"/>
      <c r="R131" s="1272"/>
      <c r="S131" s="1272"/>
      <c r="T131" s="1272"/>
      <c r="U131" s="1273"/>
      <c r="V131" s="669"/>
      <c r="W131" s="663"/>
      <c r="X131" s="137"/>
      <c r="Y131" s="167"/>
      <c r="AB131" s="1277" t="s">
        <v>86</v>
      </c>
      <c r="AC131" s="1278"/>
      <c r="AD131" s="1279"/>
      <c r="AE131" s="777">
        <f>BE162</f>
        <v>0</v>
      </c>
      <c r="AF131" s="767"/>
      <c r="AG131" s="1194">
        <f t="shared" si="30"/>
        <v>0</v>
      </c>
      <c r="AH131" s="1267"/>
      <c r="AJ131" s="657"/>
      <c r="AK131" s="663"/>
      <c r="AL131" s="663"/>
      <c r="AM131" s="668"/>
      <c r="AN131" s="1271"/>
      <c r="AO131" s="1272"/>
      <c r="AP131" s="1272"/>
      <c r="AQ131" s="1272"/>
      <c r="AR131" s="1272"/>
      <c r="AS131" s="1273"/>
      <c r="AT131" s="669"/>
      <c r="AU131" s="663"/>
      <c r="AV131" s="137"/>
      <c r="AW131" s="167"/>
    </row>
    <row r="132" spans="3:72" s="3" customFormat="1" ht="18" x14ac:dyDescent="0.3">
      <c r="C132" s="1"/>
      <c r="D132" s="1277" t="s">
        <v>87</v>
      </c>
      <c r="E132" s="1278"/>
      <c r="F132" s="1279"/>
      <c r="G132" s="777">
        <f>U107+AL107+BA165</f>
        <v>8</v>
      </c>
      <c r="H132" s="767"/>
      <c r="I132" s="1194">
        <f t="shared" si="29"/>
        <v>0.18181818181818182</v>
      </c>
      <c r="J132" s="1267"/>
      <c r="K132" s="161"/>
      <c r="L132" s="658"/>
      <c r="M132" s="670"/>
      <c r="N132" s="670"/>
      <c r="O132" s="671"/>
      <c r="P132" s="1274"/>
      <c r="Q132" s="1275"/>
      <c r="R132" s="1275"/>
      <c r="S132" s="1275"/>
      <c r="T132" s="1275"/>
      <c r="U132" s="1276"/>
      <c r="V132" s="672"/>
      <c r="W132" s="670"/>
      <c r="X132" s="673"/>
      <c r="Y132" s="659"/>
      <c r="Z132" s="161"/>
      <c r="AA132" s="161"/>
      <c r="AB132" s="1277" t="s">
        <v>87</v>
      </c>
      <c r="AC132" s="1278"/>
      <c r="AD132" s="1279"/>
      <c r="AE132" s="777">
        <f>BA165</f>
        <v>0</v>
      </c>
      <c r="AF132" s="767"/>
      <c r="AG132" s="1194">
        <f t="shared" si="30"/>
        <v>0</v>
      </c>
      <c r="AH132" s="1267"/>
      <c r="AI132" s="161"/>
      <c r="AJ132" s="658"/>
      <c r="AK132" s="670"/>
      <c r="AL132" s="670"/>
      <c r="AM132" s="671"/>
      <c r="AN132" s="1274"/>
      <c r="AO132" s="1275"/>
      <c r="AP132" s="1275"/>
      <c r="AQ132" s="1275"/>
      <c r="AR132" s="1275"/>
      <c r="AS132" s="1276"/>
      <c r="AT132" s="672"/>
      <c r="AU132" s="670"/>
      <c r="AV132" s="673"/>
      <c r="AW132" s="659"/>
      <c r="AX132" s="656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306" t="s">
        <v>64</v>
      </c>
      <c r="E133" s="1307"/>
      <c r="F133" s="1308"/>
      <c r="G133" s="1309">
        <f>U101+AL101</f>
        <v>4</v>
      </c>
      <c r="H133" s="1309"/>
      <c r="I133" s="1310">
        <f t="shared" si="29"/>
        <v>9.0909090909090912E-2</v>
      </c>
      <c r="J133" s="1311"/>
      <c r="N133" s="1"/>
      <c r="AB133" s="1306" t="s">
        <v>64</v>
      </c>
      <c r="AC133" s="1307"/>
      <c r="AD133" s="1308"/>
      <c r="AE133" s="1470">
        <f>BA159</f>
        <v>0</v>
      </c>
      <c r="AF133" s="1309"/>
      <c r="AG133" s="1310">
        <f t="shared" si="30"/>
        <v>0</v>
      </c>
      <c r="AH133" s="1311"/>
    </row>
    <row r="134" spans="3:72" ht="16.2" thickBot="1" x14ac:dyDescent="0.35">
      <c r="C134" s="656">
        <f>G134+G129+G125+G122</f>
        <v>40</v>
      </c>
      <c r="D134" s="1471" t="s">
        <v>88</v>
      </c>
      <c r="E134" s="1472"/>
      <c r="F134" s="1472"/>
      <c r="G134" s="1473">
        <f>V105+AM105+BB163</f>
        <v>4</v>
      </c>
      <c r="H134" s="1473"/>
      <c r="I134" s="1474">
        <f t="shared" si="29"/>
        <v>9.0909090909090912E-2</v>
      </c>
      <c r="J134" s="1065"/>
      <c r="Q134" s="3"/>
      <c r="AB134" s="1471" t="s">
        <v>88</v>
      </c>
      <c r="AC134" s="1472"/>
      <c r="AD134" s="1472"/>
      <c r="AE134" s="1475">
        <f>BB163</f>
        <v>0</v>
      </c>
      <c r="AF134" s="1473"/>
      <c r="AG134" s="1476">
        <f t="shared" si="30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0.75</v>
      </c>
    </row>
    <row r="137" spans="3:72" ht="15" thickBot="1" x14ac:dyDescent="0.35">
      <c r="Q137" s="1324" t="s">
        <v>89</v>
      </c>
      <c r="R137" s="1325"/>
      <c r="S137" s="1325"/>
      <c r="T137" s="1326"/>
      <c r="AO137" s="1324" t="s">
        <v>90</v>
      </c>
      <c r="AP137" s="1325"/>
      <c r="AQ137" s="1325"/>
      <c r="AR137" s="1326"/>
      <c r="BL137" s="1479" t="s">
        <v>91</v>
      </c>
      <c r="BM137" s="1480"/>
      <c r="BN137" s="1480"/>
      <c r="BO137" s="1481"/>
    </row>
    <row r="138" spans="3:72" ht="19.2" thickTop="1" thickBot="1" x14ac:dyDescent="0.4">
      <c r="D138" s="1280" t="s">
        <v>92</v>
      </c>
      <c r="E138" s="1281"/>
      <c r="F138" s="1282"/>
      <c r="G138" s="1477">
        <f>AE138+BB138</f>
        <v>33</v>
      </c>
      <c r="H138" s="1477"/>
      <c r="I138" s="1478">
        <f>G138/$G$120</f>
        <v>0.75</v>
      </c>
      <c r="J138" s="1147"/>
      <c r="Q138" s="1327"/>
      <c r="R138" s="1291"/>
      <c r="S138" s="1291"/>
      <c r="T138" s="1328"/>
      <c r="AB138" s="1280" t="s">
        <v>93</v>
      </c>
      <c r="AC138" s="1281"/>
      <c r="AD138" s="1282"/>
      <c r="AE138" s="1281">
        <f>M99</f>
        <v>17</v>
      </c>
      <c r="AF138" s="1281"/>
      <c r="AG138" s="1283">
        <f>AE138/$G$120</f>
        <v>0.38636363636363635</v>
      </c>
      <c r="AH138" s="1149"/>
      <c r="AO138" s="1327"/>
      <c r="AP138" s="1291"/>
      <c r="AQ138" s="1291"/>
      <c r="AR138" s="1328"/>
      <c r="AY138" s="1280" t="s">
        <v>94</v>
      </c>
      <c r="AZ138" s="1281"/>
      <c r="BA138" s="1282"/>
      <c r="BB138" s="1281">
        <f>M100</f>
        <v>16</v>
      </c>
      <c r="BC138" s="1281"/>
      <c r="BD138" s="1283">
        <f>BB138/$G$120</f>
        <v>0.36363636363636365</v>
      </c>
      <c r="BE138" s="1149"/>
      <c r="BL138" s="1482"/>
      <c r="BM138" s="1483"/>
      <c r="BN138" s="1483"/>
      <c r="BO138" s="1484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312">
        <f>I141</f>
        <v>2.2727272727272728E-2</v>
      </c>
      <c r="M139" s="1313"/>
      <c r="N139" s="1314"/>
      <c r="O139" s="1315"/>
      <c r="P139" s="169"/>
      <c r="Q139" s="1336">
        <f>I151</f>
        <v>9.0909090909090912E-2</v>
      </c>
      <c r="R139" s="1337"/>
      <c r="S139" s="1337"/>
      <c r="T139" s="1338"/>
      <c r="U139" s="173"/>
      <c r="V139" s="1312">
        <f>I142</f>
        <v>6.8181818181818177E-2</v>
      </c>
      <c r="W139" s="1313"/>
      <c r="X139" s="1314"/>
      <c r="Y139" s="1315"/>
      <c r="AB139" s="154"/>
      <c r="AC139" s="155"/>
      <c r="AD139" s="155"/>
      <c r="AE139" s="155"/>
      <c r="AF139" s="155"/>
      <c r="AG139" s="155"/>
      <c r="AH139" s="157"/>
      <c r="AJ139" s="1312">
        <f>AG141</f>
        <v>0</v>
      </c>
      <c r="AK139" s="1313"/>
      <c r="AL139" s="1314"/>
      <c r="AM139" s="1315"/>
      <c r="AN139" s="169"/>
      <c r="AO139" s="1336">
        <f>AG151</f>
        <v>4.5454545454545456E-2</v>
      </c>
      <c r="AP139" s="1337"/>
      <c r="AQ139" s="1337"/>
      <c r="AR139" s="1338"/>
      <c r="AS139" s="173"/>
      <c r="AT139" s="1312">
        <f>AG142</f>
        <v>2.2727272727272728E-2</v>
      </c>
      <c r="AU139" s="1313"/>
      <c r="AV139" s="1314"/>
      <c r="AW139" s="1315"/>
      <c r="AY139" s="154"/>
      <c r="AZ139" s="155"/>
      <c r="BA139" s="155"/>
      <c r="BB139" s="155"/>
      <c r="BC139" s="155"/>
      <c r="BD139" s="156"/>
      <c r="BE139" s="157"/>
      <c r="BG139" s="1312">
        <f>BD141</f>
        <v>2.2727272727272728E-2</v>
      </c>
      <c r="BH139" s="1313"/>
      <c r="BI139" s="1314"/>
      <c r="BJ139" s="1315"/>
      <c r="BK139" s="169"/>
      <c r="BL139" s="1336">
        <f>BD151</f>
        <v>4.5454545454545456E-2</v>
      </c>
      <c r="BM139" s="1337"/>
      <c r="BN139" s="1337"/>
      <c r="BO139" s="1338"/>
      <c r="BP139" s="173"/>
      <c r="BQ139" s="1312">
        <f>BD142</f>
        <v>4.5454545454545456E-2</v>
      </c>
      <c r="BR139" s="1313"/>
      <c r="BS139" s="1314"/>
      <c r="BT139" s="1315"/>
    </row>
    <row r="140" spans="3:72" ht="18" x14ac:dyDescent="0.3">
      <c r="D140" s="1335" t="s">
        <v>65</v>
      </c>
      <c r="E140" s="1307"/>
      <c r="F140" s="1307"/>
      <c r="G140" s="1309">
        <f t="shared" ref="G140:G152" si="31">AE140+BB140</f>
        <v>4</v>
      </c>
      <c r="H140" s="1309"/>
      <c r="I140" s="1310">
        <f t="shared" ref="I140:I152" si="32">G140/$G$120</f>
        <v>9.0909090909090912E-2</v>
      </c>
      <c r="J140" s="1311"/>
      <c r="L140" s="1316"/>
      <c r="M140" s="1317"/>
      <c r="N140" s="1318"/>
      <c r="O140" s="1319"/>
      <c r="P140" s="657"/>
      <c r="Q140" s="1339"/>
      <c r="R140" s="1340"/>
      <c r="S140" s="1340"/>
      <c r="T140" s="1341"/>
      <c r="U140" s="167"/>
      <c r="V140" s="1316"/>
      <c r="W140" s="1317"/>
      <c r="X140" s="1318"/>
      <c r="Y140" s="1319"/>
      <c r="AB140" s="1335" t="s">
        <v>65</v>
      </c>
      <c r="AC140" s="1307"/>
      <c r="AD140" s="1307"/>
      <c r="AE140" s="1309">
        <f>P101+Z101</f>
        <v>1</v>
      </c>
      <c r="AF140" s="1309"/>
      <c r="AG140" s="1310">
        <f t="shared" ref="AG140:AG152" si="33">AE140/$G$120</f>
        <v>2.2727272727272728E-2</v>
      </c>
      <c r="AH140" s="1311"/>
      <c r="AJ140" s="1316"/>
      <c r="AK140" s="1317"/>
      <c r="AL140" s="1318"/>
      <c r="AM140" s="1319"/>
      <c r="AN140" s="657"/>
      <c r="AO140" s="1339"/>
      <c r="AP140" s="1340"/>
      <c r="AQ140" s="1340"/>
      <c r="AR140" s="1341"/>
      <c r="AS140" s="167"/>
      <c r="AT140" s="1316"/>
      <c r="AU140" s="1317"/>
      <c r="AV140" s="1318"/>
      <c r="AW140" s="1319"/>
      <c r="AY140" s="1335" t="s">
        <v>65</v>
      </c>
      <c r="AZ140" s="1307"/>
      <c r="BA140" s="1307"/>
      <c r="BB140" s="1309">
        <f>AG101+AQ101</f>
        <v>3</v>
      </c>
      <c r="BC140" s="1309"/>
      <c r="BD140" s="1310">
        <f t="shared" ref="BD140:BD152" si="34">BB140/$G$120</f>
        <v>6.8181818181818177E-2</v>
      </c>
      <c r="BE140" s="1311"/>
      <c r="BG140" s="1316"/>
      <c r="BH140" s="1317"/>
      <c r="BI140" s="1318"/>
      <c r="BJ140" s="1319"/>
      <c r="BK140" s="657"/>
      <c r="BL140" s="1339"/>
      <c r="BM140" s="1340"/>
      <c r="BN140" s="1340"/>
      <c r="BO140" s="1341"/>
      <c r="BP140" s="167"/>
      <c r="BQ140" s="1316"/>
      <c r="BR140" s="1317"/>
      <c r="BS140" s="1318"/>
      <c r="BT140" s="1319"/>
    </row>
    <row r="141" spans="3:72" ht="18.600000000000001" thickBot="1" x14ac:dyDescent="0.35">
      <c r="D141" s="1277" t="s">
        <v>80</v>
      </c>
      <c r="E141" s="1278"/>
      <c r="F141" s="1279"/>
      <c r="G141" s="777">
        <f t="shared" si="31"/>
        <v>1</v>
      </c>
      <c r="H141" s="767"/>
      <c r="I141" s="1194">
        <f t="shared" si="32"/>
        <v>2.2727272727272728E-2</v>
      </c>
      <c r="J141" s="1267"/>
      <c r="L141" s="1320"/>
      <c r="M141" s="1321"/>
      <c r="N141" s="1322"/>
      <c r="O141" s="1323"/>
      <c r="P141" s="658"/>
      <c r="Q141" s="1342"/>
      <c r="R141" s="1343"/>
      <c r="S141" s="1343"/>
      <c r="T141" s="986"/>
      <c r="U141" s="659"/>
      <c r="V141" s="1320"/>
      <c r="W141" s="1321"/>
      <c r="X141" s="1322"/>
      <c r="Y141" s="1323"/>
      <c r="AB141" s="1277" t="s">
        <v>80</v>
      </c>
      <c r="AC141" s="1278"/>
      <c r="AD141" s="1279"/>
      <c r="AE141" s="777">
        <f>P101</f>
        <v>0</v>
      </c>
      <c r="AF141" s="767"/>
      <c r="AG141" s="1194">
        <f t="shared" si="33"/>
        <v>0</v>
      </c>
      <c r="AH141" s="1267"/>
      <c r="AJ141" s="1320"/>
      <c r="AK141" s="1321"/>
      <c r="AL141" s="1322"/>
      <c r="AM141" s="1323"/>
      <c r="AN141" s="658"/>
      <c r="AO141" s="1342"/>
      <c r="AP141" s="1343"/>
      <c r="AQ141" s="1343"/>
      <c r="AR141" s="986"/>
      <c r="AS141" s="659"/>
      <c r="AT141" s="1320"/>
      <c r="AU141" s="1321"/>
      <c r="AV141" s="1322"/>
      <c r="AW141" s="1323"/>
      <c r="AY141" s="1277" t="s">
        <v>80</v>
      </c>
      <c r="AZ141" s="1278"/>
      <c r="BA141" s="1279"/>
      <c r="BB141" s="777">
        <f>AG101</f>
        <v>1</v>
      </c>
      <c r="BC141" s="767"/>
      <c r="BD141" s="1194">
        <f t="shared" si="34"/>
        <v>2.2727272727272728E-2</v>
      </c>
      <c r="BE141" s="1267"/>
      <c r="BG141" s="1320"/>
      <c r="BH141" s="1321"/>
      <c r="BI141" s="1322"/>
      <c r="BJ141" s="1323"/>
      <c r="BK141" s="658"/>
      <c r="BL141" s="1342"/>
      <c r="BM141" s="1343"/>
      <c r="BN141" s="1343"/>
      <c r="BO141" s="986"/>
      <c r="BP141" s="659"/>
      <c r="BQ141" s="1320"/>
      <c r="BR141" s="1321"/>
      <c r="BS141" s="1322"/>
      <c r="BT141" s="1323"/>
    </row>
    <row r="142" spans="3:72" ht="18.600000000000001" thickTop="1" x14ac:dyDescent="0.3">
      <c r="D142" s="1277" t="s">
        <v>81</v>
      </c>
      <c r="E142" s="1278"/>
      <c r="F142" s="1279"/>
      <c r="G142" s="777">
        <f t="shared" si="31"/>
        <v>3</v>
      </c>
      <c r="H142" s="767"/>
      <c r="I142" s="1194">
        <f t="shared" si="32"/>
        <v>6.8181818181818177E-2</v>
      </c>
      <c r="J142" s="1267"/>
      <c r="L142" s="660"/>
      <c r="M142" s="1268"/>
      <c r="N142" s="1270"/>
      <c r="O142" s="1285">
        <f>I148</f>
        <v>0.34090909090909088</v>
      </c>
      <c r="P142" s="1286"/>
      <c r="Q142" s="657"/>
      <c r="R142" s="1291"/>
      <c r="S142" s="1291"/>
      <c r="T142" s="167"/>
      <c r="U142" s="1285">
        <f>I149</f>
        <v>9.0909090909090912E-2</v>
      </c>
      <c r="V142" s="1286"/>
      <c r="W142" s="1268"/>
      <c r="X142" s="1270"/>
      <c r="Y142" s="660"/>
      <c r="AB142" s="1277" t="s">
        <v>81</v>
      </c>
      <c r="AC142" s="1278"/>
      <c r="AD142" s="1279"/>
      <c r="AE142" s="777">
        <f>Z101</f>
        <v>1</v>
      </c>
      <c r="AF142" s="767"/>
      <c r="AG142" s="1194">
        <f t="shared" si="33"/>
        <v>2.2727272727272728E-2</v>
      </c>
      <c r="AH142" s="1267"/>
      <c r="AJ142" s="660"/>
      <c r="AK142" s="1268"/>
      <c r="AL142" s="1270"/>
      <c r="AM142" s="1285">
        <f>AG148</f>
        <v>0.11363636363636363</v>
      </c>
      <c r="AN142" s="1286"/>
      <c r="AO142" s="657"/>
      <c r="AP142" s="1291"/>
      <c r="AQ142" s="1291"/>
      <c r="AR142" s="167"/>
      <c r="AS142" s="1285">
        <f>AG149</f>
        <v>4.5454545454545456E-2</v>
      </c>
      <c r="AT142" s="1286"/>
      <c r="AU142" s="1268"/>
      <c r="AV142" s="1270"/>
      <c r="AW142" s="660"/>
      <c r="AY142" s="1277" t="s">
        <v>81</v>
      </c>
      <c r="AZ142" s="1278"/>
      <c r="BA142" s="1279"/>
      <c r="BB142" s="777">
        <f>AQ101</f>
        <v>2</v>
      </c>
      <c r="BC142" s="767"/>
      <c r="BD142" s="1194">
        <f t="shared" si="34"/>
        <v>4.5454545454545456E-2</v>
      </c>
      <c r="BE142" s="1267"/>
      <c r="BG142" s="660"/>
      <c r="BH142" s="1268"/>
      <c r="BI142" s="1270"/>
      <c r="BJ142" s="1285">
        <f>BD148</f>
        <v>0.22727272727272727</v>
      </c>
      <c r="BK142" s="1286"/>
      <c r="BL142" s="657"/>
      <c r="BM142" s="1291"/>
      <c r="BN142" s="1291"/>
      <c r="BO142" s="167"/>
      <c r="BP142" s="1285">
        <f>BD149</f>
        <v>4.5454545454545456E-2</v>
      </c>
      <c r="BQ142" s="1286"/>
      <c r="BR142" s="1268"/>
      <c r="BS142" s="1270"/>
      <c r="BT142" s="660"/>
    </row>
    <row r="143" spans="3:72" ht="18.600000000000001" thickBot="1" x14ac:dyDescent="0.35">
      <c r="D143" s="1306" t="s">
        <v>62</v>
      </c>
      <c r="E143" s="1307"/>
      <c r="F143" s="1308"/>
      <c r="G143" s="1309">
        <f t="shared" si="31"/>
        <v>5</v>
      </c>
      <c r="H143" s="1309"/>
      <c r="I143" s="1310">
        <f t="shared" si="32"/>
        <v>0.11363636363636363</v>
      </c>
      <c r="J143" s="1311"/>
      <c r="L143" s="661"/>
      <c r="M143" s="1271"/>
      <c r="N143" s="1273"/>
      <c r="O143" s="1287"/>
      <c r="P143" s="1288"/>
      <c r="Q143" s="661"/>
      <c r="R143" s="1467">
        <f>I152</f>
        <v>9.0909090909090912E-2</v>
      </c>
      <c r="S143" s="1468"/>
      <c r="T143" s="661"/>
      <c r="U143" s="1287"/>
      <c r="V143" s="1288"/>
      <c r="W143" s="1271"/>
      <c r="X143" s="1273"/>
      <c r="Y143" s="661"/>
      <c r="AB143" s="1306" t="s">
        <v>62</v>
      </c>
      <c r="AC143" s="1307"/>
      <c r="AD143" s="1308"/>
      <c r="AE143" s="1309">
        <f>Q104+R107+T110+Y107+AA104</f>
        <v>0</v>
      </c>
      <c r="AF143" s="1309"/>
      <c r="AG143" s="1310">
        <f t="shared" si="33"/>
        <v>0</v>
      </c>
      <c r="AH143" s="1311"/>
      <c r="AJ143" s="661"/>
      <c r="AK143" s="1271"/>
      <c r="AL143" s="1273"/>
      <c r="AM143" s="1287"/>
      <c r="AN143" s="1288"/>
      <c r="AO143" s="661"/>
      <c r="AP143" s="1467">
        <f>AG152</f>
        <v>4.5454545454545456E-2</v>
      </c>
      <c r="AQ143" s="1468"/>
      <c r="AR143" s="661"/>
      <c r="AS143" s="1287"/>
      <c r="AT143" s="1288"/>
      <c r="AU143" s="1271"/>
      <c r="AV143" s="1273"/>
      <c r="AW143" s="661"/>
      <c r="AY143" s="1306" t="s">
        <v>62</v>
      </c>
      <c r="AZ143" s="1307"/>
      <c r="BA143" s="1308"/>
      <c r="BB143" s="1309">
        <f>AH104+AI107+AK110+AP107+AR104</f>
        <v>5</v>
      </c>
      <c r="BC143" s="1309"/>
      <c r="BD143" s="1310">
        <f t="shared" si="34"/>
        <v>0.11363636363636363</v>
      </c>
      <c r="BE143" s="1311"/>
      <c r="BG143" s="661"/>
      <c r="BH143" s="1271"/>
      <c r="BI143" s="1273"/>
      <c r="BJ143" s="1287"/>
      <c r="BK143" s="1288"/>
      <c r="BL143" s="661"/>
      <c r="BM143" s="1467">
        <f>BD152</f>
        <v>4.5454545454545456E-2</v>
      </c>
      <c r="BN143" s="1468"/>
      <c r="BO143" s="661"/>
      <c r="BP143" s="1287"/>
      <c r="BQ143" s="1288"/>
      <c r="BR143" s="1271"/>
      <c r="BS143" s="1273"/>
      <c r="BT143" s="661"/>
    </row>
    <row r="144" spans="3:72" ht="18.600000000000001" thickTop="1" x14ac:dyDescent="0.3">
      <c r="D144" s="1277" t="s">
        <v>82</v>
      </c>
      <c r="E144" s="1278"/>
      <c r="F144" s="1279"/>
      <c r="G144" s="767">
        <f t="shared" si="31"/>
        <v>2</v>
      </c>
      <c r="H144" s="767"/>
      <c r="I144" s="1194">
        <f t="shared" si="32"/>
        <v>4.5454545454545456E-2</v>
      </c>
      <c r="J144" s="1267"/>
      <c r="L144" s="661"/>
      <c r="M144" s="1284"/>
      <c r="N144" s="1273"/>
      <c r="O144" s="1289"/>
      <c r="P144" s="1290"/>
      <c r="Q144" s="662"/>
      <c r="R144" s="1469"/>
      <c r="S144" s="1113"/>
      <c r="T144" s="662"/>
      <c r="U144" s="1289"/>
      <c r="V144" s="1290"/>
      <c r="W144" s="1271"/>
      <c r="X144" s="1276"/>
      <c r="Y144" s="661"/>
      <c r="AB144" s="1277" t="s">
        <v>82</v>
      </c>
      <c r="AC144" s="1278"/>
      <c r="AD144" s="1279"/>
      <c r="AE144" s="767">
        <f>Q104+R107</f>
        <v>0</v>
      </c>
      <c r="AF144" s="767"/>
      <c r="AG144" s="1194">
        <f t="shared" si="33"/>
        <v>0</v>
      </c>
      <c r="AH144" s="1267"/>
      <c r="AJ144" s="661"/>
      <c r="AK144" s="1284"/>
      <c r="AL144" s="1273"/>
      <c r="AM144" s="1289"/>
      <c r="AN144" s="1290"/>
      <c r="AO144" s="662"/>
      <c r="AP144" s="1469"/>
      <c r="AQ144" s="1113"/>
      <c r="AR144" s="662"/>
      <c r="AS144" s="1289"/>
      <c r="AT144" s="1290"/>
      <c r="AU144" s="1271"/>
      <c r="AV144" s="1276"/>
      <c r="AW144" s="661"/>
      <c r="AY144" s="1277" t="s">
        <v>82</v>
      </c>
      <c r="AZ144" s="1278"/>
      <c r="BA144" s="1279"/>
      <c r="BB144" s="767">
        <f>AH104+AI107</f>
        <v>2</v>
      </c>
      <c r="BC144" s="767"/>
      <c r="BD144" s="1194">
        <f t="shared" si="34"/>
        <v>4.5454545454545456E-2</v>
      </c>
      <c r="BE144" s="1267"/>
      <c r="BG144" s="661"/>
      <c r="BH144" s="1284"/>
      <c r="BI144" s="1273"/>
      <c r="BJ144" s="1289"/>
      <c r="BK144" s="1290"/>
      <c r="BL144" s="662"/>
      <c r="BM144" s="1469"/>
      <c r="BN144" s="1113"/>
      <c r="BO144" s="662"/>
      <c r="BP144" s="1289"/>
      <c r="BQ144" s="1290"/>
      <c r="BR144" s="1271"/>
      <c r="BS144" s="1276"/>
      <c r="BT144" s="661"/>
    </row>
    <row r="145" spans="4:72" ht="18.600000000000001" thickBot="1" x14ac:dyDescent="0.35">
      <c r="D145" s="1277" t="s">
        <v>83</v>
      </c>
      <c r="E145" s="1278"/>
      <c r="F145" s="1279"/>
      <c r="G145" s="767">
        <f t="shared" si="31"/>
        <v>0</v>
      </c>
      <c r="H145" s="767"/>
      <c r="I145" s="1194">
        <f t="shared" si="32"/>
        <v>0</v>
      </c>
      <c r="J145" s="1267"/>
      <c r="L145" s="657"/>
      <c r="M145" s="183"/>
      <c r="N145" s="1292">
        <f>I144</f>
        <v>4.5454545454545456E-2</v>
      </c>
      <c r="O145" s="1269"/>
      <c r="P145" s="1293"/>
      <c r="Q145" s="1297">
        <f>I150</f>
        <v>0.18181818181818182</v>
      </c>
      <c r="R145" s="1298"/>
      <c r="S145" s="1298"/>
      <c r="T145" s="1299"/>
      <c r="U145" s="1268">
        <f>I145</f>
        <v>0</v>
      </c>
      <c r="V145" s="1269"/>
      <c r="W145" s="1273"/>
      <c r="X145" s="169"/>
      <c r="Y145" s="167"/>
      <c r="AB145" s="1277" t="s">
        <v>83</v>
      </c>
      <c r="AC145" s="1278"/>
      <c r="AD145" s="1279"/>
      <c r="AE145" s="767">
        <f>AA104+Y107</f>
        <v>0</v>
      </c>
      <c r="AF145" s="767"/>
      <c r="AG145" s="1194">
        <f t="shared" si="33"/>
        <v>0</v>
      </c>
      <c r="AH145" s="1267"/>
      <c r="AJ145" s="657"/>
      <c r="AK145" s="183"/>
      <c r="AL145" s="1292">
        <f>AG144</f>
        <v>0</v>
      </c>
      <c r="AM145" s="1269"/>
      <c r="AN145" s="1293"/>
      <c r="AO145" s="1297">
        <f>AG150</f>
        <v>0.11363636363636363</v>
      </c>
      <c r="AP145" s="1298"/>
      <c r="AQ145" s="1298"/>
      <c r="AR145" s="1299"/>
      <c r="AS145" s="1268">
        <f>AG145</f>
        <v>0</v>
      </c>
      <c r="AT145" s="1269"/>
      <c r="AU145" s="1273"/>
      <c r="AV145" s="169"/>
      <c r="AW145" s="167"/>
      <c r="AY145" s="1277" t="s">
        <v>83</v>
      </c>
      <c r="AZ145" s="1278"/>
      <c r="BA145" s="1279"/>
      <c r="BB145" s="767">
        <f>AR104+AP107</f>
        <v>0</v>
      </c>
      <c r="BC145" s="767"/>
      <c r="BD145" s="1194">
        <f t="shared" si="34"/>
        <v>0</v>
      </c>
      <c r="BE145" s="1267"/>
      <c r="BG145" s="657"/>
      <c r="BH145" s="183"/>
      <c r="BI145" s="1292">
        <f>BD144</f>
        <v>4.5454545454545456E-2</v>
      </c>
      <c r="BJ145" s="1269"/>
      <c r="BK145" s="1293"/>
      <c r="BL145" s="1297">
        <f>BD150</f>
        <v>6.8181818181818177E-2</v>
      </c>
      <c r="BM145" s="1298"/>
      <c r="BN145" s="1298"/>
      <c r="BO145" s="1299"/>
      <c r="BP145" s="1268">
        <f>BD145</f>
        <v>0</v>
      </c>
      <c r="BQ145" s="1269"/>
      <c r="BR145" s="1273"/>
      <c r="BS145" s="169"/>
      <c r="BT145" s="167"/>
    </row>
    <row r="146" spans="4:72" ht="19.2" thickTop="1" thickBot="1" x14ac:dyDescent="0.35">
      <c r="D146" s="1277" t="s">
        <v>84</v>
      </c>
      <c r="E146" s="1278"/>
      <c r="F146" s="1279"/>
      <c r="G146" s="777">
        <f t="shared" si="31"/>
        <v>3</v>
      </c>
      <c r="H146" s="767"/>
      <c r="I146" s="1194">
        <f t="shared" si="32"/>
        <v>6.8181818181818177E-2</v>
      </c>
      <c r="J146" s="1267"/>
      <c r="L146" s="657"/>
      <c r="M146" s="184"/>
      <c r="N146" s="1292"/>
      <c r="O146" s="1272"/>
      <c r="P146" s="1294"/>
      <c r="Q146" s="1300"/>
      <c r="R146" s="1301"/>
      <c r="S146" s="1301"/>
      <c r="T146" s="1302"/>
      <c r="U146" s="1271"/>
      <c r="V146" s="1272"/>
      <c r="W146" s="1273"/>
      <c r="X146" s="657"/>
      <c r="Y146" s="167"/>
      <c r="AB146" s="1277" t="s">
        <v>84</v>
      </c>
      <c r="AC146" s="1278"/>
      <c r="AD146" s="1279"/>
      <c r="AE146" s="777">
        <f>T110</f>
        <v>0</v>
      </c>
      <c r="AF146" s="767"/>
      <c r="AG146" s="1194">
        <f t="shared" si="33"/>
        <v>0</v>
      </c>
      <c r="AH146" s="1267"/>
      <c r="AJ146" s="657"/>
      <c r="AK146" s="184"/>
      <c r="AL146" s="1292"/>
      <c r="AM146" s="1272"/>
      <c r="AN146" s="1294"/>
      <c r="AO146" s="1300"/>
      <c r="AP146" s="1301"/>
      <c r="AQ146" s="1301"/>
      <c r="AR146" s="1302"/>
      <c r="AS146" s="1271"/>
      <c r="AT146" s="1272"/>
      <c r="AU146" s="1273"/>
      <c r="AV146" s="657"/>
      <c r="AW146" s="167"/>
      <c r="AY146" s="1277" t="s">
        <v>84</v>
      </c>
      <c r="AZ146" s="1278"/>
      <c r="BA146" s="1279"/>
      <c r="BB146" s="777">
        <f>AK110</f>
        <v>3</v>
      </c>
      <c r="BC146" s="767"/>
      <c r="BD146" s="1194">
        <f t="shared" si="34"/>
        <v>6.8181818181818177E-2</v>
      </c>
      <c r="BE146" s="1267"/>
      <c r="BG146" s="657"/>
      <c r="BH146" s="184"/>
      <c r="BI146" s="1292"/>
      <c r="BJ146" s="1272"/>
      <c r="BK146" s="1294"/>
      <c r="BL146" s="1300"/>
      <c r="BM146" s="1301"/>
      <c r="BN146" s="1301"/>
      <c r="BO146" s="1302"/>
      <c r="BP146" s="1271"/>
      <c r="BQ146" s="1272"/>
      <c r="BR146" s="1273"/>
      <c r="BS146" s="657"/>
      <c r="BT146" s="167"/>
    </row>
    <row r="147" spans="4:72" ht="18.600000000000001" thickTop="1" x14ac:dyDescent="0.3">
      <c r="D147" s="1306" t="s">
        <v>61</v>
      </c>
      <c r="E147" s="1307"/>
      <c r="F147" s="1308"/>
      <c r="G147" s="1309">
        <f t="shared" si="31"/>
        <v>27</v>
      </c>
      <c r="H147" s="1309"/>
      <c r="I147" s="1310">
        <f t="shared" si="32"/>
        <v>0.61363636363636365</v>
      </c>
      <c r="J147" s="1311"/>
      <c r="L147" s="657"/>
      <c r="M147" s="184"/>
      <c r="N147" s="1295"/>
      <c r="O147" s="1087"/>
      <c r="P147" s="1296"/>
      <c r="Q147" s="1303"/>
      <c r="R147" s="1304"/>
      <c r="S147" s="1304"/>
      <c r="T147" s="1305"/>
      <c r="U147" s="1274"/>
      <c r="V147" s="1275"/>
      <c r="W147" s="1276"/>
      <c r="X147" s="657"/>
      <c r="Y147" s="167"/>
      <c r="AB147" s="1306" t="s">
        <v>61</v>
      </c>
      <c r="AC147" s="1307"/>
      <c r="AD147" s="1308"/>
      <c r="AE147" s="1309">
        <f>S104+U107+Y104</f>
        <v>12</v>
      </c>
      <c r="AF147" s="1309"/>
      <c r="AG147" s="1310">
        <f t="shared" si="33"/>
        <v>0.27272727272727271</v>
      </c>
      <c r="AH147" s="1311"/>
      <c r="AJ147" s="657"/>
      <c r="AK147" s="184"/>
      <c r="AL147" s="1295"/>
      <c r="AM147" s="1087"/>
      <c r="AN147" s="1296"/>
      <c r="AO147" s="1303"/>
      <c r="AP147" s="1304"/>
      <c r="AQ147" s="1304"/>
      <c r="AR147" s="1305"/>
      <c r="AS147" s="1274"/>
      <c r="AT147" s="1275"/>
      <c r="AU147" s="1276"/>
      <c r="AV147" s="657"/>
      <c r="AW147" s="167"/>
      <c r="AY147" s="1306" t="s">
        <v>61</v>
      </c>
      <c r="AZ147" s="1307"/>
      <c r="BA147" s="1308"/>
      <c r="BB147" s="1309">
        <f>AJ104+AL107+AP104</f>
        <v>15</v>
      </c>
      <c r="BC147" s="1309"/>
      <c r="BD147" s="1310">
        <f t="shared" si="34"/>
        <v>0.34090909090909088</v>
      </c>
      <c r="BE147" s="1311"/>
      <c r="BG147" s="657"/>
      <c r="BH147" s="184"/>
      <c r="BI147" s="1295"/>
      <c r="BJ147" s="1087"/>
      <c r="BK147" s="1296"/>
      <c r="BL147" s="1303"/>
      <c r="BM147" s="1304"/>
      <c r="BN147" s="1304"/>
      <c r="BO147" s="1305"/>
      <c r="BP147" s="1274"/>
      <c r="BQ147" s="1275"/>
      <c r="BR147" s="1276"/>
      <c r="BS147" s="657"/>
      <c r="BT147" s="167"/>
    </row>
    <row r="148" spans="4:72" ht="18" x14ac:dyDescent="0.3">
      <c r="D148" s="1277" t="s">
        <v>85</v>
      </c>
      <c r="E148" s="1278"/>
      <c r="F148" s="1279"/>
      <c r="G148" s="777">
        <f t="shared" si="31"/>
        <v>15</v>
      </c>
      <c r="H148" s="767"/>
      <c r="I148" s="1194">
        <f t="shared" si="32"/>
        <v>0.34090909090909088</v>
      </c>
      <c r="J148" s="1267"/>
      <c r="L148" s="657"/>
      <c r="M148" s="663"/>
      <c r="N148" s="664"/>
      <c r="O148" s="665"/>
      <c r="P148" s="1268">
        <f>I146</f>
        <v>6.8181818181818177E-2</v>
      </c>
      <c r="Q148" s="1269"/>
      <c r="R148" s="1269"/>
      <c r="S148" s="1269"/>
      <c r="T148" s="1269"/>
      <c r="U148" s="1270"/>
      <c r="V148" s="666"/>
      <c r="W148" s="667"/>
      <c r="X148" s="137"/>
      <c r="Y148" s="167"/>
      <c r="AB148" s="1277" t="s">
        <v>85</v>
      </c>
      <c r="AC148" s="1278"/>
      <c r="AD148" s="1279"/>
      <c r="AE148" s="777">
        <f>S104</f>
        <v>5</v>
      </c>
      <c r="AF148" s="767"/>
      <c r="AG148" s="1194">
        <f t="shared" si="33"/>
        <v>0.11363636363636363</v>
      </c>
      <c r="AH148" s="1267"/>
      <c r="AJ148" s="657"/>
      <c r="AK148" s="663"/>
      <c r="AL148" s="664"/>
      <c r="AM148" s="665"/>
      <c r="AN148" s="1268">
        <f>AG146</f>
        <v>0</v>
      </c>
      <c r="AO148" s="1269"/>
      <c r="AP148" s="1269"/>
      <c r="AQ148" s="1269"/>
      <c r="AR148" s="1269"/>
      <c r="AS148" s="1270"/>
      <c r="AT148" s="666"/>
      <c r="AU148" s="667"/>
      <c r="AV148" s="137"/>
      <c r="AW148" s="167"/>
      <c r="AY148" s="1277" t="s">
        <v>85</v>
      </c>
      <c r="AZ148" s="1278"/>
      <c r="BA148" s="1279"/>
      <c r="BB148" s="777">
        <f>AJ104</f>
        <v>10</v>
      </c>
      <c r="BC148" s="767"/>
      <c r="BD148" s="1194">
        <f t="shared" si="34"/>
        <v>0.22727272727272727</v>
      </c>
      <c r="BE148" s="1267"/>
      <c r="BG148" s="657"/>
      <c r="BH148" s="663"/>
      <c r="BI148" s="664"/>
      <c r="BJ148" s="665"/>
      <c r="BK148" s="1268">
        <f>BD146</f>
        <v>6.8181818181818177E-2</v>
      </c>
      <c r="BL148" s="1269"/>
      <c r="BM148" s="1269"/>
      <c r="BN148" s="1269"/>
      <c r="BO148" s="1269"/>
      <c r="BP148" s="1270"/>
      <c r="BQ148" s="666"/>
      <c r="BR148" s="667"/>
      <c r="BS148" s="137"/>
      <c r="BT148" s="167"/>
    </row>
    <row r="149" spans="4:72" ht="18" x14ac:dyDescent="0.3">
      <c r="D149" s="1277" t="s">
        <v>86</v>
      </c>
      <c r="E149" s="1278"/>
      <c r="F149" s="1279"/>
      <c r="G149" s="777">
        <f t="shared" si="31"/>
        <v>4</v>
      </c>
      <c r="H149" s="767"/>
      <c r="I149" s="1194">
        <f t="shared" si="32"/>
        <v>9.0909090909090912E-2</v>
      </c>
      <c r="J149" s="1267"/>
      <c r="L149" s="657"/>
      <c r="M149" s="663"/>
      <c r="N149" s="663"/>
      <c r="O149" s="668"/>
      <c r="P149" s="1271"/>
      <c r="Q149" s="1272"/>
      <c r="R149" s="1272"/>
      <c r="S149" s="1272"/>
      <c r="T149" s="1272"/>
      <c r="U149" s="1273"/>
      <c r="V149" s="669"/>
      <c r="W149" s="663"/>
      <c r="X149" s="137"/>
      <c r="Y149" s="167"/>
      <c r="AB149" s="1277" t="s">
        <v>86</v>
      </c>
      <c r="AC149" s="1278"/>
      <c r="AD149" s="1279"/>
      <c r="AE149" s="777">
        <f>Y104</f>
        <v>2</v>
      </c>
      <c r="AF149" s="767"/>
      <c r="AG149" s="1194">
        <f t="shared" si="33"/>
        <v>4.5454545454545456E-2</v>
      </c>
      <c r="AH149" s="1267"/>
      <c r="AJ149" s="657"/>
      <c r="AK149" s="663"/>
      <c r="AL149" s="663"/>
      <c r="AM149" s="668"/>
      <c r="AN149" s="1271"/>
      <c r="AO149" s="1272"/>
      <c r="AP149" s="1272"/>
      <c r="AQ149" s="1272"/>
      <c r="AR149" s="1272"/>
      <c r="AS149" s="1273"/>
      <c r="AT149" s="669"/>
      <c r="AU149" s="663"/>
      <c r="AV149" s="137"/>
      <c r="AW149" s="167"/>
      <c r="AY149" s="1277" t="s">
        <v>86</v>
      </c>
      <c r="AZ149" s="1278"/>
      <c r="BA149" s="1279"/>
      <c r="BB149" s="777">
        <f>AP104</f>
        <v>2</v>
      </c>
      <c r="BC149" s="767"/>
      <c r="BD149" s="1194">
        <f t="shared" si="34"/>
        <v>4.5454545454545456E-2</v>
      </c>
      <c r="BE149" s="1267"/>
      <c r="BG149" s="657"/>
      <c r="BH149" s="663"/>
      <c r="BI149" s="663"/>
      <c r="BJ149" s="668"/>
      <c r="BK149" s="1271"/>
      <c r="BL149" s="1272"/>
      <c r="BM149" s="1272"/>
      <c r="BN149" s="1272"/>
      <c r="BO149" s="1272"/>
      <c r="BP149" s="1273"/>
      <c r="BQ149" s="669"/>
      <c r="BR149" s="663"/>
      <c r="BS149" s="137"/>
      <c r="BT149" s="167"/>
    </row>
    <row r="150" spans="4:72" ht="18" x14ac:dyDescent="0.3">
      <c r="D150" s="1277" t="s">
        <v>87</v>
      </c>
      <c r="E150" s="1278"/>
      <c r="F150" s="1279"/>
      <c r="G150" s="777">
        <f t="shared" si="31"/>
        <v>8</v>
      </c>
      <c r="H150" s="767"/>
      <c r="I150" s="1194">
        <f t="shared" si="32"/>
        <v>0.18181818181818182</v>
      </c>
      <c r="J150" s="1267"/>
      <c r="L150" s="658"/>
      <c r="M150" s="670"/>
      <c r="N150" s="670"/>
      <c r="O150" s="671"/>
      <c r="P150" s="1274"/>
      <c r="Q150" s="1275"/>
      <c r="R150" s="1275"/>
      <c r="S150" s="1275"/>
      <c r="T150" s="1275"/>
      <c r="U150" s="1276"/>
      <c r="V150" s="672"/>
      <c r="W150" s="670"/>
      <c r="X150" s="673"/>
      <c r="Y150" s="659"/>
      <c r="AB150" s="1277" t="s">
        <v>87</v>
      </c>
      <c r="AC150" s="1278"/>
      <c r="AD150" s="1279"/>
      <c r="AE150" s="777">
        <f>U107</f>
        <v>5</v>
      </c>
      <c r="AF150" s="767"/>
      <c r="AG150" s="1194">
        <f t="shared" si="33"/>
        <v>0.11363636363636363</v>
      </c>
      <c r="AH150" s="1267"/>
      <c r="AJ150" s="658"/>
      <c r="AK150" s="670"/>
      <c r="AL150" s="670"/>
      <c r="AM150" s="671"/>
      <c r="AN150" s="1274"/>
      <c r="AO150" s="1275"/>
      <c r="AP150" s="1275"/>
      <c r="AQ150" s="1275"/>
      <c r="AR150" s="1275"/>
      <c r="AS150" s="1276"/>
      <c r="AT150" s="672"/>
      <c r="AU150" s="670"/>
      <c r="AV150" s="673"/>
      <c r="AW150" s="659"/>
      <c r="AY150" s="1277" t="s">
        <v>87</v>
      </c>
      <c r="AZ150" s="1278"/>
      <c r="BA150" s="1279"/>
      <c r="BB150" s="777">
        <f>AL107</f>
        <v>3</v>
      </c>
      <c r="BC150" s="767"/>
      <c r="BD150" s="1194">
        <f t="shared" si="34"/>
        <v>6.8181818181818177E-2</v>
      </c>
      <c r="BE150" s="1267"/>
      <c r="BG150" s="658"/>
      <c r="BH150" s="670"/>
      <c r="BI150" s="670"/>
      <c r="BJ150" s="671"/>
      <c r="BK150" s="1274"/>
      <c r="BL150" s="1275"/>
      <c r="BM150" s="1275"/>
      <c r="BN150" s="1275"/>
      <c r="BO150" s="1275"/>
      <c r="BP150" s="1276"/>
      <c r="BQ150" s="672"/>
      <c r="BR150" s="670"/>
      <c r="BS150" s="673"/>
      <c r="BT150" s="659"/>
    </row>
    <row r="151" spans="4:72" ht="15.6" x14ac:dyDescent="0.3">
      <c r="D151" s="1306" t="s">
        <v>64</v>
      </c>
      <c r="E151" s="1307"/>
      <c r="F151" s="1308"/>
      <c r="G151" s="1309">
        <f t="shared" si="31"/>
        <v>4</v>
      </c>
      <c r="H151" s="1309"/>
      <c r="I151" s="1310">
        <f t="shared" si="32"/>
        <v>9.0909090909090912E-2</v>
      </c>
      <c r="J151" s="1311"/>
      <c r="Q151" s="3"/>
      <c r="AB151" s="1306" t="s">
        <v>64</v>
      </c>
      <c r="AC151" s="1307"/>
      <c r="AD151" s="1308"/>
      <c r="AE151" s="1470">
        <f>U101</f>
        <v>2</v>
      </c>
      <c r="AF151" s="1309"/>
      <c r="AG151" s="1310">
        <f t="shared" si="33"/>
        <v>4.5454545454545456E-2</v>
      </c>
      <c r="AH151" s="1311"/>
      <c r="AY151" s="1306" t="s">
        <v>64</v>
      </c>
      <c r="AZ151" s="1307"/>
      <c r="BA151" s="1308"/>
      <c r="BB151" s="1470">
        <f>AL101</f>
        <v>2</v>
      </c>
      <c r="BC151" s="1309"/>
      <c r="BD151" s="1310">
        <f t="shared" si="34"/>
        <v>4.5454545454545456E-2</v>
      </c>
      <c r="BE151" s="1311"/>
    </row>
    <row r="152" spans="4:72" ht="16.2" thickBot="1" x14ac:dyDescent="0.35">
      <c r="D152" s="1471" t="s">
        <v>88</v>
      </c>
      <c r="E152" s="1472"/>
      <c r="F152" s="1472"/>
      <c r="G152" s="1475">
        <f t="shared" si="31"/>
        <v>4</v>
      </c>
      <c r="H152" s="1473"/>
      <c r="I152" s="1474">
        <f t="shared" si="32"/>
        <v>9.0909090909090912E-2</v>
      </c>
      <c r="J152" s="1065"/>
      <c r="Q152" s="3"/>
      <c r="AB152" s="1471" t="s">
        <v>88</v>
      </c>
      <c r="AC152" s="1472"/>
      <c r="AD152" s="1472"/>
      <c r="AE152" s="1475">
        <f>V105</f>
        <v>2</v>
      </c>
      <c r="AF152" s="1473"/>
      <c r="AG152" s="1474">
        <f t="shared" si="33"/>
        <v>4.5454545454545456E-2</v>
      </c>
      <c r="AH152" s="1065"/>
      <c r="AY152" s="1471" t="s">
        <v>88</v>
      </c>
      <c r="AZ152" s="1472"/>
      <c r="BA152" s="1472"/>
      <c r="BB152" s="1475">
        <f>AM105</f>
        <v>2</v>
      </c>
      <c r="BC152" s="1473"/>
      <c r="BD152" s="1474">
        <f t="shared" si="34"/>
        <v>4.5454545454545456E-2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1485" t="s">
        <v>95</v>
      </c>
      <c r="E156" s="1486"/>
      <c r="F156" s="1486"/>
      <c r="G156" s="1486"/>
      <c r="H156" s="1486"/>
      <c r="I156" s="1486"/>
      <c r="J156" s="1486"/>
      <c r="K156" s="1486"/>
      <c r="L156" s="1486"/>
      <c r="M156" s="1486"/>
      <c r="N156" s="1486"/>
      <c r="O156" s="1487"/>
      <c r="P156" s="1487"/>
      <c r="Q156" s="1488"/>
    </row>
    <row r="157" spans="4:72" ht="22.2" thickTop="1" thickBot="1" x14ac:dyDescent="0.45">
      <c r="D157" s="674"/>
      <c r="E157" s="675"/>
      <c r="F157" s="676"/>
      <c r="G157" s="1489" t="s">
        <v>65</v>
      </c>
      <c r="H157" s="1490"/>
      <c r="I157" s="1491"/>
      <c r="J157" s="1020"/>
      <c r="K157" s="1489"/>
      <c r="L157" s="1490"/>
      <c r="M157" s="1491"/>
      <c r="N157" s="677"/>
      <c r="O157" s="1492" t="s">
        <v>96</v>
      </c>
      <c r="P157" s="1493"/>
      <c r="Q157" s="1494"/>
      <c r="R157" s="1024"/>
      <c r="S157" s="1495"/>
      <c r="T157" s="1496"/>
      <c r="U157" s="1497"/>
      <c r="V157" s="1028"/>
      <c r="W157" s="1492"/>
      <c r="X157" s="1493"/>
      <c r="Y157" s="1494"/>
      <c r="Z157" s="678"/>
      <c r="AA157" s="1498" t="s">
        <v>97</v>
      </c>
      <c r="AB157" s="1499"/>
      <c r="AC157" s="1500"/>
      <c r="AD157" s="1020"/>
      <c r="AE157" s="1498"/>
      <c r="AF157" s="1499"/>
      <c r="AG157" s="1500"/>
      <c r="AH157" s="1028"/>
      <c r="AI157" s="1498"/>
      <c r="AJ157" s="1499"/>
      <c r="AK157" s="1500"/>
      <c r="AL157" s="678"/>
      <c r="AM157" s="1501" t="s">
        <v>98</v>
      </c>
      <c r="AN157" s="1502"/>
      <c r="AO157" s="1503"/>
      <c r="AP157" s="191"/>
      <c r="AQ157" s="1504" t="s">
        <v>64</v>
      </c>
      <c r="AR157" s="1505"/>
      <c r="AS157" s="1506"/>
    </row>
    <row r="158" spans="4:72" ht="24.6" thickTop="1" thickBot="1" x14ac:dyDescent="0.5">
      <c r="D158" s="679"/>
      <c r="E158" s="680"/>
      <c r="F158" s="681"/>
      <c r="G158" s="1507" t="s">
        <v>99</v>
      </c>
      <c r="H158" s="1508"/>
      <c r="I158" s="1509"/>
      <c r="J158" s="133"/>
      <c r="K158" s="1507" t="s">
        <v>100</v>
      </c>
      <c r="L158" s="1508"/>
      <c r="M158" s="1509"/>
      <c r="N158" s="127"/>
      <c r="O158" s="1510" t="s">
        <v>99</v>
      </c>
      <c r="P158" s="1511"/>
      <c r="Q158" s="1512"/>
      <c r="R158" s="191"/>
      <c r="S158" s="1513" t="s">
        <v>101</v>
      </c>
      <c r="T158" s="1514"/>
      <c r="U158" s="1515"/>
      <c r="W158" s="1510" t="s">
        <v>100</v>
      </c>
      <c r="X158" s="1511"/>
      <c r="Y158" s="1516"/>
      <c r="Z158" s="682"/>
      <c r="AA158" s="1517" t="s">
        <v>99</v>
      </c>
      <c r="AB158" s="1518"/>
      <c r="AC158" s="1050"/>
      <c r="AD158" s="191"/>
      <c r="AE158" s="1519" t="s">
        <v>101</v>
      </c>
      <c r="AF158" s="1519"/>
      <c r="AG158" s="1519"/>
      <c r="AI158" s="1517" t="s">
        <v>100</v>
      </c>
      <c r="AJ158" s="1518"/>
      <c r="AK158" s="1520"/>
      <c r="AL158" s="682"/>
      <c r="AM158" s="121"/>
      <c r="AN158" s="155"/>
      <c r="AO158" s="157"/>
      <c r="AP158" s="191"/>
      <c r="AQ158" s="677"/>
      <c r="AR158" s="683"/>
      <c r="AS158" s="684"/>
      <c r="AV158" s="1485" t="s">
        <v>95</v>
      </c>
      <c r="AW158" s="1486"/>
      <c r="AX158" s="1486"/>
      <c r="AY158" s="1486"/>
      <c r="AZ158" s="1486"/>
      <c r="BA158" s="1486"/>
      <c r="BB158" s="1486"/>
      <c r="BC158" s="1486"/>
      <c r="BD158" s="1486"/>
      <c r="BE158" s="1486"/>
      <c r="BF158" s="1486"/>
      <c r="BG158" s="1486"/>
      <c r="BH158" s="1486"/>
      <c r="BI158" s="1521"/>
    </row>
    <row r="159" spans="4:72" ht="22.2" thickTop="1" thickBot="1" x14ac:dyDescent="0.35">
      <c r="D159" s="1522" t="s">
        <v>102</v>
      </c>
      <c r="E159" s="970"/>
      <c r="F159" s="118"/>
      <c r="G159" s="685" t="s">
        <v>103</v>
      </c>
      <c r="H159" s="686" t="s">
        <v>104</v>
      </c>
      <c r="I159" s="687" t="s">
        <v>105</v>
      </c>
      <c r="J159" s="117"/>
      <c r="K159" s="685" t="s">
        <v>103</v>
      </c>
      <c r="L159" s="686" t="s">
        <v>104</v>
      </c>
      <c r="M159" s="687" t="s">
        <v>105</v>
      </c>
      <c r="N159" s="117"/>
      <c r="O159" s="685" t="s">
        <v>103</v>
      </c>
      <c r="P159" s="686" t="s">
        <v>104</v>
      </c>
      <c r="Q159" s="688" t="s">
        <v>105</v>
      </c>
      <c r="R159"/>
      <c r="S159" s="689" t="s">
        <v>103</v>
      </c>
      <c r="T159" s="197" t="s">
        <v>104</v>
      </c>
      <c r="U159" s="690" t="s">
        <v>105</v>
      </c>
      <c r="W159" s="685" t="s">
        <v>103</v>
      </c>
      <c r="X159" s="686" t="s">
        <v>104</v>
      </c>
      <c r="Y159" s="687" t="s">
        <v>105</v>
      </c>
      <c r="Z159" s="691"/>
      <c r="AA159" s="685" t="s">
        <v>103</v>
      </c>
      <c r="AB159" s="686" t="s">
        <v>104</v>
      </c>
      <c r="AC159" s="688" t="s">
        <v>105</v>
      </c>
      <c r="AD159"/>
      <c r="AE159" s="692" t="s">
        <v>103</v>
      </c>
      <c r="AF159" s="197" t="s">
        <v>104</v>
      </c>
      <c r="AG159" s="693" t="s">
        <v>105</v>
      </c>
      <c r="AI159" s="685" t="s">
        <v>103</v>
      </c>
      <c r="AJ159" s="686" t="s">
        <v>104</v>
      </c>
      <c r="AK159" s="687" t="s">
        <v>105</v>
      </c>
      <c r="AL159" s="691"/>
      <c r="AM159" s="685" t="s">
        <v>103</v>
      </c>
      <c r="AN159" s="686" t="s">
        <v>104</v>
      </c>
      <c r="AO159" s="687" t="s">
        <v>105</v>
      </c>
      <c r="AP159"/>
      <c r="AQ159" s="694" t="s">
        <v>103</v>
      </c>
      <c r="AR159" s="695" t="s">
        <v>104</v>
      </c>
      <c r="AS159" s="696" t="s">
        <v>105</v>
      </c>
      <c r="AV159" s="1523"/>
      <c r="AW159" s="1524"/>
      <c r="AX159" s="1523"/>
      <c r="AY159" s="1524"/>
      <c r="AZ159" s="697"/>
      <c r="BA159" s="1527"/>
      <c r="BB159" s="1528"/>
      <c r="BC159" s="1337"/>
      <c r="BD159" s="1338"/>
      <c r="BE159" s="698"/>
      <c r="BF159" s="1523"/>
      <c r="BG159" s="1524"/>
      <c r="BH159" s="1523"/>
      <c r="BI159" s="1524"/>
      <c r="BJ159" s="1533" t="s">
        <v>77</v>
      </c>
      <c r="BK159" s="1533"/>
      <c r="BL159" s="1533"/>
      <c r="BM159" s="1533"/>
      <c r="BN159" s="988"/>
    </row>
    <row r="160" spans="4:72" ht="19.2" thickTop="1" thickBot="1" x14ac:dyDescent="0.35">
      <c r="D160" s="1534"/>
      <c r="E160" s="1535"/>
      <c r="F160" s="118"/>
      <c r="G160" s="699"/>
      <c r="H160" s="700"/>
      <c r="I160" s="701"/>
      <c r="J160" s="118"/>
      <c r="K160" s="699"/>
      <c r="L160" s="700"/>
      <c r="M160" s="701"/>
      <c r="N160" s="118"/>
      <c r="O160" s="699"/>
      <c r="P160" s="700"/>
      <c r="Q160" s="702"/>
      <c r="R160" s="115"/>
      <c r="S160" s="699"/>
      <c r="T160" s="700"/>
      <c r="U160" s="701"/>
      <c r="W160" s="699"/>
      <c r="X160" s="700"/>
      <c r="Y160" s="701"/>
      <c r="Z160" s="691"/>
      <c r="AA160" s="699"/>
      <c r="AB160" s="700"/>
      <c r="AC160" s="702"/>
      <c r="AD160"/>
      <c r="AE160" s="699"/>
      <c r="AF160" s="700"/>
      <c r="AG160" s="701"/>
      <c r="AI160" s="699"/>
      <c r="AJ160" s="700"/>
      <c r="AK160" s="701"/>
      <c r="AL160" s="691"/>
      <c r="AM160" s="699"/>
      <c r="AN160" s="700"/>
      <c r="AO160" s="701"/>
      <c r="AP160"/>
      <c r="AQ160" s="699"/>
      <c r="AR160" s="700"/>
      <c r="AS160" s="701"/>
      <c r="AV160" s="1523"/>
      <c r="AW160" s="1524"/>
      <c r="AX160" s="1523"/>
      <c r="AY160" s="1524"/>
      <c r="AZ160" s="697"/>
      <c r="BA160" s="1529"/>
      <c r="BB160" s="1530"/>
      <c r="BC160" s="1340"/>
      <c r="BD160" s="1341"/>
      <c r="BE160" s="698"/>
      <c r="BF160" s="1523"/>
      <c r="BG160" s="1524"/>
      <c r="BH160" s="1523"/>
      <c r="BI160" s="1524"/>
      <c r="BJ160" s="1533"/>
      <c r="BK160" s="1533"/>
      <c r="BL160" s="1533"/>
      <c r="BM160" s="1533"/>
      <c r="BN160" s="988"/>
    </row>
    <row r="161" spans="4:66" ht="19.2" thickTop="1" thickBot="1" x14ac:dyDescent="0.35">
      <c r="D161" s="1534"/>
      <c r="E161" s="1535"/>
      <c r="F161" s="118"/>
      <c r="G161" s="699"/>
      <c r="H161" s="700"/>
      <c r="I161" s="701"/>
      <c r="J161" s="118"/>
      <c r="K161" s="699"/>
      <c r="L161" s="700"/>
      <c r="M161" s="701"/>
      <c r="N161" s="118"/>
      <c r="O161" s="699"/>
      <c r="P161" s="700"/>
      <c r="Q161" s="702"/>
      <c r="R161" s="115"/>
      <c r="S161" s="699"/>
      <c r="T161" s="700"/>
      <c r="U161" s="701"/>
      <c r="W161" s="699"/>
      <c r="X161" s="700"/>
      <c r="Y161" s="701"/>
      <c r="Z161" s="691"/>
      <c r="AA161" s="699"/>
      <c r="AB161" s="700"/>
      <c r="AC161" s="702"/>
      <c r="AD161"/>
      <c r="AE161" s="699"/>
      <c r="AF161" s="700"/>
      <c r="AG161" s="701"/>
      <c r="AI161" s="699"/>
      <c r="AJ161" s="700"/>
      <c r="AK161" s="701"/>
      <c r="AL161" s="691"/>
      <c r="AM161" s="699"/>
      <c r="AN161" s="700"/>
      <c r="AO161" s="701"/>
      <c r="AP161"/>
      <c r="AQ161" s="699"/>
      <c r="AR161" s="700"/>
      <c r="AS161" s="701"/>
      <c r="AV161" s="1525"/>
      <c r="AW161" s="1526"/>
      <c r="AX161" s="1525"/>
      <c r="AY161" s="1526"/>
      <c r="AZ161" s="703"/>
      <c r="BA161" s="1531"/>
      <c r="BB161" s="1532"/>
      <c r="BC161" s="1343"/>
      <c r="BD161" s="986"/>
      <c r="BE161" s="704"/>
      <c r="BF161" s="1525"/>
      <c r="BG161" s="1526"/>
      <c r="BH161" s="1525"/>
      <c r="BI161" s="1526"/>
      <c r="BJ161" s="1533"/>
      <c r="BK161" s="1533"/>
      <c r="BL161" s="1533"/>
      <c r="BM161" s="1533"/>
      <c r="BN161" s="988"/>
    </row>
    <row r="162" spans="4:66" ht="19.2" thickTop="1" thickBot="1" x14ac:dyDescent="0.35">
      <c r="D162" s="1534"/>
      <c r="E162" s="1535"/>
      <c r="F162" s="118"/>
      <c r="G162" s="699"/>
      <c r="H162" s="700"/>
      <c r="I162" s="701"/>
      <c r="J162" s="118"/>
      <c r="K162" s="699"/>
      <c r="L162" s="700"/>
      <c r="M162" s="701"/>
      <c r="N162" s="118"/>
      <c r="O162" s="699"/>
      <c r="P162" s="700"/>
      <c r="Q162" s="702"/>
      <c r="R162" s="115"/>
      <c r="S162" s="699"/>
      <c r="T162" s="700"/>
      <c r="U162" s="701"/>
      <c r="W162" s="699"/>
      <c r="X162" s="700"/>
      <c r="Y162" s="701"/>
      <c r="Z162" s="691"/>
      <c r="AA162" s="699"/>
      <c r="AB162" s="700"/>
      <c r="AC162" s="702"/>
      <c r="AD162"/>
      <c r="AE162" s="699"/>
      <c r="AF162" s="700"/>
      <c r="AG162" s="701"/>
      <c r="AI162" s="699"/>
      <c r="AJ162" s="700"/>
      <c r="AK162" s="701"/>
      <c r="AL162" s="691"/>
      <c r="AM162" s="699"/>
      <c r="AN162" s="700"/>
      <c r="AO162" s="701"/>
      <c r="AP162"/>
      <c r="AQ162" s="699"/>
      <c r="AR162" s="700"/>
      <c r="AS162" s="701"/>
      <c r="AV162" s="139"/>
      <c r="AW162" s="1536"/>
      <c r="AX162" s="1537"/>
      <c r="AY162" s="1542"/>
      <c r="AZ162" s="1543"/>
      <c r="BA162" s="697"/>
      <c r="BB162" s="1548"/>
      <c r="BC162" s="1548"/>
      <c r="BD162" s="698"/>
      <c r="BE162" s="1542"/>
      <c r="BF162" s="1543"/>
      <c r="BG162" s="1536"/>
      <c r="BH162" s="1537"/>
      <c r="BI162" s="139"/>
      <c r="BJ162" s="1533"/>
      <c r="BK162" s="1533"/>
      <c r="BL162" s="1533"/>
      <c r="BM162" s="1533"/>
      <c r="BN162" s="988"/>
    </row>
    <row r="163" spans="4:66" ht="19.2" thickTop="1" thickBot="1" x14ac:dyDescent="0.35">
      <c r="D163" s="1534"/>
      <c r="E163" s="1535"/>
      <c r="F163" s="118"/>
      <c r="G163" s="699"/>
      <c r="H163" s="700"/>
      <c r="I163" s="701"/>
      <c r="J163" s="118"/>
      <c r="K163" s="699"/>
      <c r="L163" s="700"/>
      <c r="M163" s="701"/>
      <c r="N163" s="118"/>
      <c r="O163" s="699"/>
      <c r="P163" s="700"/>
      <c r="Q163" s="702"/>
      <c r="R163" s="115"/>
      <c r="S163" s="699"/>
      <c r="T163" s="700"/>
      <c r="U163" s="701"/>
      <c r="W163" s="699"/>
      <c r="X163" s="700"/>
      <c r="Y163" s="701"/>
      <c r="Z163" s="691"/>
      <c r="AA163" s="699"/>
      <c r="AB163" s="700"/>
      <c r="AC163" s="702"/>
      <c r="AD163"/>
      <c r="AE163" s="699"/>
      <c r="AF163" s="700"/>
      <c r="AG163" s="701"/>
      <c r="AI163" s="699"/>
      <c r="AJ163" s="700"/>
      <c r="AK163" s="701"/>
      <c r="AL163" s="691"/>
      <c r="AM163" s="699"/>
      <c r="AN163" s="700"/>
      <c r="AO163" s="701"/>
      <c r="AP163"/>
      <c r="AQ163" s="699"/>
      <c r="AR163" s="700"/>
      <c r="AS163" s="701"/>
      <c r="AV163" s="140"/>
      <c r="AW163" s="1538"/>
      <c r="AX163" s="1539"/>
      <c r="AY163" s="1544"/>
      <c r="AZ163" s="1545"/>
      <c r="BA163" s="140"/>
      <c r="BB163" s="1549"/>
      <c r="BC163" s="1549"/>
      <c r="BD163" s="140"/>
      <c r="BE163" s="1544"/>
      <c r="BF163" s="1545"/>
      <c r="BG163" s="1538"/>
      <c r="BH163" s="1539"/>
      <c r="BI163" s="140"/>
      <c r="BJ163" s="1533"/>
      <c r="BK163" s="1533"/>
      <c r="BL163" s="1533"/>
      <c r="BM163" s="1533"/>
      <c r="BN163" s="988"/>
    </row>
    <row r="164" spans="4:66" ht="19.2" thickTop="1" thickBot="1" x14ac:dyDescent="0.35">
      <c r="D164" s="1534"/>
      <c r="E164" s="1535"/>
      <c r="F164" s="118"/>
      <c r="G164" s="699"/>
      <c r="H164" s="700"/>
      <c r="I164" s="701"/>
      <c r="J164" s="118"/>
      <c r="K164" s="699"/>
      <c r="L164" s="700"/>
      <c r="M164" s="701"/>
      <c r="N164" s="118"/>
      <c r="O164" s="699"/>
      <c r="P164" s="700"/>
      <c r="Q164" s="702"/>
      <c r="R164" s="115"/>
      <c r="S164" s="699"/>
      <c r="T164" s="700"/>
      <c r="U164" s="701"/>
      <c r="W164" s="699"/>
      <c r="X164" s="700"/>
      <c r="Y164" s="701"/>
      <c r="Z164" s="691"/>
      <c r="AA164" s="699"/>
      <c r="AB164" s="700"/>
      <c r="AC164" s="702"/>
      <c r="AD164"/>
      <c r="AE164" s="699"/>
      <c r="AF164" s="700"/>
      <c r="AG164" s="701"/>
      <c r="AI164" s="699"/>
      <c r="AJ164" s="700"/>
      <c r="AK164" s="701"/>
      <c r="AL164" s="691"/>
      <c r="AM164" s="699"/>
      <c r="AN164" s="700"/>
      <c r="AO164" s="701"/>
      <c r="AP164"/>
      <c r="AQ164" s="699"/>
      <c r="AR164" s="700"/>
      <c r="AS164" s="701"/>
      <c r="AV164" s="140"/>
      <c r="AW164" s="1540"/>
      <c r="AX164" s="1541"/>
      <c r="AY164" s="1546"/>
      <c r="AZ164" s="1547"/>
      <c r="BA164" s="141"/>
      <c r="BB164" s="1550"/>
      <c r="BC164" s="1551"/>
      <c r="BD164" s="141"/>
      <c r="BE164" s="1546"/>
      <c r="BF164" s="1547"/>
      <c r="BG164" s="1540"/>
      <c r="BH164" s="1541"/>
      <c r="BI164" s="140"/>
      <c r="BJ164" s="1533"/>
      <c r="BK164" s="1533"/>
      <c r="BL164" s="1533"/>
      <c r="BM164" s="1533"/>
      <c r="BN164" s="988"/>
    </row>
    <row r="165" spans="4:66" ht="19.2" thickTop="1" thickBot="1" x14ac:dyDescent="0.35">
      <c r="D165" s="1534"/>
      <c r="E165" s="1535"/>
      <c r="F165" s="118"/>
      <c r="G165" s="699"/>
      <c r="H165" s="700"/>
      <c r="I165" s="701"/>
      <c r="J165" s="118"/>
      <c r="K165" s="699"/>
      <c r="L165" s="700"/>
      <c r="M165" s="701"/>
      <c r="N165" s="118"/>
      <c r="O165" s="699"/>
      <c r="P165" s="700"/>
      <c r="Q165" s="702"/>
      <c r="R165" s="115"/>
      <c r="S165" s="699"/>
      <c r="T165" s="700"/>
      <c r="U165" s="701"/>
      <c r="W165" s="699"/>
      <c r="X165" s="700"/>
      <c r="Y165" s="701"/>
      <c r="Z165" s="691"/>
      <c r="AA165" s="699"/>
      <c r="AB165" s="700"/>
      <c r="AC165" s="702"/>
      <c r="AD165"/>
      <c r="AE165" s="699"/>
      <c r="AF165" s="700"/>
      <c r="AG165" s="701"/>
      <c r="AI165" s="699"/>
      <c r="AJ165" s="700"/>
      <c r="AK165" s="701"/>
      <c r="AL165" s="691"/>
      <c r="AM165" s="699"/>
      <c r="AN165" s="700"/>
      <c r="AO165" s="701"/>
      <c r="AP165"/>
      <c r="AQ165" s="699"/>
      <c r="AR165" s="700"/>
      <c r="AS165" s="701"/>
      <c r="AV165" s="697"/>
      <c r="AW165" s="705"/>
      <c r="AX165" s="1536"/>
      <c r="AY165" s="1552"/>
      <c r="AZ165" s="1553"/>
      <c r="BA165" s="1558"/>
      <c r="BB165" s="1559"/>
      <c r="BC165" s="1560"/>
      <c r="BD165" s="1561"/>
      <c r="BE165" s="1562"/>
      <c r="BF165" s="1563"/>
      <c r="BG165" s="1537"/>
      <c r="BH165" s="706"/>
      <c r="BI165" s="698"/>
      <c r="BJ165" s="1533"/>
      <c r="BK165" s="1533"/>
      <c r="BL165" s="1533"/>
      <c r="BM165" s="1533"/>
      <c r="BN165" s="988"/>
    </row>
    <row r="166" spans="4:66" ht="19.2" thickTop="1" thickBot="1" x14ac:dyDescent="0.35">
      <c r="D166" s="1534"/>
      <c r="E166" s="1535"/>
      <c r="F166" s="118"/>
      <c r="G166" s="699"/>
      <c r="H166" s="700"/>
      <c r="I166" s="701"/>
      <c r="J166" s="118"/>
      <c r="K166" s="699"/>
      <c r="L166" s="700"/>
      <c r="M166" s="701"/>
      <c r="N166" s="118"/>
      <c r="O166" s="699"/>
      <c r="P166" s="700"/>
      <c r="Q166" s="702"/>
      <c r="R166" s="115"/>
      <c r="S166" s="699"/>
      <c r="T166" s="700"/>
      <c r="U166" s="701"/>
      <c r="W166" s="699"/>
      <c r="X166" s="700"/>
      <c r="Y166" s="701"/>
      <c r="Z166" s="691"/>
      <c r="AA166" s="699"/>
      <c r="AB166" s="700"/>
      <c r="AC166" s="702"/>
      <c r="AD166"/>
      <c r="AE166" s="699"/>
      <c r="AF166" s="700"/>
      <c r="AG166" s="701"/>
      <c r="AI166" s="699"/>
      <c r="AJ166" s="700"/>
      <c r="AK166" s="701"/>
      <c r="AL166" s="691"/>
      <c r="AM166" s="699"/>
      <c r="AN166" s="700"/>
      <c r="AO166" s="701"/>
      <c r="AP166"/>
      <c r="AQ166" s="699"/>
      <c r="AR166" s="700"/>
      <c r="AS166" s="701"/>
      <c r="AV166" s="697"/>
      <c r="AW166" s="698"/>
      <c r="AX166" s="1538"/>
      <c r="AY166" s="1554"/>
      <c r="AZ166" s="1555"/>
      <c r="BA166" s="1558"/>
      <c r="BB166" s="1559"/>
      <c r="BC166" s="1560"/>
      <c r="BD166" s="1561"/>
      <c r="BE166" s="1564"/>
      <c r="BF166" s="1565"/>
      <c r="BG166" s="1539"/>
      <c r="BH166" s="697"/>
      <c r="BI166" s="698"/>
      <c r="BJ166" s="1533"/>
      <c r="BK166" s="1533"/>
      <c r="BL166" s="1533"/>
      <c r="BM166" s="1533"/>
      <c r="BN166" s="988"/>
    </row>
    <row r="167" spans="4:66" ht="19.2" thickTop="1" thickBot="1" x14ac:dyDescent="0.35">
      <c r="D167" s="1534"/>
      <c r="E167" s="1535"/>
      <c r="F167" s="118"/>
      <c r="G167" s="699"/>
      <c r="H167" s="700"/>
      <c r="I167" s="701"/>
      <c r="J167" s="118"/>
      <c r="K167" s="699"/>
      <c r="L167" s="700"/>
      <c r="M167" s="701"/>
      <c r="N167" s="118"/>
      <c r="O167" s="699"/>
      <c r="P167" s="700"/>
      <c r="Q167" s="702"/>
      <c r="R167" s="115"/>
      <c r="S167" s="699"/>
      <c r="T167" s="700"/>
      <c r="U167" s="701"/>
      <c r="W167" s="699"/>
      <c r="X167" s="700"/>
      <c r="Y167" s="701"/>
      <c r="Z167" s="691"/>
      <c r="AA167" s="699"/>
      <c r="AB167" s="700"/>
      <c r="AC167" s="702"/>
      <c r="AD167"/>
      <c r="AE167" s="699"/>
      <c r="AF167" s="700"/>
      <c r="AG167" s="701"/>
      <c r="AI167" s="699"/>
      <c r="AJ167" s="700"/>
      <c r="AK167" s="701"/>
      <c r="AL167" s="691"/>
      <c r="AM167" s="699"/>
      <c r="AN167" s="700"/>
      <c r="AO167" s="701"/>
      <c r="AP167"/>
      <c r="AQ167" s="699"/>
      <c r="AR167" s="700"/>
      <c r="AS167" s="701"/>
      <c r="AV167" s="697"/>
      <c r="AW167" s="698"/>
      <c r="AX167" s="1540"/>
      <c r="AY167" s="1556"/>
      <c r="AZ167" s="1557"/>
      <c r="BA167" s="1558"/>
      <c r="BB167" s="1559"/>
      <c r="BC167" s="1560"/>
      <c r="BD167" s="1561"/>
      <c r="BE167" s="1566"/>
      <c r="BF167" s="1567"/>
      <c r="BG167" s="1541"/>
      <c r="BH167" s="697"/>
      <c r="BI167" s="698"/>
    </row>
    <row r="168" spans="4:66" ht="19.2" thickTop="1" thickBot="1" x14ac:dyDescent="0.35">
      <c r="D168" s="1534"/>
      <c r="E168" s="1535"/>
      <c r="F168" s="118"/>
      <c r="G168" s="699"/>
      <c r="H168" s="700"/>
      <c r="I168" s="701"/>
      <c r="J168" s="118"/>
      <c r="K168" s="699"/>
      <c r="L168" s="700"/>
      <c r="M168" s="701"/>
      <c r="N168" s="118"/>
      <c r="O168" s="699"/>
      <c r="P168" s="700"/>
      <c r="Q168" s="702"/>
      <c r="R168" s="115"/>
      <c r="S168" s="699"/>
      <c r="T168" s="700"/>
      <c r="U168" s="701"/>
      <c r="W168" s="699"/>
      <c r="X168" s="700"/>
      <c r="Y168" s="701"/>
      <c r="Z168" s="691"/>
      <c r="AA168" s="699"/>
      <c r="AB168" s="700"/>
      <c r="AC168" s="702"/>
      <c r="AD168"/>
      <c r="AE168" s="699"/>
      <c r="AF168" s="700"/>
      <c r="AG168" s="701"/>
      <c r="AI168" s="699"/>
      <c r="AJ168" s="700"/>
      <c r="AK168" s="701"/>
      <c r="AL168" s="691"/>
      <c r="AM168" s="699"/>
      <c r="AN168" s="700"/>
      <c r="AO168" s="701"/>
      <c r="AP168"/>
      <c r="AQ168" s="699"/>
      <c r="AR168" s="700"/>
      <c r="AS168" s="701"/>
      <c r="AV168" s="697"/>
      <c r="AW168" s="663"/>
      <c r="AX168" s="707"/>
      <c r="AY168" s="708"/>
      <c r="AZ168" s="1562"/>
      <c r="BA168" s="1568"/>
      <c r="BB168" s="1568"/>
      <c r="BC168" s="1569"/>
      <c r="BD168" s="1569"/>
      <c r="BE168" s="1553"/>
      <c r="BF168" s="709"/>
      <c r="BG168" s="707"/>
      <c r="BH168" s="137"/>
      <c r="BI168" s="698"/>
    </row>
    <row r="169" spans="4:66" ht="19.2" thickTop="1" thickBot="1" x14ac:dyDescent="0.35">
      <c r="D169" s="1534"/>
      <c r="E169" s="1535"/>
      <c r="F169" s="118"/>
      <c r="G169" s="699"/>
      <c r="H169" s="700"/>
      <c r="I169" s="701"/>
      <c r="J169" s="118"/>
      <c r="K169" s="699"/>
      <c r="L169" s="700"/>
      <c r="M169" s="701"/>
      <c r="N169" s="118"/>
      <c r="O169" s="699"/>
      <c r="P169" s="700"/>
      <c r="Q169" s="702"/>
      <c r="R169" s="115"/>
      <c r="S169" s="699"/>
      <c r="T169" s="700"/>
      <c r="U169" s="701"/>
      <c r="W169" s="699"/>
      <c r="X169" s="700"/>
      <c r="Y169" s="701"/>
      <c r="Z169" s="691"/>
      <c r="AA169" s="699"/>
      <c r="AB169" s="700"/>
      <c r="AC169" s="702"/>
      <c r="AD169"/>
      <c r="AE169" s="699"/>
      <c r="AF169" s="700"/>
      <c r="AG169" s="701"/>
      <c r="AI169" s="699"/>
      <c r="AJ169" s="700"/>
      <c r="AK169" s="701"/>
      <c r="AL169" s="691"/>
      <c r="AM169" s="699"/>
      <c r="AN169" s="700"/>
      <c r="AO169" s="701"/>
      <c r="AP169"/>
      <c r="AQ169" s="699"/>
      <c r="AR169" s="700"/>
      <c r="AS169" s="701"/>
      <c r="AV169" s="697"/>
      <c r="AW169" s="663"/>
      <c r="AX169" s="663"/>
      <c r="AY169" s="710"/>
      <c r="AZ169" s="1564"/>
      <c r="BA169" s="1570"/>
      <c r="BB169" s="1570"/>
      <c r="BC169" s="1571"/>
      <c r="BD169" s="1571"/>
      <c r="BE169" s="1555"/>
      <c r="BF169" s="711"/>
      <c r="BG169" s="663"/>
      <c r="BH169" s="137"/>
      <c r="BI169" s="698"/>
    </row>
    <row r="170" spans="4:66" ht="19.2" thickTop="1" thickBot="1" x14ac:dyDescent="0.35">
      <c r="D170" s="1534"/>
      <c r="E170" s="1535"/>
      <c r="F170" s="118"/>
      <c r="G170" s="699"/>
      <c r="H170" s="700"/>
      <c r="I170" s="701"/>
      <c r="J170" s="118"/>
      <c r="K170" s="699"/>
      <c r="L170" s="700"/>
      <c r="M170" s="701"/>
      <c r="N170" s="118"/>
      <c r="O170" s="699"/>
      <c r="P170" s="700"/>
      <c r="Q170" s="702"/>
      <c r="R170" s="115"/>
      <c r="S170" s="699"/>
      <c r="T170" s="700"/>
      <c r="U170" s="701"/>
      <c r="W170" s="699"/>
      <c r="X170" s="700"/>
      <c r="Y170" s="701"/>
      <c r="Z170" s="691"/>
      <c r="AA170" s="699"/>
      <c r="AB170" s="700"/>
      <c r="AC170" s="702"/>
      <c r="AD170"/>
      <c r="AE170" s="699"/>
      <c r="AF170" s="700"/>
      <c r="AG170" s="701"/>
      <c r="AI170" s="699"/>
      <c r="AJ170" s="700"/>
      <c r="AK170" s="701"/>
      <c r="AL170" s="691"/>
      <c r="AM170" s="699"/>
      <c r="AN170" s="700"/>
      <c r="AO170" s="701"/>
      <c r="AP170"/>
      <c r="AQ170" s="699"/>
      <c r="AR170" s="700"/>
      <c r="AS170" s="701"/>
      <c r="AV170" s="703"/>
      <c r="AW170" s="712"/>
      <c r="AX170" s="712"/>
      <c r="AY170" s="713"/>
      <c r="AZ170" s="1566"/>
      <c r="BA170" s="1572"/>
      <c r="BB170" s="1572"/>
      <c r="BC170" s="1573"/>
      <c r="BD170" s="1573"/>
      <c r="BE170" s="1557"/>
      <c r="BF170" s="714"/>
      <c r="BG170" s="712"/>
      <c r="BH170" s="715"/>
      <c r="BI170" s="704"/>
    </row>
    <row r="171" spans="4:66" ht="18.600000000000001" thickTop="1" thickBot="1" x14ac:dyDescent="0.35">
      <c r="D171" s="1534"/>
      <c r="E171" s="1535"/>
      <c r="F171" s="118"/>
      <c r="G171" s="699"/>
      <c r="H171" s="700"/>
      <c r="I171" s="701"/>
      <c r="J171" s="118"/>
      <c r="K171" s="699"/>
      <c r="L171" s="700"/>
      <c r="M171" s="701"/>
      <c r="N171" s="118"/>
      <c r="O171" s="699"/>
      <c r="P171" s="700"/>
      <c r="Q171" s="702"/>
      <c r="R171" s="115"/>
      <c r="S171" s="699"/>
      <c r="T171" s="700"/>
      <c r="U171" s="701"/>
      <c r="W171" s="699"/>
      <c r="X171" s="700"/>
      <c r="Y171" s="701"/>
      <c r="Z171" s="691"/>
      <c r="AA171" s="699"/>
      <c r="AB171" s="700"/>
      <c r="AC171" s="702"/>
      <c r="AD171"/>
      <c r="AE171" s="699"/>
      <c r="AF171" s="700"/>
      <c r="AG171" s="701"/>
      <c r="AI171" s="699"/>
      <c r="AJ171" s="700"/>
      <c r="AK171" s="701"/>
      <c r="AL171" s="691"/>
      <c r="AM171" s="699"/>
      <c r="AN171" s="700"/>
      <c r="AO171" s="701"/>
      <c r="AP171"/>
      <c r="AQ171" s="699"/>
      <c r="AR171" s="700"/>
      <c r="AS171" s="701"/>
    </row>
    <row r="172" spans="4:66" ht="18.600000000000001" thickTop="1" thickBot="1" x14ac:dyDescent="0.35">
      <c r="D172" s="1534"/>
      <c r="E172" s="1535"/>
      <c r="F172" s="118"/>
      <c r="G172" s="699"/>
      <c r="H172" s="700"/>
      <c r="I172" s="701"/>
      <c r="J172" s="118"/>
      <c r="K172" s="699"/>
      <c r="L172" s="700"/>
      <c r="M172" s="701"/>
      <c r="N172" s="118"/>
      <c r="O172" s="699"/>
      <c r="P172" s="700"/>
      <c r="Q172" s="702"/>
      <c r="R172" s="115"/>
      <c r="S172" s="699"/>
      <c r="T172" s="700"/>
      <c r="U172" s="701"/>
      <c r="W172" s="699"/>
      <c r="X172" s="700"/>
      <c r="Y172" s="701"/>
      <c r="Z172" s="691"/>
      <c r="AA172" s="699"/>
      <c r="AB172" s="700"/>
      <c r="AC172" s="702"/>
      <c r="AD172"/>
      <c r="AE172" s="699"/>
      <c r="AF172" s="700"/>
      <c r="AG172" s="701"/>
      <c r="AI172" s="699"/>
      <c r="AJ172" s="700"/>
      <c r="AK172" s="701"/>
      <c r="AL172" s="691"/>
      <c r="AM172" s="699"/>
      <c r="AN172" s="700"/>
      <c r="AO172" s="701"/>
      <c r="AP172"/>
      <c r="AQ172" s="699"/>
      <c r="AR172" s="700"/>
      <c r="AS172" s="701"/>
    </row>
    <row r="173" spans="4:66" ht="18.600000000000001" thickTop="1" thickBot="1" x14ac:dyDescent="0.35">
      <c r="D173" s="1534"/>
      <c r="E173" s="1535"/>
      <c r="F173" s="118"/>
      <c r="G173" s="699"/>
      <c r="H173" s="700"/>
      <c r="I173" s="701"/>
      <c r="J173" s="118"/>
      <c r="K173" s="699"/>
      <c r="L173" s="700"/>
      <c r="M173" s="701"/>
      <c r="N173" s="118"/>
      <c r="O173" s="699"/>
      <c r="P173" s="700"/>
      <c r="Q173" s="702"/>
      <c r="R173" s="115"/>
      <c r="S173" s="699"/>
      <c r="T173" s="700"/>
      <c r="U173" s="701"/>
      <c r="W173" s="699"/>
      <c r="X173" s="700"/>
      <c r="Y173" s="701"/>
      <c r="Z173" s="691"/>
      <c r="AA173" s="699"/>
      <c r="AB173" s="700"/>
      <c r="AC173" s="702"/>
      <c r="AD173"/>
      <c r="AE173" s="699"/>
      <c r="AF173" s="700"/>
      <c r="AG173" s="701"/>
      <c r="AI173" s="699"/>
      <c r="AJ173" s="700"/>
      <c r="AK173" s="701"/>
      <c r="AL173" s="691"/>
      <c r="AM173" s="699"/>
      <c r="AN173" s="700"/>
      <c r="AO173" s="701"/>
      <c r="AP173"/>
      <c r="AQ173" s="699"/>
      <c r="AR173" s="700"/>
      <c r="AS173" s="701"/>
    </row>
    <row r="174" spans="4:66" ht="18.600000000000001" thickTop="1" thickBot="1" x14ac:dyDescent="0.35">
      <c r="D174" s="1534"/>
      <c r="E174" s="1535"/>
      <c r="F174" s="118"/>
      <c r="G174" s="699"/>
      <c r="H174" s="700"/>
      <c r="I174" s="701"/>
      <c r="J174" s="118"/>
      <c r="K174" s="699"/>
      <c r="L174" s="700"/>
      <c r="M174" s="701"/>
      <c r="N174" s="118"/>
      <c r="O174" s="699"/>
      <c r="P174" s="700"/>
      <c r="Q174" s="702"/>
      <c r="R174" s="115"/>
      <c r="S174" s="699"/>
      <c r="T174" s="700"/>
      <c r="U174" s="701"/>
      <c r="W174" s="699"/>
      <c r="X174" s="700"/>
      <c r="Y174" s="701"/>
      <c r="Z174" s="691"/>
      <c r="AA174" s="699"/>
      <c r="AB174" s="700"/>
      <c r="AC174" s="702"/>
      <c r="AD174"/>
      <c r="AE174" s="699"/>
      <c r="AF174" s="700"/>
      <c r="AG174" s="701"/>
      <c r="AI174" s="699"/>
      <c r="AJ174" s="700"/>
      <c r="AK174" s="701"/>
      <c r="AL174" s="691"/>
      <c r="AM174" s="699"/>
      <c r="AN174" s="700"/>
      <c r="AO174" s="701"/>
      <c r="AP174"/>
      <c r="AQ174" s="699"/>
      <c r="AR174" s="700"/>
      <c r="AS174" s="701"/>
    </row>
    <row r="175" spans="4:66" ht="18.600000000000001" thickTop="1" thickBot="1" x14ac:dyDescent="0.35">
      <c r="D175" s="1534"/>
      <c r="E175" s="1535"/>
      <c r="F175" s="119"/>
      <c r="G175" s="699"/>
      <c r="H175" s="700"/>
      <c r="I175" s="701"/>
      <c r="J175" s="119"/>
      <c r="K175" s="699"/>
      <c r="L175" s="700"/>
      <c r="M175" s="701"/>
      <c r="N175" s="119"/>
      <c r="O175" s="699"/>
      <c r="P175" s="700"/>
      <c r="Q175" s="702"/>
      <c r="R175" s="115"/>
      <c r="S175" s="699"/>
      <c r="T175" s="700"/>
      <c r="U175" s="701"/>
      <c r="W175" s="699"/>
      <c r="X175" s="700"/>
      <c r="Y175" s="701"/>
      <c r="Z175" s="679"/>
      <c r="AA175" s="699"/>
      <c r="AB175" s="700"/>
      <c r="AC175" s="702"/>
      <c r="AD175"/>
      <c r="AE175" s="699"/>
      <c r="AF175" s="700"/>
      <c r="AG175" s="701"/>
      <c r="AI175" s="699"/>
      <c r="AJ175" s="700"/>
      <c r="AK175" s="701"/>
      <c r="AL175" s="679"/>
      <c r="AM175" s="699"/>
      <c r="AN175" s="700"/>
      <c r="AO175" s="701"/>
      <c r="AP175"/>
      <c r="AQ175" s="699"/>
      <c r="AR175" s="700"/>
      <c r="AS175" s="701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5" priority="1">
      <formula>ISERROR(M10)</formula>
    </cfRule>
  </conditionalFormatting>
  <pageMargins left="0.7" right="0.7" top="0.75" bottom="0.75" header="0.3" footer="0.3"/>
  <pageSetup paperSize="9" fitToWidth="0" pageOrder="overThenDown" orientation="portrait" r:id="rId1"/>
  <customProperties>
    <customPr name="EpmWorksheetKeyString_GUID" r:id="rId2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H176"/>
  <sheetViews>
    <sheetView showGridLines="0" zoomScale="70" workbookViewId="0">
      <selection activeCell="I20" sqref="I20"/>
    </sheetView>
  </sheetViews>
  <sheetFormatPr baseColWidth="10" defaultColWidth="9.109375" defaultRowHeight="14.4" x14ac:dyDescent="0.3"/>
  <cols>
    <col min="1" max="1" width="1.5546875" style="2" customWidth="1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8" style="1" bestFit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9.9" customHeight="1" thickBot="1" x14ac:dyDescent="0.35"/>
    <row r="2" spans="2:62" ht="19.2" thickTop="1" thickBot="1" x14ac:dyDescent="0.4">
      <c r="B2" s="6" t="s">
        <v>68</v>
      </c>
      <c r="C2" s="12">
        <v>5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15</v>
      </c>
      <c r="C4" s="16" t="s">
        <v>130</v>
      </c>
      <c r="D4" s="15">
        <v>36</v>
      </c>
    </row>
    <row r="5" spans="2:62" ht="21.6" thickBot="1" x14ac:dyDescent="0.45">
      <c r="B5" s="460">
        <v>19</v>
      </c>
      <c r="C5" s="17" t="s">
        <v>174</v>
      </c>
      <c r="D5" s="92">
        <v>34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>
        <v>28</v>
      </c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-2.5</v>
      </c>
      <c r="M10" s="249">
        <f t="shared" ref="M10:M24" si="1">IFERROR(O10/N10,"")</f>
        <v>0.33333333333333331</v>
      </c>
      <c r="N10" s="250">
        <f t="shared" ref="N10:N24" si="2">SUM(R10:V10)+SUM(AE10:AH10)+SUM(AK10:AN10)+SUM(Y10:AB10)</f>
        <v>3</v>
      </c>
      <c r="O10" s="251">
        <f t="shared" ref="O10:O24" si="3">R10+AE10+AK10+Y10</f>
        <v>1</v>
      </c>
      <c r="P10" s="252">
        <f t="shared" ref="P10:P24" si="4">IFERROR(R10/SUM(R10:V10),"")</f>
        <v>0</v>
      </c>
      <c r="Q10" s="253">
        <f t="shared" ref="Q10:Q24" si="5">IF(SUM(R10:V10)=0,"",SUM(R10:V10))</f>
        <v>2</v>
      </c>
      <c r="R10" s="254"/>
      <c r="S10" s="254">
        <v>1</v>
      </c>
      <c r="T10" s="254">
        <v>1</v>
      </c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>
        <f t="shared" ref="AC10:AC24" si="8">IFERROR(AE10/SUM(AE10:AH10),"")</f>
        <v>1</v>
      </c>
      <c r="AD10" s="253">
        <f t="shared" ref="AD10:AD24" si="9">IF(SUM(AE10:AH10)=0,"",SUM(AE10:AH10))</f>
        <v>1</v>
      </c>
      <c r="AE10" s="254">
        <v>1</v>
      </c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2</v>
      </c>
      <c r="AV10" s="257">
        <v>1</v>
      </c>
      <c r="AW10" s="254"/>
      <c r="AX10" s="254">
        <v>1</v>
      </c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>
        <v>9</v>
      </c>
      <c r="J11" s="264"/>
      <c r="K11" s="264"/>
      <c r="L11" s="265">
        <f t="shared" si="0"/>
        <v>0</v>
      </c>
      <c r="M11" s="266">
        <f t="shared" si="1"/>
        <v>0.5</v>
      </c>
      <c r="N11" s="267">
        <f t="shared" si="2"/>
        <v>2</v>
      </c>
      <c r="O11" s="268">
        <f t="shared" si="3"/>
        <v>1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>
        <f t="shared" si="6"/>
        <v>0.5</v>
      </c>
      <c r="X11" s="270">
        <f t="shared" si="7"/>
        <v>2</v>
      </c>
      <c r="Y11" s="271">
        <v>1</v>
      </c>
      <c r="Z11" s="271">
        <v>1</v>
      </c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>
        <v>60</v>
      </c>
      <c r="J12" s="264"/>
      <c r="K12" s="264"/>
      <c r="L12" s="265">
        <f t="shared" si="0"/>
        <v>-9</v>
      </c>
      <c r="M12" s="277">
        <f>IFERROR(O12/N12,"")</f>
        <v>0.14285714285714285</v>
      </c>
      <c r="N12" s="278">
        <f t="shared" si="2"/>
        <v>7</v>
      </c>
      <c r="O12" s="279">
        <f t="shared" si="3"/>
        <v>1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>
        <f t="shared" si="6"/>
        <v>0</v>
      </c>
      <c r="X12" s="281">
        <f t="shared" si="7"/>
        <v>3</v>
      </c>
      <c r="Y12" s="282"/>
      <c r="Z12" s="282">
        <v>2</v>
      </c>
      <c r="AA12" s="282"/>
      <c r="AB12" s="283">
        <v>1</v>
      </c>
      <c r="AC12" s="280">
        <f t="shared" si="8"/>
        <v>0.25</v>
      </c>
      <c r="AD12" s="281">
        <f t="shared" si="9"/>
        <v>4</v>
      </c>
      <c r="AE12" s="282">
        <v>1</v>
      </c>
      <c r="AF12" s="282">
        <v>3</v>
      </c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2</v>
      </c>
      <c r="AV12" s="285">
        <v>2</v>
      </c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>
        <v>12</v>
      </c>
      <c r="J13" s="264"/>
      <c r="K13" s="264"/>
      <c r="L13" s="265">
        <f t="shared" si="0"/>
        <v>-0.5</v>
      </c>
      <c r="M13" s="266">
        <f t="shared" si="1"/>
        <v>1</v>
      </c>
      <c r="N13" s="267">
        <f t="shared" si="2"/>
        <v>1</v>
      </c>
      <c r="O13" s="268">
        <f t="shared" si="3"/>
        <v>1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>
        <f t="shared" si="8"/>
        <v>1</v>
      </c>
      <c r="AD13" s="270">
        <f t="shared" si="9"/>
        <v>1</v>
      </c>
      <c r="AE13" s="271">
        <v>1</v>
      </c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1</v>
      </c>
      <c r="AV13" s="274"/>
      <c r="AW13" s="271"/>
      <c r="AX13" s="271"/>
      <c r="AY13" s="271"/>
      <c r="AZ13" s="271"/>
      <c r="BA13" s="271">
        <v>1</v>
      </c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>
        <v>12</v>
      </c>
      <c r="J14" s="264"/>
      <c r="K14" s="264"/>
      <c r="L14" s="265">
        <f t="shared" si="0"/>
        <v>-0.5</v>
      </c>
      <c r="M14" s="277">
        <f t="shared" si="1"/>
        <v>0.66666666666666663</v>
      </c>
      <c r="N14" s="278">
        <f t="shared" si="2"/>
        <v>3</v>
      </c>
      <c r="O14" s="279">
        <f t="shared" si="3"/>
        <v>2</v>
      </c>
      <c r="P14" s="280">
        <f t="shared" si="4"/>
        <v>0</v>
      </c>
      <c r="Q14" s="281">
        <f t="shared" si="5"/>
        <v>1</v>
      </c>
      <c r="R14" s="282"/>
      <c r="S14" s="282">
        <v>1</v>
      </c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>
        <f t="shared" si="8"/>
        <v>1</v>
      </c>
      <c r="AD14" s="281">
        <f t="shared" si="9"/>
        <v>2</v>
      </c>
      <c r="AE14" s="282">
        <v>2</v>
      </c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1</v>
      </c>
      <c r="AV14" s="285">
        <v>1</v>
      </c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>
        <v>60</v>
      </c>
      <c r="J15" s="264"/>
      <c r="K15" s="264"/>
      <c r="L15" s="265">
        <f t="shared" si="0"/>
        <v>-0.5</v>
      </c>
      <c r="M15" s="266">
        <f t="shared" si="1"/>
        <v>0.63636363636363635</v>
      </c>
      <c r="N15" s="267">
        <f t="shared" si="2"/>
        <v>11</v>
      </c>
      <c r="O15" s="268">
        <f t="shared" si="3"/>
        <v>7</v>
      </c>
      <c r="P15" s="269">
        <f t="shared" si="4"/>
        <v>0.4</v>
      </c>
      <c r="Q15" s="270">
        <f t="shared" si="5"/>
        <v>5</v>
      </c>
      <c r="R15" s="271">
        <v>2</v>
      </c>
      <c r="S15" s="271">
        <v>1</v>
      </c>
      <c r="T15" s="271">
        <v>2</v>
      </c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>
        <f t="shared" si="8"/>
        <v>1</v>
      </c>
      <c r="AD15" s="270">
        <f t="shared" si="9"/>
        <v>5</v>
      </c>
      <c r="AE15" s="271">
        <v>5</v>
      </c>
      <c r="AF15" s="271"/>
      <c r="AG15" s="271"/>
      <c r="AH15" s="272"/>
      <c r="AI15" s="269">
        <f t="shared" si="10"/>
        <v>0</v>
      </c>
      <c r="AJ15" s="270">
        <f t="shared" si="11"/>
        <v>1</v>
      </c>
      <c r="AK15" s="271"/>
      <c r="AL15" s="271">
        <v>1</v>
      </c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3</v>
      </c>
      <c r="AV15" s="274">
        <v>3</v>
      </c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>
        <v>33</v>
      </c>
      <c r="J16" s="264"/>
      <c r="K16" s="264"/>
      <c r="L16" s="265">
        <f t="shared" si="0"/>
        <v>3.5</v>
      </c>
      <c r="M16" s="277">
        <f t="shared" si="1"/>
        <v>1</v>
      </c>
      <c r="N16" s="278">
        <f t="shared" si="2"/>
        <v>4</v>
      </c>
      <c r="O16" s="279">
        <f t="shared" si="3"/>
        <v>4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>
        <f t="shared" si="6"/>
        <v>1</v>
      </c>
      <c r="X16" s="281">
        <f t="shared" si="7"/>
        <v>1</v>
      </c>
      <c r="Y16" s="282">
        <v>1</v>
      </c>
      <c r="Z16" s="282"/>
      <c r="AA16" s="282"/>
      <c r="AB16" s="283"/>
      <c r="AC16" s="280">
        <f t="shared" si="8"/>
        <v>1</v>
      </c>
      <c r="AD16" s="281">
        <f t="shared" si="9"/>
        <v>3</v>
      </c>
      <c r="AE16" s="282">
        <v>3</v>
      </c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1</v>
      </c>
      <c r="AP16" s="285"/>
      <c r="AQ16" s="282"/>
      <c r="AR16" s="282">
        <v>1</v>
      </c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>
        <v>51</v>
      </c>
      <c r="J17" s="264"/>
      <c r="K17" s="264"/>
      <c r="L17" s="265">
        <f t="shared" si="0"/>
        <v>4</v>
      </c>
      <c r="M17" s="266">
        <f t="shared" si="1"/>
        <v>1</v>
      </c>
      <c r="N17" s="267">
        <f t="shared" si="2"/>
        <v>4</v>
      </c>
      <c r="O17" s="268">
        <f t="shared" si="3"/>
        <v>4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>
        <f t="shared" si="10"/>
        <v>1</v>
      </c>
      <c r="AJ17" s="270">
        <f t="shared" si="11"/>
        <v>4</v>
      </c>
      <c r="AK17" s="271">
        <v>4</v>
      </c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>
        <v>41</v>
      </c>
      <c r="J18" s="264"/>
      <c r="K18" s="264"/>
      <c r="L18" s="265">
        <f t="shared" si="0"/>
        <v>-3</v>
      </c>
      <c r="M18" s="277">
        <f t="shared" si="1"/>
        <v>0.5</v>
      </c>
      <c r="N18" s="278">
        <f t="shared" si="2"/>
        <v>6</v>
      </c>
      <c r="O18" s="279">
        <f t="shared" si="3"/>
        <v>3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>
        <f t="shared" si="8"/>
        <v>0.6</v>
      </c>
      <c r="AD18" s="281">
        <f t="shared" si="9"/>
        <v>5</v>
      </c>
      <c r="AE18" s="282">
        <v>3</v>
      </c>
      <c r="AF18" s="282">
        <v>1</v>
      </c>
      <c r="AG18" s="282"/>
      <c r="AH18" s="283">
        <v>1</v>
      </c>
      <c r="AI18" s="280">
        <f t="shared" si="10"/>
        <v>0</v>
      </c>
      <c r="AJ18" s="281">
        <f t="shared" si="11"/>
        <v>1</v>
      </c>
      <c r="AK18" s="282"/>
      <c r="AL18" s="282"/>
      <c r="AM18" s="282"/>
      <c r="AN18" s="283">
        <v>1</v>
      </c>
      <c r="AO18" s="284">
        <f t="shared" si="12"/>
        <v>2</v>
      </c>
      <c r="AP18" s="285"/>
      <c r="AQ18" s="282"/>
      <c r="AR18" s="282">
        <v>2</v>
      </c>
      <c r="AS18" s="282"/>
      <c r="AT18" s="283"/>
      <c r="AU18" s="286">
        <f t="shared" si="13"/>
        <v>1</v>
      </c>
      <c r="AV18" s="285"/>
      <c r="AW18" s="282"/>
      <c r="AX18" s="282"/>
      <c r="AY18" s="282"/>
      <c r="AZ18" s="282">
        <v>1</v>
      </c>
      <c r="BA18" s="282"/>
      <c r="BB18" s="283"/>
      <c r="BC18" s="287"/>
      <c r="BD18" s="282">
        <v>1</v>
      </c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>
        <v>0</v>
      </c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>
        <v>54</v>
      </c>
      <c r="J20" s="264"/>
      <c r="K20" s="264"/>
      <c r="L20" s="265">
        <f t="shared" si="0"/>
        <v>3.5</v>
      </c>
      <c r="M20" s="277">
        <f t="shared" si="1"/>
        <v>0.75</v>
      </c>
      <c r="N20" s="278">
        <f t="shared" si="2"/>
        <v>16</v>
      </c>
      <c r="O20" s="279">
        <f t="shared" si="3"/>
        <v>12</v>
      </c>
      <c r="P20" s="280">
        <f t="shared" si="4"/>
        <v>1</v>
      </c>
      <c r="Q20" s="281">
        <f t="shared" si="5"/>
        <v>1</v>
      </c>
      <c r="R20" s="282">
        <v>1</v>
      </c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>
        <f t="shared" si="8"/>
        <v>0.76923076923076927</v>
      </c>
      <c r="AD20" s="281">
        <f t="shared" si="9"/>
        <v>13</v>
      </c>
      <c r="AE20" s="282">
        <v>10</v>
      </c>
      <c r="AF20" s="282">
        <v>1</v>
      </c>
      <c r="AG20" s="282">
        <v>1</v>
      </c>
      <c r="AH20" s="283">
        <v>1</v>
      </c>
      <c r="AI20" s="280">
        <f t="shared" si="10"/>
        <v>0.5</v>
      </c>
      <c r="AJ20" s="281">
        <f t="shared" si="11"/>
        <v>2</v>
      </c>
      <c r="AK20" s="282">
        <v>1</v>
      </c>
      <c r="AL20" s="282">
        <v>1</v>
      </c>
      <c r="AM20" s="282"/>
      <c r="AN20" s="283"/>
      <c r="AO20" s="284">
        <f t="shared" si="12"/>
        <v>3</v>
      </c>
      <c r="AP20" s="285"/>
      <c r="AQ20" s="282"/>
      <c r="AR20" s="282">
        <v>3</v>
      </c>
      <c r="AS20" s="282"/>
      <c r="AT20" s="283"/>
      <c r="AU20" s="286">
        <f t="shared" si="13"/>
        <v>1</v>
      </c>
      <c r="AV20" s="285">
        <v>1</v>
      </c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>
        <v>22</v>
      </c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>
        <v>22</v>
      </c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>
        <v>16</v>
      </c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-0.41666666666666669</v>
      </c>
      <c r="M25" s="309">
        <f>IFERROR(O25/N25,"")</f>
        <v>0.63157894736842102</v>
      </c>
      <c r="N25" s="310">
        <f>SUM(N10:N24)</f>
        <v>57</v>
      </c>
      <c r="O25" s="311">
        <f>SUM(O10:O24)</f>
        <v>36</v>
      </c>
      <c r="P25" s="309">
        <f>IFERROR(R25/SUM(R25:V25),"")</f>
        <v>0.33333333333333331</v>
      </c>
      <c r="Q25" s="310">
        <f>SUM(R25:V25)</f>
        <v>9</v>
      </c>
      <c r="R25" s="310">
        <f>SUM(R10:R24)</f>
        <v>3</v>
      </c>
      <c r="S25" s="310">
        <f>SUM(S10:S24)</f>
        <v>3</v>
      </c>
      <c r="T25" s="310">
        <f>SUM(T10:T24)</f>
        <v>3</v>
      </c>
      <c r="U25" s="310">
        <f>SUM(U10:U24)</f>
        <v>0</v>
      </c>
      <c r="V25" s="312">
        <f>SUM(V10:V24)</f>
        <v>0</v>
      </c>
      <c r="W25" s="309">
        <f>IFERROR(Y25/SUM(Y25:AB25),"")</f>
        <v>0.33333333333333331</v>
      </c>
      <c r="X25" s="313">
        <f>SUM(Y25:AB25)</f>
        <v>6</v>
      </c>
      <c r="Y25" s="310">
        <f>SUM(Y10:Y24)</f>
        <v>2</v>
      </c>
      <c r="Z25" s="310">
        <f>SUM(Z10:Z24)</f>
        <v>3</v>
      </c>
      <c r="AA25" s="310">
        <f>SUM(AA10:AA24)</f>
        <v>0</v>
      </c>
      <c r="AB25" s="312">
        <f>SUM(AB10:AB24)</f>
        <v>1</v>
      </c>
      <c r="AC25" s="309">
        <f>IFERROR(AE25/SUM(AE25:AH25),"")</f>
        <v>0.76470588235294112</v>
      </c>
      <c r="AD25" s="314">
        <f>SUM(AE25:AH25)</f>
        <v>34</v>
      </c>
      <c r="AE25" s="310">
        <f>SUM(AE10:AE24)</f>
        <v>26</v>
      </c>
      <c r="AF25" s="310">
        <f>SUM(AF10:AF24)</f>
        <v>5</v>
      </c>
      <c r="AG25" s="310">
        <f>SUM(AG10:AG24)</f>
        <v>1</v>
      </c>
      <c r="AH25" s="312">
        <f>SUM(AH10:AH24)</f>
        <v>2</v>
      </c>
      <c r="AI25" s="309">
        <f>IFERROR(AK25/SUM(AK25:AN25),"")</f>
        <v>0.625</v>
      </c>
      <c r="AJ25" s="314">
        <f>SUM(AK25:AN25)</f>
        <v>8</v>
      </c>
      <c r="AK25" s="310">
        <f t="shared" ref="AK25:BE25" si="15">SUM(AK10:AK24)</f>
        <v>5</v>
      </c>
      <c r="AL25" s="310">
        <f t="shared" si="15"/>
        <v>2</v>
      </c>
      <c r="AM25" s="310">
        <f t="shared" si="15"/>
        <v>0</v>
      </c>
      <c r="AN25" s="310">
        <f t="shared" si="15"/>
        <v>1</v>
      </c>
      <c r="AO25" s="315">
        <f t="shared" si="15"/>
        <v>6</v>
      </c>
      <c r="AP25" s="316">
        <f t="shared" si="15"/>
        <v>0</v>
      </c>
      <c r="AQ25" s="316">
        <f t="shared" si="15"/>
        <v>0</v>
      </c>
      <c r="AR25" s="316">
        <f t="shared" si="15"/>
        <v>6</v>
      </c>
      <c r="AS25" s="316">
        <f t="shared" si="15"/>
        <v>0</v>
      </c>
      <c r="AT25" s="317">
        <f t="shared" si="15"/>
        <v>0</v>
      </c>
      <c r="AU25" s="318">
        <f t="shared" si="15"/>
        <v>11</v>
      </c>
      <c r="AV25" s="318">
        <f t="shared" si="15"/>
        <v>8</v>
      </c>
      <c r="AW25" s="318">
        <f t="shared" si="15"/>
        <v>0</v>
      </c>
      <c r="AX25" s="318">
        <f t="shared" si="15"/>
        <v>1</v>
      </c>
      <c r="AY25" s="318">
        <f t="shared" si="15"/>
        <v>0</v>
      </c>
      <c r="AZ25" s="318">
        <f t="shared" si="15"/>
        <v>1</v>
      </c>
      <c r="BA25" s="318">
        <f t="shared" si="15"/>
        <v>1</v>
      </c>
      <c r="BB25" s="318">
        <f t="shared" si="15"/>
        <v>0</v>
      </c>
      <c r="BC25" s="319">
        <f t="shared" si="15"/>
        <v>0</v>
      </c>
      <c r="BD25" s="320">
        <f t="shared" si="15"/>
        <v>1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6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3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>
        <v>1</v>
      </c>
      <c r="V34" s="838">
        <v>2</v>
      </c>
      <c r="W34" s="838"/>
      <c r="X34" s="42"/>
      <c r="Y34" s="100"/>
      <c r="AA34" s="1">
        <f>P37+Q40+R43+S40+T46+U43+Y43+Y40+Z37+AA40+V41+U37</f>
        <v>7</v>
      </c>
      <c r="AH34" s="3"/>
      <c r="AK34" s="100"/>
      <c r="AL34" s="43">
        <v>1</v>
      </c>
      <c r="AM34" s="838"/>
      <c r="AN34" s="838"/>
      <c r="AO34" s="42"/>
      <c r="AP34" s="100"/>
      <c r="AR34" s="1">
        <f>AG37+AH40+AI43+AJ40+AK46+AL43+AP40+AP43+AQ37+AR40+AM41+AL37</f>
        <v>3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10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>
        <v>2</v>
      </c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6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>
        <v>3</v>
      </c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3</v>
      </c>
      <c r="N37" s="778"/>
      <c r="O37"/>
      <c r="P37" s="727">
        <v>1</v>
      </c>
      <c r="Q37" s="783"/>
      <c r="R37" s="787">
        <f>P37/M35</f>
        <v>0.1</v>
      </c>
      <c r="S37" s="788"/>
      <c r="T37" s="95"/>
      <c r="U37" s="791"/>
      <c r="V37" s="792"/>
      <c r="W37" s="797">
        <f>U37/$M$35</f>
        <v>0</v>
      </c>
      <c r="X37" s="798"/>
      <c r="Y37" s="95"/>
      <c r="Z37" s="727">
        <v>2</v>
      </c>
      <c r="AA37" s="728"/>
      <c r="AB37" s="803">
        <f>Z37/M35</f>
        <v>0.2</v>
      </c>
      <c r="AC37" s="804"/>
      <c r="AG37" s="727">
        <v>2</v>
      </c>
      <c r="AH37" s="783"/>
      <c r="AI37" s="787">
        <f>AG37/M35</f>
        <v>0.2</v>
      </c>
      <c r="AJ37" s="788"/>
      <c r="AK37" s="95"/>
      <c r="AL37" s="791"/>
      <c r="AM37" s="792"/>
      <c r="AN37" s="797">
        <f>AL37/$M$35</f>
        <v>0</v>
      </c>
      <c r="AO37" s="798"/>
      <c r="AP37" s="95"/>
      <c r="AQ37" s="727"/>
      <c r="AR37" s="728"/>
      <c r="AS37" s="803">
        <f>AQ37/M35</f>
        <v>0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>
        <f>M37/M35</f>
        <v>0.3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>
        <f>(S40+U43+Y40+AJ40+AL43+AP40)/M35</f>
        <v>0.4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>
        <f>(+Q40+R43+T46+Y43+AA40+AH40+AI43+AK46+AP43+AR40)/M35</f>
        <v>0</v>
      </c>
      <c r="N40" s="1194"/>
      <c r="O40"/>
      <c r="P40" s="95"/>
      <c r="Q40" s="764"/>
      <c r="R40" s="751">
        <f>Q40/M35</f>
        <v>0</v>
      </c>
      <c r="S40" s="810"/>
      <c r="T40" s="813">
        <f>S40/M35</f>
        <v>0</v>
      </c>
      <c r="U40" s="95"/>
      <c r="V40" s="809"/>
      <c r="W40" s="809"/>
      <c r="X40" s="95"/>
      <c r="Y40" s="815">
        <v>1</v>
      </c>
      <c r="Z40" s="813">
        <f>Y40/M35</f>
        <v>0.1</v>
      </c>
      <c r="AA40" s="724"/>
      <c r="AB40" s="751">
        <f>AA40/M35</f>
        <v>0</v>
      </c>
      <c r="AC40" s="95"/>
      <c r="AG40" s="95"/>
      <c r="AH40" s="764"/>
      <c r="AI40" s="751">
        <f>AH40/M35</f>
        <v>0</v>
      </c>
      <c r="AJ40" s="810"/>
      <c r="AK40" s="813">
        <f>AJ40/M35</f>
        <v>0</v>
      </c>
      <c r="AL40" s="95"/>
      <c r="AM40" s="809"/>
      <c r="AN40" s="809"/>
      <c r="AO40" s="95"/>
      <c r="AP40" s="815"/>
      <c r="AQ40" s="813">
        <f>AP40/M35</f>
        <v>0</v>
      </c>
      <c r="AR40" s="724"/>
      <c r="AS40" s="751">
        <f>AR40/M35</f>
        <v>0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>
        <f>(U37+AL37)/M35</f>
        <v>0</v>
      </c>
      <c r="N41" s="1194"/>
      <c r="O41"/>
      <c r="P41" s="95"/>
      <c r="Q41" s="765"/>
      <c r="R41" s="751"/>
      <c r="S41" s="811"/>
      <c r="T41" s="814"/>
      <c r="U41" s="95"/>
      <c r="V41" s="771">
        <v>1</v>
      </c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>
        <f>(P37+Z37+AG37+AQ37)/M35</f>
        <v>0.5</v>
      </c>
      <c r="N42" s="1194"/>
      <c r="O42"/>
      <c r="P42" s="95"/>
      <c r="Q42" s="766"/>
      <c r="R42" s="752"/>
      <c r="S42" s="812"/>
      <c r="T42" s="814"/>
      <c r="U42" s="95"/>
      <c r="V42" s="772">
        <f>V41/M35</f>
        <v>0.1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>
        <f>AM41/M35</f>
        <v>0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>
        <f>SUM(M39:N43)</f>
        <v>1</v>
      </c>
      <c r="J43" s="767" t="s">
        <v>66</v>
      </c>
      <c r="K43" s="768"/>
      <c r="L43" s="767"/>
      <c r="M43" s="1194">
        <f>(V41+AM41)/M35</f>
        <v>0.1</v>
      </c>
      <c r="N43" s="1194"/>
      <c r="O43"/>
      <c r="P43" s="95"/>
      <c r="Q43" s="95"/>
      <c r="R43" s="764"/>
      <c r="S43" s="733">
        <f>R43/M35</f>
        <v>0</v>
      </c>
      <c r="T43" s="734"/>
      <c r="U43" s="738">
        <v>2</v>
      </c>
      <c r="V43" s="739"/>
      <c r="W43" s="742">
        <f>U43/M35</f>
        <v>0.2</v>
      </c>
      <c r="X43" s="742"/>
      <c r="Y43" s="744"/>
      <c r="Z43" s="745"/>
      <c r="AA43" s="750">
        <f>Y43/M35</f>
        <v>0</v>
      </c>
      <c r="AB43" s="95"/>
      <c r="AC43" s="95"/>
      <c r="AG43" s="95"/>
      <c r="AH43" s="95"/>
      <c r="AI43" s="764"/>
      <c r="AJ43" s="733">
        <f>AI43/M35</f>
        <v>0</v>
      </c>
      <c r="AK43" s="734"/>
      <c r="AL43" s="738">
        <v>1</v>
      </c>
      <c r="AM43" s="739"/>
      <c r="AN43" s="742">
        <f>AL43/M35</f>
        <v>0.1</v>
      </c>
      <c r="AO43" s="742"/>
      <c r="AP43" s="744"/>
      <c r="AQ43" s="745"/>
      <c r="AR43" s="750">
        <f>AP43/M35</f>
        <v>0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>
        <f>T46/M35</f>
        <v>0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>
        <f>AK46/M35</f>
        <v>0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>
        <f>U59/$M$35</f>
        <v>0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>
        <f>AL59/$M$35</f>
        <v>0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11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5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16</v>
      </c>
      <c r="N76" s="1197"/>
      <c r="O76"/>
      <c r="Q76" s="3"/>
      <c r="T76" s="100"/>
      <c r="U76" s="43"/>
      <c r="V76" s="838"/>
      <c r="W76" s="838"/>
      <c r="X76" s="42">
        <v>2</v>
      </c>
      <c r="Y76" s="100"/>
      <c r="AA76" s="1">
        <f>P79+Q82+S82+R85+U85+T88+V83+U79+Z79+Y82+Y85+AA82</f>
        <v>11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5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11</v>
      </c>
      <c r="N77" s="778"/>
      <c r="O77"/>
      <c r="Q77" s="3"/>
      <c r="T77" s="101"/>
      <c r="U77" s="43">
        <v>1</v>
      </c>
      <c r="V77" s="779"/>
      <c r="W77" s="779"/>
      <c r="X77" s="44">
        <v>3</v>
      </c>
      <c r="Y77" s="101"/>
      <c r="AH77" s="3"/>
      <c r="AK77" s="101"/>
      <c r="AL77" s="43"/>
      <c r="AM77" s="779"/>
      <c r="AN77" s="779"/>
      <c r="AO77" s="44">
        <v>1</v>
      </c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5</v>
      </c>
      <c r="N78" s="778"/>
      <c r="O78"/>
      <c r="P78" s="93"/>
      <c r="Q78" s="93"/>
      <c r="R78" s="93"/>
      <c r="S78" s="93"/>
      <c r="T78" s="102"/>
      <c r="U78" s="45">
        <v>1</v>
      </c>
      <c r="V78" s="780">
        <v>1</v>
      </c>
      <c r="W78" s="780"/>
      <c r="X78" s="46">
        <v>3</v>
      </c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>
        <v>3</v>
      </c>
      <c r="AM78" s="780"/>
      <c r="AN78" s="780"/>
      <c r="AO78" s="46">
        <v>1</v>
      </c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>
        <f>M78/M76</f>
        <v>0.3125</v>
      </c>
      <c r="N79" s="782"/>
      <c r="O79"/>
      <c r="P79" s="727"/>
      <c r="Q79" s="783"/>
      <c r="R79" s="787">
        <f>P79/M77</f>
        <v>0</v>
      </c>
      <c r="S79" s="788"/>
      <c r="T79" s="95"/>
      <c r="U79" s="791">
        <v>3</v>
      </c>
      <c r="V79" s="792"/>
      <c r="W79" s="797">
        <f>U79/$M$35</f>
        <v>0.3</v>
      </c>
      <c r="X79" s="798"/>
      <c r="Y79" s="95"/>
      <c r="Z79" s="727">
        <v>1</v>
      </c>
      <c r="AA79" s="728"/>
      <c r="AB79" s="803">
        <f>Z79/M77</f>
        <v>9.0909090909090912E-2</v>
      </c>
      <c r="AC79" s="804"/>
      <c r="AG79" s="727">
        <v>3</v>
      </c>
      <c r="AH79" s="783"/>
      <c r="AI79" s="787">
        <f>AG79/M77</f>
        <v>0.27272727272727271</v>
      </c>
      <c r="AJ79" s="788"/>
      <c r="AK79" s="95"/>
      <c r="AL79" s="791"/>
      <c r="AM79" s="792"/>
      <c r="AN79" s="797">
        <f>AL79/$M$35</f>
        <v>0</v>
      </c>
      <c r="AO79" s="798"/>
      <c r="AP79" s="95"/>
      <c r="AQ79" s="727"/>
      <c r="AR79" s="728"/>
      <c r="AS79" s="803">
        <f>AQ79/M77</f>
        <v>0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>
        <f>(S82+U85+Y82+AJ82+AL85+AP82)/M76</f>
        <v>0.3125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>
        <f>(Q82+R85+T88+Y85+AA82+AH82+AI85+AK88+AP85+AR82)/M76</f>
        <v>0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>
        <f>(U79+AL79)/M76</f>
        <v>0.1875</v>
      </c>
      <c r="N82" s="1194"/>
      <c r="O82"/>
      <c r="P82" s="95"/>
      <c r="Q82" s="764"/>
      <c r="R82" s="751">
        <f>Q82/M77</f>
        <v>0</v>
      </c>
      <c r="S82" s="810">
        <v>1</v>
      </c>
      <c r="T82" s="813">
        <f>S82/M77</f>
        <v>9.0909090909090912E-2</v>
      </c>
      <c r="U82" s="95"/>
      <c r="V82" s="809"/>
      <c r="W82" s="809"/>
      <c r="X82" s="95"/>
      <c r="Y82" s="815">
        <v>1</v>
      </c>
      <c r="Z82" s="813">
        <f>Y82/M77</f>
        <v>9.0909090909090912E-2</v>
      </c>
      <c r="AA82" s="724"/>
      <c r="AB82" s="751">
        <f>AA82/M77</f>
        <v>0</v>
      </c>
      <c r="AC82" s="95"/>
      <c r="AG82" s="95"/>
      <c r="AH82" s="764"/>
      <c r="AI82" s="751">
        <f>AH82/M77</f>
        <v>0</v>
      </c>
      <c r="AJ82" s="810">
        <v>1</v>
      </c>
      <c r="AK82" s="813">
        <f>AJ82/M77</f>
        <v>9.0909090909090912E-2</v>
      </c>
      <c r="AL82" s="95"/>
      <c r="AM82" s="809"/>
      <c r="AN82" s="809"/>
      <c r="AO82" s="95"/>
      <c r="AP82" s="815"/>
      <c r="AQ82" s="813">
        <f>AP82/M77</f>
        <v>0</v>
      </c>
      <c r="AR82" s="724"/>
      <c r="AS82" s="751">
        <f>AR82/M77</f>
        <v>0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>
        <f>(P79+Z79+AG79+AQ79)/M76</f>
        <v>0.25</v>
      </c>
      <c r="N83" s="1194"/>
      <c r="O83"/>
      <c r="P83" s="95"/>
      <c r="Q83" s="765"/>
      <c r="R83" s="751"/>
      <c r="S83" s="811"/>
      <c r="T83" s="814"/>
      <c r="U83" s="95"/>
      <c r="V83" s="771">
        <v>4</v>
      </c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>
        <f>SUM(M80:N84)</f>
        <v>1</v>
      </c>
      <c r="J84" s="767" t="s">
        <v>74</v>
      </c>
      <c r="K84" s="768"/>
      <c r="L84" s="767"/>
      <c r="M84" s="1194">
        <f>(V83+AM83)/M76</f>
        <v>0.25</v>
      </c>
      <c r="N84" s="1194"/>
      <c r="O84"/>
      <c r="P84" s="95"/>
      <c r="Q84" s="766"/>
      <c r="R84" s="752"/>
      <c r="S84" s="812"/>
      <c r="T84" s="814"/>
      <c r="U84" s="95"/>
      <c r="V84" s="772">
        <f>V83/M77</f>
        <v>0.36363636363636365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>
        <f>AM83/M77</f>
        <v>0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>
        <f>R85/M77</f>
        <v>0</v>
      </c>
      <c r="T85" s="734"/>
      <c r="U85" s="738">
        <v>1</v>
      </c>
      <c r="V85" s="739"/>
      <c r="W85" s="742">
        <f>U85/M77</f>
        <v>9.0909090909090912E-2</v>
      </c>
      <c r="X85" s="742"/>
      <c r="Y85" s="744"/>
      <c r="Z85" s="745"/>
      <c r="AA85" s="750">
        <f>Y85/M77</f>
        <v>0</v>
      </c>
      <c r="AB85" s="95"/>
      <c r="AC85" s="95"/>
      <c r="AG85" s="95"/>
      <c r="AH85" s="95"/>
      <c r="AI85" s="764"/>
      <c r="AJ85" s="733">
        <f>AI85/M77</f>
        <v>0</v>
      </c>
      <c r="AK85" s="734"/>
      <c r="AL85" s="738">
        <v>1</v>
      </c>
      <c r="AM85" s="739"/>
      <c r="AN85" s="742">
        <f>AL85/M77</f>
        <v>9.0909090909090912E-2</v>
      </c>
      <c r="AO85" s="742"/>
      <c r="AP85" s="744"/>
      <c r="AQ85" s="745"/>
      <c r="AR85" s="750">
        <f>AP85/M77</f>
        <v>0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>
        <f>T88/M77</f>
        <v>0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>
        <f>AK88/M77</f>
        <v>0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17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8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26</v>
      </c>
      <c r="N98" s="778"/>
      <c r="O98"/>
      <c r="Q98" s="3"/>
      <c r="T98" s="100"/>
      <c r="U98" s="43">
        <f t="shared" ref="U98:X103" si="16">U56+U34+U76</f>
        <v>1</v>
      </c>
      <c r="V98" s="838">
        <f t="shared" si="16"/>
        <v>2</v>
      </c>
      <c r="W98" s="838">
        <f t="shared" si="16"/>
        <v>0</v>
      </c>
      <c r="X98" s="42">
        <f t="shared" si="16"/>
        <v>2</v>
      </c>
      <c r="Y98" s="100"/>
      <c r="AA98" s="1">
        <f>P101+Q104+R107+S104+T110+U107+V105+U101+Y107+Y104+AA104+Z101</f>
        <v>18</v>
      </c>
      <c r="AH98" s="3"/>
      <c r="AK98" s="100"/>
      <c r="AL98" s="43">
        <f>AL56+AL34+AL76</f>
        <v>1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8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17</v>
      </c>
      <c r="N99" s="778"/>
      <c r="O99"/>
      <c r="Q99" s="3"/>
      <c r="T99" s="101"/>
      <c r="U99" s="43">
        <f t="shared" si="16"/>
        <v>1</v>
      </c>
      <c r="V99" s="779">
        <f t="shared" si="16"/>
        <v>0</v>
      </c>
      <c r="W99" s="779">
        <f t="shared" si="16"/>
        <v>0</v>
      </c>
      <c r="X99" s="44">
        <f t="shared" si="16"/>
        <v>3</v>
      </c>
      <c r="Y99" s="101"/>
      <c r="AH99" s="3"/>
      <c r="AK99" s="101"/>
      <c r="AL99" s="43">
        <f t="shared" ref="AL99:AO103" si="18">AL57+AL35+AL77</f>
        <v>2</v>
      </c>
      <c r="AM99" s="779">
        <f t="shared" si="18"/>
        <v>0</v>
      </c>
      <c r="AN99" s="779">
        <f t="shared" si="18"/>
        <v>0</v>
      </c>
      <c r="AO99" s="44">
        <f t="shared" si="18"/>
        <v>1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8</v>
      </c>
      <c r="N100" s="778"/>
      <c r="O100"/>
      <c r="P100" s="93"/>
      <c r="Q100" s="93"/>
      <c r="R100" s="93"/>
      <c r="S100" s="93"/>
      <c r="T100" s="102"/>
      <c r="U100" s="45">
        <f t="shared" si="16"/>
        <v>1</v>
      </c>
      <c r="V100" s="780">
        <f t="shared" si="16"/>
        <v>1</v>
      </c>
      <c r="W100" s="780">
        <f t="shared" si="16"/>
        <v>0</v>
      </c>
      <c r="X100" s="46">
        <f t="shared" si="16"/>
        <v>6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3</v>
      </c>
      <c r="AM100" s="780">
        <f t="shared" si="18"/>
        <v>0</v>
      </c>
      <c r="AN100" s="780">
        <f t="shared" si="18"/>
        <v>0</v>
      </c>
      <c r="AO100" s="46">
        <f t="shared" si="18"/>
        <v>1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>
        <f>M100/M98</f>
        <v>0.30769230769230771</v>
      </c>
      <c r="N101" s="846"/>
      <c r="O101"/>
      <c r="P101" s="727">
        <f t="shared" ref="P101:T109" si="19">P59+P37+P79</f>
        <v>1</v>
      </c>
      <c r="Q101" s="783">
        <f t="shared" si="19"/>
        <v>0</v>
      </c>
      <c r="R101" s="787">
        <f>P101/$M$98</f>
        <v>3.8461538461538464E-2</v>
      </c>
      <c r="S101" s="788"/>
      <c r="T101" s="95"/>
      <c r="U101" s="791">
        <f t="shared" si="16"/>
        <v>3</v>
      </c>
      <c r="V101" s="792">
        <f t="shared" si="16"/>
        <v>0</v>
      </c>
      <c r="W101" s="797">
        <f>U101/$M$35</f>
        <v>0.3</v>
      </c>
      <c r="X101" s="798"/>
      <c r="Y101" s="95"/>
      <c r="Z101" s="727">
        <f t="shared" ref="Z101:AA103" si="20">Z59+Z37+Z79</f>
        <v>3</v>
      </c>
      <c r="AA101" s="728">
        <f t="shared" si="20"/>
        <v>0</v>
      </c>
      <c r="AB101" s="803">
        <f>Z101/$M$98</f>
        <v>0.11538461538461539</v>
      </c>
      <c r="AC101" s="804"/>
      <c r="AG101" s="727">
        <f t="shared" ref="AG101:AK109" si="21">AG59+AG37+AG79</f>
        <v>5</v>
      </c>
      <c r="AH101" s="783">
        <f t="shared" si="21"/>
        <v>0</v>
      </c>
      <c r="AI101" s="787">
        <f>AG101/$M$98</f>
        <v>0.19230769230769232</v>
      </c>
      <c r="AJ101" s="788"/>
      <c r="AK101" s="95"/>
      <c r="AL101" s="791">
        <f t="shared" si="18"/>
        <v>0</v>
      </c>
      <c r="AM101" s="792">
        <f t="shared" si="18"/>
        <v>0</v>
      </c>
      <c r="AN101" s="797">
        <f>AL101/$M$35</f>
        <v>0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>
        <f>AQ101/$M$98</f>
        <v>0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>
        <f>(S104+U107+Y104+AJ104+AL107+AP104)/M98</f>
        <v>0.34615384615384615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>
        <f>(Q104+R107+T110+Y107+AA104+AH104+AI107+AK110+AP107+AR104)/M98</f>
        <v>0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>
        <f>(U101+AL101)/M98</f>
        <v>0.11538461538461539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1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2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1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>
        <f>(P101+Z101+AG101+AQ101)/M98</f>
        <v>0.34615384615384615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5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>
        <f>(V105+AM105)/M98</f>
        <v>0.19230769230769232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>
        <f>V105/$M$98</f>
        <v>0.19230769230769232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>
        <f>AM105/$M$98</f>
        <v>0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>
        <f>R107/$M$98</f>
        <v>0</v>
      </c>
      <c r="T107" s="734"/>
      <c r="U107" s="738">
        <f t="shared" ref="U107:V109" si="25">U65+U43+U85</f>
        <v>3</v>
      </c>
      <c r="V107" s="739">
        <f t="shared" si="25"/>
        <v>0</v>
      </c>
      <c r="W107" s="742">
        <f>U107/$M$98</f>
        <v>0.11538461538461539</v>
      </c>
      <c r="X107" s="742"/>
      <c r="Y107" s="744">
        <f t="shared" si="23"/>
        <v>0</v>
      </c>
      <c r="Z107" s="745">
        <f t="shared" si="23"/>
        <v>0</v>
      </c>
      <c r="AA107" s="750">
        <f>Y107/$M$98</f>
        <v>0</v>
      </c>
      <c r="AB107" s="95"/>
      <c r="AC107" s="95"/>
      <c r="AG107" s="95"/>
      <c r="AH107" s="95"/>
      <c r="AI107" s="764">
        <f t="shared" si="21"/>
        <v>0</v>
      </c>
      <c r="AJ107" s="733">
        <f>AI107/$M$98</f>
        <v>0</v>
      </c>
      <c r="AK107" s="734"/>
      <c r="AL107" s="738">
        <f t="shared" ref="AL107:AM109" si="26">AL65+AL43+AL85</f>
        <v>2</v>
      </c>
      <c r="AM107" s="739">
        <f t="shared" si="26"/>
        <v>0</v>
      </c>
      <c r="AN107" s="742">
        <f>AL107/$M$98</f>
        <v>7.6923076923076927E-2</v>
      </c>
      <c r="AO107" s="742"/>
      <c r="AP107" s="744">
        <f t="shared" si="24"/>
        <v>0</v>
      </c>
      <c r="AQ107" s="745">
        <f t="shared" si="24"/>
        <v>0</v>
      </c>
      <c r="AR107" s="750">
        <f>AP107/$M$98</f>
        <v>0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>
        <f>T110/$M$98</f>
        <v>0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>
        <f>AK110/$M$98</f>
        <v>0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26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>
        <f>AE120/G120</f>
        <v>0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>
        <f>I123</f>
        <v>0.23076923076923078</v>
      </c>
      <c r="M121" s="1117"/>
      <c r="N121" s="1118"/>
      <c r="O121" s="1119"/>
      <c r="P121" s="169"/>
      <c r="Q121" s="1128">
        <f>I132</f>
        <v>0.19230769230769232</v>
      </c>
      <c r="R121" s="977"/>
      <c r="S121" s="977"/>
      <c r="T121" s="978"/>
      <c r="U121" s="173"/>
      <c r="V121" s="1116">
        <f>I124</f>
        <v>0.11538461538461539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>
        <f>AG123</f>
        <v>0</v>
      </c>
      <c r="AK121" s="1117"/>
      <c r="AL121" s="1118"/>
      <c r="AM121" s="1119"/>
      <c r="AN121" s="169"/>
      <c r="AO121" s="1128">
        <f>AG133</f>
        <v>0</v>
      </c>
      <c r="AP121" s="977"/>
      <c r="AQ121" s="977"/>
      <c r="AR121" s="978"/>
      <c r="AS121" s="173"/>
      <c r="AT121" s="1116">
        <f>AG124</f>
        <v>0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25</v>
      </c>
      <c r="C122" s="160">
        <f>AE138+BB138+AE120</f>
        <v>25</v>
      </c>
      <c r="D122" s="1150" t="s">
        <v>65</v>
      </c>
      <c r="E122" s="1056"/>
      <c r="F122" s="1056"/>
      <c r="G122" s="1059">
        <f>P101+Z101+AG101+AQ101+AV159+BF159</f>
        <v>9</v>
      </c>
      <c r="H122" s="1059"/>
      <c r="I122" s="1053">
        <f t="shared" ref="I122:I134" si="29">G122/$G$120</f>
        <v>0.34615384615384615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>
        <f t="shared" ref="AG122:AG134" si="30">AE122/$G$120</f>
        <v>0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>
        <f>AG138+BD138</f>
        <v>0.96153846153846156</v>
      </c>
      <c r="C123" s="164">
        <f>AG120+I138</f>
        <v>0.96153846153846156</v>
      </c>
      <c r="D123" s="1067" t="s">
        <v>80</v>
      </c>
      <c r="E123" s="1068"/>
      <c r="F123" s="1069"/>
      <c r="G123" s="1070">
        <f>P101+AG101+AV159</f>
        <v>6</v>
      </c>
      <c r="H123" s="839"/>
      <c r="I123" s="841">
        <f t="shared" si="29"/>
        <v>0.23076923076923078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>
        <f t="shared" si="30"/>
        <v>0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3</v>
      </c>
      <c r="H124" s="839"/>
      <c r="I124" s="841">
        <f t="shared" si="29"/>
        <v>0.11538461538461539</v>
      </c>
      <c r="J124" s="1071"/>
      <c r="K124" s="161"/>
      <c r="L124" s="174"/>
      <c r="M124" s="1107"/>
      <c r="N124" s="1108"/>
      <c r="O124" s="1101">
        <f>I130</f>
        <v>7.6923076923076927E-2</v>
      </c>
      <c r="P124" s="1102"/>
      <c r="Q124" s="165"/>
      <c r="R124" s="1114"/>
      <c r="S124" s="1114"/>
      <c r="T124" s="167"/>
      <c r="U124" s="1101">
        <f>I131</f>
        <v>7.6923076923076927E-2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>
        <f t="shared" si="30"/>
        <v>0</v>
      </c>
      <c r="AH124" s="1071"/>
      <c r="AI124" s="161"/>
      <c r="AJ124" s="174"/>
      <c r="AK124" s="1107"/>
      <c r="AL124" s="1108"/>
      <c r="AM124" s="1101">
        <f>AG130</f>
        <v>0</v>
      </c>
      <c r="AN124" s="1102"/>
      <c r="AO124" s="165"/>
      <c r="AP124" s="1114"/>
      <c r="AQ124" s="1114"/>
      <c r="AR124" s="167"/>
      <c r="AS124" s="1101">
        <f>AG131</f>
        <v>0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>
        <f t="shared" si="29"/>
        <v>0</v>
      </c>
      <c r="J125" s="1054"/>
      <c r="L125" s="175"/>
      <c r="M125" s="1109"/>
      <c r="N125" s="1098"/>
      <c r="O125" s="1103"/>
      <c r="P125" s="1104"/>
      <c r="Q125" s="175"/>
      <c r="R125" s="1110">
        <f>I134</f>
        <v>0.19230769230769232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>
        <f t="shared" si="30"/>
        <v>0</v>
      </c>
      <c r="AH125" s="1054"/>
      <c r="AJ125" s="175"/>
      <c r="AK125" s="1109"/>
      <c r="AL125" s="1098"/>
      <c r="AM125" s="1103"/>
      <c r="AN125" s="1104"/>
      <c r="AO125" s="175"/>
      <c r="AP125" s="1110">
        <f>AG134</f>
        <v>0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>
        <f t="shared" si="29"/>
        <v>0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>
        <f t="shared" si="30"/>
        <v>0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>
        <f t="shared" si="29"/>
        <v>0</v>
      </c>
      <c r="J127" s="1071"/>
      <c r="L127" s="165"/>
      <c r="M127" s="183"/>
      <c r="N127" s="1081">
        <f>I126</f>
        <v>0</v>
      </c>
      <c r="O127" s="1082"/>
      <c r="P127" s="1083"/>
      <c r="Q127" s="1089">
        <f>I132</f>
        <v>0.19230769230769232</v>
      </c>
      <c r="R127" s="1090"/>
      <c r="S127" s="1090"/>
      <c r="T127" s="1091"/>
      <c r="U127" s="1072">
        <f>I127</f>
        <v>0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>
        <f t="shared" si="30"/>
        <v>0</v>
      </c>
      <c r="AH127" s="1071"/>
      <c r="AJ127" s="165"/>
      <c r="AK127" s="183"/>
      <c r="AL127" s="1081">
        <f>AG126</f>
        <v>0</v>
      </c>
      <c r="AM127" s="1082"/>
      <c r="AN127" s="1083"/>
      <c r="AO127" s="1089">
        <f>AG132</f>
        <v>0</v>
      </c>
      <c r="AP127" s="1090"/>
      <c r="AQ127" s="1090"/>
      <c r="AR127" s="1091"/>
      <c r="AS127" s="1072">
        <f>AG127</f>
        <v>0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>
        <f t="shared" si="29"/>
        <v>0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>
        <f t="shared" si="30"/>
        <v>0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9</v>
      </c>
      <c r="H129" s="1059"/>
      <c r="I129" s="1053">
        <f t="shared" si="29"/>
        <v>0.34615384615384615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>
        <f t="shared" si="30"/>
        <v>0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2</v>
      </c>
      <c r="H130" s="839"/>
      <c r="I130" s="841">
        <f t="shared" si="29"/>
        <v>7.6923076923076927E-2</v>
      </c>
      <c r="J130" s="1071"/>
      <c r="L130" s="165"/>
      <c r="M130" s="144"/>
      <c r="N130" s="181"/>
      <c r="O130" s="182"/>
      <c r="P130" s="1072">
        <f>I128</f>
        <v>0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>
        <f t="shared" si="30"/>
        <v>0</v>
      </c>
      <c r="AH130" s="1071"/>
      <c r="AJ130" s="165"/>
      <c r="AK130" s="144"/>
      <c r="AL130" s="181"/>
      <c r="AM130" s="182"/>
      <c r="AN130" s="1072">
        <f>AG128</f>
        <v>0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2</v>
      </c>
      <c r="H131" s="839"/>
      <c r="I131" s="841">
        <f t="shared" si="29"/>
        <v>7.6923076923076927E-2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>
        <f t="shared" si="30"/>
        <v>0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5</v>
      </c>
      <c r="H132" s="839"/>
      <c r="I132" s="841">
        <f t="shared" si="29"/>
        <v>0.19230769230769232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>
        <f t="shared" si="30"/>
        <v>0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3</v>
      </c>
      <c r="H133" s="1059"/>
      <c r="I133" s="1053">
        <f t="shared" si="29"/>
        <v>0.11538461538461539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>
        <f t="shared" si="30"/>
        <v>0</v>
      </c>
      <c r="AH133" s="1054"/>
    </row>
    <row r="134" spans="3:72" ht="16.2" thickBot="1" x14ac:dyDescent="0.35">
      <c r="C134" s="158">
        <f>G134+G129+G125+G122</f>
        <v>23</v>
      </c>
      <c r="D134" s="1060" t="s">
        <v>88</v>
      </c>
      <c r="E134" s="1061"/>
      <c r="F134" s="1061"/>
      <c r="G134" s="1063">
        <f>V105+AM105+BB163</f>
        <v>5</v>
      </c>
      <c r="H134" s="1063"/>
      <c r="I134" s="1064">
        <f t="shared" si="29"/>
        <v>0.19230769230769232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>
        <f t="shared" si="30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0.96153846153846156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25</v>
      </c>
      <c r="H138" s="1145"/>
      <c r="I138" s="1146">
        <f>G138/$G$120</f>
        <v>0.96153846153846156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17</v>
      </c>
      <c r="AF138" s="1143"/>
      <c r="AG138" s="1148">
        <f>AE138/$G$120</f>
        <v>0.65384615384615385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8</v>
      </c>
      <c r="BC138" s="1143"/>
      <c r="BD138" s="1148">
        <f>BB138/$G$120</f>
        <v>0.30769230769230771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>
        <f>I141</f>
        <v>0.23076923076923078</v>
      </c>
      <c r="M139" s="1117"/>
      <c r="N139" s="1118"/>
      <c r="O139" s="1119"/>
      <c r="P139" s="169"/>
      <c r="Q139" s="1128">
        <f>I151</f>
        <v>0.11538461538461539</v>
      </c>
      <c r="R139" s="977"/>
      <c r="S139" s="977"/>
      <c r="T139" s="978"/>
      <c r="U139" s="173"/>
      <c r="V139" s="1116">
        <f>I142</f>
        <v>0.11538461538461539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>
        <f>AG141</f>
        <v>3.8461538461538464E-2</v>
      </c>
      <c r="AK139" s="1117"/>
      <c r="AL139" s="1118"/>
      <c r="AM139" s="1119"/>
      <c r="AN139" s="169"/>
      <c r="AO139" s="1128">
        <f>AG151</f>
        <v>0.11538461538461539</v>
      </c>
      <c r="AP139" s="977"/>
      <c r="AQ139" s="977"/>
      <c r="AR139" s="978"/>
      <c r="AS139" s="173"/>
      <c r="AT139" s="1116">
        <f>AG142</f>
        <v>0.11538461538461539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>
        <f>BD141</f>
        <v>0.19230769230769232</v>
      </c>
      <c r="BH139" s="1117"/>
      <c r="BI139" s="1118"/>
      <c r="BJ139" s="1119"/>
      <c r="BK139" s="169"/>
      <c r="BL139" s="1128">
        <f>BD151</f>
        <v>0</v>
      </c>
      <c r="BM139" s="977"/>
      <c r="BN139" s="977"/>
      <c r="BO139" s="978"/>
      <c r="BP139" s="173"/>
      <c r="BQ139" s="1116">
        <f>BD142</f>
        <v>0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9</v>
      </c>
      <c r="H140" s="1059"/>
      <c r="I140" s="1053">
        <f t="shared" ref="I140:I152" si="32">G140/$G$120</f>
        <v>0.34615384615384615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4</v>
      </c>
      <c r="AF140" s="1059"/>
      <c r="AG140" s="1053">
        <f t="shared" ref="AG140:AG152" si="33">AE140/$G$120</f>
        <v>0.15384615384615385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5</v>
      </c>
      <c r="BC140" s="1059"/>
      <c r="BD140" s="1053">
        <f t="shared" ref="BD140:BD152" si="34">BB140/$G$120</f>
        <v>0.19230769230769232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6</v>
      </c>
      <c r="H141" s="839"/>
      <c r="I141" s="841">
        <f t="shared" si="32"/>
        <v>0.23076923076923078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1</v>
      </c>
      <c r="AF141" s="839"/>
      <c r="AG141" s="841">
        <f t="shared" si="33"/>
        <v>3.8461538461538464E-2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5</v>
      </c>
      <c r="BC141" s="839"/>
      <c r="BD141" s="841">
        <f t="shared" si="34"/>
        <v>0.19230769230769232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3</v>
      </c>
      <c r="H142" s="839"/>
      <c r="I142" s="841">
        <f t="shared" si="32"/>
        <v>0.11538461538461539</v>
      </c>
      <c r="J142" s="1071"/>
      <c r="L142" s="174"/>
      <c r="M142" s="1107"/>
      <c r="N142" s="1108"/>
      <c r="O142" s="1101">
        <f>I148</f>
        <v>7.6923076923076927E-2</v>
      </c>
      <c r="P142" s="1102"/>
      <c r="Q142" s="165"/>
      <c r="R142" s="1114"/>
      <c r="S142" s="1114"/>
      <c r="T142" s="167"/>
      <c r="U142" s="1101">
        <f>I149</f>
        <v>7.6923076923076927E-2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3</v>
      </c>
      <c r="AF142" s="839"/>
      <c r="AG142" s="841">
        <f t="shared" si="33"/>
        <v>0.11538461538461539</v>
      </c>
      <c r="AH142" s="1071"/>
      <c r="AJ142" s="174"/>
      <c r="AK142" s="1107"/>
      <c r="AL142" s="1108"/>
      <c r="AM142" s="1101">
        <f>AG148</f>
        <v>3.8461538461538464E-2</v>
      </c>
      <c r="AN142" s="1102"/>
      <c r="AO142" s="165"/>
      <c r="AP142" s="1114"/>
      <c r="AQ142" s="1114"/>
      <c r="AR142" s="167"/>
      <c r="AS142" s="1101">
        <f>AG149</f>
        <v>7.6923076923076927E-2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>
        <f t="shared" si="34"/>
        <v>0</v>
      </c>
      <c r="BE142" s="1071"/>
      <c r="BG142" s="174"/>
      <c r="BH142" s="1107"/>
      <c r="BI142" s="1108"/>
      <c r="BJ142" s="1101">
        <f>BD148</f>
        <v>3.8461538461538464E-2</v>
      </c>
      <c r="BK142" s="1102"/>
      <c r="BL142" s="165"/>
      <c r="BM142" s="1114"/>
      <c r="BN142" s="1114"/>
      <c r="BO142" s="167"/>
      <c r="BP142" s="1101">
        <f>BD149</f>
        <v>0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>
        <f t="shared" si="32"/>
        <v>0</v>
      </c>
      <c r="J143" s="1054"/>
      <c r="L143" s="175"/>
      <c r="M143" s="1109"/>
      <c r="N143" s="1098"/>
      <c r="O143" s="1103"/>
      <c r="P143" s="1104"/>
      <c r="Q143" s="175"/>
      <c r="R143" s="1110">
        <f>I152</f>
        <v>0.19230769230769232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>
        <f t="shared" si="33"/>
        <v>0</v>
      </c>
      <c r="AH143" s="1054"/>
      <c r="AJ143" s="175"/>
      <c r="AK143" s="1109"/>
      <c r="AL143" s="1098"/>
      <c r="AM143" s="1103"/>
      <c r="AN143" s="1104"/>
      <c r="AO143" s="175"/>
      <c r="AP143" s="1110">
        <f>AG152</f>
        <v>0.19230769230769232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>
        <f t="shared" si="34"/>
        <v>0</v>
      </c>
      <c r="BE143" s="1054"/>
      <c r="BG143" s="175"/>
      <c r="BH143" s="1109"/>
      <c r="BI143" s="1098"/>
      <c r="BJ143" s="1103"/>
      <c r="BK143" s="1104"/>
      <c r="BL143" s="175"/>
      <c r="BM143" s="1110">
        <f>BD152</f>
        <v>0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>
        <f t="shared" si="32"/>
        <v>0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>
        <f t="shared" si="33"/>
        <v>0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>
        <f t="shared" si="34"/>
        <v>0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>
        <f t="shared" si="32"/>
        <v>0</v>
      </c>
      <c r="J145" s="1071"/>
      <c r="L145" s="165"/>
      <c r="M145" s="183"/>
      <c r="N145" s="1081">
        <f>I144</f>
        <v>0</v>
      </c>
      <c r="O145" s="1082"/>
      <c r="P145" s="1083"/>
      <c r="Q145" s="1089">
        <f>I150</f>
        <v>0.19230769230769232</v>
      </c>
      <c r="R145" s="1090"/>
      <c r="S145" s="1090"/>
      <c r="T145" s="1091"/>
      <c r="U145" s="1072">
        <f>I145</f>
        <v>0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>
        <f t="shared" si="33"/>
        <v>0</v>
      </c>
      <c r="AH145" s="1071"/>
      <c r="AJ145" s="165"/>
      <c r="AK145" s="183"/>
      <c r="AL145" s="1081">
        <f>AG144</f>
        <v>0</v>
      </c>
      <c r="AM145" s="1082"/>
      <c r="AN145" s="1083"/>
      <c r="AO145" s="1089">
        <f>AG150</f>
        <v>0.11538461538461539</v>
      </c>
      <c r="AP145" s="1090"/>
      <c r="AQ145" s="1090"/>
      <c r="AR145" s="1091"/>
      <c r="AS145" s="1072">
        <f>AG145</f>
        <v>0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>
        <f t="shared" si="34"/>
        <v>0</v>
      </c>
      <c r="BE145" s="1071"/>
      <c r="BG145" s="165"/>
      <c r="BH145" s="183"/>
      <c r="BI145" s="1081">
        <f>BD144</f>
        <v>0</v>
      </c>
      <c r="BJ145" s="1082"/>
      <c r="BK145" s="1083"/>
      <c r="BL145" s="1089">
        <f>BD150</f>
        <v>7.6923076923076927E-2</v>
      </c>
      <c r="BM145" s="1090"/>
      <c r="BN145" s="1090"/>
      <c r="BO145" s="1091"/>
      <c r="BP145" s="1072">
        <f>BD145</f>
        <v>0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>
        <f t="shared" si="32"/>
        <v>0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>
        <f t="shared" si="33"/>
        <v>0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>
        <f t="shared" si="34"/>
        <v>0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9</v>
      </c>
      <c r="H147" s="1059"/>
      <c r="I147" s="1053">
        <f t="shared" si="32"/>
        <v>0.34615384615384615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6</v>
      </c>
      <c r="AF147" s="1059"/>
      <c r="AG147" s="1053">
        <f t="shared" si="33"/>
        <v>0.23076923076923078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3</v>
      </c>
      <c r="BC147" s="1059"/>
      <c r="BD147" s="1053">
        <f t="shared" si="34"/>
        <v>0.11538461538461539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2</v>
      </c>
      <c r="H148" s="839"/>
      <c r="I148" s="841">
        <f t="shared" si="32"/>
        <v>7.6923076923076927E-2</v>
      </c>
      <c r="J148" s="1071"/>
      <c r="L148" s="165"/>
      <c r="M148" s="144"/>
      <c r="N148" s="181"/>
      <c r="O148" s="182"/>
      <c r="P148" s="1072">
        <f>I146</f>
        <v>0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1</v>
      </c>
      <c r="AF148" s="839"/>
      <c r="AG148" s="841">
        <f t="shared" si="33"/>
        <v>3.8461538461538464E-2</v>
      </c>
      <c r="AH148" s="1071"/>
      <c r="AJ148" s="165"/>
      <c r="AK148" s="144"/>
      <c r="AL148" s="181"/>
      <c r="AM148" s="182"/>
      <c r="AN148" s="1072">
        <f>AG146</f>
        <v>0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1</v>
      </c>
      <c r="BC148" s="839"/>
      <c r="BD148" s="841">
        <f t="shared" si="34"/>
        <v>3.8461538461538464E-2</v>
      </c>
      <c r="BE148" s="1071"/>
      <c r="BG148" s="165"/>
      <c r="BH148" s="144"/>
      <c r="BI148" s="181"/>
      <c r="BJ148" s="182"/>
      <c r="BK148" s="1072">
        <f>BD146</f>
        <v>0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2</v>
      </c>
      <c r="H149" s="839"/>
      <c r="I149" s="841">
        <f t="shared" si="32"/>
        <v>7.6923076923076927E-2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2</v>
      </c>
      <c r="AF149" s="839"/>
      <c r="AG149" s="841">
        <f t="shared" si="33"/>
        <v>7.6923076923076927E-2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>
        <f t="shared" si="34"/>
        <v>0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5</v>
      </c>
      <c r="H150" s="839"/>
      <c r="I150" s="841">
        <f t="shared" si="32"/>
        <v>0.19230769230769232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3</v>
      </c>
      <c r="AF150" s="839"/>
      <c r="AG150" s="841">
        <f t="shared" si="33"/>
        <v>0.11538461538461539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2</v>
      </c>
      <c r="BC150" s="839"/>
      <c r="BD150" s="841">
        <f t="shared" si="34"/>
        <v>7.6923076923076927E-2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3</v>
      </c>
      <c r="H151" s="1059"/>
      <c r="I151" s="1053">
        <f t="shared" si="32"/>
        <v>0.11538461538461539</v>
      </c>
      <c r="J151" s="1054"/>
      <c r="Q151" s="3"/>
      <c r="AB151" s="1055" t="s">
        <v>64</v>
      </c>
      <c r="AC151" s="1056"/>
      <c r="AD151" s="1057"/>
      <c r="AE151" s="1058">
        <f>U101</f>
        <v>3</v>
      </c>
      <c r="AF151" s="1059"/>
      <c r="AG151" s="1053">
        <f t="shared" si="33"/>
        <v>0.11538461538461539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>
        <f t="shared" si="34"/>
        <v>0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5</v>
      </c>
      <c r="H152" s="1063"/>
      <c r="I152" s="1064">
        <f t="shared" si="32"/>
        <v>0.19230769230769232</v>
      </c>
      <c r="J152" s="1065"/>
      <c r="Q152" s="3"/>
      <c r="AB152" s="1060" t="s">
        <v>88</v>
      </c>
      <c r="AC152" s="1061"/>
      <c r="AD152" s="1061"/>
      <c r="AE152" s="1066">
        <f>V105</f>
        <v>5</v>
      </c>
      <c r="AF152" s="1063"/>
      <c r="AG152" s="1064">
        <f t="shared" si="33"/>
        <v>0.19230769230769232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>
        <f t="shared" si="34"/>
        <v>0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4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H176"/>
  <sheetViews>
    <sheetView showGridLines="0" zoomScale="70" workbookViewId="0">
      <selection activeCell="F10" sqref="F10:G23"/>
    </sheetView>
  </sheetViews>
  <sheetFormatPr baseColWidth="10" defaultColWidth="9.109375" defaultRowHeight="14.4" x14ac:dyDescent="0.3"/>
  <cols>
    <col min="1" max="1" width="1.5546875" style="2" customWidth="1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9.9" customHeight="1" thickBot="1" x14ac:dyDescent="0.35"/>
    <row r="2" spans="2:62" ht="19.2" thickTop="1" thickBot="1" x14ac:dyDescent="0.4">
      <c r="B2" s="6" t="s">
        <v>68</v>
      </c>
      <c r="C2" s="12">
        <v>6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19</v>
      </c>
      <c r="C4" s="16" t="s">
        <v>175</v>
      </c>
      <c r="D4" s="15">
        <v>36</v>
      </c>
    </row>
    <row r="5" spans="2:62" ht="21.6" thickBot="1" x14ac:dyDescent="0.45">
      <c r="B5" s="460">
        <v>18</v>
      </c>
      <c r="C5" s="17" t="s">
        <v>130</v>
      </c>
      <c r="D5" s="92">
        <v>37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>
        <v>33</v>
      </c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2</v>
      </c>
      <c r="M10" s="249">
        <f t="shared" ref="M10:M24" si="1">IFERROR(O10/N10,"")</f>
        <v>1</v>
      </c>
      <c r="N10" s="250">
        <f t="shared" ref="N10:N24" si="2">SUM(R10:V10)+SUM(AE10:AH10)+SUM(AK10:AN10)+SUM(Y10:AB10)</f>
        <v>3</v>
      </c>
      <c r="O10" s="251">
        <f t="shared" ref="O10:O24" si="3">R10+AE10+AK10+Y10</f>
        <v>3</v>
      </c>
      <c r="P10" s="252">
        <f t="shared" ref="P10:P24" si="4">IFERROR(R10/SUM(R10:V10),"")</f>
        <v>1</v>
      </c>
      <c r="Q10" s="253">
        <f t="shared" ref="Q10:Q24" si="5">IF(SUM(R10:V10)=0,"",SUM(R10:V10))</f>
        <v>1</v>
      </c>
      <c r="R10" s="254">
        <v>1</v>
      </c>
      <c r="S10" s="254"/>
      <c r="T10" s="254"/>
      <c r="U10" s="254"/>
      <c r="V10" s="255"/>
      <c r="W10" s="252">
        <f t="shared" ref="W10:W24" si="6">IFERROR(Y10/SUM(Y10:AB10),"")</f>
        <v>1</v>
      </c>
      <c r="X10" s="253">
        <f t="shared" ref="X10:X24" si="7">IF(SUM(Y10:AB10)=0,"",SUM(Y10:AB10))</f>
        <v>1</v>
      </c>
      <c r="Y10" s="254">
        <v>1</v>
      </c>
      <c r="Z10" s="254"/>
      <c r="AA10" s="254"/>
      <c r="AB10" s="255"/>
      <c r="AC10" s="252">
        <f t="shared" ref="AC10:AC24" si="8">IFERROR(AE10/SUM(AE10:AH10),"")</f>
        <v>1</v>
      </c>
      <c r="AD10" s="253">
        <f t="shared" ref="AD10:AD24" si="9">IF(SUM(AE10:AH10)=0,"",SUM(AE10:AH10))</f>
        <v>1</v>
      </c>
      <c r="AE10" s="254">
        <v>1</v>
      </c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1</v>
      </c>
      <c r="AP10" s="257"/>
      <c r="AQ10" s="254"/>
      <c r="AR10" s="254">
        <v>1</v>
      </c>
      <c r="AS10" s="254"/>
      <c r="AT10" s="255"/>
      <c r="AU10" s="258">
        <f t="shared" ref="AU10:AU24" si="13">SUM(AV10:BB10)</f>
        <v>1</v>
      </c>
      <c r="AV10" s="257">
        <v>1</v>
      </c>
      <c r="AW10" s="254"/>
      <c r="AX10" s="254"/>
      <c r="AY10" s="254"/>
      <c r="AZ10" s="254"/>
      <c r="BA10" s="254"/>
      <c r="BB10" s="255"/>
      <c r="BC10" s="259"/>
      <c r="BD10" s="254">
        <v>1</v>
      </c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>
        <v>38</v>
      </c>
      <c r="J11" s="264"/>
      <c r="K11" s="264"/>
      <c r="L11" s="265">
        <f t="shared" si="0"/>
        <v>1</v>
      </c>
      <c r="M11" s="266">
        <f t="shared" si="1"/>
        <v>0.66666666666666663</v>
      </c>
      <c r="N11" s="267">
        <f t="shared" si="2"/>
        <v>3</v>
      </c>
      <c r="O11" s="268">
        <f t="shared" si="3"/>
        <v>2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>
        <f t="shared" si="6"/>
        <v>0.66666666666666663</v>
      </c>
      <c r="X11" s="270">
        <f t="shared" si="7"/>
        <v>3</v>
      </c>
      <c r="Y11" s="271">
        <v>2</v>
      </c>
      <c r="Z11" s="271">
        <v>1</v>
      </c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>
        <v>14</v>
      </c>
      <c r="J12" s="264"/>
      <c r="K12" s="264"/>
      <c r="L12" s="265">
        <f t="shared" si="0"/>
        <v>-1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1</v>
      </c>
      <c r="AV12" s="285"/>
      <c r="AW12" s="282"/>
      <c r="AX12" s="282">
        <v>1</v>
      </c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>
        <v>4</v>
      </c>
      <c r="J13" s="264"/>
      <c r="K13" s="264"/>
      <c r="L13" s="265">
        <f t="shared" si="0"/>
        <v>-1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1</v>
      </c>
      <c r="AV13" s="274">
        <v>1</v>
      </c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>
        <v>20</v>
      </c>
      <c r="J14" s="264"/>
      <c r="K14" s="264"/>
      <c r="L14" s="265">
        <f t="shared" si="0"/>
        <v>-3</v>
      </c>
      <c r="M14" s="277">
        <f t="shared" si="1"/>
        <v>0.25</v>
      </c>
      <c r="N14" s="278">
        <f t="shared" si="2"/>
        <v>4</v>
      </c>
      <c r="O14" s="279">
        <f t="shared" si="3"/>
        <v>1</v>
      </c>
      <c r="P14" s="280">
        <f t="shared" si="4"/>
        <v>0</v>
      </c>
      <c r="Q14" s="281">
        <f t="shared" si="5"/>
        <v>2</v>
      </c>
      <c r="R14" s="282"/>
      <c r="S14" s="282">
        <v>1</v>
      </c>
      <c r="T14" s="282"/>
      <c r="U14" s="282">
        <v>1</v>
      </c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>
        <f t="shared" si="8"/>
        <v>0.5</v>
      </c>
      <c r="AD14" s="281">
        <f t="shared" si="9"/>
        <v>2</v>
      </c>
      <c r="AE14" s="282">
        <v>1</v>
      </c>
      <c r="AF14" s="282">
        <v>1</v>
      </c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1</v>
      </c>
      <c r="AV14" s="285">
        <v>1</v>
      </c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>
        <v>49</v>
      </c>
      <c r="J15" s="264"/>
      <c r="K15" s="264"/>
      <c r="L15" s="265">
        <f t="shared" si="0"/>
        <v>-3.5</v>
      </c>
      <c r="M15" s="266">
        <f t="shared" si="1"/>
        <v>0.42857142857142855</v>
      </c>
      <c r="N15" s="267">
        <f t="shared" si="2"/>
        <v>7</v>
      </c>
      <c r="O15" s="268">
        <f t="shared" si="3"/>
        <v>3</v>
      </c>
      <c r="P15" s="269">
        <f t="shared" si="4"/>
        <v>0.33333333333333331</v>
      </c>
      <c r="Q15" s="270">
        <f t="shared" si="5"/>
        <v>3</v>
      </c>
      <c r="R15" s="271">
        <v>1</v>
      </c>
      <c r="S15" s="271"/>
      <c r="T15" s="271">
        <v>1</v>
      </c>
      <c r="U15" s="271">
        <v>1</v>
      </c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>
        <f t="shared" si="8"/>
        <v>0.5</v>
      </c>
      <c r="AD15" s="270">
        <f t="shared" si="9"/>
        <v>4</v>
      </c>
      <c r="AE15" s="271">
        <v>2</v>
      </c>
      <c r="AF15" s="271"/>
      <c r="AG15" s="271"/>
      <c r="AH15" s="272">
        <v>2</v>
      </c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1</v>
      </c>
      <c r="AP15" s="274"/>
      <c r="AQ15" s="271"/>
      <c r="AR15" s="271">
        <v>1</v>
      </c>
      <c r="AS15" s="271"/>
      <c r="AT15" s="272"/>
      <c r="AU15" s="273">
        <f t="shared" si="13"/>
        <v>3</v>
      </c>
      <c r="AV15" s="274">
        <v>2</v>
      </c>
      <c r="AW15" s="271"/>
      <c r="AX15" s="271"/>
      <c r="AY15" s="271"/>
      <c r="AZ15" s="271">
        <v>1</v>
      </c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>
        <v>49</v>
      </c>
      <c r="J16" s="264"/>
      <c r="K16" s="264"/>
      <c r="L16" s="265">
        <f t="shared" si="0"/>
        <v>-4</v>
      </c>
      <c r="M16" s="277">
        <f t="shared" si="1"/>
        <v>0.5</v>
      </c>
      <c r="N16" s="278">
        <f t="shared" si="2"/>
        <v>4</v>
      </c>
      <c r="O16" s="279">
        <f t="shared" si="3"/>
        <v>2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>
        <f t="shared" si="8"/>
        <v>0.5</v>
      </c>
      <c r="AD16" s="281">
        <f t="shared" si="9"/>
        <v>4</v>
      </c>
      <c r="AE16" s="282">
        <v>2</v>
      </c>
      <c r="AF16" s="282">
        <v>2</v>
      </c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2</v>
      </c>
      <c r="AV16" s="285"/>
      <c r="AW16" s="282">
        <v>2</v>
      </c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>
        <v>47</v>
      </c>
      <c r="J17" s="264"/>
      <c r="K17" s="264"/>
      <c r="L17" s="265">
        <f t="shared" si="0"/>
        <v>0.5</v>
      </c>
      <c r="M17" s="266">
        <f t="shared" si="1"/>
        <v>0.75</v>
      </c>
      <c r="N17" s="267">
        <f t="shared" si="2"/>
        <v>8</v>
      </c>
      <c r="O17" s="268">
        <f t="shared" si="3"/>
        <v>6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>
        <f t="shared" si="6"/>
        <v>0.66666666666666663</v>
      </c>
      <c r="X17" s="270">
        <f t="shared" si="7"/>
        <v>6</v>
      </c>
      <c r="Y17" s="271">
        <v>4</v>
      </c>
      <c r="Z17" s="271">
        <v>1</v>
      </c>
      <c r="AA17" s="271">
        <v>1</v>
      </c>
      <c r="AB17" s="272"/>
      <c r="AC17" s="269">
        <f t="shared" si="8"/>
        <v>1</v>
      </c>
      <c r="AD17" s="270">
        <f t="shared" si="9"/>
        <v>1</v>
      </c>
      <c r="AE17" s="271">
        <v>1</v>
      </c>
      <c r="AF17" s="271"/>
      <c r="AG17" s="271"/>
      <c r="AH17" s="272"/>
      <c r="AI17" s="269">
        <f t="shared" si="10"/>
        <v>1</v>
      </c>
      <c r="AJ17" s="270">
        <f t="shared" si="11"/>
        <v>1</v>
      </c>
      <c r="AK17" s="271">
        <v>1</v>
      </c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2</v>
      </c>
      <c r="AV17" s="274"/>
      <c r="AW17" s="271">
        <v>2</v>
      </c>
      <c r="AX17" s="271"/>
      <c r="AY17" s="271"/>
      <c r="AZ17" s="271"/>
      <c r="BA17" s="271"/>
      <c r="BB17" s="272"/>
      <c r="BC17" s="275"/>
      <c r="BD17" s="271">
        <v>1</v>
      </c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>
        <v>51</v>
      </c>
      <c r="J18" s="264"/>
      <c r="K18" s="264"/>
      <c r="L18" s="265">
        <f t="shared" si="0"/>
        <v>7</v>
      </c>
      <c r="M18" s="277">
        <f t="shared" si="1"/>
        <v>0.8</v>
      </c>
      <c r="N18" s="278">
        <f t="shared" si="2"/>
        <v>10</v>
      </c>
      <c r="O18" s="279">
        <f t="shared" si="3"/>
        <v>8</v>
      </c>
      <c r="P18" s="280">
        <f t="shared" si="4"/>
        <v>0.5</v>
      </c>
      <c r="Q18" s="281">
        <f t="shared" si="5"/>
        <v>2</v>
      </c>
      <c r="R18" s="282">
        <v>1</v>
      </c>
      <c r="S18" s="282">
        <v>1</v>
      </c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>
        <f t="shared" si="8"/>
        <v>0.83333333333333337</v>
      </c>
      <c r="AD18" s="281">
        <f t="shared" si="9"/>
        <v>6</v>
      </c>
      <c r="AE18" s="282">
        <v>5</v>
      </c>
      <c r="AF18" s="282">
        <v>1</v>
      </c>
      <c r="AG18" s="282"/>
      <c r="AH18" s="283"/>
      <c r="AI18" s="280">
        <f t="shared" si="10"/>
        <v>1</v>
      </c>
      <c r="AJ18" s="281">
        <f t="shared" si="11"/>
        <v>2</v>
      </c>
      <c r="AK18" s="282">
        <v>2</v>
      </c>
      <c r="AL18" s="282"/>
      <c r="AM18" s="282"/>
      <c r="AN18" s="283"/>
      <c r="AO18" s="284">
        <f t="shared" si="12"/>
        <v>6</v>
      </c>
      <c r="AP18" s="285"/>
      <c r="AQ18" s="282"/>
      <c r="AR18" s="282">
        <v>5</v>
      </c>
      <c r="AS18" s="282"/>
      <c r="AT18" s="283">
        <v>1</v>
      </c>
      <c r="AU18" s="286">
        <f t="shared" si="13"/>
        <v>3</v>
      </c>
      <c r="AV18" s="285">
        <v>2</v>
      </c>
      <c r="AW18" s="282"/>
      <c r="AX18" s="282"/>
      <c r="AY18" s="282"/>
      <c r="AZ18" s="282"/>
      <c r="BA18" s="282">
        <v>1</v>
      </c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>
        <v>0</v>
      </c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>
        <v>55</v>
      </c>
      <c r="J20" s="264"/>
      <c r="K20" s="264"/>
      <c r="L20" s="265">
        <f t="shared" si="0"/>
        <v>2.5</v>
      </c>
      <c r="M20" s="277">
        <f t="shared" si="1"/>
        <v>0.70588235294117652</v>
      </c>
      <c r="N20" s="278">
        <f t="shared" si="2"/>
        <v>17</v>
      </c>
      <c r="O20" s="279">
        <f t="shared" si="3"/>
        <v>12</v>
      </c>
      <c r="P20" s="280">
        <f t="shared" si="4"/>
        <v>0.66666666666666663</v>
      </c>
      <c r="Q20" s="281">
        <f t="shared" si="5"/>
        <v>3</v>
      </c>
      <c r="R20" s="282">
        <v>2</v>
      </c>
      <c r="S20" s="282">
        <v>1</v>
      </c>
      <c r="T20" s="282"/>
      <c r="U20" s="282"/>
      <c r="V20" s="283"/>
      <c r="W20" s="280">
        <f t="shared" si="6"/>
        <v>1</v>
      </c>
      <c r="X20" s="281">
        <f t="shared" si="7"/>
        <v>1</v>
      </c>
      <c r="Y20" s="282">
        <v>1</v>
      </c>
      <c r="Z20" s="282"/>
      <c r="AA20" s="282"/>
      <c r="AB20" s="283"/>
      <c r="AC20" s="280">
        <f t="shared" si="8"/>
        <v>0.6</v>
      </c>
      <c r="AD20" s="281">
        <f t="shared" si="9"/>
        <v>10</v>
      </c>
      <c r="AE20" s="282">
        <v>6</v>
      </c>
      <c r="AF20" s="282">
        <v>2</v>
      </c>
      <c r="AG20" s="282">
        <v>2</v>
      </c>
      <c r="AH20" s="283"/>
      <c r="AI20" s="280">
        <f t="shared" si="10"/>
        <v>1</v>
      </c>
      <c r="AJ20" s="281">
        <f t="shared" si="11"/>
        <v>3</v>
      </c>
      <c r="AK20" s="282">
        <v>3</v>
      </c>
      <c r="AL20" s="282"/>
      <c r="AM20" s="282"/>
      <c r="AN20" s="283"/>
      <c r="AO20" s="284">
        <f t="shared" si="12"/>
        <v>1</v>
      </c>
      <c r="AP20" s="285"/>
      <c r="AQ20" s="282"/>
      <c r="AR20" s="282">
        <v>1</v>
      </c>
      <c r="AS20" s="282"/>
      <c r="AT20" s="283"/>
      <c r="AU20" s="286">
        <f t="shared" si="13"/>
        <v>2</v>
      </c>
      <c r="AV20" s="285">
        <v>2</v>
      </c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>
        <v>0</v>
      </c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>
        <v>30</v>
      </c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>
        <v>30</v>
      </c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4.1666666666666664E-2</v>
      </c>
      <c r="M25" s="309">
        <f>IFERROR(O25/N25,"")</f>
        <v>0.6607142857142857</v>
      </c>
      <c r="N25" s="310">
        <f>SUM(N10:N24)</f>
        <v>56</v>
      </c>
      <c r="O25" s="311">
        <f>SUM(O10:O24)</f>
        <v>37</v>
      </c>
      <c r="P25" s="309">
        <f>IFERROR(R25/SUM(R25:V25),"")</f>
        <v>0.45454545454545453</v>
      </c>
      <c r="Q25" s="310">
        <f>SUM(R25:V25)</f>
        <v>11</v>
      </c>
      <c r="R25" s="310">
        <f>SUM(R10:R24)</f>
        <v>5</v>
      </c>
      <c r="S25" s="310">
        <f>SUM(S10:S24)</f>
        <v>3</v>
      </c>
      <c r="T25" s="310">
        <f>SUM(T10:T24)</f>
        <v>1</v>
      </c>
      <c r="U25" s="310">
        <f>SUM(U10:U24)</f>
        <v>2</v>
      </c>
      <c r="V25" s="312">
        <f>SUM(V10:V24)</f>
        <v>0</v>
      </c>
      <c r="W25" s="309">
        <f>IFERROR(Y25/SUM(Y25:AB25),"")</f>
        <v>0.72727272727272729</v>
      </c>
      <c r="X25" s="313">
        <f>SUM(Y25:AB25)</f>
        <v>11</v>
      </c>
      <c r="Y25" s="310">
        <f>SUM(Y10:Y24)</f>
        <v>8</v>
      </c>
      <c r="Z25" s="310">
        <f>SUM(Z10:Z24)</f>
        <v>2</v>
      </c>
      <c r="AA25" s="310">
        <f>SUM(AA10:AA24)</f>
        <v>1</v>
      </c>
      <c r="AB25" s="312">
        <f>SUM(AB10:AB24)</f>
        <v>0</v>
      </c>
      <c r="AC25" s="309">
        <f>IFERROR(AE25/SUM(AE25:AH25),"")</f>
        <v>0.6428571428571429</v>
      </c>
      <c r="AD25" s="314">
        <f>SUM(AE25:AH25)</f>
        <v>28</v>
      </c>
      <c r="AE25" s="310">
        <f>SUM(AE10:AE24)</f>
        <v>18</v>
      </c>
      <c r="AF25" s="310">
        <f>SUM(AF10:AF24)</f>
        <v>6</v>
      </c>
      <c r="AG25" s="310">
        <f>SUM(AG10:AG24)</f>
        <v>2</v>
      </c>
      <c r="AH25" s="312">
        <f>SUM(AH10:AH24)</f>
        <v>2</v>
      </c>
      <c r="AI25" s="309">
        <f>IFERROR(AK25/SUM(AK25:AN25),"")</f>
        <v>1</v>
      </c>
      <c r="AJ25" s="314">
        <f>SUM(AK25:AN25)</f>
        <v>6</v>
      </c>
      <c r="AK25" s="310">
        <f t="shared" ref="AK25:BE25" si="15">SUM(AK10:AK24)</f>
        <v>6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9</v>
      </c>
      <c r="AP25" s="316">
        <f t="shared" si="15"/>
        <v>0</v>
      </c>
      <c r="AQ25" s="316">
        <f t="shared" si="15"/>
        <v>0</v>
      </c>
      <c r="AR25" s="316">
        <f t="shared" si="15"/>
        <v>8</v>
      </c>
      <c r="AS25" s="316">
        <f t="shared" si="15"/>
        <v>0</v>
      </c>
      <c r="AT25" s="317">
        <f t="shared" si="15"/>
        <v>1</v>
      </c>
      <c r="AU25" s="318">
        <f t="shared" si="15"/>
        <v>16</v>
      </c>
      <c r="AV25" s="318">
        <f t="shared" si="15"/>
        <v>9</v>
      </c>
      <c r="AW25" s="318">
        <f t="shared" si="15"/>
        <v>4</v>
      </c>
      <c r="AX25" s="318">
        <f t="shared" si="15"/>
        <v>1</v>
      </c>
      <c r="AY25" s="318">
        <f t="shared" si="15"/>
        <v>0</v>
      </c>
      <c r="AZ25" s="318">
        <f t="shared" si="15"/>
        <v>1</v>
      </c>
      <c r="BA25" s="318">
        <f t="shared" si="15"/>
        <v>1</v>
      </c>
      <c r="BB25" s="318">
        <f t="shared" si="15"/>
        <v>0</v>
      </c>
      <c r="BC25" s="319">
        <f t="shared" si="15"/>
        <v>0</v>
      </c>
      <c r="BD25" s="320">
        <f t="shared" si="15"/>
        <v>2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20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8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>
        <v>2</v>
      </c>
      <c r="V34" s="838">
        <v>2</v>
      </c>
      <c r="W34" s="838"/>
      <c r="X34" s="42">
        <v>1</v>
      </c>
      <c r="Y34" s="100"/>
      <c r="AA34" s="1">
        <f>P37+Q40+R43+S40+T46+U43+Y43+Y40+Z37+AA40+V41+U37</f>
        <v>20</v>
      </c>
      <c r="AH34" s="3"/>
      <c r="AK34" s="100"/>
      <c r="AL34" s="43"/>
      <c r="AM34" s="838">
        <v>1</v>
      </c>
      <c r="AN34" s="838"/>
      <c r="AO34" s="42"/>
      <c r="AP34" s="100"/>
      <c r="AR34" s="1">
        <f>AG37+AH40+AI43+AJ40+AK46+AL43+AP40+AP43+AQ37+AR40+AM41+AL37</f>
        <v>11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31</v>
      </c>
      <c r="N35" s="858"/>
      <c r="O35"/>
      <c r="Q35" s="3"/>
      <c r="T35" s="101"/>
      <c r="U35" s="43">
        <v>2</v>
      </c>
      <c r="V35" s="779"/>
      <c r="W35" s="779"/>
      <c r="X35" s="44">
        <v>5</v>
      </c>
      <c r="Y35" s="101"/>
      <c r="AH35" s="3"/>
      <c r="AK35" s="101"/>
      <c r="AL35" s="43"/>
      <c r="AM35" s="779"/>
      <c r="AN35" s="779"/>
      <c r="AO35" s="44">
        <v>2</v>
      </c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20</v>
      </c>
      <c r="N36" s="778"/>
      <c r="O36"/>
      <c r="P36" s="93"/>
      <c r="Q36" s="93"/>
      <c r="R36" s="93"/>
      <c r="S36" s="93"/>
      <c r="T36" s="102"/>
      <c r="U36" s="45">
        <v>2</v>
      </c>
      <c r="V36" s="780">
        <v>3</v>
      </c>
      <c r="W36" s="780"/>
      <c r="X36" s="46">
        <v>3</v>
      </c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>
        <v>1</v>
      </c>
      <c r="AM36" s="780">
        <v>2</v>
      </c>
      <c r="AN36" s="780"/>
      <c r="AO36" s="46">
        <v>2</v>
      </c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8</v>
      </c>
      <c r="N37" s="778"/>
      <c r="O37"/>
      <c r="P37" s="727">
        <v>2</v>
      </c>
      <c r="Q37" s="783"/>
      <c r="R37" s="787">
        <f>P37/M35</f>
        <v>6.4516129032258063E-2</v>
      </c>
      <c r="S37" s="788"/>
      <c r="T37" s="95"/>
      <c r="U37" s="791">
        <v>8</v>
      </c>
      <c r="V37" s="792"/>
      <c r="W37" s="797">
        <f>U37/$M$35</f>
        <v>0.25806451612903225</v>
      </c>
      <c r="X37" s="798"/>
      <c r="Y37" s="95"/>
      <c r="Z37" s="727">
        <v>2</v>
      </c>
      <c r="AA37" s="728"/>
      <c r="AB37" s="803">
        <f>Z37/M35</f>
        <v>6.4516129032258063E-2</v>
      </c>
      <c r="AC37" s="804"/>
      <c r="AG37" s="727">
        <v>1</v>
      </c>
      <c r="AH37" s="783"/>
      <c r="AI37" s="787">
        <f>AG37/M35</f>
        <v>3.2258064516129031E-2</v>
      </c>
      <c r="AJ37" s="788"/>
      <c r="AK37" s="95"/>
      <c r="AL37" s="791">
        <v>1</v>
      </c>
      <c r="AM37" s="792"/>
      <c r="AN37" s="797">
        <f>AL37/$M$35</f>
        <v>3.2258064516129031E-2</v>
      </c>
      <c r="AO37" s="798"/>
      <c r="AP37" s="95"/>
      <c r="AQ37" s="727">
        <v>3</v>
      </c>
      <c r="AR37" s="728"/>
      <c r="AS37" s="803">
        <f>AQ37/M35</f>
        <v>9.6774193548387094E-2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>
        <f>M37/M35</f>
        <v>0.25806451612903225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>
        <f>(S40+U43+Y40+AJ40+AL43+AP40)/M35</f>
        <v>0.38709677419354838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>
        <f>(+Q40+R43+T46+Y43+AA40+AH40+AI43+AK46+AP43+AR40)/M35</f>
        <v>0</v>
      </c>
      <c r="N40" s="1194"/>
      <c r="O40"/>
      <c r="P40" s="95"/>
      <c r="Q40" s="764"/>
      <c r="R40" s="751">
        <f>Q40/M35</f>
        <v>0</v>
      </c>
      <c r="S40" s="810">
        <v>3</v>
      </c>
      <c r="T40" s="813">
        <f>S40/M35</f>
        <v>9.6774193548387094E-2</v>
      </c>
      <c r="U40" s="95"/>
      <c r="V40" s="809"/>
      <c r="W40" s="809"/>
      <c r="X40" s="95"/>
      <c r="Y40" s="815">
        <v>1</v>
      </c>
      <c r="Z40" s="813">
        <f>Y40/M35</f>
        <v>3.2258064516129031E-2</v>
      </c>
      <c r="AA40" s="724"/>
      <c r="AB40" s="751">
        <f>AA40/M35</f>
        <v>0</v>
      </c>
      <c r="AC40" s="95"/>
      <c r="AG40" s="95"/>
      <c r="AH40" s="764"/>
      <c r="AI40" s="751">
        <f>AH40/M35</f>
        <v>0</v>
      </c>
      <c r="AJ40" s="810">
        <v>2</v>
      </c>
      <c r="AK40" s="813">
        <f>AJ40/M35</f>
        <v>6.4516129032258063E-2</v>
      </c>
      <c r="AL40" s="95"/>
      <c r="AM40" s="809"/>
      <c r="AN40" s="809"/>
      <c r="AO40" s="95"/>
      <c r="AP40" s="815">
        <v>1</v>
      </c>
      <c r="AQ40" s="813">
        <f>AP40/M35</f>
        <v>3.2258064516129031E-2</v>
      </c>
      <c r="AR40" s="724"/>
      <c r="AS40" s="751">
        <f>AR40/M35</f>
        <v>0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>
        <f>(U37+AL37)/M35</f>
        <v>0.29032258064516131</v>
      </c>
      <c r="N41" s="1194"/>
      <c r="O41"/>
      <c r="P41" s="95"/>
      <c r="Q41" s="765"/>
      <c r="R41" s="751"/>
      <c r="S41" s="811"/>
      <c r="T41" s="814"/>
      <c r="U41" s="95"/>
      <c r="V41" s="771">
        <v>2</v>
      </c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>
        <f>(P37+Z37+AG37+AQ37)/M35</f>
        <v>0.25806451612903225</v>
      </c>
      <c r="N42" s="1194"/>
      <c r="O42"/>
      <c r="P42" s="95"/>
      <c r="Q42" s="766"/>
      <c r="R42" s="752"/>
      <c r="S42" s="812"/>
      <c r="T42" s="814"/>
      <c r="U42" s="95"/>
      <c r="V42" s="772">
        <f>V41/M35</f>
        <v>6.4516129032258063E-2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>
        <f>AM41/M35</f>
        <v>0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>
        <f>SUM(M39:N43)</f>
        <v>1</v>
      </c>
      <c r="J43" s="767" t="s">
        <v>66</v>
      </c>
      <c r="K43" s="768"/>
      <c r="L43" s="767"/>
      <c r="M43" s="1194">
        <f>(V41+AM41)/M35</f>
        <v>6.4516129032258063E-2</v>
      </c>
      <c r="N43" s="1194"/>
      <c r="O43"/>
      <c r="P43" s="95"/>
      <c r="Q43" s="95"/>
      <c r="R43" s="764"/>
      <c r="S43" s="733">
        <f>R43/M35</f>
        <v>0</v>
      </c>
      <c r="T43" s="734"/>
      <c r="U43" s="738">
        <v>2</v>
      </c>
      <c r="V43" s="739"/>
      <c r="W43" s="742">
        <f>U43/M35</f>
        <v>6.4516129032258063E-2</v>
      </c>
      <c r="X43" s="742"/>
      <c r="Y43" s="744"/>
      <c r="Z43" s="745"/>
      <c r="AA43" s="750">
        <f>Y43/M35</f>
        <v>0</v>
      </c>
      <c r="AB43" s="95"/>
      <c r="AC43" s="95"/>
      <c r="AG43" s="95"/>
      <c r="AH43" s="95"/>
      <c r="AI43" s="764"/>
      <c r="AJ43" s="733">
        <f>AI43/M35</f>
        <v>0</v>
      </c>
      <c r="AK43" s="734"/>
      <c r="AL43" s="738">
        <v>3</v>
      </c>
      <c r="AM43" s="739"/>
      <c r="AN43" s="742">
        <f>AL43/M35</f>
        <v>9.6774193548387094E-2</v>
      </c>
      <c r="AO43" s="742"/>
      <c r="AP43" s="744"/>
      <c r="AQ43" s="745"/>
      <c r="AR43" s="750">
        <f>AP43/M35</f>
        <v>0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>
        <f>T46/M35</f>
        <v>0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>
        <f>AK46/M35</f>
        <v>0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13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7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23</v>
      </c>
      <c r="N56" s="1197"/>
      <c r="O56"/>
      <c r="Q56" s="3"/>
      <c r="T56" s="100"/>
      <c r="U56" s="43"/>
      <c r="V56" s="838"/>
      <c r="W56" s="838"/>
      <c r="X56" s="42">
        <v>2</v>
      </c>
      <c r="Y56" s="100"/>
      <c r="AA56" s="1">
        <f>P59+Q62+S62+R65+U65+T68+V63+U59+Z59+Y62+Y65+AA62</f>
        <v>13</v>
      </c>
      <c r="AH56" s="3"/>
      <c r="AK56" s="100"/>
      <c r="AL56" s="43">
        <v>2</v>
      </c>
      <c r="AM56" s="838"/>
      <c r="AN56" s="838"/>
      <c r="AO56" s="42">
        <v>1</v>
      </c>
      <c r="AP56" s="100"/>
      <c r="AR56" s="1">
        <f>AG59+AH62+AJ62+AI65+AK68+AL65+AM63+AP65+AP62+AR62+AQ59+AL59</f>
        <v>10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13</v>
      </c>
      <c r="N57" s="778"/>
      <c r="O57"/>
      <c r="Q57" s="3"/>
      <c r="T57" s="101"/>
      <c r="U57" s="43">
        <v>3</v>
      </c>
      <c r="V57" s="779"/>
      <c r="W57" s="779"/>
      <c r="X57" s="44">
        <v>5</v>
      </c>
      <c r="Y57" s="101"/>
      <c r="AH57" s="3"/>
      <c r="AK57" s="101"/>
      <c r="AL57" s="43">
        <v>1</v>
      </c>
      <c r="AM57" s="779">
        <v>1</v>
      </c>
      <c r="AN57" s="779"/>
      <c r="AO57" s="44">
        <v>1</v>
      </c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7</v>
      </c>
      <c r="N58" s="778"/>
      <c r="O58"/>
      <c r="P58" s="93"/>
      <c r="Q58" s="93"/>
      <c r="R58" s="93"/>
      <c r="S58" s="93"/>
      <c r="T58" s="102"/>
      <c r="U58" s="45">
        <v>1</v>
      </c>
      <c r="V58" s="780"/>
      <c r="W58" s="780"/>
      <c r="X58" s="46">
        <v>2</v>
      </c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>
        <v>1</v>
      </c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>
        <f>M58/M56</f>
        <v>0.30434782608695654</v>
      </c>
      <c r="N59" s="782"/>
      <c r="O59"/>
      <c r="P59" s="727">
        <v>2</v>
      </c>
      <c r="Q59" s="783"/>
      <c r="R59" s="787">
        <f>P59/M57</f>
        <v>0.15384615384615385</v>
      </c>
      <c r="S59" s="788"/>
      <c r="T59" s="95"/>
      <c r="U59" s="791">
        <v>3</v>
      </c>
      <c r="V59" s="792"/>
      <c r="W59" s="797">
        <f>U59/$M$35</f>
        <v>9.6774193548387094E-2</v>
      </c>
      <c r="X59" s="798"/>
      <c r="Y59" s="95"/>
      <c r="Z59" s="727"/>
      <c r="AA59" s="728"/>
      <c r="AB59" s="803">
        <f>Z59/M57</f>
        <v>0</v>
      </c>
      <c r="AC59" s="804"/>
      <c r="AG59" s="727"/>
      <c r="AH59" s="783"/>
      <c r="AI59" s="787">
        <f>AG59/M57</f>
        <v>0</v>
      </c>
      <c r="AJ59" s="788"/>
      <c r="AK59" s="95"/>
      <c r="AL59" s="791"/>
      <c r="AM59" s="792"/>
      <c r="AN59" s="797">
        <f>AL59/$M$35</f>
        <v>0</v>
      </c>
      <c r="AO59" s="798"/>
      <c r="AP59" s="95"/>
      <c r="AQ59" s="727">
        <v>4</v>
      </c>
      <c r="AR59" s="728"/>
      <c r="AS59" s="803">
        <f>AQ59/M57</f>
        <v>0.30769230769230771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>
        <f>(S62+U65+Y62+AJ62+AL65+AP62)/M56</f>
        <v>0.43478260869565216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>
        <f>(Q62+R65+T68+Y65+AA62+AH62+AI65+AK68+AP65+AR62)/M56</f>
        <v>0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>
        <f>(U59+AL59)/M56</f>
        <v>0.13043478260869565</v>
      </c>
      <c r="N62" s="1194"/>
      <c r="O62"/>
      <c r="P62" s="95"/>
      <c r="Q62" s="764"/>
      <c r="R62" s="751">
        <f>Q62/M57</f>
        <v>0</v>
      </c>
      <c r="S62" s="810">
        <v>3</v>
      </c>
      <c r="T62" s="813">
        <f>S62/M57</f>
        <v>0.23076923076923078</v>
      </c>
      <c r="U62" s="95"/>
      <c r="V62" s="809"/>
      <c r="W62" s="809"/>
      <c r="X62" s="95"/>
      <c r="Y62" s="815"/>
      <c r="Z62" s="813">
        <f>Y62/M57</f>
        <v>0</v>
      </c>
      <c r="AA62" s="724"/>
      <c r="AB62" s="751">
        <f>AA62/M57</f>
        <v>0</v>
      </c>
      <c r="AC62" s="95"/>
      <c r="AG62" s="95"/>
      <c r="AH62" s="764"/>
      <c r="AI62" s="751">
        <f>AH62/M57</f>
        <v>0</v>
      </c>
      <c r="AJ62" s="810">
        <v>1</v>
      </c>
      <c r="AK62" s="813">
        <f>AJ62/M57</f>
        <v>7.6923076923076927E-2</v>
      </c>
      <c r="AL62" s="95"/>
      <c r="AM62" s="809"/>
      <c r="AN62" s="809"/>
      <c r="AO62" s="95"/>
      <c r="AP62" s="815"/>
      <c r="AQ62" s="813">
        <f>AP62/M57</f>
        <v>0</v>
      </c>
      <c r="AR62" s="724"/>
      <c r="AS62" s="751">
        <f>AR62/M57</f>
        <v>0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>
        <f>(P59+Z59+AG59+AQ59)/M56</f>
        <v>0.2608695652173913</v>
      </c>
      <c r="N63" s="1194"/>
      <c r="O63"/>
      <c r="P63" s="95"/>
      <c r="Q63" s="765"/>
      <c r="R63" s="751"/>
      <c r="S63" s="811"/>
      <c r="T63" s="814"/>
      <c r="U63" s="95"/>
      <c r="V63" s="771">
        <v>4</v>
      </c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>
        <f>SUM(M60:N64)</f>
        <v>0.99999999999999989</v>
      </c>
      <c r="J64" s="767" t="s">
        <v>74</v>
      </c>
      <c r="K64" s="768"/>
      <c r="L64" s="767"/>
      <c r="M64" s="1194">
        <f>(V63+AM63)/M56</f>
        <v>0.17391304347826086</v>
      </c>
      <c r="N64" s="1194"/>
      <c r="O64"/>
      <c r="P64" s="95"/>
      <c r="Q64" s="766"/>
      <c r="R64" s="752"/>
      <c r="S64" s="812"/>
      <c r="T64" s="814"/>
      <c r="U64" s="95"/>
      <c r="V64" s="772">
        <f>V63/M57</f>
        <v>0.30769230769230771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>
        <f>AM63/M57</f>
        <v>0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>
        <f>R65/M57</f>
        <v>0</v>
      </c>
      <c r="T65" s="734"/>
      <c r="U65" s="738">
        <v>1</v>
      </c>
      <c r="V65" s="739"/>
      <c r="W65" s="742">
        <f>U65/M57</f>
        <v>7.6923076923076927E-2</v>
      </c>
      <c r="X65" s="742"/>
      <c r="Y65" s="744"/>
      <c r="Z65" s="745"/>
      <c r="AA65" s="750">
        <f>Y65/M57</f>
        <v>0</v>
      </c>
      <c r="AB65" s="95"/>
      <c r="AC65" s="95"/>
      <c r="AG65" s="95"/>
      <c r="AH65" s="95"/>
      <c r="AI65" s="764"/>
      <c r="AJ65" s="733">
        <f>AI65/M57</f>
        <v>0</v>
      </c>
      <c r="AK65" s="734"/>
      <c r="AL65" s="738">
        <v>5</v>
      </c>
      <c r="AM65" s="739"/>
      <c r="AN65" s="742">
        <f>AL65/M57</f>
        <v>0.38461538461538464</v>
      </c>
      <c r="AO65" s="742"/>
      <c r="AP65" s="744"/>
      <c r="AQ65" s="745"/>
      <c r="AR65" s="750">
        <f>AP65/M57</f>
        <v>0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>
        <f>T68/M57</f>
        <v>0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>
        <f>AK68/M57</f>
        <v>0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>
        <f>U79/$M$35</f>
        <v>0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>
        <f>AL79/$M$35</f>
        <v>0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33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15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54</v>
      </c>
      <c r="N98" s="778"/>
      <c r="O98"/>
      <c r="Q98" s="3"/>
      <c r="T98" s="100"/>
      <c r="U98" s="43">
        <f t="shared" ref="U98:X103" si="16">U56+U34+U76</f>
        <v>2</v>
      </c>
      <c r="V98" s="838">
        <f t="shared" si="16"/>
        <v>2</v>
      </c>
      <c r="W98" s="838">
        <f t="shared" si="16"/>
        <v>0</v>
      </c>
      <c r="X98" s="42">
        <f t="shared" si="16"/>
        <v>3</v>
      </c>
      <c r="Y98" s="100"/>
      <c r="AA98" s="1">
        <f>P101+Q104+R107+S104+T110+U107+V105+U101+Y107+Y104+AA104+Z101</f>
        <v>33</v>
      </c>
      <c r="AH98" s="3"/>
      <c r="AK98" s="100"/>
      <c r="AL98" s="43">
        <f>AL56+AL34+AL76</f>
        <v>2</v>
      </c>
      <c r="AM98" s="838">
        <f t="shared" ref="AM98:AO98" si="17">AM56+AM34+AM76</f>
        <v>1</v>
      </c>
      <c r="AN98" s="838">
        <f t="shared" si="17"/>
        <v>0</v>
      </c>
      <c r="AO98" s="42">
        <f t="shared" si="17"/>
        <v>1</v>
      </c>
      <c r="AP98" s="100"/>
      <c r="AR98" s="1">
        <f>AG101+AH104+AI107+AJ104+AK110+AL107+AM105+AL101+AP107+AP104+AR104+AQ101</f>
        <v>21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33</v>
      </c>
      <c r="N99" s="778"/>
      <c r="O99"/>
      <c r="Q99" s="3"/>
      <c r="T99" s="101"/>
      <c r="U99" s="43">
        <f t="shared" si="16"/>
        <v>5</v>
      </c>
      <c r="V99" s="779">
        <f t="shared" si="16"/>
        <v>0</v>
      </c>
      <c r="W99" s="779">
        <f t="shared" si="16"/>
        <v>0</v>
      </c>
      <c r="X99" s="44">
        <f t="shared" si="16"/>
        <v>10</v>
      </c>
      <c r="Y99" s="101"/>
      <c r="AH99" s="3"/>
      <c r="AK99" s="101"/>
      <c r="AL99" s="43">
        <f t="shared" ref="AL99:AO103" si="18">AL57+AL35+AL77</f>
        <v>1</v>
      </c>
      <c r="AM99" s="779">
        <f t="shared" si="18"/>
        <v>1</v>
      </c>
      <c r="AN99" s="779">
        <f t="shared" si="18"/>
        <v>0</v>
      </c>
      <c r="AO99" s="44">
        <f t="shared" si="18"/>
        <v>3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15</v>
      </c>
      <c r="N100" s="778"/>
      <c r="O100"/>
      <c r="P100" s="93"/>
      <c r="Q100" s="93"/>
      <c r="R100" s="93"/>
      <c r="S100" s="93"/>
      <c r="T100" s="102"/>
      <c r="U100" s="45">
        <f t="shared" si="16"/>
        <v>3</v>
      </c>
      <c r="V100" s="780">
        <f t="shared" si="16"/>
        <v>3</v>
      </c>
      <c r="W100" s="780">
        <f t="shared" si="16"/>
        <v>0</v>
      </c>
      <c r="X100" s="46">
        <f t="shared" si="16"/>
        <v>5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1</v>
      </c>
      <c r="AM100" s="780">
        <f t="shared" si="18"/>
        <v>2</v>
      </c>
      <c r="AN100" s="780">
        <f t="shared" si="18"/>
        <v>0</v>
      </c>
      <c r="AO100" s="46">
        <f t="shared" si="18"/>
        <v>3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>
        <f>M100/M98</f>
        <v>0.27777777777777779</v>
      </c>
      <c r="N101" s="846"/>
      <c r="O101"/>
      <c r="P101" s="727">
        <f t="shared" ref="P101:T109" si="19">P59+P37+P79</f>
        <v>4</v>
      </c>
      <c r="Q101" s="783">
        <f t="shared" si="19"/>
        <v>0</v>
      </c>
      <c r="R101" s="787">
        <f>P101/$M$98</f>
        <v>7.407407407407407E-2</v>
      </c>
      <c r="S101" s="788"/>
      <c r="T101" s="95"/>
      <c r="U101" s="791">
        <f t="shared" si="16"/>
        <v>11</v>
      </c>
      <c r="V101" s="792">
        <f t="shared" si="16"/>
        <v>0</v>
      </c>
      <c r="W101" s="797">
        <f>U101/$M$35</f>
        <v>0.35483870967741937</v>
      </c>
      <c r="X101" s="798"/>
      <c r="Y101" s="95"/>
      <c r="Z101" s="727">
        <f t="shared" ref="Z101:AA103" si="20">Z59+Z37+Z79</f>
        <v>2</v>
      </c>
      <c r="AA101" s="728">
        <f t="shared" si="20"/>
        <v>0</v>
      </c>
      <c r="AB101" s="803">
        <f>Z101/$M$98</f>
        <v>3.7037037037037035E-2</v>
      </c>
      <c r="AC101" s="804"/>
      <c r="AG101" s="727">
        <f t="shared" ref="AG101:AK109" si="21">AG59+AG37+AG79</f>
        <v>1</v>
      </c>
      <c r="AH101" s="783">
        <f t="shared" si="21"/>
        <v>0</v>
      </c>
      <c r="AI101" s="787">
        <f>AG101/$M$98</f>
        <v>1.8518518518518517E-2</v>
      </c>
      <c r="AJ101" s="788"/>
      <c r="AK101" s="95"/>
      <c r="AL101" s="791">
        <f t="shared" si="18"/>
        <v>1</v>
      </c>
      <c r="AM101" s="792">
        <f t="shared" si="18"/>
        <v>0</v>
      </c>
      <c r="AN101" s="797">
        <f>AL101/$M$35</f>
        <v>3.2258064516129031E-2</v>
      </c>
      <c r="AO101" s="798"/>
      <c r="AP101" s="95"/>
      <c r="AQ101" s="727">
        <f t="shared" ref="AQ101:AR103" si="22">AQ59+AQ37+AQ79</f>
        <v>7</v>
      </c>
      <c r="AR101" s="728">
        <f t="shared" si="22"/>
        <v>0</v>
      </c>
      <c r="AS101" s="803">
        <f>AQ101/$M$98</f>
        <v>0.12962962962962962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>
        <f>(S104+U107+Y104+AJ104+AL107+AP104)/M98</f>
        <v>0.40740740740740738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>
        <f>(Q104+R107+T110+Y107+AA104+AH104+AI107+AK110+AP107+AR104)/M98</f>
        <v>0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>
        <f>(U101+AL101)/M98</f>
        <v>0.22222222222222221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6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1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3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1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>
        <f>(P101+Z101+AG101+AQ101)/M98</f>
        <v>0.25925925925925924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6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>
        <f>(V105+AM105)/M98</f>
        <v>0.1111111111111111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>
        <f>V105/$M$98</f>
        <v>0.1111111111111111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>
        <f>AM105/$M$98</f>
        <v>0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>
        <f>R107/$M$98</f>
        <v>0</v>
      </c>
      <c r="T107" s="734"/>
      <c r="U107" s="738">
        <f t="shared" ref="U107:V109" si="25">U65+U43+U85</f>
        <v>3</v>
      </c>
      <c r="V107" s="739">
        <f t="shared" si="25"/>
        <v>0</v>
      </c>
      <c r="W107" s="742">
        <f>U107/$M$98</f>
        <v>5.5555555555555552E-2</v>
      </c>
      <c r="X107" s="742"/>
      <c r="Y107" s="744">
        <f t="shared" si="23"/>
        <v>0</v>
      </c>
      <c r="Z107" s="745">
        <f t="shared" si="23"/>
        <v>0</v>
      </c>
      <c r="AA107" s="750">
        <f>Y107/$M$98</f>
        <v>0</v>
      </c>
      <c r="AB107" s="95"/>
      <c r="AC107" s="95"/>
      <c r="AG107" s="95"/>
      <c r="AH107" s="95"/>
      <c r="AI107" s="764">
        <f t="shared" si="21"/>
        <v>0</v>
      </c>
      <c r="AJ107" s="733">
        <f>AI107/$M$98</f>
        <v>0</v>
      </c>
      <c r="AK107" s="734"/>
      <c r="AL107" s="738">
        <f t="shared" ref="AL107:AM109" si="26">AL65+AL43+AL85</f>
        <v>8</v>
      </c>
      <c r="AM107" s="739">
        <f t="shared" si="26"/>
        <v>0</v>
      </c>
      <c r="AN107" s="742">
        <f>AL107/$M$98</f>
        <v>0.14814814814814814</v>
      </c>
      <c r="AO107" s="742"/>
      <c r="AP107" s="744">
        <f t="shared" si="24"/>
        <v>0</v>
      </c>
      <c r="AQ107" s="745">
        <f t="shared" si="24"/>
        <v>0</v>
      </c>
      <c r="AR107" s="750">
        <f>AP107/$M$98</f>
        <v>0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>
        <f>T110/$M$98</f>
        <v>0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>
        <f>AK110/$M$98</f>
        <v>0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54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>
        <f>AE120/G120</f>
        <v>0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>
        <f>I123</f>
        <v>9.2592592592592587E-2</v>
      </c>
      <c r="M121" s="1117"/>
      <c r="N121" s="1118"/>
      <c r="O121" s="1119"/>
      <c r="P121" s="169"/>
      <c r="Q121" s="1128">
        <f>I132</f>
        <v>0.20370370370370369</v>
      </c>
      <c r="R121" s="977"/>
      <c r="S121" s="977"/>
      <c r="T121" s="978"/>
      <c r="U121" s="173"/>
      <c r="V121" s="1116">
        <f>I124</f>
        <v>0.16666666666666666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>
        <f>AG123</f>
        <v>0</v>
      </c>
      <c r="AK121" s="1117"/>
      <c r="AL121" s="1118"/>
      <c r="AM121" s="1119"/>
      <c r="AN121" s="169"/>
      <c r="AO121" s="1128">
        <f>AG133</f>
        <v>0</v>
      </c>
      <c r="AP121" s="977"/>
      <c r="AQ121" s="977"/>
      <c r="AR121" s="978"/>
      <c r="AS121" s="173"/>
      <c r="AT121" s="1116">
        <f>AG124</f>
        <v>0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48</v>
      </c>
      <c r="C122" s="160">
        <f>AE138+BB138+AE120</f>
        <v>48</v>
      </c>
      <c r="D122" s="1150" t="s">
        <v>65</v>
      </c>
      <c r="E122" s="1056"/>
      <c r="F122" s="1056"/>
      <c r="G122" s="1059">
        <f>P101+Z101+AG101+AQ101+AV159+BF159</f>
        <v>14</v>
      </c>
      <c r="H122" s="1059"/>
      <c r="I122" s="1053">
        <f t="shared" ref="I122:I134" si="29">G122/$G$120</f>
        <v>0.25925925925925924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>
        <f t="shared" ref="AG122:AG134" si="30">AE122/$G$120</f>
        <v>0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>
        <f>AG138+BD138</f>
        <v>0.88888888888888895</v>
      </c>
      <c r="C123" s="164">
        <f>AG120+I138</f>
        <v>0.88888888888888884</v>
      </c>
      <c r="D123" s="1067" t="s">
        <v>80</v>
      </c>
      <c r="E123" s="1068"/>
      <c r="F123" s="1069"/>
      <c r="G123" s="1070">
        <f>P101+AG101+AV159</f>
        <v>5</v>
      </c>
      <c r="H123" s="839"/>
      <c r="I123" s="841">
        <f t="shared" si="29"/>
        <v>9.2592592592592587E-2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>
        <f t="shared" si="30"/>
        <v>0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9</v>
      </c>
      <c r="H124" s="839"/>
      <c r="I124" s="841">
        <f t="shared" si="29"/>
        <v>0.16666666666666666</v>
      </c>
      <c r="J124" s="1071"/>
      <c r="K124" s="161"/>
      <c r="L124" s="174"/>
      <c r="M124" s="1107"/>
      <c r="N124" s="1108"/>
      <c r="O124" s="1101">
        <f>I130</f>
        <v>0.16666666666666666</v>
      </c>
      <c r="P124" s="1102"/>
      <c r="Q124" s="165"/>
      <c r="R124" s="1114"/>
      <c r="S124" s="1114"/>
      <c r="T124" s="167"/>
      <c r="U124" s="1101">
        <f>I131</f>
        <v>3.7037037037037035E-2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>
        <f t="shared" si="30"/>
        <v>0</v>
      </c>
      <c r="AH124" s="1071"/>
      <c r="AI124" s="161"/>
      <c r="AJ124" s="174"/>
      <c r="AK124" s="1107"/>
      <c r="AL124" s="1108"/>
      <c r="AM124" s="1101">
        <f>AG130</f>
        <v>0</v>
      </c>
      <c r="AN124" s="1102"/>
      <c r="AO124" s="165"/>
      <c r="AP124" s="1114"/>
      <c r="AQ124" s="1114"/>
      <c r="AR124" s="167"/>
      <c r="AS124" s="1101">
        <f>AG131</f>
        <v>0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>
        <f t="shared" si="29"/>
        <v>0</v>
      </c>
      <c r="J125" s="1054"/>
      <c r="L125" s="175"/>
      <c r="M125" s="1109"/>
      <c r="N125" s="1098"/>
      <c r="O125" s="1103"/>
      <c r="P125" s="1104"/>
      <c r="Q125" s="175"/>
      <c r="R125" s="1110">
        <f>I134</f>
        <v>0.1111111111111111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>
        <f t="shared" si="30"/>
        <v>0</v>
      </c>
      <c r="AH125" s="1054"/>
      <c r="AJ125" s="175"/>
      <c r="AK125" s="1109"/>
      <c r="AL125" s="1098"/>
      <c r="AM125" s="1103"/>
      <c r="AN125" s="1104"/>
      <c r="AO125" s="175"/>
      <c r="AP125" s="1110">
        <f>AG134</f>
        <v>0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>
        <f t="shared" si="29"/>
        <v>0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>
        <f t="shared" si="30"/>
        <v>0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>
        <f t="shared" si="29"/>
        <v>0</v>
      </c>
      <c r="J127" s="1071"/>
      <c r="L127" s="165"/>
      <c r="M127" s="183"/>
      <c r="N127" s="1081">
        <f>I126</f>
        <v>0</v>
      </c>
      <c r="O127" s="1082"/>
      <c r="P127" s="1083"/>
      <c r="Q127" s="1089">
        <f>I132</f>
        <v>0.20370370370370369</v>
      </c>
      <c r="R127" s="1090"/>
      <c r="S127" s="1090"/>
      <c r="T127" s="1091"/>
      <c r="U127" s="1072">
        <f>I127</f>
        <v>0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>
        <f t="shared" si="30"/>
        <v>0</v>
      </c>
      <c r="AH127" s="1071"/>
      <c r="AJ127" s="165"/>
      <c r="AK127" s="183"/>
      <c r="AL127" s="1081">
        <f>AG126</f>
        <v>0</v>
      </c>
      <c r="AM127" s="1082"/>
      <c r="AN127" s="1083"/>
      <c r="AO127" s="1089">
        <f>AG132</f>
        <v>0</v>
      </c>
      <c r="AP127" s="1090"/>
      <c r="AQ127" s="1090"/>
      <c r="AR127" s="1091"/>
      <c r="AS127" s="1072">
        <f>AG127</f>
        <v>0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>
        <f t="shared" si="29"/>
        <v>0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>
        <f t="shared" si="30"/>
        <v>0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22</v>
      </c>
      <c r="H129" s="1059"/>
      <c r="I129" s="1053">
        <f t="shared" si="29"/>
        <v>0.40740740740740738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>
        <f t="shared" si="30"/>
        <v>0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9</v>
      </c>
      <c r="H130" s="839"/>
      <c r="I130" s="841">
        <f t="shared" si="29"/>
        <v>0.16666666666666666</v>
      </c>
      <c r="J130" s="1071"/>
      <c r="L130" s="165"/>
      <c r="M130" s="144"/>
      <c r="N130" s="181"/>
      <c r="O130" s="182"/>
      <c r="P130" s="1072">
        <f>I128</f>
        <v>0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>
        <f t="shared" si="30"/>
        <v>0</v>
      </c>
      <c r="AH130" s="1071"/>
      <c r="AJ130" s="165"/>
      <c r="AK130" s="144"/>
      <c r="AL130" s="181"/>
      <c r="AM130" s="182"/>
      <c r="AN130" s="1072">
        <f>AG128</f>
        <v>0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2</v>
      </c>
      <c r="H131" s="839"/>
      <c r="I131" s="841">
        <f t="shared" si="29"/>
        <v>3.7037037037037035E-2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>
        <f t="shared" si="30"/>
        <v>0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11</v>
      </c>
      <c r="H132" s="839"/>
      <c r="I132" s="841">
        <f t="shared" si="29"/>
        <v>0.20370370370370369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>
        <f t="shared" si="30"/>
        <v>0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12</v>
      </c>
      <c r="H133" s="1059"/>
      <c r="I133" s="1053">
        <f t="shared" si="29"/>
        <v>0.22222222222222221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>
        <f t="shared" si="30"/>
        <v>0</v>
      </c>
      <c r="AH133" s="1054"/>
    </row>
    <row r="134" spans="3:72" ht="16.2" thickBot="1" x14ac:dyDescent="0.35">
      <c r="C134" s="158">
        <f>G134+G129+G125+G122</f>
        <v>42</v>
      </c>
      <c r="D134" s="1060" t="s">
        <v>88</v>
      </c>
      <c r="E134" s="1061"/>
      <c r="F134" s="1061"/>
      <c r="G134" s="1063">
        <f>V105+AM105+BB163</f>
        <v>6</v>
      </c>
      <c r="H134" s="1063"/>
      <c r="I134" s="1064">
        <f t="shared" si="29"/>
        <v>0.1111111111111111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>
        <f t="shared" si="30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0.88888888888888895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48</v>
      </c>
      <c r="H138" s="1145"/>
      <c r="I138" s="1146">
        <f>G138/$G$120</f>
        <v>0.88888888888888884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33</v>
      </c>
      <c r="AF138" s="1143"/>
      <c r="AG138" s="1148">
        <f>AE138/$G$120</f>
        <v>0.61111111111111116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15</v>
      </c>
      <c r="BC138" s="1143"/>
      <c r="BD138" s="1148">
        <f>BB138/$G$120</f>
        <v>0.27777777777777779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>
        <f>I141</f>
        <v>9.2592592592592587E-2</v>
      </c>
      <c r="M139" s="1117"/>
      <c r="N139" s="1118"/>
      <c r="O139" s="1119"/>
      <c r="P139" s="169"/>
      <c r="Q139" s="1128">
        <f>I151</f>
        <v>0.22222222222222221</v>
      </c>
      <c r="R139" s="977"/>
      <c r="S139" s="977"/>
      <c r="T139" s="978"/>
      <c r="U139" s="173"/>
      <c r="V139" s="1116">
        <f>I142</f>
        <v>0.16666666666666666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>
        <f>AG141</f>
        <v>7.407407407407407E-2</v>
      </c>
      <c r="AK139" s="1117"/>
      <c r="AL139" s="1118"/>
      <c r="AM139" s="1119"/>
      <c r="AN139" s="169"/>
      <c r="AO139" s="1128">
        <f>AG151</f>
        <v>0.20370370370370369</v>
      </c>
      <c r="AP139" s="977"/>
      <c r="AQ139" s="977"/>
      <c r="AR139" s="978"/>
      <c r="AS139" s="173"/>
      <c r="AT139" s="1116">
        <f>AG142</f>
        <v>3.7037037037037035E-2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>
        <f>BD141</f>
        <v>1.8518518518518517E-2</v>
      </c>
      <c r="BH139" s="1117"/>
      <c r="BI139" s="1118"/>
      <c r="BJ139" s="1119"/>
      <c r="BK139" s="169"/>
      <c r="BL139" s="1128">
        <f>BD151</f>
        <v>1.8518518518518517E-2</v>
      </c>
      <c r="BM139" s="977"/>
      <c r="BN139" s="977"/>
      <c r="BO139" s="978"/>
      <c r="BP139" s="173"/>
      <c r="BQ139" s="1116">
        <f>BD142</f>
        <v>0.12962962962962962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14</v>
      </c>
      <c r="H140" s="1059"/>
      <c r="I140" s="1053">
        <f t="shared" ref="I140:I152" si="32">G140/$G$120</f>
        <v>0.25925925925925924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6</v>
      </c>
      <c r="AF140" s="1059"/>
      <c r="AG140" s="1053">
        <f t="shared" ref="AG140:AG152" si="33">AE140/$G$120</f>
        <v>0.1111111111111111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8</v>
      </c>
      <c r="BC140" s="1059"/>
      <c r="BD140" s="1053">
        <f t="shared" ref="BD140:BD152" si="34">BB140/$G$120</f>
        <v>0.14814814814814814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5</v>
      </c>
      <c r="H141" s="839"/>
      <c r="I141" s="841">
        <f t="shared" si="32"/>
        <v>9.2592592592592587E-2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4</v>
      </c>
      <c r="AF141" s="839"/>
      <c r="AG141" s="841">
        <f t="shared" si="33"/>
        <v>7.407407407407407E-2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1</v>
      </c>
      <c r="BC141" s="839"/>
      <c r="BD141" s="841">
        <f t="shared" si="34"/>
        <v>1.8518518518518517E-2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9</v>
      </c>
      <c r="H142" s="839"/>
      <c r="I142" s="841">
        <f t="shared" si="32"/>
        <v>0.16666666666666666</v>
      </c>
      <c r="J142" s="1071"/>
      <c r="L142" s="174"/>
      <c r="M142" s="1107"/>
      <c r="N142" s="1108"/>
      <c r="O142" s="1101">
        <f>I148</f>
        <v>0.16666666666666666</v>
      </c>
      <c r="P142" s="1102"/>
      <c r="Q142" s="165"/>
      <c r="R142" s="1114"/>
      <c r="S142" s="1114"/>
      <c r="T142" s="167"/>
      <c r="U142" s="1101">
        <f>I149</f>
        <v>3.7037037037037035E-2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2</v>
      </c>
      <c r="AF142" s="839"/>
      <c r="AG142" s="841">
        <f t="shared" si="33"/>
        <v>3.7037037037037035E-2</v>
      </c>
      <c r="AH142" s="1071"/>
      <c r="AJ142" s="174"/>
      <c r="AK142" s="1107"/>
      <c r="AL142" s="1108"/>
      <c r="AM142" s="1101">
        <f>AG148</f>
        <v>0.1111111111111111</v>
      </c>
      <c r="AN142" s="1102"/>
      <c r="AO142" s="165"/>
      <c r="AP142" s="1114"/>
      <c r="AQ142" s="1114"/>
      <c r="AR142" s="167"/>
      <c r="AS142" s="1101">
        <f>AG149</f>
        <v>1.8518518518518517E-2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7</v>
      </c>
      <c r="BC142" s="839"/>
      <c r="BD142" s="841">
        <f t="shared" si="34"/>
        <v>0.12962962962962962</v>
      </c>
      <c r="BE142" s="1071"/>
      <c r="BG142" s="174"/>
      <c r="BH142" s="1107"/>
      <c r="BI142" s="1108"/>
      <c r="BJ142" s="1101">
        <f>BD148</f>
        <v>5.5555555555555552E-2</v>
      </c>
      <c r="BK142" s="1102"/>
      <c r="BL142" s="165"/>
      <c r="BM142" s="1114"/>
      <c r="BN142" s="1114"/>
      <c r="BO142" s="167"/>
      <c r="BP142" s="1101">
        <f>BD149</f>
        <v>1.8518518518518517E-2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>
        <f t="shared" si="32"/>
        <v>0</v>
      </c>
      <c r="J143" s="1054"/>
      <c r="L143" s="175"/>
      <c r="M143" s="1109"/>
      <c r="N143" s="1098"/>
      <c r="O143" s="1103"/>
      <c r="P143" s="1104"/>
      <c r="Q143" s="175"/>
      <c r="R143" s="1110">
        <f>I152</f>
        <v>0.1111111111111111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>
        <f t="shared" si="33"/>
        <v>0</v>
      </c>
      <c r="AH143" s="1054"/>
      <c r="AJ143" s="175"/>
      <c r="AK143" s="1109"/>
      <c r="AL143" s="1098"/>
      <c r="AM143" s="1103"/>
      <c r="AN143" s="1104"/>
      <c r="AO143" s="175"/>
      <c r="AP143" s="1110">
        <f>AG152</f>
        <v>0.1111111111111111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>
        <f t="shared" si="34"/>
        <v>0</v>
      </c>
      <c r="BE143" s="1054"/>
      <c r="BG143" s="175"/>
      <c r="BH143" s="1109"/>
      <c r="BI143" s="1098"/>
      <c r="BJ143" s="1103"/>
      <c r="BK143" s="1104"/>
      <c r="BL143" s="175"/>
      <c r="BM143" s="1110">
        <f>BD152</f>
        <v>0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>
        <f t="shared" si="32"/>
        <v>0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>
        <f t="shared" si="33"/>
        <v>0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>
        <f t="shared" si="34"/>
        <v>0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>
        <f t="shared" si="32"/>
        <v>0</v>
      </c>
      <c r="J145" s="1071"/>
      <c r="L145" s="165"/>
      <c r="M145" s="183"/>
      <c r="N145" s="1081">
        <f>I144</f>
        <v>0</v>
      </c>
      <c r="O145" s="1082"/>
      <c r="P145" s="1083"/>
      <c r="Q145" s="1089">
        <f>I150</f>
        <v>0.20370370370370369</v>
      </c>
      <c r="R145" s="1090"/>
      <c r="S145" s="1090"/>
      <c r="T145" s="1091"/>
      <c r="U145" s="1072">
        <f>I145</f>
        <v>0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>
        <f t="shared" si="33"/>
        <v>0</v>
      </c>
      <c r="AH145" s="1071"/>
      <c r="AJ145" s="165"/>
      <c r="AK145" s="183"/>
      <c r="AL145" s="1081">
        <f>AG144</f>
        <v>0</v>
      </c>
      <c r="AM145" s="1082"/>
      <c r="AN145" s="1083"/>
      <c r="AO145" s="1089">
        <f>AG150</f>
        <v>5.5555555555555552E-2</v>
      </c>
      <c r="AP145" s="1090"/>
      <c r="AQ145" s="1090"/>
      <c r="AR145" s="1091"/>
      <c r="AS145" s="1072">
        <f>AG145</f>
        <v>0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>
        <f t="shared" si="34"/>
        <v>0</v>
      </c>
      <c r="BE145" s="1071"/>
      <c r="BG145" s="165"/>
      <c r="BH145" s="183"/>
      <c r="BI145" s="1081">
        <f>BD144</f>
        <v>0</v>
      </c>
      <c r="BJ145" s="1082"/>
      <c r="BK145" s="1083"/>
      <c r="BL145" s="1089">
        <f>BD150</f>
        <v>0.14814814814814814</v>
      </c>
      <c r="BM145" s="1090"/>
      <c r="BN145" s="1090"/>
      <c r="BO145" s="1091"/>
      <c r="BP145" s="1072">
        <f>BD145</f>
        <v>0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>
        <f t="shared" si="32"/>
        <v>0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>
        <f t="shared" si="33"/>
        <v>0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>
        <f t="shared" si="34"/>
        <v>0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22</v>
      </c>
      <c r="H147" s="1059"/>
      <c r="I147" s="1053">
        <f t="shared" si="32"/>
        <v>0.40740740740740738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10</v>
      </c>
      <c r="AF147" s="1059"/>
      <c r="AG147" s="1053">
        <f t="shared" si="33"/>
        <v>0.18518518518518517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12</v>
      </c>
      <c r="BC147" s="1059"/>
      <c r="BD147" s="1053">
        <f t="shared" si="34"/>
        <v>0.22222222222222221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9</v>
      </c>
      <c r="H148" s="839"/>
      <c r="I148" s="841">
        <f t="shared" si="32"/>
        <v>0.16666666666666666</v>
      </c>
      <c r="J148" s="1071"/>
      <c r="L148" s="165"/>
      <c r="M148" s="144"/>
      <c r="N148" s="181"/>
      <c r="O148" s="182"/>
      <c r="P148" s="1072">
        <f>I146</f>
        <v>0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6</v>
      </c>
      <c r="AF148" s="839"/>
      <c r="AG148" s="841">
        <f t="shared" si="33"/>
        <v>0.1111111111111111</v>
      </c>
      <c r="AH148" s="1071"/>
      <c r="AJ148" s="165"/>
      <c r="AK148" s="144"/>
      <c r="AL148" s="181"/>
      <c r="AM148" s="182"/>
      <c r="AN148" s="1072">
        <f>AG146</f>
        <v>0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3</v>
      </c>
      <c r="BC148" s="839"/>
      <c r="BD148" s="841">
        <f t="shared" si="34"/>
        <v>5.5555555555555552E-2</v>
      </c>
      <c r="BE148" s="1071"/>
      <c r="BG148" s="165"/>
      <c r="BH148" s="144"/>
      <c r="BI148" s="181"/>
      <c r="BJ148" s="182"/>
      <c r="BK148" s="1072">
        <f>BD146</f>
        <v>0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2</v>
      </c>
      <c r="H149" s="839"/>
      <c r="I149" s="841">
        <f t="shared" si="32"/>
        <v>3.7037037037037035E-2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1</v>
      </c>
      <c r="AF149" s="839"/>
      <c r="AG149" s="841">
        <f t="shared" si="33"/>
        <v>1.8518518518518517E-2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1</v>
      </c>
      <c r="BC149" s="839"/>
      <c r="BD149" s="841">
        <f t="shared" si="34"/>
        <v>1.8518518518518517E-2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11</v>
      </c>
      <c r="H150" s="839"/>
      <c r="I150" s="841">
        <f t="shared" si="32"/>
        <v>0.20370370370370369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3</v>
      </c>
      <c r="AF150" s="839"/>
      <c r="AG150" s="841">
        <f t="shared" si="33"/>
        <v>5.5555555555555552E-2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8</v>
      </c>
      <c r="BC150" s="839"/>
      <c r="BD150" s="841">
        <f t="shared" si="34"/>
        <v>0.14814814814814814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12</v>
      </c>
      <c r="H151" s="1059"/>
      <c r="I151" s="1053">
        <f t="shared" si="32"/>
        <v>0.22222222222222221</v>
      </c>
      <c r="J151" s="1054"/>
      <c r="Q151" s="3"/>
      <c r="AB151" s="1055" t="s">
        <v>64</v>
      </c>
      <c r="AC151" s="1056"/>
      <c r="AD151" s="1057"/>
      <c r="AE151" s="1058">
        <f>U101</f>
        <v>11</v>
      </c>
      <c r="AF151" s="1059"/>
      <c r="AG151" s="1053">
        <f t="shared" si="33"/>
        <v>0.20370370370370369</v>
      </c>
      <c r="AH151" s="1054"/>
      <c r="AY151" s="1055" t="s">
        <v>64</v>
      </c>
      <c r="AZ151" s="1056"/>
      <c r="BA151" s="1057"/>
      <c r="BB151" s="1058">
        <f>AL101</f>
        <v>1</v>
      </c>
      <c r="BC151" s="1059"/>
      <c r="BD151" s="1053">
        <f t="shared" si="34"/>
        <v>1.8518518518518517E-2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6</v>
      </c>
      <c r="H152" s="1063"/>
      <c r="I152" s="1064">
        <f t="shared" si="32"/>
        <v>0.1111111111111111</v>
      </c>
      <c r="J152" s="1065"/>
      <c r="Q152" s="3"/>
      <c r="AB152" s="1060" t="s">
        <v>88</v>
      </c>
      <c r="AC152" s="1061"/>
      <c r="AD152" s="1061"/>
      <c r="AE152" s="1066">
        <f>V105</f>
        <v>6</v>
      </c>
      <c r="AF152" s="1063"/>
      <c r="AG152" s="1064">
        <f t="shared" si="33"/>
        <v>0.1111111111111111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>
        <f t="shared" si="34"/>
        <v>0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3" priority="1">
      <formula>ISERROR(M10)</formula>
    </cfRule>
  </conditionalFormatting>
  <pageMargins left="0.7" right="0.7" top="0.75" bottom="0.75" header="0.3" footer="0.3"/>
  <pageSetup paperSize="9" fitToWidth="0" pageOrder="overThenDown" orientation="portrait" r:id="rId1"/>
  <customProperties>
    <customPr name="EpmWorksheetKeyString_GUID" r:id="rId2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H176"/>
  <sheetViews>
    <sheetView showGridLines="0" zoomScale="70" workbookViewId="0">
      <selection activeCell="F10" sqref="F10:G23"/>
    </sheetView>
  </sheetViews>
  <sheetFormatPr baseColWidth="10" defaultColWidth="9.109375" defaultRowHeight="14.4" x14ac:dyDescent="0.3"/>
  <cols>
    <col min="1" max="1" width="1.5546875" style="2" customWidth="1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9.9" customHeight="1" thickBot="1" x14ac:dyDescent="0.35"/>
    <row r="2" spans="2:62" ht="19.2" thickTop="1" thickBot="1" x14ac:dyDescent="0.4">
      <c r="B2" s="625" t="s">
        <v>68</v>
      </c>
      <c r="C2" s="626">
        <v>7</v>
      </c>
      <c r="D2" s="627"/>
    </row>
    <row r="3" spans="2:62" ht="15" thickTop="1" x14ac:dyDescent="0.3">
      <c r="B3" s="625" t="s">
        <v>69</v>
      </c>
      <c r="C3" s="628"/>
      <c r="D3" s="629"/>
    </row>
    <row r="4" spans="2:62" ht="21" x14ac:dyDescent="0.4">
      <c r="B4" s="630">
        <v>25</v>
      </c>
      <c r="C4" s="16" t="s">
        <v>130</v>
      </c>
      <c r="D4" s="631">
        <v>44</v>
      </c>
    </row>
    <row r="5" spans="2:62" ht="21.6" thickBot="1" x14ac:dyDescent="0.45">
      <c r="B5" s="632">
        <v>6</v>
      </c>
      <c r="C5" s="633" t="s">
        <v>176</v>
      </c>
      <c r="D5" s="634">
        <v>14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434" t="s">
        <v>4</v>
      </c>
      <c r="G7" s="1435"/>
      <c r="H7" s="1435"/>
      <c r="I7" s="1435"/>
      <c r="J7" s="1435"/>
      <c r="K7" s="1435"/>
      <c r="L7" s="1436"/>
      <c r="M7" s="1437" t="s">
        <v>5</v>
      </c>
      <c r="N7" s="1438"/>
      <c r="O7" s="1438"/>
      <c r="P7" s="1438"/>
      <c r="Q7" s="1438"/>
      <c r="R7" s="1438"/>
      <c r="S7" s="1438"/>
      <c r="T7" s="1438"/>
      <c r="U7" s="1438"/>
      <c r="V7" s="1438"/>
      <c r="W7" s="1438"/>
      <c r="X7" s="1438"/>
      <c r="Y7" s="1438"/>
      <c r="Z7" s="1438"/>
      <c r="AA7" s="1438"/>
      <c r="AB7" s="1438"/>
      <c r="AC7" s="1438"/>
      <c r="AD7" s="1438"/>
      <c r="AE7" s="1438"/>
      <c r="AF7" s="1438"/>
      <c r="AG7" s="1438"/>
      <c r="AH7" s="1438"/>
      <c r="AI7" s="1438"/>
      <c r="AJ7" s="1438"/>
      <c r="AK7" s="1438"/>
      <c r="AL7" s="1438"/>
      <c r="AM7" s="1438"/>
      <c r="AN7" s="1439"/>
      <c r="AO7" s="1440" t="s">
        <v>6</v>
      </c>
      <c r="AP7" s="1441"/>
      <c r="AQ7" s="1441"/>
      <c r="AR7" s="1441"/>
      <c r="AS7" s="1441"/>
      <c r="AT7" s="1442"/>
      <c r="AU7" s="635"/>
      <c r="AV7" s="1443" t="s">
        <v>7</v>
      </c>
      <c r="AW7" s="1443"/>
      <c r="AX7" s="1443"/>
      <c r="AY7" s="1443"/>
      <c r="AZ7" s="1443"/>
      <c r="BA7" s="1443"/>
      <c r="BB7" s="1444"/>
      <c r="BC7" s="1445" t="s">
        <v>8</v>
      </c>
      <c r="BD7" s="1443"/>
      <c r="BE7" s="1443"/>
      <c r="BF7" s="1443"/>
      <c r="BG7" s="1446"/>
    </row>
    <row r="8" spans="2:62" ht="27.9" customHeight="1" thickTop="1" x14ac:dyDescent="0.3">
      <c r="F8" s="1457" t="s">
        <v>9</v>
      </c>
      <c r="G8" s="1459" t="s">
        <v>10</v>
      </c>
      <c r="H8" s="1459" t="s">
        <v>11</v>
      </c>
      <c r="I8" s="1459" t="s">
        <v>70</v>
      </c>
      <c r="J8" s="1447" t="s">
        <v>16</v>
      </c>
      <c r="K8" s="1447"/>
      <c r="L8" s="1461" t="s">
        <v>17</v>
      </c>
      <c r="M8" s="1448" t="s">
        <v>18</v>
      </c>
      <c r="N8" s="1449"/>
      <c r="O8" s="1450"/>
      <c r="P8" s="1451" t="s">
        <v>19</v>
      </c>
      <c r="Q8" s="1452"/>
      <c r="R8" s="1453"/>
      <c r="S8" s="1453"/>
      <c r="T8" s="1453"/>
      <c r="U8" s="1453"/>
      <c r="V8" s="1454"/>
      <c r="W8" s="1451" t="s">
        <v>20</v>
      </c>
      <c r="X8" s="1452"/>
      <c r="Y8" s="1453"/>
      <c r="Z8" s="1453"/>
      <c r="AA8" s="1453"/>
      <c r="AB8" s="1454"/>
      <c r="AC8" s="1451" t="s">
        <v>21</v>
      </c>
      <c r="AD8" s="1452"/>
      <c r="AE8" s="1453"/>
      <c r="AF8" s="1453"/>
      <c r="AG8" s="1453"/>
      <c r="AH8" s="1454"/>
      <c r="AI8" s="1451" t="s">
        <v>22</v>
      </c>
      <c r="AJ8" s="1452"/>
      <c r="AK8" s="1455"/>
      <c r="AL8" s="1455"/>
      <c r="AM8" s="1455"/>
      <c r="AN8" s="1456"/>
      <c r="AO8" s="1463" t="s">
        <v>23</v>
      </c>
      <c r="AP8" s="1464" t="s">
        <v>71</v>
      </c>
      <c r="AQ8" s="1464" t="s">
        <v>24</v>
      </c>
      <c r="AR8" s="1464" t="s">
        <v>25</v>
      </c>
      <c r="AS8" s="1464" t="s">
        <v>72</v>
      </c>
      <c r="AT8" s="1465" t="s">
        <v>26</v>
      </c>
      <c r="AU8" s="1466" t="s">
        <v>27</v>
      </c>
      <c r="AV8" s="1430" t="s">
        <v>28</v>
      </c>
      <c r="AW8" s="1430" t="s">
        <v>29</v>
      </c>
      <c r="AX8" s="1430" t="s">
        <v>30</v>
      </c>
      <c r="AY8" s="1430" t="s">
        <v>31</v>
      </c>
      <c r="AZ8" s="1430" t="s">
        <v>32</v>
      </c>
      <c r="BA8" s="1430" t="s">
        <v>33</v>
      </c>
      <c r="BB8" s="1431" t="s">
        <v>73</v>
      </c>
      <c r="BC8" s="1432" t="s">
        <v>34</v>
      </c>
      <c r="BD8" s="1433" t="s">
        <v>35</v>
      </c>
      <c r="BE8" s="1433" t="s">
        <v>35</v>
      </c>
      <c r="BF8" s="1428" t="s">
        <v>36</v>
      </c>
      <c r="BG8" s="1429" t="s">
        <v>37</v>
      </c>
    </row>
    <row r="9" spans="2:62" s="324" customFormat="1" ht="30" customHeight="1" thickBot="1" x14ac:dyDescent="0.35">
      <c r="F9" s="1458"/>
      <c r="G9" s="1460"/>
      <c r="H9" s="1460"/>
      <c r="I9" s="1460"/>
      <c r="J9" s="569" t="s">
        <v>38</v>
      </c>
      <c r="K9" s="325" t="s">
        <v>39</v>
      </c>
      <c r="L9" s="1462"/>
      <c r="M9" s="636" t="s">
        <v>40</v>
      </c>
      <c r="N9" s="637" t="s">
        <v>41</v>
      </c>
      <c r="O9" s="638" t="s">
        <v>42</v>
      </c>
      <c r="P9" s="639" t="s">
        <v>40</v>
      </c>
      <c r="Q9" s="637" t="s">
        <v>43</v>
      </c>
      <c r="R9" s="640" t="s">
        <v>42</v>
      </c>
      <c r="S9" s="640" t="s">
        <v>44</v>
      </c>
      <c r="T9" s="640" t="s">
        <v>45</v>
      </c>
      <c r="U9" s="640" t="s">
        <v>46</v>
      </c>
      <c r="V9" s="641" t="s">
        <v>47</v>
      </c>
      <c r="W9" s="639" t="s">
        <v>40</v>
      </c>
      <c r="X9" s="637" t="s">
        <v>43</v>
      </c>
      <c r="Y9" s="640" t="s">
        <v>42</v>
      </c>
      <c r="Z9" s="640" t="s">
        <v>48</v>
      </c>
      <c r="AA9" s="640" t="s">
        <v>45</v>
      </c>
      <c r="AB9" s="641" t="s">
        <v>46</v>
      </c>
      <c r="AC9" s="639" t="s">
        <v>40</v>
      </c>
      <c r="AD9" s="637" t="s">
        <v>43</v>
      </c>
      <c r="AE9" s="640" t="s">
        <v>42</v>
      </c>
      <c r="AF9" s="640" t="s">
        <v>48</v>
      </c>
      <c r="AG9" s="640" t="s">
        <v>45</v>
      </c>
      <c r="AH9" s="641" t="s">
        <v>46</v>
      </c>
      <c r="AI9" s="639" t="s">
        <v>40</v>
      </c>
      <c r="AJ9" s="637" t="s">
        <v>43</v>
      </c>
      <c r="AK9" s="640" t="s">
        <v>42</v>
      </c>
      <c r="AL9" s="640" t="s">
        <v>44</v>
      </c>
      <c r="AM9" s="640" t="s">
        <v>45</v>
      </c>
      <c r="AN9" s="641" t="s">
        <v>46</v>
      </c>
      <c r="AO9" s="1463"/>
      <c r="AP9" s="1464"/>
      <c r="AQ9" s="1464"/>
      <c r="AR9" s="1464"/>
      <c r="AS9" s="1464"/>
      <c r="AT9" s="1465"/>
      <c r="AU9" s="1466"/>
      <c r="AV9" s="1430"/>
      <c r="AW9" s="1430"/>
      <c r="AX9" s="1430"/>
      <c r="AY9" s="1430"/>
      <c r="AZ9" s="1430"/>
      <c r="BA9" s="1430"/>
      <c r="BB9" s="1431"/>
      <c r="BC9" s="1432"/>
      <c r="BD9" s="1433"/>
      <c r="BE9" s="1433"/>
      <c r="BF9" s="1428"/>
      <c r="BG9" s="1429"/>
      <c r="BI9" s="1202"/>
      <c r="BJ9" s="1202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>
        <v>33</v>
      </c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2</v>
      </c>
      <c r="M10" s="249">
        <f t="shared" ref="M10:M24" si="1">IFERROR(O10/N10,"")</f>
        <v>0.6875</v>
      </c>
      <c r="N10" s="250">
        <f t="shared" ref="N10:N24" si="2">SUM(R10:V10)+SUM(AE10:AH10)+SUM(AK10:AN10)+SUM(Y10:AB10)</f>
        <v>16</v>
      </c>
      <c r="O10" s="251">
        <f t="shared" ref="O10:O24" si="3">R10+AE10+AK10+Y10</f>
        <v>11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>
        <f t="shared" ref="AC10:AC24" si="8">IFERROR(AE10/SUM(AE10:AH10),"")</f>
        <v>0.6875</v>
      </c>
      <c r="AD10" s="253">
        <f t="shared" ref="AD10:AD24" si="9">IF(SUM(AE10:AH10)=0,"",SUM(AE10:AH10))</f>
        <v>16</v>
      </c>
      <c r="AE10" s="254">
        <v>11</v>
      </c>
      <c r="AF10" s="254">
        <v>2</v>
      </c>
      <c r="AG10" s="254">
        <v>1</v>
      </c>
      <c r="AH10" s="255">
        <v>2</v>
      </c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4</v>
      </c>
      <c r="AP10" s="257"/>
      <c r="AQ10" s="254"/>
      <c r="AR10" s="254">
        <v>4</v>
      </c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>
        <v>53</v>
      </c>
      <c r="J11" s="264"/>
      <c r="K11" s="264"/>
      <c r="L11" s="265">
        <f t="shared" si="0"/>
        <v>1.5</v>
      </c>
      <c r="M11" s="266">
        <f t="shared" si="1"/>
        <v>1</v>
      </c>
      <c r="N11" s="267">
        <f t="shared" si="2"/>
        <v>3</v>
      </c>
      <c r="O11" s="268">
        <f t="shared" si="3"/>
        <v>3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>
        <f t="shared" si="6"/>
        <v>1</v>
      </c>
      <c r="X11" s="270">
        <f t="shared" si="7"/>
        <v>2</v>
      </c>
      <c r="Y11" s="271">
        <v>2</v>
      </c>
      <c r="Z11" s="271"/>
      <c r="AA11" s="271"/>
      <c r="AB11" s="272"/>
      <c r="AC11" s="269">
        <f t="shared" si="8"/>
        <v>1</v>
      </c>
      <c r="AD11" s="270">
        <f t="shared" si="9"/>
        <v>1</v>
      </c>
      <c r="AE11" s="271">
        <v>1</v>
      </c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1</v>
      </c>
      <c r="AV11" s="274"/>
      <c r="AW11" s="271">
        <v>1</v>
      </c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>
        <v>28</v>
      </c>
      <c r="J12" s="264"/>
      <c r="K12" s="264"/>
      <c r="L12" s="265">
        <f t="shared" si="0"/>
        <v>2</v>
      </c>
      <c r="M12" s="277">
        <f>IFERROR(O12/N12,"")</f>
        <v>1</v>
      </c>
      <c r="N12" s="278">
        <f t="shared" si="2"/>
        <v>3</v>
      </c>
      <c r="O12" s="279">
        <f t="shared" si="3"/>
        <v>3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>
        <f t="shared" si="6"/>
        <v>1</v>
      </c>
      <c r="X12" s="281">
        <f t="shared" si="7"/>
        <v>1</v>
      </c>
      <c r="Y12" s="282">
        <v>1</v>
      </c>
      <c r="Z12" s="282"/>
      <c r="AA12" s="282"/>
      <c r="AB12" s="283"/>
      <c r="AC12" s="280">
        <f t="shared" si="8"/>
        <v>1</v>
      </c>
      <c r="AD12" s="281">
        <f t="shared" si="9"/>
        <v>2</v>
      </c>
      <c r="AE12" s="282">
        <v>2</v>
      </c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>
        <v>32</v>
      </c>
      <c r="J13" s="264"/>
      <c r="K13" s="264"/>
      <c r="L13" s="265">
        <f t="shared" si="0"/>
        <v>-0.5</v>
      </c>
      <c r="M13" s="266">
        <f t="shared" si="1"/>
        <v>0.6</v>
      </c>
      <c r="N13" s="267">
        <f t="shared" si="2"/>
        <v>5</v>
      </c>
      <c r="O13" s="268">
        <f t="shared" si="3"/>
        <v>3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>
        <f t="shared" si="8"/>
        <v>0.6</v>
      </c>
      <c r="AD13" s="270">
        <f t="shared" si="9"/>
        <v>5</v>
      </c>
      <c r="AE13" s="271">
        <v>3</v>
      </c>
      <c r="AF13" s="271"/>
      <c r="AG13" s="271"/>
      <c r="AH13" s="272">
        <v>2</v>
      </c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1</v>
      </c>
      <c r="AP13" s="274"/>
      <c r="AQ13" s="271"/>
      <c r="AR13" s="271">
        <v>1</v>
      </c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>
        <v>31</v>
      </c>
      <c r="J14" s="264"/>
      <c r="K14" s="264"/>
      <c r="L14" s="265">
        <f t="shared" si="0"/>
        <v>1.5</v>
      </c>
      <c r="M14" s="277">
        <f t="shared" si="1"/>
        <v>1</v>
      </c>
      <c r="N14" s="278">
        <f t="shared" si="2"/>
        <v>7</v>
      </c>
      <c r="O14" s="279">
        <f t="shared" si="3"/>
        <v>7</v>
      </c>
      <c r="P14" s="280">
        <f t="shared" si="4"/>
        <v>1</v>
      </c>
      <c r="Q14" s="281">
        <f t="shared" si="5"/>
        <v>1</v>
      </c>
      <c r="R14" s="282">
        <v>1</v>
      </c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>
        <f t="shared" si="8"/>
        <v>1</v>
      </c>
      <c r="AD14" s="281">
        <f t="shared" si="9"/>
        <v>6</v>
      </c>
      <c r="AE14" s="282">
        <v>6</v>
      </c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1</v>
      </c>
      <c r="AP14" s="285"/>
      <c r="AQ14" s="282"/>
      <c r="AR14" s="282">
        <v>1</v>
      </c>
      <c r="AS14" s="282"/>
      <c r="AT14" s="283"/>
      <c r="AU14" s="286">
        <f t="shared" si="13"/>
        <v>4</v>
      </c>
      <c r="AV14" s="285">
        <v>3</v>
      </c>
      <c r="AW14" s="282"/>
      <c r="AX14" s="282">
        <v>1</v>
      </c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>
        <v>12</v>
      </c>
      <c r="J15" s="264"/>
      <c r="K15" s="264"/>
      <c r="L15" s="265">
        <f t="shared" si="0"/>
        <v>0</v>
      </c>
      <c r="M15" s="266">
        <f t="shared" si="1"/>
        <v>0.6</v>
      </c>
      <c r="N15" s="267">
        <f t="shared" si="2"/>
        <v>5</v>
      </c>
      <c r="O15" s="268">
        <f t="shared" si="3"/>
        <v>3</v>
      </c>
      <c r="P15" s="269">
        <f t="shared" si="4"/>
        <v>1</v>
      </c>
      <c r="Q15" s="270">
        <f t="shared" si="5"/>
        <v>1</v>
      </c>
      <c r="R15" s="271">
        <v>1</v>
      </c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>
        <f t="shared" si="8"/>
        <v>0.33333333333333331</v>
      </c>
      <c r="AD15" s="270">
        <f t="shared" si="9"/>
        <v>3</v>
      </c>
      <c r="AE15" s="271">
        <v>1</v>
      </c>
      <c r="AF15" s="271">
        <v>1</v>
      </c>
      <c r="AG15" s="271">
        <v>1</v>
      </c>
      <c r="AH15" s="272"/>
      <c r="AI15" s="269">
        <f t="shared" si="10"/>
        <v>1</v>
      </c>
      <c r="AJ15" s="270">
        <f t="shared" si="11"/>
        <v>1</v>
      </c>
      <c r="AK15" s="271">
        <v>1</v>
      </c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>
        <v>48</v>
      </c>
      <c r="J16" s="264"/>
      <c r="K16" s="264"/>
      <c r="L16" s="265">
        <f t="shared" si="0"/>
        <v>1.5</v>
      </c>
      <c r="M16" s="277">
        <f t="shared" si="1"/>
        <v>0.625</v>
      </c>
      <c r="N16" s="278">
        <f t="shared" si="2"/>
        <v>8</v>
      </c>
      <c r="O16" s="279">
        <f t="shared" si="3"/>
        <v>5</v>
      </c>
      <c r="P16" s="280">
        <f t="shared" si="4"/>
        <v>0</v>
      </c>
      <c r="Q16" s="281">
        <f t="shared" si="5"/>
        <v>1</v>
      </c>
      <c r="R16" s="282"/>
      <c r="S16" s="282">
        <v>1</v>
      </c>
      <c r="T16" s="282"/>
      <c r="U16" s="282"/>
      <c r="V16" s="283"/>
      <c r="W16" s="280">
        <f t="shared" si="6"/>
        <v>1</v>
      </c>
      <c r="X16" s="281">
        <f t="shared" si="7"/>
        <v>1</v>
      </c>
      <c r="Y16" s="282">
        <v>1</v>
      </c>
      <c r="Z16" s="282"/>
      <c r="AA16" s="282"/>
      <c r="AB16" s="283"/>
      <c r="AC16" s="280">
        <f t="shared" si="8"/>
        <v>0.66666666666666663</v>
      </c>
      <c r="AD16" s="281">
        <f t="shared" si="9"/>
        <v>6</v>
      </c>
      <c r="AE16" s="282">
        <v>4</v>
      </c>
      <c r="AF16" s="282">
        <v>2</v>
      </c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2</v>
      </c>
      <c r="AP16" s="285"/>
      <c r="AQ16" s="282"/>
      <c r="AR16" s="282">
        <v>1</v>
      </c>
      <c r="AS16" s="282"/>
      <c r="AT16" s="283">
        <v>1</v>
      </c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>
        <v>60</v>
      </c>
      <c r="J17" s="264"/>
      <c r="K17" s="264"/>
      <c r="L17" s="265">
        <f t="shared" si="0"/>
        <v>3</v>
      </c>
      <c r="M17" s="266">
        <f t="shared" si="1"/>
        <v>0.8</v>
      </c>
      <c r="N17" s="267">
        <f t="shared" si="2"/>
        <v>5</v>
      </c>
      <c r="O17" s="268">
        <f t="shared" si="3"/>
        <v>4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>
        <f t="shared" si="6"/>
        <v>1</v>
      </c>
      <c r="X17" s="270">
        <f t="shared" si="7"/>
        <v>3</v>
      </c>
      <c r="Y17" s="271">
        <v>3</v>
      </c>
      <c r="Z17" s="271"/>
      <c r="AA17" s="271"/>
      <c r="AB17" s="272"/>
      <c r="AC17" s="269">
        <f t="shared" si="8"/>
        <v>0.5</v>
      </c>
      <c r="AD17" s="270">
        <f t="shared" si="9"/>
        <v>2</v>
      </c>
      <c r="AE17" s="271">
        <v>1</v>
      </c>
      <c r="AF17" s="271">
        <v>1</v>
      </c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1</v>
      </c>
      <c r="AP17" s="274"/>
      <c r="AQ17" s="271"/>
      <c r="AR17" s="271">
        <v>1</v>
      </c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>
        <v>0</v>
      </c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>
        <v>38</v>
      </c>
      <c r="J19" s="264"/>
      <c r="K19" s="264"/>
      <c r="L19" s="265">
        <f t="shared" si="0"/>
        <v>0</v>
      </c>
      <c r="M19" s="266">
        <f t="shared" si="1"/>
        <v>0.5</v>
      </c>
      <c r="N19" s="267">
        <f t="shared" si="2"/>
        <v>2</v>
      </c>
      <c r="O19" s="268">
        <f t="shared" si="3"/>
        <v>1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>
        <f t="shared" si="8"/>
        <v>0.5</v>
      </c>
      <c r="AD19" s="270">
        <f t="shared" si="9"/>
        <v>2</v>
      </c>
      <c r="AE19" s="271">
        <v>1</v>
      </c>
      <c r="AF19" s="271"/>
      <c r="AG19" s="271">
        <v>1</v>
      </c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2</v>
      </c>
      <c r="AP19" s="274"/>
      <c r="AQ19" s="271"/>
      <c r="AR19" s="271"/>
      <c r="AS19" s="271"/>
      <c r="AT19" s="272">
        <v>2</v>
      </c>
      <c r="AU19" s="273">
        <f t="shared" si="13"/>
        <v>1</v>
      </c>
      <c r="AV19" s="274">
        <v>1</v>
      </c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>
        <v>25</v>
      </c>
      <c r="J20" s="264"/>
      <c r="K20" s="264"/>
      <c r="L20" s="265">
        <f t="shared" si="0"/>
        <v>1.5</v>
      </c>
      <c r="M20" s="277">
        <f t="shared" si="1"/>
        <v>0.7142857142857143</v>
      </c>
      <c r="N20" s="278">
        <f t="shared" si="2"/>
        <v>7</v>
      </c>
      <c r="O20" s="279">
        <f t="shared" si="3"/>
        <v>5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>
        <f t="shared" si="8"/>
        <v>0.7142857142857143</v>
      </c>
      <c r="AD20" s="281">
        <f t="shared" si="9"/>
        <v>7</v>
      </c>
      <c r="AE20" s="282">
        <v>5</v>
      </c>
      <c r="AF20" s="282">
        <v>2</v>
      </c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3</v>
      </c>
      <c r="AP20" s="285"/>
      <c r="AQ20" s="282"/>
      <c r="AR20" s="282">
        <v>3</v>
      </c>
      <c r="AS20" s="282"/>
      <c r="AT20" s="283"/>
      <c r="AU20" s="286">
        <f t="shared" si="13"/>
        <v>1</v>
      </c>
      <c r="AV20" s="285">
        <v>1</v>
      </c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>
        <v>25</v>
      </c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>
        <v>15</v>
      </c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>
        <v>20</v>
      </c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1.0416666666666667</v>
      </c>
      <c r="M25" s="309">
        <f>IFERROR(O25/N25,"")</f>
        <v>0.73770491803278693</v>
      </c>
      <c r="N25" s="310">
        <f>SUM(N10:N24)</f>
        <v>61</v>
      </c>
      <c r="O25" s="311">
        <f>SUM(O10:O24)</f>
        <v>45</v>
      </c>
      <c r="P25" s="309">
        <f>IFERROR(R25/SUM(R25:V25),"")</f>
        <v>0.66666666666666663</v>
      </c>
      <c r="Q25" s="310">
        <f>SUM(R25:V25)</f>
        <v>3</v>
      </c>
      <c r="R25" s="310">
        <f>SUM(R10:R24)</f>
        <v>2</v>
      </c>
      <c r="S25" s="310">
        <f>SUM(S10:S24)</f>
        <v>1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>
        <f>IFERROR(Y25/SUM(Y25:AB25),"")</f>
        <v>1</v>
      </c>
      <c r="X25" s="313">
        <f>SUM(Y25:AB25)</f>
        <v>7</v>
      </c>
      <c r="Y25" s="310">
        <f>SUM(Y10:Y24)</f>
        <v>7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>
        <f>IFERROR(AE25/SUM(AE25:AH25),"")</f>
        <v>0.7</v>
      </c>
      <c r="AD25" s="314">
        <f>SUM(AE25:AH25)</f>
        <v>50</v>
      </c>
      <c r="AE25" s="310">
        <f>SUM(AE10:AE24)</f>
        <v>35</v>
      </c>
      <c r="AF25" s="310">
        <f>SUM(AF10:AF24)</f>
        <v>8</v>
      </c>
      <c r="AG25" s="310">
        <f>SUM(AG10:AG24)</f>
        <v>3</v>
      </c>
      <c r="AH25" s="312">
        <f>SUM(AH10:AH24)</f>
        <v>4</v>
      </c>
      <c r="AI25" s="309">
        <f>IFERROR(AK25/SUM(AK25:AN25),"")</f>
        <v>1</v>
      </c>
      <c r="AJ25" s="314">
        <f>SUM(AK25:AN25)</f>
        <v>1</v>
      </c>
      <c r="AK25" s="310">
        <f t="shared" ref="AK25:BE25" si="15">SUM(AK10:AK24)</f>
        <v>1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14</v>
      </c>
      <c r="AP25" s="316">
        <f t="shared" si="15"/>
        <v>0</v>
      </c>
      <c r="AQ25" s="316">
        <f t="shared" si="15"/>
        <v>0</v>
      </c>
      <c r="AR25" s="316">
        <f t="shared" si="15"/>
        <v>11</v>
      </c>
      <c r="AS25" s="316">
        <f t="shared" si="15"/>
        <v>0</v>
      </c>
      <c r="AT25" s="317">
        <f t="shared" si="15"/>
        <v>3</v>
      </c>
      <c r="AU25" s="318">
        <f t="shared" si="15"/>
        <v>7</v>
      </c>
      <c r="AV25" s="318">
        <f t="shared" si="15"/>
        <v>5</v>
      </c>
      <c r="AW25" s="318">
        <f t="shared" si="15"/>
        <v>1</v>
      </c>
      <c r="AX25" s="318">
        <f t="shared" si="15"/>
        <v>1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642" t="s">
        <v>57</v>
      </c>
      <c r="U33" s="643"/>
      <c r="V33" s="1419"/>
      <c r="W33" s="1419"/>
      <c r="X33" s="643"/>
      <c r="Y33" s="644" t="s">
        <v>58</v>
      </c>
      <c r="AA33" s="1">
        <f>U34+V34+X34+U35+V35+X35+U36+V36+X36</f>
        <v>5</v>
      </c>
      <c r="AH33" s="3"/>
      <c r="AK33" s="642" t="s">
        <v>57</v>
      </c>
      <c r="AL33" s="643"/>
      <c r="AM33" s="1419"/>
      <c r="AN33" s="1419"/>
      <c r="AO33" s="643"/>
      <c r="AP33" s="644" t="s">
        <v>58</v>
      </c>
      <c r="AR33" s="1">
        <f>AL34+AM34+AO34+AL35+AM35+AO35+AL36+AM36+AO36</f>
        <v>1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645"/>
      <c r="U34" s="646"/>
      <c r="V34" s="1420">
        <v>1</v>
      </c>
      <c r="W34" s="1420"/>
      <c r="X34" s="647">
        <v>2</v>
      </c>
      <c r="Y34" s="645"/>
      <c r="AA34" s="1">
        <f>P37+Q40+R43+S40+T46+U43+Y43+Y40+Z37+AA40+V41+U37</f>
        <v>5</v>
      </c>
      <c r="AH34" s="3"/>
      <c r="AK34" s="645"/>
      <c r="AL34" s="646">
        <v>1</v>
      </c>
      <c r="AM34" s="1420"/>
      <c r="AN34" s="1420"/>
      <c r="AO34" s="647"/>
      <c r="AP34" s="645"/>
      <c r="AR34" s="1">
        <f>AG37+AH40+AI43+AJ40+AK46+AL43+AP40+AP43+AQ37+AR40+AM41+AL37</f>
        <v>5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10</v>
      </c>
      <c r="N35" s="858"/>
      <c r="O35"/>
      <c r="Q35" s="3"/>
      <c r="T35" s="101"/>
      <c r="U35" s="646">
        <v>2</v>
      </c>
      <c r="V35" s="1417"/>
      <c r="W35" s="1417"/>
      <c r="X35" s="648"/>
      <c r="Y35" s="101"/>
      <c r="AH35" s="3"/>
      <c r="AK35" s="101"/>
      <c r="AL35" s="646"/>
      <c r="AM35" s="1417"/>
      <c r="AN35" s="1417"/>
      <c r="AO35" s="648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5</v>
      </c>
      <c r="N36" s="778"/>
      <c r="O36"/>
      <c r="P36" s="649"/>
      <c r="Q36" s="649"/>
      <c r="R36" s="649"/>
      <c r="S36" s="649"/>
      <c r="T36" s="650"/>
      <c r="U36" s="651"/>
      <c r="V36" s="1418"/>
      <c r="W36" s="1418"/>
      <c r="X36" s="652"/>
      <c r="Y36" s="653"/>
      <c r="Z36" s="649"/>
      <c r="AA36" s="649"/>
      <c r="AB36" s="649"/>
      <c r="AC36" s="649"/>
      <c r="AG36" s="649"/>
      <c r="AH36" s="649"/>
      <c r="AI36" s="649"/>
      <c r="AJ36" s="649"/>
      <c r="AK36" s="650"/>
      <c r="AL36" s="651"/>
      <c r="AM36" s="1418"/>
      <c r="AN36" s="1418"/>
      <c r="AO36" s="652"/>
      <c r="AP36" s="653"/>
      <c r="AQ36" s="649"/>
      <c r="AR36" s="649"/>
      <c r="AS36" s="649"/>
      <c r="AT36" s="649"/>
      <c r="AX36" s="343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1</v>
      </c>
      <c r="N37" s="778"/>
      <c r="O37"/>
      <c r="P37" s="1399">
        <v>1</v>
      </c>
      <c r="Q37" s="1400"/>
      <c r="R37" s="1405">
        <f>P37/M35</f>
        <v>0.1</v>
      </c>
      <c r="S37" s="1406"/>
      <c r="T37" s="343"/>
      <c r="U37" s="1409">
        <v>2</v>
      </c>
      <c r="V37" s="1410"/>
      <c r="W37" s="1392">
        <f>U37/$M$35</f>
        <v>0.2</v>
      </c>
      <c r="X37" s="1393"/>
      <c r="Y37" s="343"/>
      <c r="Z37" s="1399"/>
      <c r="AA37" s="1400"/>
      <c r="AB37" s="1415">
        <f>Z37/M35</f>
        <v>0</v>
      </c>
      <c r="AC37" s="1416"/>
      <c r="AG37" s="1399"/>
      <c r="AH37" s="1400"/>
      <c r="AI37" s="1405">
        <f>AG37/M35</f>
        <v>0</v>
      </c>
      <c r="AJ37" s="1406"/>
      <c r="AK37" s="343"/>
      <c r="AL37" s="1409">
        <v>2</v>
      </c>
      <c r="AM37" s="1410"/>
      <c r="AN37" s="1392">
        <f>AL37/$M$35</f>
        <v>0.2</v>
      </c>
      <c r="AO37" s="1393"/>
      <c r="AP37" s="343"/>
      <c r="AQ37" s="1399"/>
      <c r="AR37" s="1400"/>
      <c r="AS37" s="1415">
        <f>AQ37/M35</f>
        <v>0</v>
      </c>
      <c r="AT37" s="1416"/>
      <c r="AX37" s="343"/>
      <c r="AY37" s="2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>
        <f>M37/M35</f>
        <v>0.1</v>
      </c>
      <c r="N38" s="782"/>
      <c r="O38"/>
      <c r="P38" s="1401"/>
      <c r="Q38" s="1402"/>
      <c r="R38" s="1405"/>
      <c r="S38" s="1406"/>
      <c r="T38" s="343"/>
      <c r="U38" s="1411"/>
      <c r="V38" s="1412"/>
      <c r="W38" s="1394"/>
      <c r="X38" s="1395"/>
      <c r="Y38" s="343"/>
      <c r="Z38" s="1401"/>
      <c r="AA38" s="1402"/>
      <c r="AB38" s="1405"/>
      <c r="AC38" s="1406"/>
      <c r="AG38" s="1401"/>
      <c r="AH38" s="1402"/>
      <c r="AI38" s="1405"/>
      <c r="AJ38" s="1406"/>
      <c r="AK38" s="343"/>
      <c r="AL38" s="1411"/>
      <c r="AM38" s="1412"/>
      <c r="AN38" s="1394"/>
      <c r="AO38" s="1395"/>
      <c r="AP38" s="343"/>
      <c r="AQ38" s="1401"/>
      <c r="AR38" s="1402"/>
      <c r="AS38" s="1405"/>
      <c r="AT38" s="1406"/>
      <c r="AX38" s="343"/>
      <c r="AY38" s="2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>
        <f>(S40+U43+Y40+AJ40+AL43+AP40)/M35</f>
        <v>0.2</v>
      </c>
      <c r="N39" s="1195"/>
      <c r="O39"/>
      <c r="P39" s="1403"/>
      <c r="Q39" s="1404"/>
      <c r="R39" s="1407"/>
      <c r="S39" s="1408"/>
      <c r="T39" s="343"/>
      <c r="U39" s="1413"/>
      <c r="V39" s="1414"/>
      <c r="W39" s="1396"/>
      <c r="X39" s="1397"/>
      <c r="Y39" s="343"/>
      <c r="Z39" s="1403"/>
      <c r="AA39" s="1404"/>
      <c r="AB39" s="1407"/>
      <c r="AC39" s="1408"/>
      <c r="AG39" s="1403"/>
      <c r="AH39" s="1404"/>
      <c r="AI39" s="1407"/>
      <c r="AJ39" s="1408"/>
      <c r="AK39" s="343"/>
      <c r="AL39" s="1413"/>
      <c r="AM39" s="1414"/>
      <c r="AN39" s="1396"/>
      <c r="AO39" s="1397"/>
      <c r="AP39" s="343"/>
      <c r="AQ39" s="1403"/>
      <c r="AR39" s="1404"/>
      <c r="AS39" s="1407"/>
      <c r="AT39" s="1408"/>
      <c r="AX39" s="343"/>
      <c r="AY39" s="2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>
        <f>(+Q40+R43+T46+Y43+AA40+AH40+AI43+AK46+AP43+AR40)/M35</f>
        <v>0.1</v>
      </c>
      <c r="N40" s="1194"/>
      <c r="O40"/>
      <c r="P40" s="343"/>
      <c r="Q40" s="1382"/>
      <c r="R40" s="1353">
        <f>Q40/M35</f>
        <v>0</v>
      </c>
      <c r="S40" s="1423"/>
      <c r="T40" s="1426">
        <f>S40/M35</f>
        <v>0</v>
      </c>
      <c r="U40" s="343"/>
      <c r="V40" s="1422"/>
      <c r="W40" s="1422"/>
      <c r="X40" s="343"/>
      <c r="Y40" s="1423"/>
      <c r="Z40" s="1426">
        <f>Y40/M35</f>
        <v>0</v>
      </c>
      <c r="AA40" s="1382"/>
      <c r="AB40" s="1353">
        <f>AA40/M35</f>
        <v>0</v>
      </c>
      <c r="AC40" s="343"/>
      <c r="AG40" s="343"/>
      <c r="AH40" s="1382"/>
      <c r="AI40" s="1353">
        <f>AH40/M35</f>
        <v>0</v>
      </c>
      <c r="AJ40" s="1423"/>
      <c r="AK40" s="1426">
        <f>AJ40/M35</f>
        <v>0</v>
      </c>
      <c r="AL40" s="343"/>
      <c r="AM40" s="1422"/>
      <c r="AN40" s="1422"/>
      <c r="AO40" s="343"/>
      <c r="AP40" s="1423"/>
      <c r="AQ40" s="1426">
        <f>AP40/M35</f>
        <v>0</v>
      </c>
      <c r="AR40" s="1382"/>
      <c r="AS40" s="1353">
        <f>AR40/M35</f>
        <v>0</v>
      </c>
      <c r="AT40" s="343"/>
      <c r="AX40" s="343"/>
      <c r="AY40" s="2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>
        <f>(U37+AL37)/M35</f>
        <v>0.4</v>
      </c>
      <c r="N41" s="1194"/>
      <c r="O41"/>
      <c r="P41" s="343"/>
      <c r="Q41" s="1383"/>
      <c r="R41" s="1353"/>
      <c r="S41" s="1424"/>
      <c r="T41" s="1427"/>
      <c r="U41" s="343"/>
      <c r="V41" s="1421"/>
      <c r="W41" s="1421"/>
      <c r="X41" s="343"/>
      <c r="Y41" s="1424"/>
      <c r="Z41" s="1427"/>
      <c r="AA41" s="1383"/>
      <c r="AB41" s="1353"/>
      <c r="AC41" s="343"/>
      <c r="AG41" s="343"/>
      <c r="AH41" s="1383"/>
      <c r="AI41" s="1353"/>
      <c r="AJ41" s="1424"/>
      <c r="AK41" s="1427"/>
      <c r="AL41" s="343"/>
      <c r="AM41" s="1421">
        <v>2</v>
      </c>
      <c r="AN41" s="1421"/>
      <c r="AO41" s="343"/>
      <c r="AP41" s="1424"/>
      <c r="AQ41" s="1427"/>
      <c r="AR41" s="1383"/>
      <c r="AS41" s="1353"/>
      <c r="AT41" s="343"/>
      <c r="AX41" s="343"/>
      <c r="AY41" s="2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>
        <f>(P37+Z37+AG37+AQ37)/M35</f>
        <v>0.1</v>
      </c>
      <c r="N42" s="1194"/>
      <c r="O42"/>
      <c r="P42" s="343"/>
      <c r="Q42" s="1384"/>
      <c r="R42" s="1354"/>
      <c r="S42" s="1425"/>
      <c r="T42" s="1427"/>
      <c r="U42" s="343"/>
      <c r="V42" s="1398">
        <f>V41/M35</f>
        <v>0</v>
      </c>
      <c r="W42" s="1398"/>
      <c r="X42" s="343"/>
      <c r="Y42" s="1425"/>
      <c r="Z42" s="1427"/>
      <c r="AA42" s="1384"/>
      <c r="AB42" s="1354"/>
      <c r="AC42" s="343"/>
      <c r="AG42" s="343"/>
      <c r="AH42" s="1384"/>
      <c r="AI42" s="1354"/>
      <c r="AJ42" s="1425"/>
      <c r="AK42" s="1427"/>
      <c r="AL42" s="343"/>
      <c r="AM42" s="1398">
        <f>AM41/M35</f>
        <v>0.2</v>
      </c>
      <c r="AN42" s="1398"/>
      <c r="AO42" s="343"/>
      <c r="AP42" s="1425"/>
      <c r="AQ42" s="1427"/>
      <c r="AR42" s="1384"/>
      <c r="AS42" s="1354"/>
      <c r="AT42" s="343"/>
      <c r="AX42" s="343"/>
      <c r="AY42" s="2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>
        <f>SUM(M39:N43)</f>
        <v>1</v>
      </c>
      <c r="J43" s="767" t="s">
        <v>66</v>
      </c>
      <c r="K43" s="768"/>
      <c r="L43" s="767"/>
      <c r="M43" s="1194">
        <f>(V41+AM41)/M35</f>
        <v>0.2</v>
      </c>
      <c r="N43" s="1194"/>
      <c r="O43"/>
      <c r="P43" s="343"/>
      <c r="Q43" s="343"/>
      <c r="R43" s="1382"/>
      <c r="S43" s="1385">
        <f>R43/M35</f>
        <v>0</v>
      </c>
      <c r="T43" s="1362"/>
      <c r="U43" s="1388">
        <v>2</v>
      </c>
      <c r="V43" s="1389"/>
      <c r="W43" s="1344">
        <f>U43/M35</f>
        <v>0.2</v>
      </c>
      <c r="X43" s="1344"/>
      <c r="Y43" s="1346"/>
      <c r="Z43" s="1347"/>
      <c r="AA43" s="1352">
        <f>Y43/M35</f>
        <v>0</v>
      </c>
      <c r="AB43" s="343"/>
      <c r="AC43" s="343"/>
      <c r="AG43" s="343"/>
      <c r="AH43" s="343"/>
      <c r="AI43" s="1382">
        <v>1</v>
      </c>
      <c r="AJ43" s="1385">
        <f>AI43/M35</f>
        <v>0.1</v>
      </c>
      <c r="AK43" s="1362"/>
      <c r="AL43" s="1388"/>
      <c r="AM43" s="1389"/>
      <c r="AN43" s="1344">
        <f>AL43/M35</f>
        <v>0</v>
      </c>
      <c r="AO43" s="1344"/>
      <c r="AP43" s="1346"/>
      <c r="AQ43" s="1347"/>
      <c r="AR43" s="1352">
        <f>AP43/M35</f>
        <v>0</v>
      </c>
      <c r="AS43" s="343"/>
      <c r="AT43" s="343"/>
      <c r="AX43" s="343"/>
      <c r="AY43" s="2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343"/>
      <c r="Q44" s="343"/>
      <c r="R44" s="1383"/>
      <c r="S44" s="1386"/>
      <c r="T44" s="1364"/>
      <c r="U44" s="1388"/>
      <c r="V44" s="1389"/>
      <c r="W44" s="1344"/>
      <c r="X44" s="1344"/>
      <c r="Y44" s="1348"/>
      <c r="Z44" s="1349"/>
      <c r="AA44" s="1353"/>
      <c r="AB44" s="343"/>
      <c r="AC44" s="343"/>
      <c r="AG44" s="343"/>
      <c r="AH44" s="343"/>
      <c r="AI44" s="1383"/>
      <c r="AJ44" s="1386"/>
      <c r="AK44" s="1364"/>
      <c r="AL44" s="1388"/>
      <c r="AM44" s="1389"/>
      <c r="AN44" s="1344"/>
      <c r="AO44" s="1344"/>
      <c r="AP44" s="1348"/>
      <c r="AQ44" s="1349"/>
      <c r="AR44" s="1353"/>
      <c r="AS44" s="343"/>
      <c r="AT44" s="343"/>
      <c r="AX44" s="343"/>
      <c r="AY44" s="2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343"/>
      <c r="Q45" s="343"/>
      <c r="R45" s="1384"/>
      <c r="S45" s="1387"/>
      <c r="T45" s="1364"/>
      <c r="U45" s="1390"/>
      <c r="V45" s="1391"/>
      <c r="W45" s="1345"/>
      <c r="X45" s="1345"/>
      <c r="Y45" s="1350"/>
      <c r="Z45" s="1351"/>
      <c r="AA45" s="1354"/>
      <c r="AB45" s="343"/>
      <c r="AC45" s="343"/>
      <c r="AD45" s="343"/>
      <c r="AG45" s="343"/>
      <c r="AH45" s="343"/>
      <c r="AI45" s="1384"/>
      <c r="AJ45" s="1387"/>
      <c r="AK45" s="1364"/>
      <c r="AL45" s="1390"/>
      <c r="AM45" s="1391"/>
      <c r="AN45" s="1345"/>
      <c r="AO45" s="1345"/>
      <c r="AP45" s="1350"/>
      <c r="AQ45" s="1351"/>
      <c r="AR45" s="1354"/>
      <c r="AS45" s="343"/>
      <c r="AT45" s="343"/>
      <c r="AU45"/>
      <c r="AV45"/>
      <c r="AW45"/>
      <c r="AX45" s="343"/>
      <c r="AY45" s="2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343"/>
      <c r="Q46" s="97"/>
      <c r="R46" s="97"/>
      <c r="S46" s="97"/>
      <c r="T46" s="1346"/>
      <c r="U46" s="1355"/>
      <c r="V46" s="1356"/>
      <c r="W46" s="1361">
        <f>T46/M35</f>
        <v>0</v>
      </c>
      <c r="X46" s="1361"/>
      <c r="Y46" s="1362"/>
      <c r="Z46" s="97"/>
      <c r="AA46" s="97"/>
      <c r="AB46" s="343"/>
      <c r="AC46" s="343"/>
      <c r="AD46" s="343"/>
      <c r="AE46" s="2"/>
      <c r="AG46" s="343"/>
      <c r="AH46" s="97"/>
      <c r="AI46" s="97"/>
      <c r="AJ46" s="97"/>
      <c r="AK46" s="1346"/>
      <c r="AL46" s="1355"/>
      <c r="AM46" s="1356"/>
      <c r="AN46" s="1361">
        <f>AK46/M35</f>
        <v>0</v>
      </c>
      <c r="AO46" s="1361"/>
      <c r="AP46" s="1362"/>
      <c r="AQ46" s="97"/>
      <c r="AR46" s="97"/>
      <c r="AS46" s="343"/>
      <c r="AT46" s="343"/>
      <c r="AU46"/>
      <c r="AV46"/>
      <c r="AW46"/>
      <c r="AX46" s="343"/>
      <c r="AY46" s="2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343"/>
      <c r="Q47" s="97"/>
      <c r="R47" s="97"/>
      <c r="S47" s="97"/>
      <c r="T47" s="1348"/>
      <c r="U47" s="1357"/>
      <c r="V47" s="1358"/>
      <c r="W47" s="1363"/>
      <c r="X47" s="1363"/>
      <c r="Y47" s="1364"/>
      <c r="Z47" s="97"/>
      <c r="AA47" s="97"/>
      <c r="AB47" s="343"/>
      <c r="AC47" s="343"/>
      <c r="AD47" s="343"/>
      <c r="AE47" s="2"/>
      <c r="AG47" s="343"/>
      <c r="AH47" s="97"/>
      <c r="AI47" s="97"/>
      <c r="AJ47" s="97"/>
      <c r="AK47" s="1348"/>
      <c r="AL47" s="1357"/>
      <c r="AM47" s="1358"/>
      <c r="AN47" s="1363"/>
      <c r="AO47" s="1363"/>
      <c r="AP47" s="1364"/>
      <c r="AQ47" s="97"/>
      <c r="AR47" s="97"/>
      <c r="AS47" s="343"/>
      <c r="AT47" s="343"/>
      <c r="AU47"/>
      <c r="AV47"/>
      <c r="AW47"/>
      <c r="AX47" s="343"/>
      <c r="AY47" s="2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343"/>
      <c r="Q48" s="97"/>
      <c r="R48" s="97"/>
      <c r="S48" s="97"/>
      <c r="T48" s="1350"/>
      <c r="U48" s="1359"/>
      <c r="V48" s="1360"/>
      <c r="W48" s="1365"/>
      <c r="X48" s="1365"/>
      <c r="Y48" s="1366"/>
      <c r="Z48" s="97"/>
      <c r="AA48" s="97"/>
      <c r="AB48" s="343"/>
      <c r="AC48" s="343"/>
      <c r="AD48" s="343"/>
      <c r="AE48" s="2"/>
      <c r="AG48" s="343"/>
      <c r="AH48" s="97"/>
      <c r="AI48" s="97"/>
      <c r="AJ48" s="97"/>
      <c r="AK48" s="1350"/>
      <c r="AL48" s="1359"/>
      <c r="AM48" s="1360"/>
      <c r="AN48" s="1365"/>
      <c r="AO48" s="1365"/>
      <c r="AP48" s="1366"/>
      <c r="AQ48" s="97"/>
      <c r="AR48" s="97"/>
      <c r="AS48" s="343"/>
      <c r="AT48" s="343"/>
      <c r="AX48" s="343"/>
      <c r="AY48" s="2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642" t="s">
        <v>57</v>
      </c>
      <c r="U55" s="643"/>
      <c r="V55" s="1419"/>
      <c r="W55" s="1419"/>
      <c r="X55" s="643"/>
      <c r="Y55" s="644" t="s">
        <v>58</v>
      </c>
      <c r="AA55" s="1">
        <f>U56+V56+X56+U57+V57+X57+U58+V58+X58</f>
        <v>4</v>
      </c>
      <c r="AH55" s="3"/>
      <c r="AK55" s="642" t="s">
        <v>57</v>
      </c>
      <c r="AL55" s="643"/>
      <c r="AM55" s="1419"/>
      <c r="AN55" s="1419"/>
      <c r="AO55" s="643"/>
      <c r="AP55" s="644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5</v>
      </c>
      <c r="N56" s="1197"/>
      <c r="O56"/>
      <c r="Q56" s="3"/>
      <c r="T56" s="645"/>
      <c r="U56" s="646">
        <v>1</v>
      </c>
      <c r="V56" s="1420"/>
      <c r="W56" s="1420"/>
      <c r="X56" s="647"/>
      <c r="Y56" s="645"/>
      <c r="AA56" s="1">
        <f>P59+Q62+S62+R65+U65+T68+V63+U59+Z59+Y62+Y65+AA62</f>
        <v>4</v>
      </c>
      <c r="AH56" s="3"/>
      <c r="AK56" s="645"/>
      <c r="AL56" s="646"/>
      <c r="AM56" s="1420"/>
      <c r="AN56" s="1420"/>
      <c r="AO56" s="647"/>
      <c r="AP56" s="645"/>
      <c r="AR56" s="1">
        <f>AG59+AH62+AJ62+AI65+AK68+AL65+AM63+AP65+AP62+AR62+AQ59+AL59</f>
        <v>1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4</v>
      </c>
      <c r="N57" s="778"/>
      <c r="O57"/>
      <c r="Q57" s="3"/>
      <c r="T57" s="101"/>
      <c r="U57" s="646"/>
      <c r="V57" s="1417"/>
      <c r="W57" s="1417"/>
      <c r="X57" s="648"/>
      <c r="Y57" s="101"/>
      <c r="AH57" s="3"/>
      <c r="AK57" s="101"/>
      <c r="AL57" s="646"/>
      <c r="AM57" s="1417"/>
      <c r="AN57" s="1417"/>
      <c r="AO57" s="648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649"/>
      <c r="Q58" s="649"/>
      <c r="R58" s="649"/>
      <c r="S58" s="649"/>
      <c r="T58" s="650"/>
      <c r="U58" s="651">
        <v>2</v>
      </c>
      <c r="V58" s="1418">
        <v>1</v>
      </c>
      <c r="W58" s="1418"/>
      <c r="X58" s="652"/>
      <c r="Y58" s="653"/>
      <c r="Z58" s="649"/>
      <c r="AA58" s="649"/>
      <c r="AB58" s="649"/>
      <c r="AC58" s="649"/>
      <c r="AG58" s="649"/>
      <c r="AH58" s="649"/>
      <c r="AI58" s="649"/>
      <c r="AJ58" s="649"/>
      <c r="AK58" s="650"/>
      <c r="AL58" s="651"/>
      <c r="AM58" s="1418"/>
      <c r="AN58" s="1418"/>
      <c r="AO58" s="652"/>
      <c r="AP58" s="653"/>
      <c r="AQ58" s="649"/>
      <c r="AR58" s="649"/>
      <c r="AS58" s="649"/>
      <c r="AT58" s="649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>
        <f>M58/M56</f>
        <v>0</v>
      </c>
      <c r="N59" s="782"/>
      <c r="O59"/>
      <c r="P59" s="1399"/>
      <c r="Q59" s="1400"/>
      <c r="R59" s="1405">
        <f>P59/M57</f>
        <v>0</v>
      </c>
      <c r="S59" s="1406"/>
      <c r="T59" s="343"/>
      <c r="U59" s="1409">
        <v>1</v>
      </c>
      <c r="V59" s="1410"/>
      <c r="W59" s="1392">
        <f>U59/$M$35</f>
        <v>0.1</v>
      </c>
      <c r="X59" s="1393"/>
      <c r="Y59" s="343"/>
      <c r="Z59" s="1399">
        <v>2</v>
      </c>
      <c r="AA59" s="1400"/>
      <c r="AB59" s="1415">
        <f>Z59/M57</f>
        <v>0.5</v>
      </c>
      <c r="AC59" s="1416"/>
      <c r="AG59" s="1399"/>
      <c r="AH59" s="1400"/>
      <c r="AI59" s="1405">
        <f>AG59/M57</f>
        <v>0</v>
      </c>
      <c r="AJ59" s="1406"/>
      <c r="AK59" s="343"/>
      <c r="AL59" s="1409">
        <v>1</v>
      </c>
      <c r="AM59" s="1410"/>
      <c r="AN59" s="1392">
        <f>AL59/$M$35</f>
        <v>0.1</v>
      </c>
      <c r="AO59" s="1393"/>
      <c r="AP59" s="343"/>
      <c r="AQ59" s="1399"/>
      <c r="AR59" s="1400"/>
      <c r="AS59" s="1415">
        <f>AQ59/M57</f>
        <v>0</v>
      </c>
      <c r="AT59" s="1416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>
        <f>(S62+U65+Y62+AJ62+AL65+AP62)/M56</f>
        <v>0</v>
      </c>
      <c r="N60" s="1195"/>
      <c r="O60"/>
      <c r="P60" s="1401"/>
      <c r="Q60" s="1402"/>
      <c r="R60" s="1405"/>
      <c r="S60" s="1406"/>
      <c r="T60" s="343"/>
      <c r="U60" s="1411"/>
      <c r="V60" s="1412"/>
      <c r="W60" s="1394"/>
      <c r="X60" s="1395"/>
      <c r="Y60" s="343"/>
      <c r="Z60" s="1401"/>
      <c r="AA60" s="1402"/>
      <c r="AB60" s="1405"/>
      <c r="AC60" s="1406"/>
      <c r="AG60" s="1401"/>
      <c r="AH60" s="1402"/>
      <c r="AI60" s="1405"/>
      <c r="AJ60" s="1406"/>
      <c r="AK60" s="343"/>
      <c r="AL60" s="1411"/>
      <c r="AM60" s="1412"/>
      <c r="AN60" s="1394"/>
      <c r="AO60" s="1395"/>
      <c r="AP60" s="343"/>
      <c r="AQ60" s="1401"/>
      <c r="AR60" s="1402"/>
      <c r="AS60" s="1405"/>
      <c r="AT60" s="1406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>
        <f>(Q62+R65+T68+Y65+AA62+AH62+AI65+AK68+AP65+AR62)/M56</f>
        <v>0</v>
      </c>
      <c r="N61" s="1194"/>
      <c r="O61"/>
      <c r="P61" s="1403"/>
      <c r="Q61" s="1404"/>
      <c r="R61" s="1407"/>
      <c r="S61" s="1408"/>
      <c r="T61" s="343"/>
      <c r="U61" s="1413"/>
      <c r="V61" s="1414"/>
      <c r="W61" s="1396"/>
      <c r="X61" s="1397"/>
      <c r="Y61" s="343"/>
      <c r="Z61" s="1403"/>
      <c r="AA61" s="1404"/>
      <c r="AB61" s="1407"/>
      <c r="AC61" s="1408"/>
      <c r="AG61" s="1403"/>
      <c r="AH61" s="1404"/>
      <c r="AI61" s="1407"/>
      <c r="AJ61" s="1408"/>
      <c r="AK61" s="343"/>
      <c r="AL61" s="1413"/>
      <c r="AM61" s="1414"/>
      <c r="AN61" s="1396"/>
      <c r="AO61" s="1397"/>
      <c r="AP61" s="343"/>
      <c r="AQ61" s="1403"/>
      <c r="AR61" s="1404"/>
      <c r="AS61" s="1407"/>
      <c r="AT61" s="1408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>
        <f>(U59+AL59)/M56</f>
        <v>0.4</v>
      </c>
      <c r="N62" s="1194"/>
      <c r="O62"/>
      <c r="P62" s="343"/>
      <c r="Q62" s="1382"/>
      <c r="R62" s="1353">
        <f>Q62/M57</f>
        <v>0</v>
      </c>
      <c r="S62" s="1423"/>
      <c r="T62" s="1426">
        <f>S62/M57</f>
        <v>0</v>
      </c>
      <c r="U62" s="343"/>
      <c r="V62" s="1422"/>
      <c r="W62" s="1422"/>
      <c r="X62" s="343"/>
      <c r="Y62" s="1423"/>
      <c r="Z62" s="1426">
        <f>Y62/M57</f>
        <v>0</v>
      </c>
      <c r="AA62" s="1382"/>
      <c r="AB62" s="1353">
        <f>AA62/M57</f>
        <v>0</v>
      </c>
      <c r="AC62" s="343"/>
      <c r="AG62" s="343"/>
      <c r="AH62" s="1382"/>
      <c r="AI62" s="1353">
        <f>AH62/M57</f>
        <v>0</v>
      </c>
      <c r="AJ62" s="1423"/>
      <c r="AK62" s="1426">
        <f>AJ62/M57</f>
        <v>0</v>
      </c>
      <c r="AL62" s="343"/>
      <c r="AM62" s="1422"/>
      <c r="AN62" s="1422"/>
      <c r="AO62" s="343"/>
      <c r="AP62" s="1423"/>
      <c r="AQ62" s="1426">
        <f>AP62/M57</f>
        <v>0</v>
      </c>
      <c r="AR62" s="1382"/>
      <c r="AS62" s="1353">
        <f>AR62/M57</f>
        <v>0</v>
      </c>
      <c r="AT62" s="343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>
        <f>(P59+Z59+AG59+AQ59)/M56</f>
        <v>0.4</v>
      </c>
      <c r="N63" s="1194"/>
      <c r="O63"/>
      <c r="P63" s="343"/>
      <c r="Q63" s="1383"/>
      <c r="R63" s="1353"/>
      <c r="S63" s="1424"/>
      <c r="T63" s="1427"/>
      <c r="U63" s="343"/>
      <c r="V63" s="1421">
        <v>1</v>
      </c>
      <c r="W63" s="1421"/>
      <c r="X63" s="343"/>
      <c r="Y63" s="1424"/>
      <c r="Z63" s="1427"/>
      <c r="AA63" s="1383"/>
      <c r="AB63" s="1353"/>
      <c r="AC63" s="343"/>
      <c r="AG63" s="343"/>
      <c r="AH63" s="1383"/>
      <c r="AI63" s="1353"/>
      <c r="AJ63" s="1424"/>
      <c r="AK63" s="1427"/>
      <c r="AL63" s="343"/>
      <c r="AM63" s="1421"/>
      <c r="AN63" s="1421"/>
      <c r="AO63" s="343"/>
      <c r="AP63" s="1424"/>
      <c r="AQ63" s="1427"/>
      <c r="AR63" s="1383"/>
      <c r="AS63" s="1353"/>
      <c r="AT63" s="343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>
        <f>SUM(M60:N64)</f>
        <v>1</v>
      </c>
      <c r="J64" s="767" t="s">
        <v>74</v>
      </c>
      <c r="K64" s="768"/>
      <c r="L64" s="767"/>
      <c r="M64" s="1194">
        <f>(V63+AM63)/M56</f>
        <v>0.2</v>
      </c>
      <c r="N64" s="1194"/>
      <c r="O64"/>
      <c r="P64" s="343"/>
      <c r="Q64" s="1384"/>
      <c r="R64" s="1354"/>
      <c r="S64" s="1425"/>
      <c r="T64" s="1427"/>
      <c r="U64" s="343"/>
      <c r="V64" s="1398">
        <f>V63/M57</f>
        <v>0.25</v>
      </c>
      <c r="W64" s="1398"/>
      <c r="X64" s="343"/>
      <c r="Y64" s="1425"/>
      <c r="Z64" s="1427"/>
      <c r="AA64" s="1384"/>
      <c r="AB64" s="1354"/>
      <c r="AC64" s="343"/>
      <c r="AG64" s="343"/>
      <c r="AH64" s="1384"/>
      <c r="AI64" s="1354"/>
      <c r="AJ64" s="1425"/>
      <c r="AK64" s="1427"/>
      <c r="AL64" s="343"/>
      <c r="AM64" s="1398">
        <f>AM63/M57</f>
        <v>0</v>
      </c>
      <c r="AN64" s="1398"/>
      <c r="AO64" s="343"/>
      <c r="AP64" s="1425"/>
      <c r="AQ64" s="1427"/>
      <c r="AR64" s="1384"/>
      <c r="AS64" s="1354"/>
      <c r="AT64" s="343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343"/>
      <c r="Q65" s="343"/>
      <c r="R65" s="1382"/>
      <c r="S65" s="1385">
        <f>R65/M57</f>
        <v>0</v>
      </c>
      <c r="T65" s="1362"/>
      <c r="U65" s="1388"/>
      <c r="V65" s="1389"/>
      <c r="W65" s="1344">
        <f>U65/M57</f>
        <v>0</v>
      </c>
      <c r="X65" s="1344"/>
      <c r="Y65" s="1346"/>
      <c r="Z65" s="1347"/>
      <c r="AA65" s="1352">
        <f>Y65/M57</f>
        <v>0</v>
      </c>
      <c r="AB65" s="343"/>
      <c r="AC65" s="343"/>
      <c r="AG65" s="343"/>
      <c r="AH65" s="343"/>
      <c r="AI65" s="1382"/>
      <c r="AJ65" s="1385">
        <f>AI65/M57</f>
        <v>0</v>
      </c>
      <c r="AK65" s="1362"/>
      <c r="AL65" s="1388"/>
      <c r="AM65" s="1389"/>
      <c r="AN65" s="1344">
        <f>AL65/M57</f>
        <v>0</v>
      </c>
      <c r="AO65" s="1344"/>
      <c r="AP65" s="1346"/>
      <c r="AQ65" s="1347"/>
      <c r="AR65" s="1352">
        <f>AP65/M57</f>
        <v>0</v>
      </c>
      <c r="AS65" s="343"/>
      <c r="AT65" s="343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343"/>
      <c r="Q66" s="343"/>
      <c r="R66" s="1383"/>
      <c r="S66" s="1386"/>
      <c r="T66" s="1364"/>
      <c r="U66" s="1388"/>
      <c r="V66" s="1389"/>
      <c r="W66" s="1344"/>
      <c r="X66" s="1344"/>
      <c r="Y66" s="1348"/>
      <c r="Z66" s="1349"/>
      <c r="AA66" s="1353"/>
      <c r="AB66" s="343"/>
      <c r="AC66" s="343"/>
      <c r="AG66" s="343"/>
      <c r="AH66" s="343"/>
      <c r="AI66" s="1383"/>
      <c r="AJ66" s="1386"/>
      <c r="AK66" s="1364"/>
      <c r="AL66" s="1388"/>
      <c r="AM66" s="1389"/>
      <c r="AN66" s="1344"/>
      <c r="AO66" s="1344"/>
      <c r="AP66" s="1348"/>
      <c r="AQ66" s="1349"/>
      <c r="AR66" s="1353"/>
      <c r="AS66" s="343"/>
      <c r="AT66" s="343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343"/>
      <c r="Q67" s="343"/>
      <c r="R67" s="1384"/>
      <c r="S67" s="1387"/>
      <c r="T67" s="1364"/>
      <c r="U67" s="1390"/>
      <c r="V67" s="1391"/>
      <c r="W67" s="1345"/>
      <c r="X67" s="1345"/>
      <c r="Y67" s="1350"/>
      <c r="Z67" s="1351"/>
      <c r="AA67" s="1354"/>
      <c r="AB67" s="343"/>
      <c r="AC67" s="343"/>
      <c r="AD67" s="343"/>
      <c r="AG67" s="343"/>
      <c r="AH67" s="343"/>
      <c r="AI67" s="1384"/>
      <c r="AJ67" s="1387"/>
      <c r="AK67" s="1364"/>
      <c r="AL67" s="1390"/>
      <c r="AM67" s="1391"/>
      <c r="AN67" s="1345"/>
      <c r="AO67" s="1345"/>
      <c r="AP67" s="1350"/>
      <c r="AQ67" s="1351"/>
      <c r="AR67" s="1354"/>
      <c r="AS67" s="343"/>
      <c r="AT67" s="343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343"/>
      <c r="Q68" s="97"/>
      <c r="R68" s="97"/>
      <c r="S68" s="97"/>
      <c r="T68" s="1346"/>
      <c r="U68" s="1355"/>
      <c r="V68" s="1356"/>
      <c r="W68" s="1361">
        <f>T68/M57</f>
        <v>0</v>
      </c>
      <c r="X68" s="1361"/>
      <c r="Y68" s="1362"/>
      <c r="Z68" s="97"/>
      <c r="AA68" s="97"/>
      <c r="AB68" s="343"/>
      <c r="AC68" s="343"/>
      <c r="AD68" s="343"/>
      <c r="AE68" s="2"/>
      <c r="AG68" s="343"/>
      <c r="AH68" s="97"/>
      <c r="AI68" s="97"/>
      <c r="AJ68" s="97"/>
      <c r="AK68" s="1346"/>
      <c r="AL68" s="1355"/>
      <c r="AM68" s="1356"/>
      <c r="AN68" s="1361">
        <f>AK68/M57</f>
        <v>0</v>
      </c>
      <c r="AO68" s="1361"/>
      <c r="AP68" s="1362"/>
      <c r="AQ68" s="97"/>
      <c r="AR68" s="97"/>
      <c r="AS68" s="343"/>
      <c r="AT68" s="343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343"/>
      <c r="Q69" s="97"/>
      <c r="R69" s="97"/>
      <c r="S69" s="97"/>
      <c r="T69" s="1348"/>
      <c r="U69" s="1357"/>
      <c r="V69" s="1358"/>
      <c r="W69" s="1363"/>
      <c r="X69" s="1363"/>
      <c r="Y69" s="1364"/>
      <c r="Z69" s="97"/>
      <c r="AA69" s="97"/>
      <c r="AB69" s="343"/>
      <c r="AC69" s="343"/>
      <c r="AD69" s="343"/>
      <c r="AE69" s="2"/>
      <c r="AG69" s="343"/>
      <c r="AH69" s="97"/>
      <c r="AI69" s="97"/>
      <c r="AJ69" s="97"/>
      <c r="AK69" s="1348"/>
      <c r="AL69" s="1357"/>
      <c r="AM69" s="1358"/>
      <c r="AN69" s="1363"/>
      <c r="AO69" s="1363"/>
      <c r="AP69" s="1364"/>
      <c r="AQ69" s="97"/>
      <c r="AR69" s="97"/>
      <c r="AS69" s="343"/>
      <c r="AT69" s="343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343"/>
      <c r="Q70" s="97"/>
      <c r="R70" s="97"/>
      <c r="S70" s="97"/>
      <c r="T70" s="1350"/>
      <c r="U70" s="1359"/>
      <c r="V70" s="1360"/>
      <c r="W70" s="1365"/>
      <c r="X70" s="1365"/>
      <c r="Y70" s="1366"/>
      <c r="Z70" s="97"/>
      <c r="AA70" s="97"/>
      <c r="AB70" s="343"/>
      <c r="AC70" s="343"/>
      <c r="AD70" s="343"/>
      <c r="AE70" s="2"/>
      <c r="AG70" s="343"/>
      <c r="AH70" s="97"/>
      <c r="AI70" s="97"/>
      <c r="AJ70" s="97"/>
      <c r="AK70" s="1350"/>
      <c r="AL70" s="1359"/>
      <c r="AM70" s="1360"/>
      <c r="AN70" s="1365"/>
      <c r="AO70" s="1365"/>
      <c r="AP70" s="1366"/>
      <c r="AQ70" s="97"/>
      <c r="AR70" s="97"/>
      <c r="AS70" s="343"/>
      <c r="AT70" s="343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642" t="s">
        <v>57</v>
      </c>
      <c r="U75" s="643"/>
      <c r="V75" s="1419"/>
      <c r="W75" s="1419"/>
      <c r="X75" s="643"/>
      <c r="Y75" s="644" t="s">
        <v>58</v>
      </c>
      <c r="AA75" s="1">
        <f>U76+V76+X76+U77+V77+X77+U78+V78+X78</f>
        <v>8</v>
      </c>
      <c r="AH75" s="3"/>
      <c r="AK75" s="642" t="s">
        <v>57</v>
      </c>
      <c r="AL75" s="643"/>
      <c r="AM75" s="1419"/>
      <c r="AN75" s="1419"/>
      <c r="AO75" s="643"/>
      <c r="AP75" s="644" t="s">
        <v>58</v>
      </c>
      <c r="AR75" s="1">
        <f>AL76+AM76+AO76+AL77+AM77+AO77+AL78+AM78+AO78</f>
        <v>9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22</v>
      </c>
      <c r="N76" s="1197"/>
      <c r="O76"/>
      <c r="Q76" s="3"/>
      <c r="T76" s="645"/>
      <c r="U76" s="646"/>
      <c r="V76" s="1420">
        <v>1</v>
      </c>
      <c r="W76" s="1420"/>
      <c r="X76" s="647">
        <v>3</v>
      </c>
      <c r="Y76" s="645"/>
      <c r="AA76" s="1">
        <f>P79+Q82+S82+R85+U85+T88+V83+U79+Z79+Y82+Y85+AA82</f>
        <v>8</v>
      </c>
      <c r="AH76" s="3"/>
      <c r="AK76" s="645"/>
      <c r="AL76" s="646">
        <v>1</v>
      </c>
      <c r="AM76" s="1420"/>
      <c r="AN76" s="1420"/>
      <c r="AO76" s="647"/>
      <c r="AP76" s="645"/>
      <c r="AR76" s="1">
        <f>AG79+AH82+AJ82+AI85+AK88+AL85+AM83+AP85+AP82+AR82+AQ79+AL79</f>
        <v>14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8</v>
      </c>
      <c r="N77" s="778"/>
      <c r="O77"/>
      <c r="Q77" s="3"/>
      <c r="T77" s="101"/>
      <c r="U77" s="646">
        <v>3</v>
      </c>
      <c r="V77" s="1417"/>
      <c r="W77" s="1417"/>
      <c r="X77" s="648"/>
      <c r="Y77" s="101"/>
      <c r="AH77" s="3"/>
      <c r="AK77" s="101"/>
      <c r="AL77" s="646"/>
      <c r="AM77" s="1417">
        <v>1</v>
      </c>
      <c r="AN77" s="1417"/>
      <c r="AO77" s="648">
        <v>3</v>
      </c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9</v>
      </c>
      <c r="N78" s="778"/>
      <c r="O78"/>
      <c r="P78" s="649"/>
      <c r="Q78" s="649"/>
      <c r="R78" s="649"/>
      <c r="S78" s="649"/>
      <c r="T78" s="650"/>
      <c r="U78" s="651">
        <v>1</v>
      </c>
      <c r="V78" s="1418"/>
      <c r="W78" s="1418"/>
      <c r="X78" s="652"/>
      <c r="Y78" s="653"/>
      <c r="Z78" s="649"/>
      <c r="AA78" s="649"/>
      <c r="AB78" s="649"/>
      <c r="AC78" s="649"/>
      <c r="AG78" s="649"/>
      <c r="AH78" s="649"/>
      <c r="AI78" s="649"/>
      <c r="AJ78" s="649"/>
      <c r="AK78" s="650"/>
      <c r="AL78" s="651">
        <v>1</v>
      </c>
      <c r="AM78" s="1418">
        <v>1</v>
      </c>
      <c r="AN78" s="1418"/>
      <c r="AO78" s="652">
        <v>2</v>
      </c>
      <c r="AP78" s="653"/>
      <c r="AQ78" s="649"/>
      <c r="AR78" s="649"/>
      <c r="AS78" s="649"/>
      <c r="AT78" s="649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>
        <f>M78/M76</f>
        <v>0.40909090909090912</v>
      </c>
      <c r="N79" s="782"/>
      <c r="O79"/>
      <c r="P79" s="1399">
        <v>1</v>
      </c>
      <c r="Q79" s="1400"/>
      <c r="R79" s="1405">
        <f>P79/M77</f>
        <v>0.125</v>
      </c>
      <c r="S79" s="1406"/>
      <c r="T79" s="343"/>
      <c r="U79" s="1409"/>
      <c r="V79" s="1410"/>
      <c r="W79" s="1392">
        <f>U79/$M$35</f>
        <v>0</v>
      </c>
      <c r="X79" s="1393"/>
      <c r="Y79" s="343"/>
      <c r="Z79" s="1399">
        <v>1</v>
      </c>
      <c r="AA79" s="1400"/>
      <c r="AB79" s="1415">
        <f>Z79/M77</f>
        <v>0.125</v>
      </c>
      <c r="AC79" s="1416"/>
      <c r="AG79" s="1399">
        <v>2</v>
      </c>
      <c r="AH79" s="1400"/>
      <c r="AI79" s="1405">
        <f>AG79/M77</f>
        <v>0.25</v>
      </c>
      <c r="AJ79" s="1406"/>
      <c r="AK79" s="343"/>
      <c r="AL79" s="1409"/>
      <c r="AM79" s="1410"/>
      <c r="AN79" s="1392">
        <f>AL79/$M$35</f>
        <v>0</v>
      </c>
      <c r="AO79" s="1393"/>
      <c r="AP79" s="343"/>
      <c r="AQ79" s="1399">
        <v>2</v>
      </c>
      <c r="AR79" s="1400"/>
      <c r="AS79" s="1415">
        <f>AQ79/M77</f>
        <v>0.25</v>
      </c>
      <c r="AT79" s="1416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>
        <f>(S82+U85+Y82+AJ82+AL85+AP82)/M76</f>
        <v>0.54545454545454541</v>
      </c>
      <c r="N80" s="1195"/>
      <c r="O80"/>
      <c r="P80" s="1401"/>
      <c r="Q80" s="1402"/>
      <c r="R80" s="1405"/>
      <c r="S80" s="1406"/>
      <c r="T80" s="343"/>
      <c r="U80" s="1411"/>
      <c r="V80" s="1412"/>
      <c r="W80" s="1394"/>
      <c r="X80" s="1395"/>
      <c r="Y80" s="343"/>
      <c r="Z80" s="1401"/>
      <c r="AA80" s="1402"/>
      <c r="AB80" s="1405"/>
      <c r="AC80" s="1406"/>
      <c r="AG80" s="1401"/>
      <c r="AH80" s="1402"/>
      <c r="AI80" s="1405"/>
      <c r="AJ80" s="1406"/>
      <c r="AK80" s="343"/>
      <c r="AL80" s="1411"/>
      <c r="AM80" s="1412"/>
      <c r="AN80" s="1394"/>
      <c r="AO80" s="1395"/>
      <c r="AP80" s="343"/>
      <c r="AQ80" s="1401"/>
      <c r="AR80" s="1402"/>
      <c r="AS80" s="1405"/>
      <c r="AT80" s="1406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>
        <f>(Q82+R85+T88+Y85+AA82+AH82+AI85+AK88+AP85+AR82)/M76</f>
        <v>9.0909090909090912E-2</v>
      </c>
      <c r="N81" s="1194"/>
      <c r="O81"/>
      <c r="P81" s="1403"/>
      <c r="Q81" s="1404"/>
      <c r="R81" s="1407"/>
      <c r="S81" s="1408"/>
      <c r="T81" s="343"/>
      <c r="U81" s="1413"/>
      <c r="V81" s="1414"/>
      <c r="W81" s="1396"/>
      <c r="X81" s="1397"/>
      <c r="Y81" s="343"/>
      <c r="Z81" s="1403"/>
      <c r="AA81" s="1404"/>
      <c r="AB81" s="1407"/>
      <c r="AC81" s="1408"/>
      <c r="AG81" s="1403"/>
      <c r="AH81" s="1404"/>
      <c r="AI81" s="1407"/>
      <c r="AJ81" s="1408"/>
      <c r="AK81" s="343"/>
      <c r="AL81" s="1413"/>
      <c r="AM81" s="1414"/>
      <c r="AN81" s="1396"/>
      <c r="AO81" s="1397"/>
      <c r="AP81" s="343"/>
      <c r="AQ81" s="1403"/>
      <c r="AR81" s="1404"/>
      <c r="AS81" s="1407"/>
      <c r="AT81" s="1408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>
        <f>(U79+AL79)/M76</f>
        <v>0</v>
      </c>
      <c r="N82" s="1194"/>
      <c r="O82"/>
      <c r="P82" s="343"/>
      <c r="Q82" s="1382"/>
      <c r="R82" s="1353">
        <f>Q82/M77</f>
        <v>0</v>
      </c>
      <c r="S82" s="1423"/>
      <c r="T82" s="1426">
        <f>S82/M77</f>
        <v>0</v>
      </c>
      <c r="U82" s="343"/>
      <c r="V82" s="1422"/>
      <c r="W82" s="1422"/>
      <c r="X82" s="343"/>
      <c r="Y82" s="1423">
        <v>2</v>
      </c>
      <c r="Z82" s="1426">
        <f>Y82/M77</f>
        <v>0.25</v>
      </c>
      <c r="AA82" s="1382"/>
      <c r="AB82" s="1353">
        <f>AA82/M77</f>
        <v>0</v>
      </c>
      <c r="AC82" s="343"/>
      <c r="AG82" s="343"/>
      <c r="AH82" s="1382"/>
      <c r="AI82" s="1353">
        <f>AH82/M77</f>
        <v>0</v>
      </c>
      <c r="AJ82" s="1423"/>
      <c r="AK82" s="1426">
        <f>AJ82/M77</f>
        <v>0</v>
      </c>
      <c r="AL82" s="343"/>
      <c r="AM82" s="1422"/>
      <c r="AN82" s="1422"/>
      <c r="AO82" s="343"/>
      <c r="AP82" s="1423"/>
      <c r="AQ82" s="1426">
        <f>AP82/M77</f>
        <v>0</v>
      </c>
      <c r="AR82" s="1382"/>
      <c r="AS82" s="1353">
        <f>AR82/M77</f>
        <v>0</v>
      </c>
      <c r="AT82" s="343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>
        <f>(P79+Z79+AG79+AQ79)/M76</f>
        <v>0.27272727272727271</v>
      </c>
      <c r="N83" s="1194"/>
      <c r="O83"/>
      <c r="P83" s="343"/>
      <c r="Q83" s="1383"/>
      <c r="R83" s="1353"/>
      <c r="S83" s="1424"/>
      <c r="T83" s="1427"/>
      <c r="U83" s="343"/>
      <c r="V83" s="1421"/>
      <c r="W83" s="1421"/>
      <c r="X83" s="343"/>
      <c r="Y83" s="1424"/>
      <c r="Z83" s="1427"/>
      <c r="AA83" s="1383"/>
      <c r="AB83" s="1353"/>
      <c r="AC83" s="343"/>
      <c r="AG83" s="343"/>
      <c r="AH83" s="1383"/>
      <c r="AI83" s="1353"/>
      <c r="AJ83" s="1424"/>
      <c r="AK83" s="1427"/>
      <c r="AL83" s="343"/>
      <c r="AM83" s="1421">
        <v>2</v>
      </c>
      <c r="AN83" s="1421"/>
      <c r="AO83" s="343"/>
      <c r="AP83" s="1424"/>
      <c r="AQ83" s="1427"/>
      <c r="AR83" s="1383"/>
      <c r="AS83" s="1353"/>
      <c r="AT83" s="343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>
        <f>SUM(M80:N84)</f>
        <v>1</v>
      </c>
      <c r="J84" s="767" t="s">
        <v>74</v>
      </c>
      <c r="K84" s="768"/>
      <c r="L84" s="767"/>
      <c r="M84" s="1194">
        <f>(V83+AM83)/M76</f>
        <v>9.0909090909090912E-2</v>
      </c>
      <c r="N84" s="1194"/>
      <c r="O84"/>
      <c r="P84" s="343"/>
      <c r="Q84" s="1384"/>
      <c r="R84" s="1354"/>
      <c r="S84" s="1425"/>
      <c r="T84" s="1427"/>
      <c r="U84" s="343"/>
      <c r="V84" s="1398">
        <f>V83/M77</f>
        <v>0</v>
      </c>
      <c r="W84" s="1398"/>
      <c r="X84" s="343"/>
      <c r="Y84" s="1425"/>
      <c r="Z84" s="1427"/>
      <c r="AA84" s="1384"/>
      <c r="AB84" s="1354"/>
      <c r="AC84" s="343"/>
      <c r="AG84" s="343"/>
      <c r="AH84" s="1384"/>
      <c r="AI84" s="1354"/>
      <c r="AJ84" s="1425"/>
      <c r="AK84" s="1427"/>
      <c r="AL84" s="343"/>
      <c r="AM84" s="1398">
        <f>AM83/M77</f>
        <v>0.25</v>
      </c>
      <c r="AN84" s="1398"/>
      <c r="AO84" s="343"/>
      <c r="AP84" s="1425"/>
      <c r="AQ84" s="1427"/>
      <c r="AR84" s="1384"/>
      <c r="AS84" s="1354"/>
      <c r="AT84" s="343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343"/>
      <c r="Q85" s="343"/>
      <c r="R85" s="1382"/>
      <c r="S85" s="1385">
        <f>R85/M77</f>
        <v>0</v>
      </c>
      <c r="T85" s="1362"/>
      <c r="U85" s="1388">
        <v>4</v>
      </c>
      <c r="V85" s="1389"/>
      <c r="W85" s="1344">
        <f>U85/M77</f>
        <v>0.5</v>
      </c>
      <c r="X85" s="1344"/>
      <c r="Y85" s="1346"/>
      <c r="Z85" s="1347"/>
      <c r="AA85" s="1352">
        <f>Y85/M77</f>
        <v>0</v>
      </c>
      <c r="AB85" s="343"/>
      <c r="AC85" s="343"/>
      <c r="AG85" s="343"/>
      <c r="AH85" s="343"/>
      <c r="AI85" s="1382">
        <v>1</v>
      </c>
      <c r="AJ85" s="1385">
        <f>AI85/M77</f>
        <v>0.125</v>
      </c>
      <c r="AK85" s="1362"/>
      <c r="AL85" s="1388">
        <v>6</v>
      </c>
      <c r="AM85" s="1389"/>
      <c r="AN85" s="1344">
        <f>AL85/M77</f>
        <v>0.75</v>
      </c>
      <c r="AO85" s="1344"/>
      <c r="AP85" s="1346"/>
      <c r="AQ85" s="1347"/>
      <c r="AR85" s="1352">
        <f>AP85/M77</f>
        <v>0</v>
      </c>
      <c r="AS85" s="343"/>
      <c r="AT85" s="343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343"/>
      <c r="Q86" s="343"/>
      <c r="R86" s="1383"/>
      <c r="S86" s="1386"/>
      <c r="T86" s="1364"/>
      <c r="U86" s="1388"/>
      <c r="V86" s="1389"/>
      <c r="W86" s="1344"/>
      <c r="X86" s="1344"/>
      <c r="Y86" s="1348"/>
      <c r="Z86" s="1349"/>
      <c r="AA86" s="1353"/>
      <c r="AB86" s="343"/>
      <c r="AC86" s="343"/>
      <c r="AG86" s="343"/>
      <c r="AH86" s="343"/>
      <c r="AI86" s="1383"/>
      <c r="AJ86" s="1386"/>
      <c r="AK86" s="1364"/>
      <c r="AL86" s="1388"/>
      <c r="AM86" s="1389"/>
      <c r="AN86" s="1344"/>
      <c r="AO86" s="1344"/>
      <c r="AP86" s="1348"/>
      <c r="AQ86" s="1349"/>
      <c r="AR86" s="1353"/>
      <c r="AS86" s="343"/>
      <c r="AT86" s="343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343"/>
      <c r="Q87" s="343"/>
      <c r="R87" s="1384"/>
      <c r="S87" s="1387"/>
      <c r="T87" s="1364"/>
      <c r="U87" s="1390"/>
      <c r="V87" s="1391"/>
      <c r="W87" s="1345"/>
      <c r="X87" s="1345"/>
      <c r="Y87" s="1350"/>
      <c r="Z87" s="1351"/>
      <c r="AA87" s="1354"/>
      <c r="AB87" s="343"/>
      <c r="AC87" s="343"/>
      <c r="AD87" s="343"/>
      <c r="AG87" s="343"/>
      <c r="AH87" s="343"/>
      <c r="AI87" s="1384"/>
      <c r="AJ87" s="1387"/>
      <c r="AK87" s="1364"/>
      <c r="AL87" s="1390"/>
      <c r="AM87" s="1391"/>
      <c r="AN87" s="1345"/>
      <c r="AO87" s="1345"/>
      <c r="AP87" s="1350"/>
      <c r="AQ87" s="1351"/>
      <c r="AR87" s="1354"/>
      <c r="AS87" s="343"/>
      <c r="AT87" s="343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343"/>
      <c r="Q88" s="97"/>
      <c r="R88" s="97"/>
      <c r="S88" s="97"/>
      <c r="T88" s="1346"/>
      <c r="U88" s="1355"/>
      <c r="V88" s="1356"/>
      <c r="W88" s="1361">
        <f>T88/M77</f>
        <v>0</v>
      </c>
      <c r="X88" s="1361"/>
      <c r="Y88" s="1362"/>
      <c r="Z88" s="97"/>
      <c r="AA88" s="97"/>
      <c r="AB88" s="343"/>
      <c r="AC88" s="343"/>
      <c r="AD88" s="343"/>
      <c r="AE88" s="2"/>
      <c r="AG88" s="343"/>
      <c r="AH88" s="97"/>
      <c r="AI88" s="97"/>
      <c r="AJ88" s="97"/>
      <c r="AK88" s="1346">
        <v>1</v>
      </c>
      <c r="AL88" s="1355"/>
      <c r="AM88" s="1356"/>
      <c r="AN88" s="1361">
        <f>AK88/M77</f>
        <v>0.125</v>
      </c>
      <c r="AO88" s="1361"/>
      <c r="AP88" s="1362"/>
      <c r="AQ88" s="97"/>
      <c r="AR88" s="97"/>
      <c r="AS88" s="343"/>
      <c r="AT88" s="343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343"/>
      <c r="Q89" s="97"/>
      <c r="R89" s="97"/>
      <c r="S89" s="97"/>
      <c r="T89" s="1348"/>
      <c r="U89" s="1357"/>
      <c r="V89" s="1358"/>
      <c r="W89" s="1363"/>
      <c r="X89" s="1363"/>
      <c r="Y89" s="1364"/>
      <c r="Z89" s="97"/>
      <c r="AA89" s="97"/>
      <c r="AB89" s="343"/>
      <c r="AC89" s="343"/>
      <c r="AD89" s="343"/>
      <c r="AE89" s="2"/>
      <c r="AG89" s="343"/>
      <c r="AH89" s="97"/>
      <c r="AI89" s="97"/>
      <c r="AJ89" s="97"/>
      <c r="AK89" s="1348"/>
      <c r="AL89" s="1357"/>
      <c r="AM89" s="1358"/>
      <c r="AN89" s="1363"/>
      <c r="AO89" s="1363"/>
      <c r="AP89" s="1364"/>
      <c r="AQ89" s="97"/>
      <c r="AR89" s="97"/>
      <c r="AS89" s="343"/>
      <c r="AT89" s="343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343"/>
      <c r="Q90" s="97"/>
      <c r="R90" s="97"/>
      <c r="S90" s="97"/>
      <c r="T90" s="1350"/>
      <c r="U90" s="1359"/>
      <c r="V90" s="1360"/>
      <c r="W90" s="1365"/>
      <c r="X90" s="1365"/>
      <c r="Y90" s="1366"/>
      <c r="Z90" s="97"/>
      <c r="AA90" s="97"/>
      <c r="AB90" s="343"/>
      <c r="AC90" s="343"/>
      <c r="AD90" s="343"/>
      <c r="AE90" s="2"/>
      <c r="AG90" s="343"/>
      <c r="AH90" s="97"/>
      <c r="AI90" s="97"/>
      <c r="AJ90" s="97"/>
      <c r="AK90" s="1350"/>
      <c r="AL90" s="1359"/>
      <c r="AM90" s="1360"/>
      <c r="AN90" s="1365"/>
      <c r="AO90" s="1365"/>
      <c r="AP90" s="1366"/>
      <c r="AQ90" s="97"/>
      <c r="AR90" s="97"/>
      <c r="AS90" s="343"/>
      <c r="AT90" s="343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343"/>
      <c r="Q91" s="97"/>
      <c r="R91" s="97"/>
      <c r="AA91" s="97"/>
      <c r="AB91" s="343"/>
      <c r="AC91" s="343"/>
      <c r="AD91" s="343"/>
      <c r="AE91" s="2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610"/>
      <c r="K92" s="610"/>
      <c r="L92" s="610"/>
      <c r="M92" s="610"/>
      <c r="N92" s="610"/>
      <c r="O92" s="611"/>
      <c r="P92" s="654"/>
      <c r="Q92" s="613"/>
      <c r="R92" s="613"/>
      <c r="S92" s="611"/>
      <c r="T92" s="611"/>
      <c r="U92" s="611"/>
      <c r="V92" s="611"/>
      <c r="W92" s="611"/>
      <c r="X92" s="611"/>
      <c r="Y92" s="611"/>
      <c r="Z92" s="611"/>
      <c r="AA92" s="613"/>
      <c r="AB92" s="654"/>
      <c r="AC92" s="654"/>
      <c r="AD92" s="654"/>
      <c r="AE92" s="655"/>
      <c r="AF92" s="611"/>
      <c r="AG92" s="611"/>
      <c r="AH92" s="611"/>
      <c r="AI92" s="611"/>
      <c r="AJ92" s="611"/>
      <c r="AK92" s="611"/>
      <c r="AL92" s="611"/>
      <c r="AM92" s="611"/>
      <c r="AN92" s="611"/>
      <c r="AO92" s="611"/>
      <c r="AP92" s="611"/>
      <c r="AQ92" s="611"/>
      <c r="AR92" s="611"/>
      <c r="AS92" s="611"/>
      <c r="AT92" s="611"/>
      <c r="AU92" s="611"/>
      <c r="AV92" s="611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816" t="s">
        <v>67</v>
      </c>
      <c r="K94" s="817"/>
      <c r="L94" s="817"/>
      <c r="M94" s="818"/>
      <c r="N94" s="819"/>
      <c r="O94" s="343"/>
      <c r="Q94" s="3"/>
      <c r="S94" s="1176" t="s">
        <v>54</v>
      </c>
      <c r="T94" s="1177"/>
      <c r="U94" s="1177"/>
      <c r="V94" s="1178"/>
      <c r="W94" s="1179"/>
      <c r="X94" s="1180"/>
      <c r="Y94" s="817"/>
      <c r="Z94" s="1181"/>
      <c r="AE94"/>
      <c r="AF94"/>
      <c r="AG94"/>
      <c r="AH94"/>
      <c r="AI94"/>
      <c r="AJ94" s="1182" t="s">
        <v>55</v>
      </c>
      <c r="AK94" s="1183"/>
      <c r="AL94" s="1183"/>
      <c r="AM94" s="1184"/>
      <c r="AN94" s="1185"/>
      <c r="AO94" s="1186"/>
      <c r="AP94" s="1183"/>
      <c r="AQ94" s="1187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342"/>
      <c r="W95" s="342"/>
      <c r="X95" s="342"/>
      <c r="Y95" s="342"/>
      <c r="Z95" s="342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343"/>
      <c r="AE96" s="2"/>
      <c r="AH96" s="349"/>
      <c r="AI96" s="343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642" t="s">
        <v>57</v>
      </c>
      <c r="U97" s="643"/>
      <c r="V97" s="1419"/>
      <c r="W97" s="1419"/>
      <c r="X97" s="643"/>
      <c r="Y97" s="644" t="s">
        <v>58</v>
      </c>
      <c r="AA97" s="1">
        <f>U98+V98+X98+U99+V99+X99+U100+V100+X100</f>
        <v>17</v>
      </c>
      <c r="AH97" s="3"/>
      <c r="AK97" s="642" t="s">
        <v>57</v>
      </c>
      <c r="AL97" s="643"/>
      <c r="AM97" s="1419"/>
      <c r="AN97" s="1419"/>
      <c r="AO97" s="643"/>
      <c r="AP97" s="644" t="s">
        <v>58</v>
      </c>
      <c r="AR97" s="1">
        <f>AL98+AM98+AO98+AL99+AM99+AO99+AL100+AM100+AO100</f>
        <v>10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768"/>
      <c r="L98" s="767"/>
      <c r="M98" s="767">
        <f>P101+Q104+S104+R107+U107+T110+V105+Y107+Y104+AA104+Z101+AG101+AH104+AI107+AJ104+AK110+AL107+AM105+AP107+AP104+AQ101+U101+AL101</f>
        <v>37</v>
      </c>
      <c r="N98" s="778"/>
      <c r="O98"/>
      <c r="Q98" s="3"/>
      <c r="T98" s="645"/>
      <c r="U98" s="646">
        <f t="shared" ref="U98:X103" si="16">U56+U34+U76</f>
        <v>1</v>
      </c>
      <c r="V98" s="1420">
        <f t="shared" si="16"/>
        <v>2</v>
      </c>
      <c r="W98" s="1420">
        <f t="shared" si="16"/>
        <v>0</v>
      </c>
      <c r="X98" s="647">
        <f t="shared" si="16"/>
        <v>5</v>
      </c>
      <c r="Y98" s="645"/>
      <c r="AA98" s="1">
        <f>P101+Q104+R107+S104+T110+U107+V105+U101+Y107+Y104+AA104+Z101</f>
        <v>17</v>
      </c>
      <c r="AH98" s="3"/>
      <c r="AK98" s="645"/>
      <c r="AL98" s="646">
        <f>AL56+AL34+AL76</f>
        <v>2</v>
      </c>
      <c r="AM98" s="1420">
        <f t="shared" ref="AM98:AO98" si="17">AM56+AM34+AM76</f>
        <v>0</v>
      </c>
      <c r="AN98" s="1420">
        <f t="shared" si="17"/>
        <v>0</v>
      </c>
      <c r="AO98" s="647">
        <f t="shared" si="17"/>
        <v>0</v>
      </c>
      <c r="AP98" s="645"/>
      <c r="AR98" s="1">
        <f>AG101+AH104+AI107+AJ104+AK110+AL107+AM105+AL101+AP107+AP104+AR104+AQ101</f>
        <v>20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768"/>
      <c r="L99" s="767"/>
      <c r="M99" s="767">
        <f>U98+V98+X98+U99+V99+X99+U100+V100+X100</f>
        <v>17</v>
      </c>
      <c r="N99" s="778"/>
      <c r="O99"/>
      <c r="Q99" s="3"/>
      <c r="T99" s="101"/>
      <c r="U99" s="646">
        <f t="shared" si="16"/>
        <v>5</v>
      </c>
      <c r="V99" s="1417">
        <f t="shared" si="16"/>
        <v>0</v>
      </c>
      <c r="W99" s="1417">
        <f t="shared" si="16"/>
        <v>0</v>
      </c>
      <c r="X99" s="648">
        <f t="shared" si="16"/>
        <v>0</v>
      </c>
      <c r="Y99" s="101"/>
      <c r="AH99" s="3"/>
      <c r="AK99" s="101"/>
      <c r="AL99" s="646">
        <f t="shared" ref="AL99:AO103" si="18">AL57+AL35+AL77</f>
        <v>0</v>
      </c>
      <c r="AM99" s="1417">
        <f t="shared" si="18"/>
        <v>1</v>
      </c>
      <c r="AN99" s="1417">
        <f t="shared" si="18"/>
        <v>0</v>
      </c>
      <c r="AO99" s="648">
        <f t="shared" si="18"/>
        <v>3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768"/>
      <c r="L100" s="767"/>
      <c r="M100" s="767">
        <f>AL98+AM98+AO98+AL99+AM99+AO99+AL100+AM100+AO100</f>
        <v>10</v>
      </c>
      <c r="N100" s="778"/>
      <c r="O100"/>
      <c r="P100" s="649"/>
      <c r="Q100" s="649"/>
      <c r="R100" s="649"/>
      <c r="S100" s="649"/>
      <c r="T100" s="650"/>
      <c r="U100" s="651">
        <f t="shared" si="16"/>
        <v>3</v>
      </c>
      <c r="V100" s="1418">
        <f t="shared" si="16"/>
        <v>1</v>
      </c>
      <c r="W100" s="1418">
        <f t="shared" si="16"/>
        <v>0</v>
      </c>
      <c r="X100" s="652">
        <f t="shared" si="16"/>
        <v>0</v>
      </c>
      <c r="Y100" s="653"/>
      <c r="Z100" s="649"/>
      <c r="AA100" s="649"/>
      <c r="AB100" s="649"/>
      <c r="AC100" s="649"/>
      <c r="AG100" s="649"/>
      <c r="AH100" s="649"/>
      <c r="AI100" s="649"/>
      <c r="AJ100" s="649"/>
      <c r="AK100" s="650"/>
      <c r="AL100" s="651">
        <f t="shared" si="18"/>
        <v>1</v>
      </c>
      <c r="AM100" s="1418">
        <f t="shared" si="18"/>
        <v>1</v>
      </c>
      <c r="AN100" s="1418">
        <f t="shared" si="18"/>
        <v>0</v>
      </c>
      <c r="AO100" s="652">
        <f t="shared" si="18"/>
        <v>2</v>
      </c>
      <c r="AP100" s="653"/>
      <c r="AQ100" s="649"/>
      <c r="AR100" s="649"/>
      <c r="AS100" s="649"/>
      <c r="AT100" s="649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345" t="s">
        <v>60</v>
      </c>
      <c r="K101" s="346"/>
      <c r="L101" s="347"/>
      <c r="M101" s="781">
        <f>M100/M98</f>
        <v>0.27027027027027029</v>
      </c>
      <c r="N101" s="782"/>
      <c r="O101"/>
      <c r="P101" s="1399">
        <f t="shared" ref="P101:T109" si="19">P59+P37+P79</f>
        <v>2</v>
      </c>
      <c r="Q101" s="1400">
        <f t="shared" si="19"/>
        <v>0</v>
      </c>
      <c r="R101" s="1405">
        <f>P101/$M$98</f>
        <v>5.4054054054054057E-2</v>
      </c>
      <c r="S101" s="1406"/>
      <c r="T101" s="343"/>
      <c r="U101" s="1409">
        <f t="shared" si="16"/>
        <v>3</v>
      </c>
      <c r="V101" s="1410">
        <f t="shared" si="16"/>
        <v>0</v>
      </c>
      <c r="W101" s="1392">
        <f>U101/$M$35</f>
        <v>0.3</v>
      </c>
      <c r="X101" s="1393"/>
      <c r="Y101" s="343"/>
      <c r="Z101" s="1399">
        <f t="shared" ref="Z101:AA103" si="20">Z59+Z37+Z79</f>
        <v>3</v>
      </c>
      <c r="AA101" s="1400">
        <f t="shared" si="20"/>
        <v>0</v>
      </c>
      <c r="AB101" s="1415">
        <f>Z101/$M$98</f>
        <v>8.1081081081081086E-2</v>
      </c>
      <c r="AC101" s="1416"/>
      <c r="AG101" s="1399">
        <f t="shared" ref="AG101:AK109" si="21">AG59+AG37+AG79</f>
        <v>2</v>
      </c>
      <c r="AH101" s="1400">
        <f t="shared" si="21"/>
        <v>0</v>
      </c>
      <c r="AI101" s="1405">
        <f>AG101/$M$98</f>
        <v>5.4054054054054057E-2</v>
      </c>
      <c r="AJ101" s="1406"/>
      <c r="AK101" s="343"/>
      <c r="AL101" s="1409">
        <f t="shared" si="18"/>
        <v>3</v>
      </c>
      <c r="AM101" s="1410">
        <f t="shared" si="18"/>
        <v>0</v>
      </c>
      <c r="AN101" s="1392">
        <f>AL101/$M$35</f>
        <v>0.3</v>
      </c>
      <c r="AO101" s="1393"/>
      <c r="AP101" s="343"/>
      <c r="AQ101" s="1399">
        <f t="shared" ref="AQ101:AR103" si="22">AQ59+AQ37+AQ79</f>
        <v>2</v>
      </c>
      <c r="AR101" s="1400">
        <f t="shared" si="22"/>
        <v>0</v>
      </c>
      <c r="AS101" s="1415">
        <f>AQ101/$M$98</f>
        <v>5.4054054054054057E-2</v>
      </c>
      <c r="AT101" s="1416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05" t="s">
        <v>61</v>
      </c>
      <c r="K102" s="806"/>
      <c r="L102" s="805"/>
      <c r="M102" s="1195">
        <f>(S104+U107+Y104+AJ104+AL107+AP104)/M98</f>
        <v>0.3783783783783784</v>
      </c>
      <c r="N102" s="1195"/>
      <c r="O102"/>
      <c r="P102" s="1401">
        <f t="shared" si="19"/>
        <v>0</v>
      </c>
      <c r="Q102" s="1402">
        <f t="shared" si="19"/>
        <v>0</v>
      </c>
      <c r="R102" s="1405"/>
      <c r="S102" s="1406"/>
      <c r="T102" s="343"/>
      <c r="U102" s="1411">
        <f t="shared" si="16"/>
        <v>0</v>
      </c>
      <c r="V102" s="1412">
        <f t="shared" si="16"/>
        <v>0</v>
      </c>
      <c r="W102" s="1394"/>
      <c r="X102" s="1395"/>
      <c r="Y102" s="343"/>
      <c r="Z102" s="1401">
        <f t="shared" si="20"/>
        <v>0</v>
      </c>
      <c r="AA102" s="1402">
        <f t="shared" si="20"/>
        <v>0</v>
      </c>
      <c r="AB102" s="1405"/>
      <c r="AC102" s="1406"/>
      <c r="AG102" s="1401">
        <f t="shared" si="21"/>
        <v>0</v>
      </c>
      <c r="AH102" s="1402">
        <f t="shared" si="21"/>
        <v>0</v>
      </c>
      <c r="AI102" s="1405"/>
      <c r="AJ102" s="1406"/>
      <c r="AK102" s="343"/>
      <c r="AL102" s="1411">
        <f t="shared" si="18"/>
        <v>0</v>
      </c>
      <c r="AM102" s="1412">
        <f t="shared" si="18"/>
        <v>0</v>
      </c>
      <c r="AN102" s="1394"/>
      <c r="AO102" s="1395"/>
      <c r="AP102" s="343"/>
      <c r="AQ102" s="1401">
        <f t="shared" si="22"/>
        <v>0</v>
      </c>
      <c r="AR102" s="1402">
        <f t="shared" si="22"/>
        <v>0</v>
      </c>
      <c r="AS102" s="1405"/>
      <c r="AT102" s="1406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767" t="s">
        <v>62</v>
      </c>
      <c r="K103" s="768"/>
      <c r="L103" s="767"/>
      <c r="M103" s="1194">
        <f>(Q104+R107+T110+Y107+AA104+AH104+AI107+AK110+AP107+AR104)/M98</f>
        <v>8.1081081081081086E-2</v>
      </c>
      <c r="N103" s="1194"/>
      <c r="O103"/>
      <c r="P103" s="1403">
        <f t="shared" si="19"/>
        <v>0</v>
      </c>
      <c r="Q103" s="1404">
        <f t="shared" si="19"/>
        <v>0</v>
      </c>
      <c r="R103" s="1407"/>
      <c r="S103" s="1408"/>
      <c r="T103" s="343"/>
      <c r="U103" s="1413">
        <f t="shared" si="16"/>
        <v>0</v>
      </c>
      <c r="V103" s="1414">
        <f t="shared" si="16"/>
        <v>0</v>
      </c>
      <c r="W103" s="1396"/>
      <c r="X103" s="1397"/>
      <c r="Y103" s="343"/>
      <c r="Z103" s="1403">
        <f t="shared" si="20"/>
        <v>0</v>
      </c>
      <c r="AA103" s="1404">
        <f t="shared" si="20"/>
        <v>0</v>
      </c>
      <c r="AB103" s="1407"/>
      <c r="AC103" s="1408"/>
      <c r="AG103" s="1403">
        <f t="shared" si="21"/>
        <v>0</v>
      </c>
      <c r="AH103" s="1404">
        <f t="shared" si="21"/>
        <v>0</v>
      </c>
      <c r="AI103" s="1407"/>
      <c r="AJ103" s="1408"/>
      <c r="AK103" s="343"/>
      <c r="AL103" s="1413">
        <f t="shared" si="18"/>
        <v>0</v>
      </c>
      <c r="AM103" s="1414">
        <f t="shared" si="18"/>
        <v>0</v>
      </c>
      <c r="AN103" s="1396"/>
      <c r="AO103" s="1397"/>
      <c r="AP103" s="343"/>
      <c r="AQ103" s="1403">
        <f t="shared" si="22"/>
        <v>0</v>
      </c>
      <c r="AR103" s="1404">
        <f t="shared" si="22"/>
        <v>0</v>
      </c>
      <c r="AS103" s="1407"/>
      <c r="AT103" s="1408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767" t="s">
        <v>64</v>
      </c>
      <c r="K104" s="768"/>
      <c r="L104" s="767"/>
      <c r="M104" s="1194">
        <f>(U101+AL101)/M98</f>
        <v>0.16216216216216217</v>
      </c>
      <c r="N104" s="1194"/>
      <c r="O104"/>
      <c r="P104" s="343"/>
      <c r="Q104" s="1382">
        <f t="shared" si="19"/>
        <v>0</v>
      </c>
      <c r="R104" s="1353">
        <f t="shared" si="19"/>
        <v>0</v>
      </c>
      <c r="S104" s="1423">
        <f t="shared" si="19"/>
        <v>0</v>
      </c>
      <c r="T104" s="1426">
        <f t="shared" si="19"/>
        <v>0</v>
      </c>
      <c r="U104" s="343"/>
      <c r="V104" s="1422"/>
      <c r="W104" s="1422"/>
      <c r="X104" s="343"/>
      <c r="Y104" s="1423">
        <f t="shared" ref="Y104:AB109" si="23">Y62+Y40+Y82</f>
        <v>2</v>
      </c>
      <c r="Z104" s="1426">
        <f t="shared" si="23"/>
        <v>0.25</v>
      </c>
      <c r="AA104" s="1382">
        <f t="shared" si="23"/>
        <v>0</v>
      </c>
      <c r="AB104" s="1353">
        <f t="shared" si="23"/>
        <v>0</v>
      </c>
      <c r="AC104" s="343"/>
      <c r="AG104" s="343"/>
      <c r="AH104" s="1382">
        <f t="shared" si="21"/>
        <v>0</v>
      </c>
      <c r="AI104" s="1353">
        <f t="shared" si="21"/>
        <v>0</v>
      </c>
      <c r="AJ104" s="1423">
        <f t="shared" si="21"/>
        <v>0</v>
      </c>
      <c r="AK104" s="1426">
        <f t="shared" si="21"/>
        <v>0</v>
      </c>
      <c r="AL104" s="343"/>
      <c r="AM104" s="1422"/>
      <c r="AN104" s="1422"/>
      <c r="AO104" s="343"/>
      <c r="AP104" s="1423">
        <f t="shared" ref="AP104:AS109" si="24">AP62+AP40+AP82</f>
        <v>0</v>
      </c>
      <c r="AQ104" s="1426">
        <f t="shared" si="24"/>
        <v>0</v>
      </c>
      <c r="AR104" s="1382">
        <f t="shared" si="24"/>
        <v>0</v>
      </c>
      <c r="AS104" s="1353">
        <f t="shared" si="24"/>
        <v>0</v>
      </c>
      <c r="AT104" s="343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767" t="s">
        <v>65</v>
      </c>
      <c r="K105" s="768"/>
      <c r="L105" s="767"/>
      <c r="M105" s="1194">
        <f>(P101+Z101+AG101+AQ101)/M98</f>
        <v>0.24324324324324326</v>
      </c>
      <c r="N105" s="1194"/>
      <c r="O105"/>
      <c r="P105" s="343"/>
      <c r="Q105" s="1383">
        <f t="shared" si="19"/>
        <v>0</v>
      </c>
      <c r="R105" s="1353">
        <f t="shared" si="19"/>
        <v>0</v>
      </c>
      <c r="S105" s="1424">
        <f t="shared" si="19"/>
        <v>0</v>
      </c>
      <c r="T105" s="1427">
        <f t="shared" si="19"/>
        <v>0</v>
      </c>
      <c r="U105" s="343"/>
      <c r="V105" s="1421">
        <f>V63+V41+V83</f>
        <v>1</v>
      </c>
      <c r="W105" s="1421"/>
      <c r="X105" s="343"/>
      <c r="Y105" s="1424">
        <f t="shared" si="23"/>
        <v>0</v>
      </c>
      <c r="Z105" s="1427">
        <f t="shared" si="23"/>
        <v>0</v>
      </c>
      <c r="AA105" s="1383">
        <f t="shared" si="23"/>
        <v>0</v>
      </c>
      <c r="AB105" s="1353">
        <f t="shared" si="23"/>
        <v>0</v>
      </c>
      <c r="AC105" s="343"/>
      <c r="AG105" s="343"/>
      <c r="AH105" s="1383">
        <f t="shared" si="21"/>
        <v>0</v>
      </c>
      <c r="AI105" s="1353">
        <f t="shared" si="21"/>
        <v>0</v>
      </c>
      <c r="AJ105" s="1424">
        <f t="shared" si="21"/>
        <v>0</v>
      </c>
      <c r="AK105" s="1427">
        <f t="shared" si="21"/>
        <v>0</v>
      </c>
      <c r="AL105" s="343"/>
      <c r="AM105" s="1421">
        <f>AM63+AM41+AM83</f>
        <v>4</v>
      </c>
      <c r="AN105" s="1421"/>
      <c r="AO105" s="343"/>
      <c r="AP105" s="1424">
        <f t="shared" si="24"/>
        <v>0</v>
      </c>
      <c r="AQ105" s="1427">
        <f t="shared" si="24"/>
        <v>0</v>
      </c>
      <c r="AR105" s="1383">
        <f t="shared" si="24"/>
        <v>0</v>
      </c>
      <c r="AS105" s="1353">
        <f t="shared" si="24"/>
        <v>0</v>
      </c>
      <c r="AT105" s="343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767" t="s">
        <v>74</v>
      </c>
      <c r="K106" s="768"/>
      <c r="L106" s="767"/>
      <c r="M106" s="1194">
        <f>(V105+AM105)/M98</f>
        <v>0.13513513513513514</v>
      </c>
      <c r="N106" s="1194"/>
      <c r="O106"/>
      <c r="P106" s="343"/>
      <c r="Q106" s="1384">
        <f t="shared" si="19"/>
        <v>0</v>
      </c>
      <c r="R106" s="1354">
        <f t="shared" si="19"/>
        <v>0</v>
      </c>
      <c r="S106" s="1425">
        <f t="shared" si="19"/>
        <v>0</v>
      </c>
      <c r="T106" s="1427">
        <f t="shared" si="19"/>
        <v>0</v>
      </c>
      <c r="U106" s="343"/>
      <c r="V106" s="1398">
        <f>V105/$M$98</f>
        <v>2.7027027027027029E-2</v>
      </c>
      <c r="W106" s="1398"/>
      <c r="X106" s="343"/>
      <c r="Y106" s="1425">
        <f t="shared" si="23"/>
        <v>0</v>
      </c>
      <c r="Z106" s="1427">
        <f t="shared" si="23"/>
        <v>0</v>
      </c>
      <c r="AA106" s="1384">
        <f t="shared" si="23"/>
        <v>0</v>
      </c>
      <c r="AB106" s="1354">
        <f t="shared" si="23"/>
        <v>0</v>
      </c>
      <c r="AC106" s="343"/>
      <c r="AG106" s="343"/>
      <c r="AH106" s="1384">
        <f t="shared" si="21"/>
        <v>0</v>
      </c>
      <c r="AI106" s="1354">
        <f t="shared" si="21"/>
        <v>0</v>
      </c>
      <c r="AJ106" s="1425">
        <f t="shared" si="21"/>
        <v>0</v>
      </c>
      <c r="AK106" s="1427">
        <f t="shared" si="21"/>
        <v>0</v>
      </c>
      <c r="AL106" s="343"/>
      <c r="AM106" s="1398">
        <f>AM105/$M$98</f>
        <v>0.10810810810810811</v>
      </c>
      <c r="AN106" s="1398"/>
      <c r="AO106" s="343"/>
      <c r="AP106" s="1425">
        <f t="shared" si="24"/>
        <v>0</v>
      </c>
      <c r="AQ106" s="1427">
        <f t="shared" si="24"/>
        <v>0</v>
      </c>
      <c r="AR106" s="1384">
        <f t="shared" si="24"/>
        <v>0</v>
      </c>
      <c r="AS106" s="1354">
        <f t="shared" si="24"/>
        <v>0</v>
      </c>
      <c r="AT106" s="343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43"/>
      <c r="Q107" s="343"/>
      <c r="R107" s="1382">
        <f t="shared" si="19"/>
        <v>0</v>
      </c>
      <c r="S107" s="1385">
        <f>R107/$M$98</f>
        <v>0</v>
      </c>
      <c r="T107" s="1362"/>
      <c r="U107" s="1388">
        <f t="shared" ref="U107:V109" si="25">U65+U43+U85</f>
        <v>6</v>
      </c>
      <c r="V107" s="1389">
        <f t="shared" si="25"/>
        <v>0</v>
      </c>
      <c r="W107" s="1344">
        <f>U107/$M$98</f>
        <v>0.16216216216216217</v>
      </c>
      <c r="X107" s="1344"/>
      <c r="Y107" s="1346">
        <f t="shared" si="23"/>
        <v>0</v>
      </c>
      <c r="Z107" s="1347">
        <f t="shared" si="23"/>
        <v>0</v>
      </c>
      <c r="AA107" s="1352">
        <f>Y107/$M$98</f>
        <v>0</v>
      </c>
      <c r="AB107" s="343"/>
      <c r="AC107" s="343"/>
      <c r="AG107" s="343"/>
      <c r="AH107" s="343"/>
      <c r="AI107" s="1382">
        <f t="shared" si="21"/>
        <v>2</v>
      </c>
      <c r="AJ107" s="1385">
        <f>AI107/$M$98</f>
        <v>5.4054054054054057E-2</v>
      </c>
      <c r="AK107" s="1362"/>
      <c r="AL107" s="1388">
        <f t="shared" ref="AL107:AM109" si="26">AL65+AL43+AL85</f>
        <v>6</v>
      </c>
      <c r="AM107" s="1389">
        <f t="shared" si="26"/>
        <v>0</v>
      </c>
      <c r="AN107" s="1344">
        <f>AL107/$M$98</f>
        <v>0.16216216216216217</v>
      </c>
      <c r="AO107" s="1344"/>
      <c r="AP107" s="1346">
        <f t="shared" si="24"/>
        <v>0</v>
      </c>
      <c r="AQ107" s="1347">
        <f t="shared" si="24"/>
        <v>0</v>
      </c>
      <c r="AR107" s="1352">
        <f>AP107/$M$98</f>
        <v>0</v>
      </c>
      <c r="AS107" s="343"/>
      <c r="AT107" s="343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43"/>
      <c r="Q108" s="343"/>
      <c r="R108" s="1383">
        <f t="shared" si="19"/>
        <v>0</v>
      </c>
      <c r="S108" s="1386"/>
      <c r="T108" s="1364"/>
      <c r="U108" s="1388">
        <f t="shared" si="25"/>
        <v>0</v>
      </c>
      <c r="V108" s="1389">
        <f t="shared" si="25"/>
        <v>0</v>
      </c>
      <c r="W108" s="1344"/>
      <c r="X108" s="1344"/>
      <c r="Y108" s="1348">
        <f t="shared" si="23"/>
        <v>0</v>
      </c>
      <c r="Z108" s="1349">
        <f t="shared" si="23"/>
        <v>0</v>
      </c>
      <c r="AA108" s="1353"/>
      <c r="AB108" s="343"/>
      <c r="AC108" s="343"/>
      <c r="AG108" s="343"/>
      <c r="AH108" s="343"/>
      <c r="AI108" s="1383">
        <f t="shared" si="21"/>
        <v>0</v>
      </c>
      <c r="AJ108" s="1386"/>
      <c r="AK108" s="1364"/>
      <c r="AL108" s="1388">
        <f t="shared" si="26"/>
        <v>0</v>
      </c>
      <c r="AM108" s="1389">
        <f t="shared" si="26"/>
        <v>0</v>
      </c>
      <c r="AN108" s="1344"/>
      <c r="AO108" s="1344"/>
      <c r="AP108" s="1348">
        <f t="shared" si="24"/>
        <v>0</v>
      </c>
      <c r="AQ108" s="1349">
        <f t="shared" si="24"/>
        <v>0</v>
      </c>
      <c r="AR108" s="1353"/>
      <c r="AS108" s="343"/>
      <c r="AT108" s="343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43"/>
      <c r="Q109" s="343"/>
      <c r="R109" s="1384">
        <f t="shared" si="19"/>
        <v>0</v>
      </c>
      <c r="S109" s="1387"/>
      <c r="T109" s="1364"/>
      <c r="U109" s="1390">
        <f t="shared" si="25"/>
        <v>0</v>
      </c>
      <c r="V109" s="1391">
        <f t="shared" si="25"/>
        <v>0</v>
      </c>
      <c r="W109" s="1345"/>
      <c r="X109" s="1345"/>
      <c r="Y109" s="1350">
        <f t="shared" si="23"/>
        <v>0</v>
      </c>
      <c r="Z109" s="1351">
        <f t="shared" si="23"/>
        <v>0</v>
      </c>
      <c r="AA109" s="1354"/>
      <c r="AB109" s="343"/>
      <c r="AC109" s="343"/>
      <c r="AD109" s="343"/>
      <c r="AG109" s="343"/>
      <c r="AH109" s="343"/>
      <c r="AI109" s="1384">
        <f t="shared" si="21"/>
        <v>0</v>
      </c>
      <c r="AJ109" s="1387"/>
      <c r="AK109" s="1364"/>
      <c r="AL109" s="1390">
        <f t="shared" si="26"/>
        <v>0</v>
      </c>
      <c r="AM109" s="1391">
        <f t="shared" si="26"/>
        <v>0</v>
      </c>
      <c r="AN109" s="1345"/>
      <c r="AO109" s="1345"/>
      <c r="AP109" s="1350">
        <f t="shared" si="24"/>
        <v>0</v>
      </c>
      <c r="AQ109" s="1351">
        <f t="shared" si="24"/>
        <v>0</v>
      </c>
      <c r="AR109" s="1354"/>
      <c r="AS109" s="343"/>
      <c r="AT109" s="343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43"/>
      <c r="Q110" s="97"/>
      <c r="R110" s="97"/>
      <c r="S110" s="97"/>
      <c r="T110" s="1346">
        <f t="shared" ref="T110:V112" si="27">T68+T46+T88</f>
        <v>0</v>
      </c>
      <c r="U110" s="1355">
        <f t="shared" si="27"/>
        <v>0</v>
      </c>
      <c r="V110" s="1356">
        <f t="shared" si="27"/>
        <v>0</v>
      </c>
      <c r="W110" s="1361">
        <f>T110/$M$98</f>
        <v>0</v>
      </c>
      <c r="X110" s="1361"/>
      <c r="Y110" s="1362"/>
      <c r="Z110" s="97"/>
      <c r="AA110" s="97"/>
      <c r="AB110" s="343"/>
      <c r="AC110" s="343"/>
      <c r="AD110" s="343"/>
      <c r="AE110" s="2"/>
      <c r="AG110" s="343"/>
      <c r="AH110" s="97"/>
      <c r="AI110" s="97"/>
      <c r="AJ110" s="97"/>
      <c r="AK110" s="1346">
        <f t="shared" ref="AK110:AM112" si="28">AK68+AK46+AK88</f>
        <v>1</v>
      </c>
      <c r="AL110" s="1355">
        <f t="shared" si="28"/>
        <v>0</v>
      </c>
      <c r="AM110" s="1356">
        <f t="shared" si="28"/>
        <v>0</v>
      </c>
      <c r="AN110" s="1361">
        <f>AK110/$M$98</f>
        <v>2.7027027027027029E-2</v>
      </c>
      <c r="AO110" s="1361"/>
      <c r="AP110" s="1362"/>
      <c r="AQ110" s="97"/>
      <c r="AR110" s="97"/>
      <c r="AS110" s="343"/>
      <c r="AT110" s="343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343"/>
      <c r="Q111" s="97"/>
      <c r="R111" s="97"/>
      <c r="S111" s="97"/>
      <c r="T111" s="1348">
        <f t="shared" si="27"/>
        <v>0</v>
      </c>
      <c r="U111" s="1357">
        <f t="shared" si="27"/>
        <v>0</v>
      </c>
      <c r="V111" s="1358">
        <f t="shared" si="27"/>
        <v>0</v>
      </c>
      <c r="W111" s="1363"/>
      <c r="X111" s="1363"/>
      <c r="Y111" s="1364"/>
      <c r="Z111" s="97"/>
      <c r="AA111" s="97"/>
      <c r="AB111" s="343"/>
      <c r="AC111" s="343"/>
      <c r="AD111" s="343"/>
      <c r="AE111" s="2"/>
      <c r="AG111" s="343"/>
      <c r="AH111" s="97"/>
      <c r="AI111" s="97"/>
      <c r="AJ111" s="97"/>
      <c r="AK111" s="1348">
        <f t="shared" si="28"/>
        <v>0</v>
      </c>
      <c r="AL111" s="1357">
        <f t="shared" si="28"/>
        <v>0</v>
      </c>
      <c r="AM111" s="1358">
        <f t="shared" si="28"/>
        <v>0</v>
      </c>
      <c r="AN111" s="1363"/>
      <c r="AO111" s="1363"/>
      <c r="AP111" s="1364"/>
      <c r="AQ111" s="97"/>
      <c r="AR111" s="97"/>
      <c r="AS111" s="343"/>
      <c r="AT111" s="343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343"/>
      <c r="Q112" s="97"/>
      <c r="R112" s="97"/>
      <c r="S112" s="97"/>
      <c r="T112" s="1350">
        <f t="shared" si="27"/>
        <v>0</v>
      </c>
      <c r="U112" s="1359">
        <f t="shared" si="27"/>
        <v>0</v>
      </c>
      <c r="V112" s="1360">
        <f t="shared" si="27"/>
        <v>0</v>
      </c>
      <c r="W112" s="1365"/>
      <c r="X112" s="1365"/>
      <c r="Y112" s="1366"/>
      <c r="Z112" s="97"/>
      <c r="AA112" s="97"/>
      <c r="AB112" s="343"/>
      <c r="AC112" s="343"/>
      <c r="AD112" s="343"/>
      <c r="AE112" s="2"/>
      <c r="AG112" s="343"/>
      <c r="AH112" s="97"/>
      <c r="AI112" s="97"/>
      <c r="AJ112" s="97"/>
      <c r="AK112" s="1350">
        <f t="shared" si="28"/>
        <v>0</v>
      </c>
      <c r="AL112" s="1359">
        <f t="shared" si="28"/>
        <v>0</v>
      </c>
      <c r="AM112" s="1360">
        <f t="shared" si="28"/>
        <v>0</v>
      </c>
      <c r="AN112" s="1365"/>
      <c r="AO112" s="1365"/>
      <c r="AP112" s="1366"/>
      <c r="AQ112" s="97"/>
      <c r="AR112" s="97"/>
      <c r="AS112" s="343"/>
      <c r="AT112" s="343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343"/>
      <c r="Q113" s="97"/>
      <c r="R113" s="97"/>
      <c r="AA113" s="97"/>
      <c r="AB113" s="343"/>
      <c r="AC113" s="343"/>
      <c r="AD113" s="343"/>
      <c r="AE113" s="2"/>
      <c r="BC113" s="1"/>
      <c r="BD113" s="1"/>
      <c r="BE113" s="1"/>
    </row>
    <row r="114" spans="2:64" ht="9.15" customHeight="1" x14ac:dyDescent="0.3">
      <c r="D114" s="610"/>
      <c r="E114" s="610"/>
      <c r="F114" s="610"/>
      <c r="G114" s="610"/>
      <c r="H114" s="610"/>
      <c r="I114" s="610"/>
      <c r="J114" s="610"/>
      <c r="K114" s="610"/>
      <c r="L114" s="610"/>
      <c r="M114" s="610"/>
      <c r="N114" s="610"/>
      <c r="O114" s="611"/>
      <c r="P114" s="654"/>
      <c r="Q114" s="613"/>
      <c r="R114" s="613"/>
      <c r="S114" s="611"/>
      <c r="T114" s="611"/>
      <c r="U114" s="611"/>
      <c r="V114" s="611"/>
      <c r="W114" s="611"/>
      <c r="X114" s="611"/>
      <c r="Y114" s="611"/>
      <c r="Z114" s="611"/>
      <c r="AA114" s="613"/>
      <c r="AB114" s="654"/>
      <c r="AC114" s="654"/>
      <c r="AD114" s="654"/>
      <c r="AE114" s="655"/>
      <c r="AF114" s="611"/>
      <c r="AG114" s="611"/>
      <c r="AH114" s="611"/>
      <c r="AI114" s="611"/>
      <c r="AJ114" s="611"/>
      <c r="AK114" s="611"/>
      <c r="AL114" s="611"/>
      <c r="AM114" s="611"/>
      <c r="AN114" s="611"/>
      <c r="AO114" s="611"/>
      <c r="AP114" s="611"/>
      <c r="AQ114" s="611"/>
      <c r="AR114" s="611"/>
      <c r="AS114" s="611"/>
      <c r="AT114" s="611"/>
      <c r="AU114" s="611"/>
      <c r="AV114" s="611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367"/>
      <c r="E117" s="1368"/>
      <c r="F117" s="1369"/>
      <c r="G117" s="1369"/>
      <c r="H117" s="1369"/>
      <c r="I117" s="1370"/>
      <c r="J117" s="1371" t="s">
        <v>75</v>
      </c>
      <c r="K117" s="1372"/>
      <c r="L117" s="1372"/>
      <c r="M117" s="1372"/>
      <c r="N117" s="1373"/>
      <c r="O117" s="1374"/>
      <c r="P117" s="1375"/>
      <c r="Q117" s="1375"/>
      <c r="R117" s="1375"/>
      <c r="S117" s="1375"/>
      <c r="T117" s="1375"/>
      <c r="U117" s="1375"/>
      <c r="V117" s="1375"/>
      <c r="W117" s="1375"/>
      <c r="X117" s="1375"/>
      <c r="Y117" s="1375"/>
      <c r="Z117" s="1375"/>
      <c r="AA117" s="1375"/>
      <c r="AB117" s="1375"/>
      <c r="AC117" s="1375"/>
      <c r="AD117" s="1375"/>
      <c r="AE117" s="1375"/>
      <c r="AF117" s="1376"/>
      <c r="AG117" s="1377"/>
      <c r="AH117" s="1378"/>
      <c r="AI117" s="1378"/>
      <c r="AJ117" s="1378"/>
      <c r="AK117" s="1378"/>
      <c r="AL117" s="1378"/>
      <c r="AM117" s="1378"/>
      <c r="AN117" s="1378"/>
      <c r="AO117" s="1378"/>
      <c r="AP117" s="1378"/>
      <c r="AQ117" s="1378"/>
      <c r="AR117" s="1379"/>
      <c r="AS117" s="1374"/>
      <c r="AT117" s="1380"/>
      <c r="AU117" s="1380"/>
      <c r="AV117" s="1381"/>
    </row>
    <row r="118" spans="2:64" ht="15" thickTop="1" x14ac:dyDescent="0.3">
      <c r="N118" s="1"/>
    </row>
    <row r="119" spans="2:64" s="160" customFormat="1" ht="18.600000000000001" thickBot="1" x14ac:dyDescent="0.4">
      <c r="H119" s="115"/>
      <c r="I119" s="115"/>
      <c r="J119" s="115"/>
      <c r="K119" s="115"/>
      <c r="L119" s="115"/>
      <c r="M119" s="115"/>
      <c r="N119" s="115"/>
      <c r="O119" s="115"/>
      <c r="P119" s="656"/>
      <c r="Q119" s="1324" t="s">
        <v>76</v>
      </c>
      <c r="R119" s="1325"/>
      <c r="S119" s="1325"/>
      <c r="T119" s="1326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324" t="s">
        <v>77</v>
      </c>
      <c r="AP119" s="1325"/>
      <c r="AQ119" s="1325"/>
      <c r="AR119" s="1326"/>
      <c r="AS119" s="115"/>
      <c r="AT119" s="115"/>
      <c r="AU119" s="115"/>
      <c r="AV119" s="163"/>
      <c r="AW119" s="115"/>
      <c r="AX119" s="115"/>
    </row>
    <row r="120" spans="2:64" ht="19.2" thickTop="1" thickBot="1" x14ac:dyDescent="0.4">
      <c r="D120" s="1329" t="s">
        <v>78</v>
      </c>
      <c r="E120" s="1330"/>
      <c r="F120" s="1331"/>
      <c r="G120" s="1332">
        <f>M98+AE120</f>
        <v>37</v>
      </c>
      <c r="H120" s="1332"/>
      <c r="I120" s="1333"/>
      <c r="J120" s="1334"/>
      <c r="P120" s="656"/>
      <c r="Q120" s="1327"/>
      <c r="R120" s="1291"/>
      <c r="S120" s="1291"/>
      <c r="T120" s="1328"/>
      <c r="X120" s="656"/>
      <c r="AB120" s="1329" t="s">
        <v>79</v>
      </c>
      <c r="AC120" s="1330"/>
      <c r="AD120" s="1331"/>
      <c r="AE120" s="1332">
        <f>AV159+AW162+AY162+AX165+BA165+BB163+AZ168+BE165+BE162+BG162+BF159</f>
        <v>0</v>
      </c>
      <c r="AF120" s="1332"/>
      <c r="AG120" s="1333">
        <f>AE120/G120</f>
        <v>0</v>
      </c>
      <c r="AH120" s="1334"/>
      <c r="AO120" s="1327"/>
      <c r="AP120" s="1291"/>
      <c r="AQ120" s="1291"/>
      <c r="AR120" s="1328"/>
    </row>
    <row r="121" spans="2:64" s="3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312">
        <f>I123</f>
        <v>0.10810810810810811</v>
      </c>
      <c r="M121" s="1313"/>
      <c r="N121" s="1314"/>
      <c r="O121" s="1315"/>
      <c r="P121" s="169"/>
      <c r="Q121" s="1336">
        <f>I132</f>
        <v>0.32432432432432434</v>
      </c>
      <c r="R121" s="1337"/>
      <c r="S121" s="1337"/>
      <c r="T121" s="1338"/>
      <c r="U121" s="173"/>
      <c r="V121" s="1312">
        <f>I124</f>
        <v>0.13513513513513514</v>
      </c>
      <c r="W121" s="1313"/>
      <c r="X121" s="1314"/>
      <c r="Y121" s="1315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312">
        <f>AG123</f>
        <v>0</v>
      </c>
      <c r="AK121" s="1313"/>
      <c r="AL121" s="1314"/>
      <c r="AM121" s="1315"/>
      <c r="AN121" s="169"/>
      <c r="AO121" s="1336">
        <f>AG133</f>
        <v>0</v>
      </c>
      <c r="AP121" s="1337"/>
      <c r="AQ121" s="1337"/>
      <c r="AR121" s="1338"/>
      <c r="AS121" s="173"/>
      <c r="AT121" s="1312">
        <f>AG124</f>
        <v>0</v>
      </c>
      <c r="AU121" s="1313"/>
      <c r="AV121" s="1314"/>
      <c r="AW121" s="1315"/>
      <c r="AX121" s="656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27</v>
      </c>
      <c r="C122" s="160">
        <f>AE138+BB138+AE120</f>
        <v>27</v>
      </c>
      <c r="D122" s="1335" t="s">
        <v>65</v>
      </c>
      <c r="E122" s="1307"/>
      <c r="F122" s="1307"/>
      <c r="G122" s="1309">
        <f>P101+Z101+AG101+AQ101+AV159+BF159</f>
        <v>9</v>
      </c>
      <c r="H122" s="1309"/>
      <c r="I122" s="1310">
        <f t="shared" ref="I122:I134" si="29">G122/$G$120</f>
        <v>0.24324324324324326</v>
      </c>
      <c r="J122" s="1311"/>
      <c r="L122" s="1316"/>
      <c r="M122" s="1317"/>
      <c r="N122" s="1318"/>
      <c r="O122" s="1319"/>
      <c r="P122" s="657"/>
      <c r="Q122" s="1339"/>
      <c r="R122" s="1340"/>
      <c r="S122" s="1340"/>
      <c r="T122" s="1341"/>
      <c r="U122" s="167"/>
      <c r="V122" s="1316"/>
      <c r="W122" s="1317"/>
      <c r="X122" s="1318"/>
      <c r="Y122" s="1319"/>
      <c r="AB122" s="1335" t="s">
        <v>65</v>
      </c>
      <c r="AC122" s="1307"/>
      <c r="AD122" s="1307"/>
      <c r="AE122" s="1309">
        <f>AV159+BF159</f>
        <v>0</v>
      </c>
      <c r="AF122" s="1309"/>
      <c r="AG122" s="1310">
        <f t="shared" ref="AG122:AG134" si="30">AE122/$G$120</f>
        <v>0</v>
      </c>
      <c r="AH122" s="1311"/>
      <c r="AJ122" s="1316"/>
      <c r="AK122" s="1317"/>
      <c r="AL122" s="1318"/>
      <c r="AM122" s="1319"/>
      <c r="AN122" s="657"/>
      <c r="AO122" s="1339"/>
      <c r="AP122" s="1340"/>
      <c r="AQ122" s="1340"/>
      <c r="AR122" s="1341"/>
      <c r="AS122" s="167"/>
      <c r="AT122" s="1316"/>
      <c r="AU122" s="1317"/>
      <c r="AV122" s="1318"/>
      <c r="AW122" s="1319"/>
    </row>
    <row r="123" spans="2:64" ht="18.600000000000001" thickBot="1" x14ac:dyDescent="0.35">
      <c r="B123" s="164">
        <f>AG138+BD138</f>
        <v>0.72972972972972983</v>
      </c>
      <c r="C123" s="164">
        <f>AG120+I138</f>
        <v>0.72972972972972971</v>
      </c>
      <c r="D123" s="1277" t="s">
        <v>80</v>
      </c>
      <c r="E123" s="1278"/>
      <c r="F123" s="1279"/>
      <c r="G123" s="777">
        <f>P101+AG101+AV159</f>
        <v>4</v>
      </c>
      <c r="H123" s="767"/>
      <c r="I123" s="1194">
        <f t="shared" si="29"/>
        <v>0.10810810810810811</v>
      </c>
      <c r="J123" s="1267"/>
      <c r="L123" s="1320"/>
      <c r="M123" s="1321"/>
      <c r="N123" s="1322"/>
      <c r="O123" s="1323"/>
      <c r="P123" s="658"/>
      <c r="Q123" s="1342"/>
      <c r="R123" s="1343"/>
      <c r="S123" s="1343"/>
      <c r="T123" s="986"/>
      <c r="U123" s="659"/>
      <c r="V123" s="1320"/>
      <c r="W123" s="1321"/>
      <c r="X123" s="1322"/>
      <c r="Y123" s="1323"/>
      <c r="AB123" s="1277" t="s">
        <v>80</v>
      </c>
      <c r="AC123" s="1278"/>
      <c r="AD123" s="1279"/>
      <c r="AE123" s="777">
        <f>AV159</f>
        <v>0</v>
      </c>
      <c r="AF123" s="767"/>
      <c r="AG123" s="1194">
        <f t="shared" si="30"/>
        <v>0</v>
      </c>
      <c r="AH123" s="1267"/>
      <c r="AJ123" s="1320"/>
      <c r="AK123" s="1321"/>
      <c r="AL123" s="1322"/>
      <c r="AM123" s="1323"/>
      <c r="AN123" s="658"/>
      <c r="AO123" s="1342"/>
      <c r="AP123" s="1343"/>
      <c r="AQ123" s="1343"/>
      <c r="AR123" s="986"/>
      <c r="AS123" s="659"/>
      <c r="AT123" s="1320"/>
      <c r="AU123" s="1321"/>
      <c r="AV123" s="1322"/>
      <c r="AW123" s="1323"/>
    </row>
    <row r="124" spans="2:64" s="3" customFormat="1" ht="18.600000000000001" thickTop="1" x14ac:dyDescent="0.3">
      <c r="C124" s="1"/>
      <c r="D124" s="1277" t="s">
        <v>81</v>
      </c>
      <c r="E124" s="1278"/>
      <c r="F124" s="1279"/>
      <c r="G124" s="777">
        <f>Z101+AQ101+BF159</f>
        <v>5</v>
      </c>
      <c r="H124" s="767"/>
      <c r="I124" s="1194">
        <f t="shared" si="29"/>
        <v>0.13513513513513514</v>
      </c>
      <c r="J124" s="1267"/>
      <c r="K124" s="161"/>
      <c r="L124" s="660"/>
      <c r="M124" s="1268"/>
      <c r="N124" s="1270"/>
      <c r="O124" s="1285">
        <f>I130</f>
        <v>0</v>
      </c>
      <c r="P124" s="1286"/>
      <c r="Q124" s="657"/>
      <c r="R124" s="1291"/>
      <c r="S124" s="1291"/>
      <c r="T124" s="167"/>
      <c r="U124" s="1285">
        <f>I131</f>
        <v>5.4054054054054057E-2</v>
      </c>
      <c r="V124" s="1286"/>
      <c r="W124" s="1268"/>
      <c r="X124" s="1270"/>
      <c r="Y124" s="660"/>
      <c r="Z124" s="161"/>
      <c r="AA124" s="161"/>
      <c r="AB124" s="1277" t="s">
        <v>81</v>
      </c>
      <c r="AC124" s="1278"/>
      <c r="AD124" s="1279"/>
      <c r="AE124" s="777">
        <f>BF159</f>
        <v>0</v>
      </c>
      <c r="AF124" s="767"/>
      <c r="AG124" s="1194">
        <f t="shared" si="30"/>
        <v>0</v>
      </c>
      <c r="AH124" s="1267"/>
      <c r="AI124" s="161"/>
      <c r="AJ124" s="660"/>
      <c r="AK124" s="1268"/>
      <c r="AL124" s="1270"/>
      <c r="AM124" s="1285">
        <f>AG130</f>
        <v>0</v>
      </c>
      <c r="AN124" s="1286"/>
      <c r="AO124" s="657"/>
      <c r="AP124" s="1291"/>
      <c r="AQ124" s="1291"/>
      <c r="AR124" s="167"/>
      <c r="AS124" s="1285">
        <f>AG131</f>
        <v>0</v>
      </c>
      <c r="AT124" s="1286"/>
      <c r="AU124" s="1268"/>
      <c r="AV124" s="1270"/>
      <c r="AW124" s="660"/>
      <c r="AX124" s="656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656"/>
      <c r="D125" s="1306" t="s">
        <v>62</v>
      </c>
      <c r="E125" s="1307"/>
      <c r="F125" s="1308"/>
      <c r="G125" s="1309">
        <f>Q104+R107+T110+Y107+AA104+AH104+AI107+AK110+AP107+AR104+AW162+AX165+AZ168+BE165+BG162</f>
        <v>3</v>
      </c>
      <c r="H125" s="1309"/>
      <c r="I125" s="1310">
        <f t="shared" si="29"/>
        <v>8.1081081081081086E-2</v>
      </c>
      <c r="J125" s="1311"/>
      <c r="L125" s="661"/>
      <c r="M125" s="1271"/>
      <c r="N125" s="1273"/>
      <c r="O125" s="1287"/>
      <c r="P125" s="1288"/>
      <c r="Q125" s="661"/>
      <c r="R125" s="1467">
        <f>I134</f>
        <v>0.13513513513513514</v>
      </c>
      <c r="S125" s="1468"/>
      <c r="T125" s="661"/>
      <c r="U125" s="1287"/>
      <c r="V125" s="1288"/>
      <c r="W125" s="1271"/>
      <c r="X125" s="1273"/>
      <c r="Y125" s="661"/>
      <c r="AB125" s="1306" t="s">
        <v>62</v>
      </c>
      <c r="AC125" s="1307"/>
      <c r="AD125" s="1308"/>
      <c r="AE125" s="1309">
        <f>AW162+AX165+AZ168+BE165+BG162</f>
        <v>0</v>
      </c>
      <c r="AF125" s="1309"/>
      <c r="AG125" s="1310">
        <f t="shared" si="30"/>
        <v>0</v>
      </c>
      <c r="AH125" s="1311"/>
      <c r="AJ125" s="661"/>
      <c r="AK125" s="1271"/>
      <c r="AL125" s="1273"/>
      <c r="AM125" s="1287"/>
      <c r="AN125" s="1288"/>
      <c r="AO125" s="661"/>
      <c r="AP125" s="1467">
        <f>AG134</f>
        <v>0</v>
      </c>
      <c r="AQ125" s="1468"/>
      <c r="AR125" s="661"/>
      <c r="AS125" s="1287"/>
      <c r="AT125" s="1288"/>
      <c r="AU125" s="1271"/>
      <c r="AV125" s="1273"/>
      <c r="AW125" s="661"/>
    </row>
    <row r="126" spans="2:64" ht="18.600000000000001" thickTop="1" x14ac:dyDescent="0.3">
      <c r="C126" s="1"/>
      <c r="D126" s="1277" t="s">
        <v>82</v>
      </c>
      <c r="E126" s="1278"/>
      <c r="F126" s="1279"/>
      <c r="G126" s="767">
        <f>Q104+R107+AH104+AI107+AW162+AX165</f>
        <v>2</v>
      </c>
      <c r="H126" s="767"/>
      <c r="I126" s="1194">
        <f t="shared" si="29"/>
        <v>5.4054054054054057E-2</v>
      </c>
      <c r="J126" s="1267"/>
      <c r="L126" s="661"/>
      <c r="M126" s="1284"/>
      <c r="N126" s="1273"/>
      <c r="O126" s="1289"/>
      <c r="P126" s="1290"/>
      <c r="Q126" s="662"/>
      <c r="R126" s="1469"/>
      <c r="S126" s="1113"/>
      <c r="T126" s="662"/>
      <c r="U126" s="1289"/>
      <c r="V126" s="1290"/>
      <c r="W126" s="1271"/>
      <c r="X126" s="1276"/>
      <c r="Y126" s="661"/>
      <c r="AB126" s="1277" t="s">
        <v>82</v>
      </c>
      <c r="AC126" s="1278"/>
      <c r="AD126" s="1279"/>
      <c r="AE126" s="767">
        <f>AW162+AX165</f>
        <v>0</v>
      </c>
      <c r="AF126" s="767"/>
      <c r="AG126" s="1194">
        <f t="shared" si="30"/>
        <v>0</v>
      </c>
      <c r="AH126" s="1267"/>
      <c r="AJ126" s="661"/>
      <c r="AK126" s="1284"/>
      <c r="AL126" s="1273"/>
      <c r="AM126" s="1289"/>
      <c r="AN126" s="1290"/>
      <c r="AO126" s="662"/>
      <c r="AP126" s="1469"/>
      <c r="AQ126" s="1113"/>
      <c r="AR126" s="662"/>
      <c r="AS126" s="1289"/>
      <c r="AT126" s="1290"/>
      <c r="AU126" s="1271"/>
      <c r="AV126" s="1276"/>
      <c r="AW126" s="661"/>
    </row>
    <row r="127" spans="2:64" ht="18.600000000000001" thickBot="1" x14ac:dyDescent="0.35">
      <c r="C127" s="1"/>
      <c r="D127" s="1277" t="s">
        <v>83</v>
      </c>
      <c r="E127" s="1278"/>
      <c r="F127" s="1279"/>
      <c r="G127" s="767">
        <f>AA104+Y107+AR104+AP107+BG162+BE165</f>
        <v>0</v>
      </c>
      <c r="H127" s="767"/>
      <c r="I127" s="1194">
        <f t="shared" si="29"/>
        <v>0</v>
      </c>
      <c r="J127" s="1267"/>
      <c r="L127" s="657"/>
      <c r="M127" s="183"/>
      <c r="N127" s="1292">
        <f>I126</f>
        <v>5.4054054054054057E-2</v>
      </c>
      <c r="O127" s="1269"/>
      <c r="P127" s="1293"/>
      <c r="Q127" s="1297">
        <f>I132</f>
        <v>0.32432432432432434</v>
      </c>
      <c r="R127" s="1298"/>
      <c r="S127" s="1298"/>
      <c r="T127" s="1299"/>
      <c r="U127" s="1268">
        <f>I127</f>
        <v>0</v>
      </c>
      <c r="V127" s="1269"/>
      <c r="W127" s="1273"/>
      <c r="X127" s="169"/>
      <c r="Y127" s="167"/>
      <c r="AB127" s="1277" t="s">
        <v>83</v>
      </c>
      <c r="AC127" s="1278"/>
      <c r="AD127" s="1279"/>
      <c r="AE127" s="767">
        <f>BG162+BE165</f>
        <v>0</v>
      </c>
      <c r="AF127" s="767"/>
      <c r="AG127" s="1194">
        <f t="shared" si="30"/>
        <v>0</v>
      </c>
      <c r="AH127" s="1267"/>
      <c r="AJ127" s="657"/>
      <c r="AK127" s="183"/>
      <c r="AL127" s="1292">
        <f>AG126</f>
        <v>0</v>
      </c>
      <c r="AM127" s="1269"/>
      <c r="AN127" s="1293"/>
      <c r="AO127" s="1297">
        <f>AG132</f>
        <v>0</v>
      </c>
      <c r="AP127" s="1298"/>
      <c r="AQ127" s="1298"/>
      <c r="AR127" s="1299"/>
      <c r="AS127" s="1268">
        <f>AG127</f>
        <v>0</v>
      </c>
      <c r="AT127" s="1269"/>
      <c r="AU127" s="1273"/>
      <c r="AV127" s="169"/>
      <c r="AW127" s="167"/>
    </row>
    <row r="128" spans="2:64" s="3" customFormat="1" ht="19.2" thickTop="1" thickBot="1" x14ac:dyDescent="0.35">
      <c r="C128" s="1"/>
      <c r="D128" s="1277" t="s">
        <v>84</v>
      </c>
      <c r="E128" s="1278"/>
      <c r="F128" s="1279"/>
      <c r="G128" s="777">
        <f>T110+AK110+AZ168</f>
        <v>1</v>
      </c>
      <c r="H128" s="767"/>
      <c r="I128" s="1194">
        <f t="shared" si="29"/>
        <v>2.7027027027027029E-2</v>
      </c>
      <c r="J128" s="1267"/>
      <c r="K128" s="161"/>
      <c r="L128" s="657"/>
      <c r="M128" s="184"/>
      <c r="N128" s="1292"/>
      <c r="O128" s="1272"/>
      <c r="P128" s="1294"/>
      <c r="Q128" s="1300"/>
      <c r="R128" s="1301"/>
      <c r="S128" s="1301"/>
      <c r="T128" s="1302"/>
      <c r="U128" s="1271"/>
      <c r="V128" s="1272"/>
      <c r="W128" s="1273"/>
      <c r="X128" s="657"/>
      <c r="Y128" s="167"/>
      <c r="Z128" s="161"/>
      <c r="AA128" s="161"/>
      <c r="AB128" s="1277" t="s">
        <v>84</v>
      </c>
      <c r="AC128" s="1278"/>
      <c r="AD128" s="1279"/>
      <c r="AE128" s="777">
        <f>AZ168</f>
        <v>0</v>
      </c>
      <c r="AF128" s="767"/>
      <c r="AG128" s="1194">
        <f t="shared" si="30"/>
        <v>0</v>
      </c>
      <c r="AH128" s="1267"/>
      <c r="AI128" s="161"/>
      <c r="AJ128" s="657"/>
      <c r="AK128" s="184"/>
      <c r="AL128" s="1292"/>
      <c r="AM128" s="1272"/>
      <c r="AN128" s="1294"/>
      <c r="AO128" s="1300"/>
      <c r="AP128" s="1301"/>
      <c r="AQ128" s="1301"/>
      <c r="AR128" s="1302"/>
      <c r="AS128" s="1271"/>
      <c r="AT128" s="1272"/>
      <c r="AU128" s="1273"/>
      <c r="AV128" s="657"/>
      <c r="AW128" s="167"/>
      <c r="AX128" s="656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656"/>
      <c r="D129" s="1306" t="s">
        <v>61</v>
      </c>
      <c r="E129" s="1307"/>
      <c r="F129" s="1308"/>
      <c r="G129" s="1309">
        <f>S104+U107+Y104+AJ104+AL107+AP104+AY162+BA165+BE162</f>
        <v>14</v>
      </c>
      <c r="H129" s="1309"/>
      <c r="I129" s="1310">
        <f t="shared" si="29"/>
        <v>0.3783783783783784</v>
      </c>
      <c r="J129" s="1311"/>
      <c r="L129" s="657"/>
      <c r="M129" s="184"/>
      <c r="N129" s="1295"/>
      <c r="O129" s="1087"/>
      <c r="P129" s="1296"/>
      <c r="Q129" s="1303"/>
      <c r="R129" s="1304"/>
      <c r="S129" s="1304"/>
      <c r="T129" s="1305"/>
      <c r="U129" s="1274"/>
      <c r="V129" s="1275"/>
      <c r="W129" s="1276"/>
      <c r="X129" s="657"/>
      <c r="Y129" s="167"/>
      <c r="AB129" s="1306" t="s">
        <v>61</v>
      </c>
      <c r="AC129" s="1307"/>
      <c r="AD129" s="1308"/>
      <c r="AE129" s="1309">
        <f>AY162+BA165+BE162</f>
        <v>0</v>
      </c>
      <c r="AF129" s="1309"/>
      <c r="AG129" s="1310">
        <f t="shared" si="30"/>
        <v>0</v>
      </c>
      <c r="AH129" s="1311"/>
      <c r="AJ129" s="657"/>
      <c r="AK129" s="184"/>
      <c r="AL129" s="1295"/>
      <c r="AM129" s="1087"/>
      <c r="AN129" s="1296"/>
      <c r="AO129" s="1303"/>
      <c r="AP129" s="1304"/>
      <c r="AQ129" s="1304"/>
      <c r="AR129" s="1305"/>
      <c r="AS129" s="1274"/>
      <c r="AT129" s="1275"/>
      <c r="AU129" s="1276"/>
      <c r="AV129" s="657"/>
      <c r="AW129" s="167"/>
    </row>
    <row r="130" spans="3:72" ht="18" x14ac:dyDescent="0.3">
      <c r="C130" s="1"/>
      <c r="D130" s="1277" t="s">
        <v>85</v>
      </c>
      <c r="E130" s="1278"/>
      <c r="F130" s="1279"/>
      <c r="G130" s="777">
        <f>S104+AJ104+AY162</f>
        <v>0</v>
      </c>
      <c r="H130" s="767"/>
      <c r="I130" s="1194">
        <f t="shared" si="29"/>
        <v>0</v>
      </c>
      <c r="J130" s="1267"/>
      <c r="L130" s="657"/>
      <c r="M130" s="663"/>
      <c r="N130" s="664"/>
      <c r="O130" s="665"/>
      <c r="P130" s="1268">
        <f>I128</f>
        <v>2.7027027027027029E-2</v>
      </c>
      <c r="Q130" s="1269"/>
      <c r="R130" s="1269"/>
      <c r="S130" s="1269"/>
      <c r="T130" s="1269"/>
      <c r="U130" s="1270"/>
      <c r="V130" s="666"/>
      <c r="W130" s="667"/>
      <c r="X130" s="137"/>
      <c r="Y130" s="167"/>
      <c r="AB130" s="1277" t="s">
        <v>85</v>
      </c>
      <c r="AC130" s="1278"/>
      <c r="AD130" s="1279"/>
      <c r="AE130" s="777">
        <f>AY162</f>
        <v>0</v>
      </c>
      <c r="AF130" s="767"/>
      <c r="AG130" s="1194">
        <f t="shared" si="30"/>
        <v>0</v>
      </c>
      <c r="AH130" s="1267"/>
      <c r="AJ130" s="657"/>
      <c r="AK130" s="663"/>
      <c r="AL130" s="664"/>
      <c r="AM130" s="665"/>
      <c r="AN130" s="1268">
        <f>AG128</f>
        <v>0</v>
      </c>
      <c r="AO130" s="1269"/>
      <c r="AP130" s="1269"/>
      <c r="AQ130" s="1269"/>
      <c r="AR130" s="1269"/>
      <c r="AS130" s="1270"/>
      <c r="AT130" s="666"/>
      <c r="AU130" s="667"/>
      <c r="AV130" s="137"/>
      <c r="AW130" s="167"/>
    </row>
    <row r="131" spans="3:72" ht="18" x14ac:dyDescent="0.3">
      <c r="C131" s="1"/>
      <c r="D131" s="1277" t="s">
        <v>86</v>
      </c>
      <c r="E131" s="1278"/>
      <c r="F131" s="1279"/>
      <c r="G131" s="777">
        <f>Y104+AP104+BE162</f>
        <v>2</v>
      </c>
      <c r="H131" s="767"/>
      <c r="I131" s="1194">
        <f t="shared" si="29"/>
        <v>5.4054054054054057E-2</v>
      </c>
      <c r="J131" s="1267"/>
      <c r="L131" s="657"/>
      <c r="M131" s="663"/>
      <c r="N131" s="663"/>
      <c r="O131" s="668"/>
      <c r="P131" s="1271"/>
      <c r="Q131" s="1272"/>
      <c r="R131" s="1272"/>
      <c r="S131" s="1272"/>
      <c r="T131" s="1272"/>
      <c r="U131" s="1273"/>
      <c r="V131" s="669"/>
      <c r="W131" s="663"/>
      <c r="X131" s="137"/>
      <c r="Y131" s="167"/>
      <c r="AB131" s="1277" t="s">
        <v>86</v>
      </c>
      <c r="AC131" s="1278"/>
      <c r="AD131" s="1279"/>
      <c r="AE131" s="777">
        <f>BE162</f>
        <v>0</v>
      </c>
      <c r="AF131" s="767"/>
      <c r="AG131" s="1194">
        <f t="shared" si="30"/>
        <v>0</v>
      </c>
      <c r="AH131" s="1267"/>
      <c r="AJ131" s="657"/>
      <c r="AK131" s="663"/>
      <c r="AL131" s="663"/>
      <c r="AM131" s="668"/>
      <c r="AN131" s="1271"/>
      <c r="AO131" s="1272"/>
      <c r="AP131" s="1272"/>
      <c r="AQ131" s="1272"/>
      <c r="AR131" s="1272"/>
      <c r="AS131" s="1273"/>
      <c r="AT131" s="669"/>
      <c r="AU131" s="663"/>
      <c r="AV131" s="137"/>
      <c r="AW131" s="167"/>
    </row>
    <row r="132" spans="3:72" s="3" customFormat="1" ht="18" x14ac:dyDescent="0.3">
      <c r="C132" s="1"/>
      <c r="D132" s="1277" t="s">
        <v>87</v>
      </c>
      <c r="E132" s="1278"/>
      <c r="F132" s="1279"/>
      <c r="G132" s="777">
        <f>U107+AL107+BA165</f>
        <v>12</v>
      </c>
      <c r="H132" s="767"/>
      <c r="I132" s="1194">
        <f t="shared" si="29"/>
        <v>0.32432432432432434</v>
      </c>
      <c r="J132" s="1267"/>
      <c r="K132" s="161"/>
      <c r="L132" s="658"/>
      <c r="M132" s="670"/>
      <c r="N132" s="670"/>
      <c r="O132" s="671"/>
      <c r="P132" s="1274"/>
      <c r="Q132" s="1275"/>
      <c r="R132" s="1275"/>
      <c r="S132" s="1275"/>
      <c r="T132" s="1275"/>
      <c r="U132" s="1276"/>
      <c r="V132" s="672"/>
      <c r="W132" s="670"/>
      <c r="X132" s="673"/>
      <c r="Y132" s="659"/>
      <c r="Z132" s="161"/>
      <c r="AA132" s="161"/>
      <c r="AB132" s="1277" t="s">
        <v>87</v>
      </c>
      <c r="AC132" s="1278"/>
      <c r="AD132" s="1279"/>
      <c r="AE132" s="777">
        <f>BA165</f>
        <v>0</v>
      </c>
      <c r="AF132" s="767"/>
      <c r="AG132" s="1194">
        <f t="shared" si="30"/>
        <v>0</v>
      </c>
      <c r="AH132" s="1267"/>
      <c r="AI132" s="161"/>
      <c r="AJ132" s="658"/>
      <c r="AK132" s="670"/>
      <c r="AL132" s="670"/>
      <c r="AM132" s="671"/>
      <c r="AN132" s="1274"/>
      <c r="AO132" s="1275"/>
      <c r="AP132" s="1275"/>
      <c r="AQ132" s="1275"/>
      <c r="AR132" s="1275"/>
      <c r="AS132" s="1276"/>
      <c r="AT132" s="672"/>
      <c r="AU132" s="670"/>
      <c r="AV132" s="673"/>
      <c r="AW132" s="659"/>
      <c r="AX132" s="656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306" t="s">
        <v>64</v>
      </c>
      <c r="E133" s="1307"/>
      <c r="F133" s="1308"/>
      <c r="G133" s="1309">
        <f>U101+AL101</f>
        <v>6</v>
      </c>
      <c r="H133" s="1309"/>
      <c r="I133" s="1310">
        <f t="shared" si="29"/>
        <v>0.16216216216216217</v>
      </c>
      <c r="J133" s="1311"/>
      <c r="N133" s="1"/>
      <c r="AB133" s="1306" t="s">
        <v>64</v>
      </c>
      <c r="AC133" s="1307"/>
      <c r="AD133" s="1308"/>
      <c r="AE133" s="1470">
        <f>BA159</f>
        <v>0</v>
      </c>
      <c r="AF133" s="1309"/>
      <c r="AG133" s="1310">
        <f t="shared" si="30"/>
        <v>0</v>
      </c>
      <c r="AH133" s="1311"/>
    </row>
    <row r="134" spans="3:72" ht="16.2" thickBot="1" x14ac:dyDescent="0.35">
      <c r="C134" s="656">
        <f>G134+G129+G125+G122</f>
        <v>31</v>
      </c>
      <c r="D134" s="1471" t="s">
        <v>88</v>
      </c>
      <c r="E134" s="1472"/>
      <c r="F134" s="1472"/>
      <c r="G134" s="1473">
        <f>V105+AM105+BB163</f>
        <v>5</v>
      </c>
      <c r="H134" s="1473"/>
      <c r="I134" s="1474">
        <f t="shared" si="29"/>
        <v>0.13513513513513514</v>
      </c>
      <c r="J134" s="1065"/>
      <c r="Q134" s="3"/>
      <c r="AB134" s="1471" t="s">
        <v>88</v>
      </c>
      <c r="AC134" s="1472"/>
      <c r="AD134" s="1472"/>
      <c r="AE134" s="1475">
        <f>BB163</f>
        <v>0</v>
      </c>
      <c r="AF134" s="1473"/>
      <c r="AG134" s="1476">
        <f t="shared" si="30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0.72972972972972983</v>
      </c>
    </row>
    <row r="137" spans="3:72" ht="15" thickBot="1" x14ac:dyDescent="0.35">
      <c r="Q137" s="1324" t="s">
        <v>89</v>
      </c>
      <c r="R137" s="1325"/>
      <c r="S137" s="1325"/>
      <c r="T137" s="1326"/>
      <c r="AO137" s="1324" t="s">
        <v>90</v>
      </c>
      <c r="AP137" s="1325"/>
      <c r="AQ137" s="1325"/>
      <c r="AR137" s="1326"/>
      <c r="BL137" s="1479" t="s">
        <v>91</v>
      </c>
      <c r="BM137" s="1480"/>
      <c r="BN137" s="1480"/>
      <c r="BO137" s="1481"/>
    </row>
    <row r="138" spans="3:72" ht="19.2" thickTop="1" thickBot="1" x14ac:dyDescent="0.4">
      <c r="D138" s="1280" t="s">
        <v>92</v>
      </c>
      <c r="E138" s="1281"/>
      <c r="F138" s="1282"/>
      <c r="G138" s="1477">
        <f>AE138+BB138</f>
        <v>27</v>
      </c>
      <c r="H138" s="1477"/>
      <c r="I138" s="1478">
        <f>G138/$G$120</f>
        <v>0.72972972972972971</v>
      </c>
      <c r="J138" s="1147"/>
      <c r="Q138" s="1327"/>
      <c r="R138" s="1291"/>
      <c r="S138" s="1291"/>
      <c r="T138" s="1328"/>
      <c r="AB138" s="1280" t="s">
        <v>93</v>
      </c>
      <c r="AC138" s="1281"/>
      <c r="AD138" s="1282"/>
      <c r="AE138" s="1281">
        <f>M99</f>
        <v>17</v>
      </c>
      <c r="AF138" s="1281"/>
      <c r="AG138" s="1283">
        <f>AE138/$G$120</f>
        <v>0.45945945945945948</v>
      </c>
      <c r="AH138" s="1149"/>
      <c r="AO138" s="1327"/>
      <c r="AP138" s="1291"/>
      <c r="AQ138" s="1291"/>
      <c r="AR138" s="1328"/>
      <c r="AY138" s="1280" t="s">
        <v>94</v>
      </c>
      <c r="AZ138" s="1281"/>
      <c r="BA138" s="1282"/>
      <c r="BB138" s="1281">
        <f>M100</f>
        <v>10</v>
      </c>
      <c r="BC138" s="1281"/>
      <c r="BD138" s="1283">
        <f>BB138/$G$120</f>
        <v>0.27027027027027029</v>
      </c>
      <c r="BE138" s="1149"/>
      <c r="BL138" s="1482"/>
      <c r="BM138" s="1483"/>
      <c r="BN138" s="1483"/>
      <c r="BO138" s="1484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312">
        <f>I141</f>
        <v>0.10810810810810811</v>
      </c>
      <c r="M139" s="1313"/>
      <c r="N139" s="1314"/>
      <c r="O139" s="1315"/>
      <c r="P139" s="169"/>
      <c r="Q139" s="1336">
        <f>I151</f>
        <v>0.16216216216216217</v>
      </c>
      <c r="R139" s="1337"/>
      <c r="S139" s="1337"/>
      <c r="T139" s="1338"/>
      <c r="U139" s="173"/>
      <c r="V139" s="1312">
        <f>I142</f>
        <v>0.13513513513513514</v>
      </c>
      <c r="W139" s="1313"/>
      <c r="X139" s="1314"/>
      <c r="Y139" s="1315"/>
      <c r="AB139" s="154"/>
      <c r="AC139" s="155"/>
      <c r="AD139" s="155"/>
      <c r="AE139" s="155"/>
      <c r="AF139" s="155"/>
      <c r="AG139" s="155"/>
      <c r="AH139" s="157"/>
      <c r="AJ139" s="1312">
        <f>AG141</f>
        <v>5.4054054054054057E-2</v>
      </c>
      <c r="AK139" s="1313"/>
      <c r="AL139" s="1314"/>
      <c r="AM139" s="1315"/>
      <c r="AN139" s="169"/>
      <c r="AO139" s="1336">
        <f>AG151</f>
        <v>8.1081081081081086E-2</v>
      </c>
      <c r="AP139" s="1337"/>
      <c r="AQ139" s="1337"/>
      <c r="AR139" s="1338"/>
      <c r="AS139" s="173"/>
      <c r="AT139" s="1312">
        <f>AG142</f>
        <v>8.1081081081081086E-2</v>
      </c>
      <c r="AU139" s="1313"/>
      <c r="AV139" s="1314"/>
      <c r="AW139" s="1315"/>
      <c r="AY139" s="154"/>
      <c r="AZ139" s="155"/>
      <c r="BA139" s="155"/>
      <c r="BB139" s="155"/>
      <c r="BC139" s="155"/>
      <c r="BD139" s="156"/>
      <c r="BE139" s="157"/>
      <c r="BG139" s="1312">
        <f>BD141</f>
        <v>5.4054054054054057E-2</v>
      </c>
      <c r="BH139" s="1313"/>
      <c r="BI139" s="1314"/>
      <c r="BJ139" s="1315"/>
      <c r="BK139" s="169"/>
      <c r="BL139" s="1336">
        <f>BD151</f>
        <v>8.1081081081081086E-2</v>
      </c>
      <c r="BM139" s="1337"/>
      <c r="BN139" s="1337"/>
      <c r="BO139" s="1338"/>
      <c r="BP139" s="173"/>
      <c r="BQ139" s="1312">
        <f>BD142</f>
        <v>5.4054054054054057E-2</v>
      </c>
      <c r="BR139" s="1313"/>
      <c r="BS139" s="1314"/>
      <c r="BT139" s="1315"/>
    </row>
    <row r="140" spans="3:72" ht="18" x14ac:dyDescent="0.3">
      <c r="D140" s="1335" t="s">
        <v>65</v>
      </c>
      <c r="E140" s="1307"/>
      <c r="F140" s="1307"/>
      <c r="G140" s="1309">
        <f t="shared" ref="G140:G152" si="31">AE140+BB140</f>
        <v>9</v>
      </c>
      <c r="H140" s="1309"/>
      <c r="I140" s="1310">
        <f t="shared" ref="I140:I152" si="32">G140/$G$120</f>
        <v>0.24324324324324326</v>
      </c>
      <c r="J140" s="1311"/>
      <c r="L140" s="1316"/>
      <c r="M140" s="1317"/>
      <c r="N140" s="1318"/>
      <c r="O140" s="1319"/>
      <c r="P140" s="657"/>
      <c r="Q140" s="1339"/>
      <c r="R140" s="1340"/>
      <c r="S140" s="1340"/>
      <c r="T140" s="1341"/>
      <c r="U140" s="167"/>
      <c r="V140" s="1316"/>
      <c r="W140" s="1317"/>
      <c r="X140" s="1318"/>
      <c r="Y140" s="1319"/>
      <c r="AB140" s="1335" t="s">
        <v>65</v>
      </c>
      <c r="AC140" s="1307"/>
      <c r="AD140" s="1307"/>
      <c r="AE140" s="1309">
        <f>P101+Z101</f>
        <v>5</v>
      </c>
      <c r="AF140" s="1309"/>
      <c r="AG140" s="1310">
        <f t="shared" ref="AG140:AG152" si="33">AE140/$G$120</f>
        <v>0.13513513513513514</v>
      </c>
      <c r="AH140" s="1311"/>
      <c r="AJ140" s="1316"/>
      <c r="AK140" s="1317"/>
      <c r="AL140" s="1318"/>
      <c r="AM140" s="1319"/>
      <c r="AN140" s="657"/>
      <c r="AO140" s="1339"/>
      <c r="AP140" s="1340"/>
      <c r="AQ140" s="1340"/>
      <c r="AR140" s="1341"/>
      <c r="AS140" s="167"/>
      <c r="AT140" s="1316"/>
      <c r="AU140" s="1317"/>
      <c r="AV140" s="1318"/>
      <c r="AW140" s="1319"/>
      <c r="AY140" s="1335" t="s">
        <v>65</v>
      </c>
      <c r="AZ140" s="1307"/>
      <c r="BA140" s="1307"/>
      <c r="BB140" s="1309">
        <f>AG101+AQ101</f>
        <v>4</v>
      </c>
      <c r="BC140" s="1309"/>
      <c r="BD140" s="1310">
        <f t="shared" ref="BD140:BD152" si="34">BB140/$G$120</f>
        <v>0.10810810810810811</v>
      </c>
      <c r="BE140" s="1311"/>
      <c r="BG140" s="1316"/>
      <c r="BH140" s="1317"/>
      <c r="BI140" s="1318"/>
      <c r="BJ140" s="1319"/>
      <c r="BK140" s="657"/>
      <c r="BL140" s="1339"/>
      <c r="BM140" s="1340"/>
      <c r="BN140" s="1340"/>
      <c r="BO140" s="1341"/>
      <c r="BP140" s="167"/>
      <c r="BQ140" s="1316"/>
      <c r="BR140" s="1317"/>
      <c r="BS140" s="1318"/>
      <c r="BT140" s="1319"/>
    </row>
    <row r="141" spans="3:72" ht="18.600000000000001" thickBot="1" x14ac:dyDescent="0.35">
      <c r="D141" s="1277" t="s">
        <v>80</v>
      </c>
      <c r="E141" s="1278"/>
      <c r="F141" s="1279"/>
      <c r="G141" s="777">
        <f t="shared" si="31"/>
        <v>4</v>
      </c>
      <c r="H141" s="767"/>
      <c r="I141" s="1194">
        <f t="shared" si="32"/>
        <v>0.10810810810810811</v>
      </c>
      <c r="J141" s="1267"/>
      <c r="L141" s="1320"/>
      <c r="M141" s="1321"/>
      <c r="N141" s="1322"/>
      <c r="O141" s="1323"/>
      <c r="P141" s="658"/>
      <c r="Q141" s="1342"/>
      <c r="R141" s="1343"/>
      <c r="S141" s="1343"/>
      <c r="T141" s="986"/>
      <c r="U141" s="659"/>
      <c r="V141" s="1320"/>
      <c r="W141" s="1321"/>
      <c r="X141" s="1322"/>
      <c r="Y141" s="1323"/>
      <c r="AB141" s="1277" t="s">
        <v>80</v>
      </c>
      <c r="AC141" s="1278"/>
      <c r="AD141" s="1279"/>
      <c r="AE141" s="777">
        <f>P101</f>
        <v>2</v>
      </c>
      <c r="AF141" s="767"/>
      <c r="AG141" s="1194">
        <f t="shared" si="33"/>
        <v>5.4054054054054057E-2</v>
      </c>
      <c r="AH141" s="1267"/>
      <c r="AJ141" s="1320"/>
      <c r="AK141" s="1321"/>
      <c r="AL141" s="1322"/>
      <c r="AM141" s="1323"/>
      <c r="AN141" s="658"/>
      <c r="AO141" s="1342"/>
      <c r="AP141" s="1343"/>
      <c r="AQ141" s="1343"/>
      <c r="AR141" s="986"/>
      <c r="AS141" s="659"/>
      <c r="AT141" s="1320"/>
      <c r="AU141" s="1321"/>
      <c r="AV141" s="1322"/>
      <c r="AW141" s="1323"/>
      <c r="AY141" s="1277" t="s">
        <v>80</v>
      </c>
      <c r="AZ141" s="1278"/>
      <c r="BA141" s="1279"/>
      <c r="BB141" s="777">
        <f>AG101</f>
        <v>2</v>
      </c>
      <c r="BC141" s="767"/>
      <c r="BD141" s="1194">
        <f t="shared" si="34"/>
        <v>5.4054054054054057E-2</v>
      </c>
      <c r="BE141" s="1267"/>
      <c r="BG141" s="1320"/>
      <c r="BH141" s="1321"/>
      <c r="BI141" s="1322"/>
      <c r="BJ141" s="1323"/>
      <c r="BK141" s="658"/>
      <c r="BL141" s="1342"/>
      <c r="BM141" s="1343"/>
      <c r="BN141" s="1343"/>
      <c r="BO141" s="986"/>
      <c r="BP141" s="659"/>
      <c r="BQ141" s="1320"/>
      <c r="BR141" s="1321"/>
      <c r="BS141" s="1322"/>
      <c r="BT141" s="1323"/>
    </row>
    <row r="142" spans="3:72" ht="18.600000000000001" thickTop="1" x14ac:dyDescent="0.3">
      <c r="D142" s="1277" t="s">
        <v>81</v>
      </c>
      <c r="E142" s="1278"/>
      <c r="F142" s="1279"/>
      <c r="G142" s="777">
        <f t="shared" si="31"/>
        <v>5</v>
      </c>
      <c r="H142" s="767"/>
      <c r="I142" s="1194">
        <f t="shared" si="32"/>
        <v>0.13513513513513514</v>
      </c>
      <c r="J142" s="1267"/>
      <c r="L142" s="660"/>
      <c r="M142" s="1268"/>
      <c r="N142" s="1270"/>
      <c r="O142" s="1285">
        <f>I148</f>
        <v>0</v>
      </c>
      <c r="P142" s="1286"/>
      <c r="Q142" s="657"/>
      <c r="R142" s="1291"/>
      <c r="S142" s="1291"/>
      <c r="T142" s="167"/>
      <c r="U142" s="1285">
        <f>I149</f>
        <v>5.4054054054054057E-2</v>
      </c>
      <c r="V142" s="1286"/>
      <c r="W142" s="1268"/>
      <c r="X142" s="1270"/>
      <c r="Y142" s="660"/>
      <c r="AB142" s="1277" t="s">
        <v>81</v>
      </c>
      <c r="AC142" s="1278"/>
      <c r="AD142" s="1279"/>
      <c r="AE142" s="777">
        <f>Z101</f>
        <v>3</v>
      </c>
      <c r="AF142" s="767"/>
      <c r="AG142" s="1194">
        <f t="shared" si="33"/>
        <v>8.1081081081081086E-2</v>
      </c>
      <c r="AH142" s="1267"/>
      <c r="AJ142" s="660"/>
      <c r="AK142" s="1268"/>
      <c r="AL142" s="1270"/>
      <c r="AM142" s="1285">
        <f>AG148</f>
        <v>0</v>
      </c>
      <c r="AN142" s="1286"/>
      <c r="AO142" s="657"/>
      <c r="AP142" s="1291"/>
      <c r="AQ142" s="1291"/>
      <c r="AR142" s="167"/>
      <c r="AS142" s="1285">
        <f>AG149</f>
        <v>5.4054054054054057E-2</v>
      </c>
      <c r="AT142" s="1286"/>
      <c r="AU142" s="1268"/>
      <c r="AV142" s="1270"/>
      <c r="AW142" s="660"/>
      <c r="AY142" s="1277" t="s">
        <v>81</v>
      </c>
      <c r="AZ142" s="1278"/>
      <c r="BA142" s="1279"/>
      <c r="BB142" s="777">
        <f>AQ101</f>
        <v>2</v>
      </c>
      <c r="BC142" s="767"/>
      <c r="BD142" s="1194">
        <f t="shared" si="34"/>
        <v>5.4054054054054057E-2</v>
      </c>
      <c r="BE142" s="1267"/>
      <c r="BG142" s="660"/>
      <c r="BH142" s="1268"/>
      <c r="BI142" s="1270"/>
      <c r="BJ142" s="1285">
        <f>BD148</f>
        <v>0</v>
      </c>
      <c r="BK142" s="1286"/>
      <c r="BL142" s="657"/>
      <c r="BM142" s="1291"/>
      <c r="BN142" s="1291"/>
      <c r="BO142" s="167"/>
      <c r="BP142" s="1285">
        <f>BD149</f>
        <v>0</v>
      </c>
      <c r="BQ142" s="1286"/>
      <c r="BR142" s="1268"/>
      <c r="BS142" s="1270"/>
      <c r="BT142" s="660"/>
    </row>
    <row r="143" spans="3:72" ht="18.600000000000001" thickBot="1" x14ac:dyDescent="0.35">
      <c r="D143" s="1306" t="s">
        <v>62</v>
      </c>
      <c r="E143" s="1307"/>
      <c r="F143" s="1308"/>
      <c r="G143" s="1309">
        <f t="shared" si="31"/>
        <v>3</v>
      </c>
      <c r="H143" s="1309"/>
      <c r="I143" s="1310">
        <f t="shared" si="32"/>
        <v>8.1081081081081086E-2</v>
      </c>
      <c r="J143" s="1311"/>
      <c r="L143" s="661"/>
      <c r="M143" s="1271"/>
      <c r="N143" s="1273"/>
      <c r="O143" s="1287"/>
      <c r="P143" s="1288"/>
      <c r="Q143" s="661"/>
      <c r="R143" s="1467">
        <f>I152</f>
        <v>0.13513513513513514</v>
      </c>
      <c r="S143" s="1468"/>
      <c r="T143" s="661"/>
      <c r="U143" s="1287"/>
      <c r="V143" s="1288"/>
      <c r="W143" s="1271"/>
      <c r="X143" s="1273"/>
      <c r="Y143" s="661"/>
      <c r="AB143" s="1306" t="s">
        <v>62</v>
      </c>
      <c r="AC143" s="1307"/>
      <c r="AD143" s="1308"/>
      <c r="AE143" s="1309">
        <f>Q104+R107+T110+Y107+AA104</f>
        <v>0</v>
      </c>
      <c r="AF143" s="1309"/>
      <c r="AG143" s="1310">
        <f t="shared" si="33"/>
        <v>0</v>
      </c>
      <c r="AH143" s="1311"/>
      <c r="AJ143" s="661"/>
      <c r="AK143" s="1271"/>
      <c r="AL143" s="1273"/>
      <c r="AM143" s="1287"/>
      <c r="AN143" s="1288"/>
      <c r="AO143" s="661"/>
      <c r="AP143" s="1467">
        <f>AG152</f>
        <v>2.7027027027027029E-2</v>
      </c>
      <c r="AQ143" s="1468"/>
      <c r="AR143" s="661"/>
      <c r="AS143" s="1287"/>
      <c r="AT143" s="1288"/>
      <c r="AU143" s="1271"/>
      <c r="AV143" s="1273"/>
      <c r="AW143" s="661"/>
      <c r="AY143" s="1306" t="s">
        <v>62</v>
      </c>
      <c r="AZ143" s="1307"/>
      <c r="BA143" s="1308"/>
      <c r="BB143" s="1309">
        <f>AH104+AI107+AK110+AP107+AR104</f>
        <v>3</v>
      </c>
      <c r="BC143" s="1309"/>
      <c r="BD143" s="1310">
        <f t="shared" si="34"/>
        <v>8.1081081081081086E-2</v>
      </c>
      <c r="BE143" s="1311"/>
      <c r="BG143" s="661"/>
      <c r="BH143" s="1271"/>
      <c r="BI143" s="1273"/>
      <c r="BJ143" s="1287"/>
      <c r="BK143" s="1288"/>
      <c r="BL143" s="661"/>
      <c r="BM143" s="1467">
        <f>BD152</f>
        <v>0.10810810810810811</v>
      </c>
      <c r="BN143" s="1468"/>
      <c r="BO143" s="661"/>
      <c r="BP143" s="1287"/>
      <c r="BQ143" s="1288"/>
      <c r="BR143" s="1271"/>
      <c r="BS143" s="1273"/>
      <c r="BT143" s="661"/>
    </row>
    <row r="144" spans="3:72" ht="18.600000000000001" thickTop="1" x14ac:dyDescent="0.3">
      <c r="D144" s="1277" t="s">
        <v>82</v>
      </c>
      <c r="E144" s="1278"/>
      <c r="F144" s="1279"/>
      <c r="G144" s="767">
        <f t="shared" si="31"/>
        <v>2</v>
      </c>
      <c r="H144" s="767"/>
      <c r="I144" s="1194">
        <f t="shared" si="32"/>
        <v>5.4054054054054057E-2</v>
      </c>
      <c r="J144" s="1267"/>
      <c r="L144" s="661"/>
      <c r="M144" s="1284"/>
      <c r="N144" s="1273"/>
      <c r="O144" s="1289"/>
      <c r="P144" s="1290"/>
      <c r="Q144" s="662"/>
      <c r="R144" s="1469"/>
      <c r="S144" s="1113"/>
      <c r="T144" s="662"/>
      <c r="U144" s="1289"/>
      <c r="V144" s="1290"/>
      <c r="W144" s="1271"/>
      <c r="X144" s="1276"/>
      <c r="Y144" s="661"/>
      <c r="AB144" s="1277" t="s">
        <v>82</v>
      </c>
      <c r="AC144" s="1278"/>
      <c r="AD144" s="1279"/>
      <c r="AE144" s="767">
        <f>Q104+R107</f>
        <v>0</v>
      </c>
      <c r="AF144" s="767"/>
      <c r="AG144" s="1194">
        <f t="shared" si="33"/>
        <v>0</v>
      </c>
      <c r="AH144" s="1267"/>
      <c r="AJ144" s="661"/>
      <c r="AK144" s="1284"/>
      <c r="AL144" s="1273"/>
      <c r="AM144" s="1289"/>
      <c r="AN144" s="1290"/>
      <c r="AO144" s="662"/>
      <c r="AP144" s="1469"/>
      <c r="AQ144" s="1113"/>
      <c r="AR144" s="662"/>
      <c r="AS144" s="1289"/>
      <c r="AT144" s="1290"/>
      <c r="AU144" s="1271"/>
      <c r="AV144" s="1276"/>
      <c r="AW144" s="661"/>
      <c r="AY144" s="1277" t="s">
        <v>82</v>
      </c>
      <c r="AZ144" s="1278"/>
      <c r="BA144" s="1279"/>
      <c r="BB144" s="767">
        <f>AH104+AI107</f>
        <v>2</v>
      </c>
      <c r="BC144" s="767"/>
      <c r="BD144" s="1194">
        <f t="shared" si="34"/>
        <v>5.4054054054054057E-2</v>
      </c>
      <c r="BE144" s="1267"/>
      <c r="BG144" s="661"/>
      <c r="BH144" s="1284"/>
      <c r="BI144" s="1273"/>
      <c r="BJ144" s="1289"/>
      <c r="BK144" s="1290"/>
      <c r="BL144" s="662"/>
      <c r="BM144" s="1469"/>
      <c r="BN144" s="1113"/>
      <c r="BO144" s="662"/>
      <c r="BP144" s="1289"/>
      <c r="BQ144" s="1290"/>
      <c r="BR144" s="1271"/>
      <c r="BS144" s="1276"/>
      <c r="BT144" s="661"/>
    </row>
    <row r="145" spans="4:72" ht="18.600000000000001" thickBot="1" x14ac:dyDescent="0.35">
      <c r="D145" s="1277" t="s">
        <v>83</v>
      </c>
      <c r="E145" s="1278"/>
      <c r="F145" s="1279"/>
      <c r="G145" s="767">
        <f t="shared" si="31"/>
        <v>0</v>
      </c>
      <c r="H145" s="767"/>
      <c r="I145" s="1194">
        <f t="shared" si="32"/>
        <v>0</v>
      </c>
      <c r="J145" s="1267"/>
      <c r="L145" s="657"/>
      <c r="M145" s="183"/>
      <c r="N145" s="1292">
        <f>I144</f>
        <v>5.4054054054054057E-2</v>
      </c>
      <c r="O145" s="1269"/>
      <c r="P145" s="1293"/>
      <c r="Q145" s="1297">
        <f>I150</f>
        <v>0.32432432432432434</v>
      </c>
      <c r="R145" s="1298"/>
      <c r="S145" s="1298"/>
      <c r="T145" s="1299"/>
      <c r="U145" s="1268">
        <f>I145</f>
        <v>0</v>
      </c>
      <c r="V145" s="1269"/>
      <c r="W145" s="1273"/>
      <c r="X145" s="169"/>
      <c r="Y145" s="167"/>
      <c r="AB145" s="1277" t="s">
        <v>83</v>
      </c>
      <c r="AC145" s="1278"/>
      <c r="AD145" s="1279"/>
      <c r="AE145" s="767">
        <f>AA104+Y107</f>
        <v>0</v>
      </c>
      <c r="AF145" s="767"/>
      <c r="AG145" s="1194">
        <f t="shared" si="33"/>
        <v>0</v>
      </c>
      <c r="AH145" s="1267"/>
      <c r="AJ145" s="657"/>
      <c r="AK145" s="183"/>
      <c r="AL145" s="1292">
        <f>AG144</f>
        <v>0</v>
      </c>
      <c r="AM145" s="1269"/>
      <c r="AN145" s="1293"/>
      <c r="AO145" s="1297">
        <f>AG150</f>
        <v>0.16216216216216217</v>
      </c>
      <c r="AP145" s="1298"/>
      <c r="AQ145" s="1298"/>
      <c r="AR145" s="1299"/>
      <c r="AS145" s="1268">
        <f>AG145</f>
        <v>0</v>
      </c>
      <c r="AT145" s="1269"/>
      <c r="AU145" s="1273"/>
      <c r="AV145" s="169"/>
      <c r="AW145" s="167"/>
      <c r="AY145" s="1277" t="s">
        <v>83</v>
      </c>
      <c r="AZ145" s="1278"/>
      <c r="BA145" s="1279"/>
      <c r="BB145" s="767">
        <f>AR104+AP107</f>
        <v>0</v>
      </c>
      <c r="BC145" s="767"/>
      <c r="BD145" s="1194">
        <f t="shared" si="34"/>
        <v>0</v>
      </c>
      <c r="BE145" s="1267"/>
      <c r="BG145" s="657"/>
      <c r="BH145" s="183"/>
      <c r="BI145" s="1292">
        <f>BD144</f>
        <v>5.4054054054054057E-2</v>
      </c>
      <c r="BJ145" s="1269"/>
      <c r="BK145" s="1293"/>
      <c r="BL145" s="1297">
        <f>BD150</f>
        <v>0.16216216216216217</v>
      </c>
      <c r="BM145" s="1298"/>
      <c r="BN145" s="1298"/>
      <c r="BO145" s="1299"/>
      <c r="BP145" s="1268">
        <f>BD145</f>
        <v>0</v>
      </c>
      <c r="BQ145" s="1269"/>
      <c r="BR145" s="1273"/>
      <c r="BS145" s="169"/>
      <c r="BT145" s="167"/>
    </row>
    <row r="146" spans="4:72" ht="19.2" thickTop="1" thickBot="1" x14ac:dyDescent="0.35">
      <c r="D146" s="1277" t="s">
        <v>84</v>
      </c>
      <c r="E146" s="1278"/>
      <c r="F146" s="1279"/>
      <c r="G146" s="777">
        <f t="shared" si="31"/>
        <v>1</v>
      </c>
      <c r="H146" s="767"/>
      <c r="I146" s="1194">
        <f t="shared" si="32"/>
        <v>2.7027027027027029E-2</v>
      </c>
      <c r="J146" s="1267"/>
      <c r="L146" s="657"/>
      <c r="M146" s="184"/>
      <c r="N146" s="1292"/>
      <c r="O146" s="1272"/>
      <c r="P146" s="1294"/>
      <c r="Q146" s="1300"/>
      <c r="R146" s="1301"/>
      <c r="S146" s="1301"/>
      <c r="T146" s="1302"/>
      <c r="U146" s="1271"/>
      <c r="V146" s="1272"/>
      <c r="W146" s="1273"/>
      <c r="X146" s="657"/>
      <c r="Y146" s="167"/>
      <c r="AB146" s="1277" t="s">
        <v>84</v>
      </c>
      <c r="AC146" s="1278"/>
      <c r="AD146" s="1279"/>
      <c r="AE146" s="777">
        <f>T110</f>
        <v>0</v>
      </c>
      <c r="AF146" s="767"/>
      <c r="AG146" s="1194">
        <f t="shared" si="33"/>
        <v>0</v>
      </c>
      <c r="AH146" s="1267"/>
      <c r="AJ146" s="657"/>
      <c r="AK146" s="184"/>
      <c r="AL146" s="1292"/>
      <c r="AM146" s="1272"/>
      <c r="AN146" s="1294"/>
      <c r="AO146" s="1300"/>
      <c r="AP146" s="1301"/>
      <c r="AQ146" s="1301"/>
      <c r="AR146" s="1302"/>
      <c r="AS146" s="1271"/>
      <c r="AT146" s="1272"/>
      <c r="AU146" s="1273"/>
      <c r="AV146" s="657"/>
      <c r="AW146" s="167"/>
      <c r="AY146" s="1277" t="s">
        <v>84</v>
      </c>
      <c r="AZ146" s="1278"/>
      <c r="BA146" s="1279"/>
      <c r="BB146" s="777">
        <f>AK110</f>
        <v>1</v>
      </c>
      <c r="BC146" s="767"/>
      <c r="BD146" s="1194">
        <f t="shared" si="34"/>
        <v>2.7027027027027029E-2</v>
      </c>
      <c r="BE146" s="1267"/>
      <c r="BG146" s="657"/>
      <c r="BH146" s="184"/>
      <c r="BI146" s="1292"/>
      <c r="BJ146" s="1272"/>
      <c r="BK146" s="1294"/>
      <c r="BL146" s="1300"/>
      <c r="BM146" s="1301"/>
      <c r="BN146" s="1301"/>
      <c r="BO146" s="1302"/>
      <c r="BP146" s="1271"/>
      <c r="BQ146" s="1272"/>
      <c r="BR146" s="1273"/>
      <c r="BS146" s="657"/>
      <c r="BT146" s="167"/>
    </row>
    <row r="147" spans="4:72" ht="18.600000000000001" thickTop="1" x14ac:dyDescent="0.3">
      <c r="D147" s="1306" t="s">
        <v>61</v>
      </c>
      <c r="E147" s="1307"/>
      <c r="F147" s="1308"/>
      <c r="G147" s="1309">
        <f t="shared" si="31"/>
        <v>14</v>
      </c>
      <c r="H147" s="1309"/>
      <c r="I147" s="1310">
        <f t="shared" si="32"/>
        <v>0.3783783783783784</v>
      </c>
      <c r="J147" s="1311"/>
      <c r="L147" s="657"/>
      <c r="M147" s="184"/>
      <c r="N147" s="1295"/>
      <c r="O147" s="1087"/>
      <c r="P147" s="1296"/>
      <c r="Q147" s="1303"/>
      <c r="R147" s="1304"/>
      <c r="S147" s="1304"/>
      <c r="T147" s="1305"/>
      <c r="U147" s="1274"/>
      <c r="V147" s="1275"/>
      <c r="W147" s="1276"/>
      <c r="X147" s="657"/>
      <c r="Y147" s="167"/>
      <c r="AB147" s="1306" t="s">
        <v>61</v>
      </c>
      <c r="AC147" s="1307"/>
      <c r="AD147" s="1308"/>
      <c r="AE147" s="1309">
        <f>S104+U107+Y104</f>
        <v>8</v>
      </c>
      <c r="AF147" s="1309"/>
      <c r="AG147" s="1310">
        <f t="shared" si="33"/>
        <v>0.21621621621621623</v>
      </c>
      <c r="AH147" s="1311"/>
      <c r="AJ147" s="657"/>
      <c r="AK147" s="184"/>
      <c r="AL147" s="1295"/>
      <c r="AM147" s="1087"/>
      <c r="AN147" s="1296"/>
      <c r="AO147" s="1303"/>
      <c r="AP147" s="1304"/>
      <c r="AQ147" s="1304"/>
      <c r="AR147" s="1305"/>
      <c r="AS147" s="1274"/>
      <c r="AT147" s="1275"/>
      <c r="AU147" s="1276"/>
      <c r="AV147" s="657"/>
      <c r="AW147" s="167"/>
      <c r="AY147" s="1306" t="s">
        <v>61</v>
      </c>
      <c r="AZ147" s="1307"/>
      <c r="BA147" s="1308"/>
      <c r="BB147" s="1309">
        <f>AJ104+AL107+AP104</f>
        <v>6</v>
      </c>
      <c r="BC147" s="1309"/>
      <c r="BD147" s="1310">
        <f t="shared" si="34"/>
        <v>0.16216216216216217</v>
      </c>
      <c r="BE147" s="1311"/>
      <c r="BG147" s="657"/>
      <c r="BH147" s="184"/>
      <c r="BI147" s="1295"/>
      <c r="BJ147" s="1087"/>
      <c r="BK147" s="1296"/>
      <c r="BL147" s="1303"/>
      <c r="BM147" s="1304"/>
      <c r="BN147" s="1304"/>
      <c r="BO147" s="1305"/>
      <c r="BP147" s="1274"/>
      <c r="BQ147" s="1275"/>
      <c r="BR147" s="1276"/>
      <c r="BS147" s="657"/>
      <c r="BT147" s="167"/>
    </row>
    <row r="148" spans="4:72" ht="18" x14ac:dyDescent="0.3">
      <c r="D148" s="1277" t="s">
        <v>85</v>
      </c>
      <c r="E148" s="1278"/>
      <c r="F148" s="1279"/>
      <c r="G148" s="777">
        <f t="shared" si="31"/>
        <v>0</v>
      </c>
      <c r="H148" s="767"/>
      <c r="I148" s="1194">
        <f t="shared" si="32"/>
        <v>0</v>
      </c>
      <c r="J148" s="1267"/>
      <c r="L148" s="657"/>
      <c r="M148" s="663"/>
      <c r="N148" s="664"/>
      <c r="O148" s="665"/>
      <c r="P148" s="1268">
        <f>I146</f>
        <v>2.7027027027027029E-2</v>
      </c>
      <c r="Q148" s="1269"/>
      <c r="R148" s="1269"/>
      <c r="S148" s="1269"/>
      <c r="T148" s="1269"/>
      <c r="U148" s="1270"/>
      <c r="V148" s="666"/>
      <c r="W148" s="667"/>
      <c r="X148" s="137"/>
      <c r="Y148" s="167"/>
      <c r="AB148" s="1277" t="s">
        <v>85</v>
      </c>
      <c r="AC148" s="1278"/>
      <c r="AD148" s="1279"/>
      <c r="AE148" s="777">
        <f>S104</f>
        <v>0</v>
      </c>
      <c r="AF148" s="767"/>
      <c r="AG148" s="1194">
        <f t="shared" si="33"/>
        <v>0</v>
      </c>
      <c r="AH148" s="1267"/>
      <c r="AJ148" s="657"/>
      <c r="AK148" s="663"/>
      <c r="AL148" s="664"/>
      <c r="AM148" s="665"/>
      <c r="AN148" s="1268">
        <f>AG146</f>
        <v>0</v>
      </c>
      <c r="AO148" s="1269"/>
      <c r="AP148" s="1269"/>
      <c r="AQ148" s="1269"/>
      <c r="AR148" s="1269"/>
      <c r="AS148" s="1270"/>
      <c r="AT148" s="666"/>
      <c r="AU148" s="667"/>
      <c r="AV148" s="137"/>
      <c r="AW148" s="167"/>
      <c r="AY148" s="1277" t="s">
        <v>85</v>
      </c>
      <c r="AZ148" s="1278"/>
      <c r="BA148" s="1279"/>
      <c r="BB148" s="777">
        <f>AJ104</f>
        <v>0</v>
      </c>
      <c r="BC148" s="767"/>
      <c r="BD148" s="1194">
        <f t="shared" si="34"/>
        <v>0</v>
      </c>
      <c r="BE148" s="1267"/>
      <c r="BG148" s="657"/>
      <c r="BH148" s="663"/>
      <c r="BI148" s="664"/>
      <c r="BJ148" s="665"/>
      <c r="BK148" s="1268">
        <f>BD146</f>
        <v>2.7027027027027029E-2</v>
      </c>
      <c r="BL148" s="1269"/>
      <c r="BM148" s="1269"/>
      <c r="BN148" s="1269"/>
      <c r="BO148" s="1269"/>
      <c r="BP148" s="1270"/>
      <c r="BQ148" s="666"/>
      <c r="BR148" s="667"/>
      <c r="BS148" s="137"/>
      <c r="BT148" s="167"/>
    </row>
    <row r="149" spans="4:72" ht="18" x14ac:dyDescent="0.3">
      <c r="D149" s="1277" t="s">
        <v>86</v>
      </c>
      <c r="E149" s="1278"/>
      <c r="F149" s="1279"/>
      <c r="G149" s="777">
        <f t="shared" si="31"/>
        <v>2</v>
      </c>
      <c r="H149" s="767"/>
      <c r="I149" s="1194">
        <f t="shared" si="32"/>
        <v>5.4054054054054057E-2</v>
      </c>
      <c r="J149" s="1267"/>
      <c r="L149" s="657"/>
      <c r="M149" s="663"/>
      <c r="N149" s="663"/>
      <c r="O149" s="668"/>
      <c r="P149" s="1271"/>
      <c r="Q149" s="1272"/>
      <c r="R149" s="1272"/>
      <c r="S149" s="1272"/>
      <c r="T149" s="1272"/>
      <c r="U149" s="1273"/>
      <c r="V149" s="669"/>
      <c r="W149" s="663"/>
      <c r="X149" s="137"/>
      <c r="Y149" s="167"/>
      <c r="AB149" s="1277" t="s">
        <v>86</v>
      </c>
      <c r="AC149" s="1278"/>
      <c r="AD149" s="1279"/>
      <c r="AE149" s="777">
        <f>Y104</f>
        <v>2</v>
      </c>
      <c r="AF149" s="767"/>
      <c r="AG149" s="1194">
        <f t="shared" si="33"/>
        <v>5.4054054054054057E-2</v>
      </c>
      <c r="AH149" s="1267"/>
      <c r="AJ149" s="657"/>
      <c r="AK149" s="663"/>
      <c r="AL149" s="663"/>
      <c r="AM149" s="668"/>
      <c r="AN149" s="1271"/>
      <c r="AO149" s="1272"/>
      <c r="AP149" s="1272"/>
      <c r="AQ149" s="1272"/>
      <c r="AR149" s="1272"/>
      <c r="AS149" s="1273"/>
      <c r="AT149" s="669"/>
      <c r="AU149" s="663"/>
      <c r="AV149" s="137"/>
      <c r="AW149" s="167"/>
      <c r="AY149" s="1277" t="s">
        <v>86</v>
      </c>
      <c r="AZ149" s="1278"/>
      <c r="BA149" s="1279"/>
      <c r="BB149" s="777">
        <f>AP104</f>
        <v>0</v>
      </c>
      <c r="BC149" s="767"/>
      <c r="BD149" s="1194">
        <f t="shared" si="34"/>
        <v>0</v>
      </c>
      <c r="BE149" s="1267"/>
      <c r="BG149" s="657"/>
      <c r="BH149" s="663"/>
      <c r="BI149" s="663"/>
      <c r="BJ149" s="668"/>
      <c r="BK149" s="1271"/>
      <c r="BL149" s="1272"/>
      <c r="BM149" s="1272"/>
      <c r="BN149" s="1272"/>
      <c r="BO149" s="1272"/>
      <c r="BP149" s="1273"/>
      <c r="BQ149" s="669"/>
      <c r="BR149" s="663"/>
      <c r="BS149" s="137"/>
      <c r="BT149" s="167"/>
    </row>
    <row r="150" spans="4:72" ht="18" x14ac:dyDescent="0.3">
      <c r="D150" s="1277" t="s">
        <v>87</v>
      </c>
      <c r="E150" s="1278"/>
      <c r="F150" s="1279"/>
      <c r="G150" s="777">
        <f t="shared" si="31"/>
        <v>12</v>
      </c>
      <c r="H150" s="767"/>
      <c r="I150" s="1194">
        <f t="shared" si="32"/>
        <v>0.32432432432432434</v>
      </c>
      <c r="J150" s="1267"/>
      <c r="L150" s="658"/>
      <c r="M150" s="670"/>
      <c r="N150" s="670"/>
      <c r="O150" s="671"/>
      <c r="P150" s="1274"/>
      <c r="Q150" s="1275"/>
      <c r="R150" s="1275"/>
      <c r="S150" s="1275"/>
      <c r="T150" s="1275"/>
      <c r="U150" s="1276"/>
      <c r="V150" s="672"/>
      <c r="W150" s="670"/>
      <c r="X150" s="673"/>
      <c r="Y150" s="659"/>
      <c r="AB150" s="1277" t="s">
        <v>87</v>
      </c>
      <c r="AC150" s="1278"/>
      <c r="AD150" s="1279"/>
      <c r="AE150" s="777">
        <f>U107</f>
        <v>6</v>
      </c>
      <c r="AF150" s="767"/>
      <c r="AG150" s="1194">
        <f t="shared" si="33"/>
        <v>0.16216216216216217</v>
      </c>
      <c r="AH150" s="1267"/>
      <c r="AJ150" s="658"/>
      <c r="AK150" s="670"/>
      <c r="AL150" s="670"/>
      <c r="AM150" s="671"/>
      <c r="AN150" s="1274"/>
      <c r="AO150" s="1275"/>
      <c r="AP150" s="1275"/>
      <c r="AQ150" s="1275"/>
      <c r="AR150" s="1275"/>
      <c r="AS150" s="1276"/>
      <c r="AT150" s="672"/>
      <c r="AU150" s="670"/>
      <c r="AV150" s="673"/>
      <c r="AW150" s="659"/>
      <c r="AY150" s="1277" t="s">
        <v>87</v>
      </c>
      <c r="AZ150" s="1278"/>
      <c r="BA150" s="1279"/>
      <c r="BB150" s="777">
        <f>AL107</f>
        <v>6</v>
      </c>
      <c r="BC150" s="767"/>
      <c r="BD150" s="1194">
        <f t="shared" si="34"/>
        <v>0.16216216216216217</v>
      </c>
      <c r="BE150" s="1267"/>
      <c r="BG150" s="658"/>
      <c r="BH150" s="670"/>
      <c r="BI150" s="670"/>
      <c r="BJ150" s="671"/>
      <c r="BK150" s="1274"/>
      <c r="BL150" s="1275"/>
      <c r="BM150" s="1275"/>
      <c r="BN150" s="1275"/>
      <c r="BO150" s="1275"/>
      <c r="BP150" s="1276"/>
      <c r="BQ150" s="672"/>
      <c r="BR150" s="670"/>
      <c r="BS150" s="673"/>
      <c r="BT150" s="659"/>
    </row>
    <row r="151" spans="4:72" ht="15.6" x14ac:dyDescent="0.3">
      <c r="D151" s="1306" t="s">
        <v>64</v>
      </c>
      <c r="E151" s="1307"/>
      <c r="F151" s="1308"/>
      <c r="G151" s="1309">
        <f t="shared" si="31"/>
        <v>6</v>
      </c>
      <c r="H151" s="1309"/>
      <c r="I151" s="1310">
        <f t="shared" si="32"/>
        <v>0.16216216216216217</v>
      </c>
      <c r="J151" s="1311"/>
      <c r="Q151" s="3"/>
      <c r="AB151" s="1306" t="s">
        <v>64</v>
      </c>
      <c r="AC151" s="1307"/>
      <c r="AD151" s="1308"/>
      <c r="AE151" s="1470">
        <f>U101</f>
        <v>3</v>
      </c>
      <c r="AF151" s="1309"/>
      <c r="AG151" s="1310">
        <f t="shared" si="33"/>
        <v>8.1081081081081086E-2</v>
      </c>
      <c r="AH151" s="1311"/>
      <c r="AY151" s="1306" t="s">
        <v>64</v>
      </c>
      <c r="AZ151" s="1307"/>
      <c r="BA151" s="1308"/>
      <c r="BB151" s="1470">
        <f>AL101</f>
        <v>3</v>
      </c>
      <c r="BC151" s="1309"/>
      <c r="BD151" s="1310">
        <f t="shared" si="34"/>
        <v>8.1081081081081086E-2</v>
      </c>
      <c r="BE151" s="1311"/>
    </row>
    <row r="152" spans="4:72" ht="16.2" thickBot="1" x14ac:dyDescent="0.35">
      <c r="D152" s="1471" t="s">
        <v>88</v>
      </c>
      <c r="E152" s="1472"/>
      <c r="F152" s="1472"/>
      <c r="G152" s="1475">
        <f t="shared" si="31"/>
        <v>5</v>
      </c>
      <c r="H152" s="1473"/>
      <c r="I152" s="1474">
        <f t="shared" si="32"/>
        <v>0.13513513513513514</v>
      </c>
      <c r="J152" s="1065"/>
      <c r="Q152" s="3"/>
      <c r="AB152" s="1471" t="s">
        <v>88</v>
      </c>
      <c r="AC152" s="1472"/>
      <c r="AD152" s="1472"/>
      <c r="AE152" s="1475">
        <f>V105</f>
        <v>1</v>
      </c>
      <c r="AF152" s="1473"/>
      <c r="AG152" s="1474">
        <f t="shared" si="33"/>
        <v>2.7027027027027029E-2</v>
      </c>
      <c r="AH152" s="1065"/>
      <c r="AY152" s="1471" t="s">
        <v>88</v>
      </c>
      <c r="AZ152" s="1472"/>
      <c r="BA152" s="1472"/>
      <c r="BB152" s="1475">
        <f>AM105</f>
        <v>4</v>
      </c>
      <c r="BC152" s="1473"/>
      <c r="BD152" s="1474">
        <f t="shared" si="34"/>
        <v>0.10810810810810811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1485" t="s">
        <v>95</v>
      </c>
      <c r="E156" s="1486"/>
      <c r="F156" s="1486"/>
      <c r="G156" s="1486"/>
      <c r="H156" s="1486"/>
      <c r="I156" s="1486"/>
      <c r="J156" s="1486"/>
      <c r="K156" s="1486"/>
      <c r="L156" s="1486"/>
      <c r="M156" s="1486"/>
      <c r="N156" s="1486"/>
      <c r="O156" s="1487"/>
      <c r="P156" s="1487"/>
      <c r="Q156" s="1488"/>
    </row>
    <row r="157" spans="4:72" ht="22.2" thickTop="1" thickBot="1" x14ac:dyDescent="0.45">
      <c r="D157" s="674"/>
      <c r="E157" s="675"/>
      <c r="F157" s="676"/>
      <c r="G157" s="1489" t="s">
        <v>65</v>
      </c>
      <c r="H157" s="1490"/>
      <c r="I157" s="1491"/>
      <c r="J157" s="1020"/>
      <c r="K157" s="1489"/>
      <c r="L157" s="1490"/>
      <c r="M157" s="1491"/>
      <c r="N157" s="677"/>
      <c r="O157" s="1492" t="s">
        <v>96</v>
      </c>
      <c r="P157" s="1493"/>
      <c r="Q157" s="1494"/>
      <c r="R157" s="1024"/>
      <c r="S157" s="1495"/>
      <c r="T157" s="1496"/>
      <c r="U157" s="1497"/>
      <c r="V157" s="1028"/>
      <c r="W157" s="1492"/>
      <c r="X157" s="1493"/>
      <c r="Y157" s="1494"/>
      <c r="Z157" s="678"/>
      <c r="AA157" s="1498" t="s">
        <v>97</v>
      </c>
      <c r="AB157" s="1499"/>
      <c r="AC157" s="1500"/>
      <c r="AD157" s="1020"/>
      <c r="AE157" s="1498"/>
      <c r="AF157" s="1499"/>
      <c r="AG157" s="1500"/>
      <c r="AH157" s="1028"/>
      <c r="AI157" s="1498"/>
      <c r="AJ157" s="1499"/>
      <c r="AK157" s="1500"/>
      <c r="AL157" s="678"/>
      <c r="AM157" s="1501" t="s">
        <v>98</v>
      </c>
      <c r="AN157" s="1502"/>
      <c r="AO157" s="1503"/>
      <c r="AP157" s="191"/>
      <c r="AQ157" s="1504" t="s">
        <v>64</v>
      </c>
      <c r="AR157" s="1505"/>
      <c r="AS157" s="1506"/>
    </row>
    <row r="158" spans="4:72" ht="24.6" thickTop="1" thickBot="1" x14ac:dyDescent="0.5">
      <c r="D158" s="679"/>
      <c r="E158" s="680"/>
      <c r="F158" s="681"/>
      <c r="G158" s="1507" t="s">
        <v>99</v>
      </c>
      <c r="H158" s="1508"/>
      <c r="I158" s="1509"/>
      <c r="J158" s="133"/>
      <c r="K158" s="1507" t="s">
        <v>100</v>
      </c>
      <c r="L158" s="1508"/>
      <c r="M158" s="1509"/>
      <c r="N158" s="127"/>
      <c r="O158" s="1510" t="s">
        <v>99</v>
      </c>
      <c r="P158" s="1511"/>
      <c r="Q158" s="1512"/>
      <c r="R158" s="191"/>
      <c r="S158" s="1513" t="s">
        <v>101</v>
      </c>
      <c r="T158" s="1514"/>
      <c r="U158" s="1515"/>
      <c r="W158" s="1510" t="s">
        <v>100</v>
      </c>
      <c r="X158" s="1511"/>
      <c r="Y158" s="1516"/>
      <c r="Z158" s="682"/>
      <c r="AA158" s="1517" t="s">
        <v>99</v>
      </c>
      <c r="AB158" s="1518"/>
      <c r="AC158" s="1050"/>
      <c r="AD158" s="191"/>
      <c r="AE158" s="1519" t="s">
        <v>101</v>
      </c>
      <c r="AF158" s="1519"/>
      <c r="AG158" s="1519"/>
      <c r="AI158" s="1517" t="s">
        <v>100</v>
      </c>
      <c r="AJ158" s="1518"/>
      <c r="AK158" s="1520"/>
      <c r="AL158" s="682"/>
      <c r="AM158" s="121"/>
      <c r="AN158" s="155"/>
      <c r="AO158" s="157"/>
      <c r="AP158" s="191"/>
      <c r="AQ158" s="677"/>
      <c r="AR158" s="683"/>
      <c r="AS158" s="684"/>
      <c r="AV158" s="1485" t="s">
        <v>95</v>
      </c>
      <c r="AW158" s="1486"/>
      <c r="AX158" s="1486"/>
      <c r="AY158" s="1486"/>
      <c r="AZ158" s="1486"/>
      <c r="BA158" s="1486"/>
      <c r="BB158" s="1486"/>
      <c r="BC158" s="1486"/>
      <c r="BD158" s="1486"/>
      <c r="BE158" s="1486"/>
      <c r="BF158" s="1486"/>
      <c r="BG158" s="1486"/>
      <c r="BH158" s="1486"/>
      <c r="BI158" s="1521"/>
    </row>
    <row r="159" spans="4:72" ht="22.2" thickTop="1" thickBot="1" x14ac:dyDescent="0.35">
      <c r="D159" s="1522" t="s">
        <v>102</v>
      </c>
      <c r="E159" s="970"/>
      <c r="F159" s="118"/>
      <c r="G159" s="685" t="s">
        <v>103</v>
      </c>
      <c r="H159" s="686" t="s">
        <v>104</v>
      </c>
      <c r="I159" s="687" t="s">
        <v>105</v>
      </c>
      <c r="J159" s="117"/>
      <c r="K159" s="685" t="s">
        <v>103</v>
      </c>
      <c r="L159" s="686" t="s">
        <v>104</v>
      </c>
      <c r="M159" s="687" t="s">
        <v>105</v>
      </c>
      <c r="N159" s="117"/>
      <c r="O159" s="685" t="s">
        <v>103</v>
      </c>
      <c r="P159" s="686" t="s">
        <v>104</v>
      </c>
      <c r="Q159" s="688" t="s">
        <v>105</v>
      </c>
      <c r="R159"/>
      <c r="S159" s="689" t="s">
        <v>103</v>
      </c>
      <c r="T159" s="197" t="s">
        <v>104</v>
      </c>
      <c r="U159" s="690" t="s">
        <v>105</v>
      </c>
      <c r="W159" s="685" t="s">
        <v>103</v>
      </c>
      <c r="X159" s="686" t="s">
        <v>104</v>
      </c>
      <c r="Y159" s="687" t="s">
        <v>105</v>
      </c>
      <c r="Z159" s="691"/>
      <c r="AA159" s="685" t="s">
        <v>103</v>
      </c>
      <c r="AB159" s="686" t="s">
        <v>104</v>
      </c>
      <c r="AC159" s="688" t="s">
        <v>105</v>
      </c>
      <c r="AD159"/>
      <c r="AE159" s="692" t="s">
        <v>103</v>
      </c>
      <c r="AF159" s="197" t="s">
        <v>104</v>
      </c>
      <c r="AG159" s="693" t="s">
        <v>105</v>
      </c>
      <c r="AI159" s="685" t="s">
        <v>103</v>
      </c>
      <c r="AJ159" s="686" t="s">
        <v>104</v>
      </c>
      <c r="AK159" s="687" t="s">
        <v>105</v>
      </c>
      <c r="AL159" s="691"/>
      <c r="AM159" s="685" t="s">
        <v>103</v>
      </c>
      <c r="AN159" s="686" t="s">
        <v>104</v>
      </c>
      <c r="AO159" s="687" t="s">
        <v>105</v>
      </c>
      <c r="AP159"/>
      <c r="AQ159" s="694" t="s">
        <v>103</v>
      </c>
      <c r="AR159" s="695" t="s">
        <v>104</v>
      </c>
      <c r="AS159" s="696" t="s">
        <v>105</v>
      </c>
      <c r="AV159" s="1523"/>
      <c r="AW159" s="1524"/>
      <c r="AX159" s="1523"/>
      <c r="AY159" s="1524"/>
      <c r="AZ159" s="697"/>
      <c r="BA159" s="1527"/>
      <c r="BB159" s="1528"/>
      <c r="BC159" s="1337"/>
      <c r="BD159" s="1338"/>
      <c r="BE159" s="698"/>
      <c r="BF159" s="1523"/>
      <c r="BG159" s="1524"/>
      <c r="BH159" s="1523"/>
      <c r="BI159" s="1524"/>
      <c r="BJ159" s="1533" t="s">
        <v>77</v>
      </c>
      <c r="BK159" s="1533"/>
      <c r="BL159" s="1533"/>
      <c r="BM159" s="1533"/>
      <c r="BN159" s="988"/>
    </row>
    <row r="160" spans="4:72" ht="19.2" thickTop="1" thickBot="1" x14ac:dyDescent="0.35">
      <c r="D160" s="1534"/>
      <c r="E160" s="1535"/>
      <c r="F160" s="118"/>
      <c r="G160" s="699"/>
      <c r="H160" s="700"/>
      <c r="I160" s="701"/>
      <c r="J160" s="118"/>
      <c r="K160" s="699"/>
      <c r="L160" s="700"/>
      <c r="M160" s="701"/>
      <c r="N160" s="118"/>
      <c r="O160" s="699"/>
      <c r="P160" s="700"/>
      <c r="Q160" s="702"/>
      <c r="R160" s="115"/>
      <c r="S160" s="699"/>
      <c r="T160" s="700"/>
      <c r="U160" s="701"/>
      <c r="W160" s="699"/>
      <c r="X160" s="700"/>
      <c r="Y160" s="701"/>
      <c r="Z160" s="691"/>
      <c r="AA160" s="699"/>
      <c r="AB160" s="700"/>
      <c r="AC160" s="702"/>
      <c r="AD160"/>
      <c r="AE160" s="699"/>
      <c r="AF160" s="700"/>
      <c r="AG160" s="701"/>
      <c r="AI160" s="699"/>
      <c r="AJ160" s="700"/>
      <c r="AK160" s="701"/>
      <c r="AL160" s="691"/>
      <c r="AM160" s="699"/>
      <c r="AN160" s="700"/>
      <c r="AO160" s="701"/>
      <c r="AP160"/>
      <c r="AQ160" s="699"/>
      <c r="AR160" s="700"/>
      <c r="AS160" s="701"/>
      <c r="AV160" s="1523"/>
      <c r="AW160" s="1524"/>
      <c r="AX160" s="1523"/>
      <c r="AY160" s="1524"/>
      <c r="AZ160" s="697"/>
      <c r="BA160" s="1529"/>
      <c r="BB160" s="1530"/>
      <c r="BC160" s="1340"/>
      <c r="BD160" s="1341"/>
      <c r="BE160" s="698"/>
      <c r="BF160" s="1523"/>
      <c r="BG160" s="1524"/>
      <c r="BH160" s="1523"/>
      <c r="BI160" s="1524"/>
      <c r="BJ160" s="1533"/>
      <c r="BK160" s="1533"/>
      <c r="BL160" s="1533"/>
      <c r="BM160" s="1533"/>
      <c r="BN160" s="988"/>
    </row>
    <row r="161" spans="4:66" ht="19.2" thickTop="1" thickBot="1" x14ac:dyDescent="0.35">
      <c r="D161" s="1534"/>
      <c r="E161" s="1535"/>
      <c r="F161" s="118"/>
      <c r="G161" s="699"/>
      <c r="H161" s="700"/>
      <c r="I161" s="701"/>
      <c r="J161" s="118"/>
      <c r="K161" s="699"/>
      <c r="L161" s="700"/>
      <c r="M161" s="701"/>
      <c r="N161" s="118"/>
      <c r="O161" s="699"/>
      <c r="P161" s="700"/>
      <c r="Q161" s="702"/>
      <c r="R161" s="115"/>
      <c r="S161" s="699"/>
      <c r="T161" s="700"/>
      <c r="U161" s="701"/>
      <c r="W161" s="699"/>
      <c r="X161" s="700"/>
      <c r="Y161" s="701"/>
      <c r="Z161" s="691"/>
      <c r="AA161" s="699"/>
      <c r="AB161" s="700"/>
      <c r="AC161" s="702"/>
      <c r="AD161"/>
      <c r="AE161" s="699"/>
      <c r="AF161" s="700"/>
      <c r="AG161" s="701"/>
      <c r="AI161" s="699"/>
      <c r="AJ161" s="700"/>
      <c r="AK161" s="701"/>
      <c r="AL161" s="691"/>
      <c r="AM161" s="699"/>
      <c r="AN161" s="700"/>
      <c r="AO161" s="701"/>
      <c r="AP161"/>
      <c r="AQ161" s="699"/>
      <c r="AR161" s="700"/>
      <c r="AS161" s="701"/>
      <c r="AV161" s="1525"/>
      <c r="AW161" s="1526"/>
      <c r="AX161" s="1525"/>
      <c r="AY161" s="1526"/>
      <c r="AZ161" s="703"/>
      <c r="BA161" s="1531"/>
      <c r="BB161" s="1532"/>
      <c r="BC161" s="1343"/>
      <c r="BD161" s="986"/>
      <c r="BE161" s="704"/>
      <c r="BF161" s="1525"/>
      <c r="BG161" s="1526"/>
      <c r="BH161" s="1525"/>
      <c r="BI161" s="1526"/>
      <c r="BJ161" s="1533"/>
      <c r="BK161" s="1533"/>
      <c r="BL161" s="1533"/>
      <c r="BM161" s="1533"/>
      <c r="BN161" s="988"/>
    </row>
    <row r="162" spans="4:66" ht="19.2" thickTop="1" thickBot="1" x14ac:dyDescent="0.35">
      <c r="D162" s="1534"/>
      <c r="E162" s="1535"/>
      <c r="F162" s="118"/>
      <c r="G162" s="699"/>
      <c r="H162" s="700"/>
      <c r="I162" s="701"/>
      <c r="J162" s="118"/>
      <c r="K162" s="699"/>
      <c r="L162" s="700"/>
      <c r="M162" s="701"/>
      <c r="N162" s="118"/>
      <c r="O162" s="699"/>
      <c r="P162" s="700"/>
      <c r="Q162" s="702"/>
      <c r="R162" s="115"/>
      <c r="S162" s="699"/>
      <c r="T162" s="700"/>
      <c r="U162" s="701"/>
      <c r="W162" s="699"/>
      <c r="X162" s="700"/>
      <c r="Y162" s="701"/>
      <c r="Z162" s="691"/>
      <c r="AA162" s="699"/>
      <c r="AB162" s="700"/>
      <c r="AC162" s="702"/>
      <c r="AD162"/>
      <c r="AE162" s="699"/>
      <c r="AF162" s="700"/>
      <c r="AG162" s="701"/>
      <c r="AI162" s="699"/>
      <c r="AJ162" s="700"/>
      <c r="AK162" s="701"/>
      <c r="AL162" s="691"/>
      <c r="AM162" s="699"/>
      <c r="AN162" s="700"/>
      <c r="AO162" s="701"/>
      <c r="AP162"/>
      <c r="AQ162" s="699"/>
      <c r="AR162" s="700"/>
      <c r="AS162" s="701"/>
      <c r="AV162" s="139"/>
      <c r="AW162" s="1536"/>
      <c r="AX162" s="1537"/>
      <c r="AY162" s="1542"/>
      <c r="AZ162" s="1543"/>
      <c r="BA162" s="697"/>
      <c r="BB162" s="1548"/>
      <c r="BC162" s="1548"/>
      <c r="BD162" s="698"/>
      <c r="BE162" s="1542"/>
      <c r="BF162" s="1543"/>
      <c r="BG162" s="1536"/>
      <c r="BH162" s="1537"/>
      <c r="BI162" s="139"/>
      <c r="BJ162" s="1533"/>
      <c r="BK162" s="1533"/>
      <c r="BL162" s="1533"/>
      <c r="BM162" s="1533"/>
      <c r="BN162" s="988"/>
    </row>
    <row r="163" spans="4:66" ht="19.2" thickTop="1" thickBot="1" x14ac:dyDescent="0.35">
      <c r="D163" s="1534"/>
      <c r="E163" s="1535"/>
      <c r="F163" s="118"/>
      <c r="G163" s="699"/>
      <c r="H163" s="700"/>
      <c r="I163" s="701"/>
      <c r="J163" s="118"/>
      <c r="K163" s="699"/>
      <c r="L163" s="700"/>
      <c r="M163" s="701"/>
      <c r="N163" s="118"/>
      <c r="O163" s="699"/>
      <c r="P163" s="700"/>
      <c r="Q163" s="702"/>
      <c r="R163" s="115"/>
      <c r="S163" s="699"/>
      <c r="T163" s="700"/>
      <c r="U163" s="701"/>
      <c r="W163" s="699"/>
      <c r="X163" s="700"/>
      <c r="Y163" s="701"/>
      <c r="Z163" s="691"/>
      <c r="AA163" s="699"/>
      <c r="AB163" s="700"/>
      <c r="AC163" s="702"/>
      <c r="AD163"/>
      <c r="AE163" s="699"/>
      <c r="AF163" s="700"/>
      <c r="AG163" s="701"/>
      <c r="AI163" s="699"/>
      <c r="AJ163" s="700"/>
      <c r="AK163" s="701"/>
      <c r="AL163" s="691"/>
      <c r="AM163" s="699"/>
      <c r="AN163" s="700"/>
      <c r="AO163" s="701"/>
      <c r="AP163"/>
      <c r="AQ163" s="699"/>
      <c r="AR163" s="700"/>
      <c r="AS163" s="701"/>
      <c r="AV163" s="140"/>
      <c r="AW163" s="1538"/>
      <c r="AX163" s="1539"/>
      <c r="AY163" s="1544"/>
      <c r="AZ163" s="1545"/>
      <c r="BA163" s="140"/>
      <c r="BB163" s="1549"/>
      <c r="BC163" s="1549"/>
      <c r="BD163" s="140"/>
      <c r="BE163" s="1544"/>
      <c r="BF163" s="1545"/>
      <c r="BG163" s="1538"/>
      <c r="BH163" s="1539"/>
      <c r="BI163" s="140"/>
      <c r="BJ163" s="1533"/>
      <c r="BK163" s="1533"/>
      <c r="BL163" s="1533"/>
      <c r="BM163" s="1533"/>
      <c r="BN163" s="988"/>
    </row>
    <row r="164" spans="4:66" ht="19.2" thickTop="1" thickBot="1" x14ac:dyDescent="0.35">
      <c r="D164" s="1534"/>
      <c r="E164" s="1535"/>
      <c r="F164" s="118"/>
      <c r="G164" s="699"/>
      <c r="H164" s="700"/>
      <c r="I164" s="701"/>
      <c r="J164" s="118"/>
      <c r="K164" s="699"/>
      <c r="L164" s="700"/>
      <c r="M164" s="701"/>
      <c r="N164" s="118"/>
      <c r="O164" s="699"/>
      <c r="P164" s="700"/>
      <c r="Q164" s="702"/>
      <c r="R164" s="115"/>
      <c r="S164" s="699"/>
      <c r="T164" s="700"/>
      <c r="U164" s="701"/>
      <c r="W164" s="699"/>
      <c r="X164" s="700"/>
      <c r="Y164" s="701"/>
      <c r="Z164" s="691"/>
      <c r="AA164" s="699"/>
      <c r="AB164" s="700"/>
      <c r="AC164" s="702"/>
      <c r="AD164"/>
      <c r="AE164" s="699"/>
      <c r="AF164" s="700"/>
      <c r="AG164" s="701"/>
      <c r="AI164" s="699"/>
      <c r="AJ164" s="700"/>
      <c r="AK164" s="701"/>
      <c r="AL164" s="691"/>
      <c r="AM164" s="699"/>
      <c r="AN164" s="700"/>
      <c r="AO164" s="701"/>
      <c r="AP164"/>
      <c r="AQ164" s="699"/>
      <c r="AR164" s="700"/>
      <c r="AS164" s="701"/>
      <c r="AV164" s="140"/>
      <c r="AW164" s="1540"/>
      <c r="AX164" s="1541"/>
      <c r="AY164" s="1546"/>
      <c r="AZ164" s="1547"/>
      <c r="BA164" s="141"/>
      <c r="BB164" s="1550"/>
      <c r="BC164" s="1551"/>
      <c r="BD164" s="141"/>
      <c r="BE164" s="1546"/>
      <c r="BF164" s="1547"/>
      <c r="BG164" s="1540"/>
      <c r="BH164" s="1541"/>
      <c r="BI164" s="140"/>
      <c r="BJ164" s="1533"/>
      <c r="BK164" s="1533"/>
      <c r="BL164" s="1533"/>
      <c r="BM164" s="1533"/>
      <c r="BN164" s="988"/>
    </row>
    <row r="165" spans="4:66" ht="19.2" thickTop="1" thickBot="1" x14ac:dyDescent="0.35">
      <c r="D165" s="1534"/>
      <c r="E165" s="1535"/>
      <c r="F165" s="118"/>
      <c r="G165" s="699"/>
      <c r="H165" s="700"/>
      <c r="I165" s="701"/>
      <c r="J165" s="118"/>
      <c r="K165" s="699"/>
      <c r="L165" s="700"/>
      <c r="M165" s="701"/>
      <c r="N165" s="118"/>
      <c r="O165" s="699"/>
      <c r="P165" s="700"/>
      <c r="Q165" s="702"/>
      <c r="R165" s="115"/>
      <c r="S165" s="699"/>
      <c r="T165" s="700"/>
      <c r="U165" s="701"/>
      <c r="W165" s="699"/>
      <c r="X165" s="700"/>
      <c r="Y165" s="701"/>
      <c r="Z165" s="691"/>
      <c r="AA165" s="699"/>
      <c r="AB165" s="700"/>
      <c r="AC165" s="702"/>
      <c r="AD165"/>
      <c r="AE165" s="699"/>
      <c r="AF165" s="700"/>
      <c r="AG165" s="701"/>
      <c r="AI165" s="699"/>
      <c r="AJ165" s="700"/>
      <c r="AK165" s="701"/>
      <c r="AL165" s="691"/>
      <c r="AM165" s="699"/>
      <c r="AN165" s="700"/>
      <c r="AO165" s="701"/>
      <c r="AP165"/>
      <c r="AQ165" s="699"/>
      <c r="AR165" s="700"/>
      <c r="AS165" s="701"/>
      <c r="AV165" s="697"/>
      <c r="AW165" s="705"/>
      <c r="AX165" s="1536"/>
      <c r="AY165" s="1552"/>
      <c r="AZ165" s="1553"/>
      <c r="BA165" s="1558"/>
      <c r="BB165" s="1559"/>
      <c r="BC165" s="1560"/>
      <c r="BD165" s="1561"/>
      <c r="BE165" s="1562"/>
      <c r="BF165" s="1563"/>
      <c r="BG165" s="1537"/>
      <c r="BH165" s="706"/>
      <c r="BI165" s="698"/>
      <c r="BJ165" s="1533"/>
      <c r="BK165" s="1533"/>
      <c r="BL165" s="1533"/>
      <c r="BM165" s="1533"/>
      <c r="BN165" s="988"/>
    </row>
    <row r="166" spans="4:66" ht="19.2" thickTop="1" thickBot="1" x14ac:dyDescent="0.35">
      <c r="D166" s="1534"/>
      <c r="E166" s="1535"/>
      <c r="F166" s="118"/>
      <c r="G166" s="699"/>
      <c r="H166" s="700"/>
      <c r="I166" s="701"/>
      <c r="J166" s="118"/>
      <c r="K166" s="699"/>
      <c r="L166" s="700"/>
      <c r="M166" s="701"/>
      <c r="N166" s="118"/>
      <c r="O166" s="699"/>
      <c r="P166" s="700"/>
      <c r="Q166" s="702"/>
      <c r="R166" s="115"/>
      <c r="S166" s="699"/>
      <c r="T166" s="700"/>
      <c r="U166" s="701"/>
      <c r="W166" s="699"/>
      <c r="X166" s="700"/>
      <c r="Y166" s="701"/>
      <c r="Z166" s="691"/>
      <c r="AA166" s="699"/>
      <c r="AB166" s="700"/>
      <c r="AC166" s="702"/>
      <c r="AD166"/>
      <c r="AE166" s="699"/>
      <c r="AF166" s="700"/>
      <c r="AG166" s="701"/>
      <c r="AI166" s="699"/>
      <c r="AJ166" s="700"/>
      <c r="AK166" s="701"/>
      <c r="AL166" s="691"/>
      <c r="AM166" s="699"/>
      <c r="AN166" s="700"/>
      <c r="AO166" s="701"/>
      <c r="AP166"/>
      <c r="AQ166" s="699"/>
      <c r="AR166" s="700"/>
      <c r="AS166" s="701"/>
      <c r="AV166" s="697"/>
      <c r="AW166" s="698"/>
      <c r="AX166" s="1538"/>
      <c r="AY166" s="1554"/>
      <c r="AZ166" s="1555"/>
      <c r="BA166" s="1558"/>
      <c r="BB166" s="1559"/>
      <c r="BC166" s="1560"/>
      <c r="BD166" s="1561"/>
      <c r="BE166" s="1564"/>
      <c r="BF166" s="1565"/>
      <c r="BG166" s="1539"/>
      <c r="BH166" s="697"/>
      <c r="BI166" s="698"/>
      <c r="BJ166" s="1533"/>
      <c r="BK166" s="1533"/>
      <c r="BL166" s="1533"/>
      <c r="BM166" s="1533"/>
      <c r="BN166" s="988"/>
    </row>
    <row r="167" spans="4:66" ht="19.2" thickTop="1" thickBot="1" x14ac:dyDescent="0.35">
      <c r="D167" s="1534"/>
      <c r="E167" s="1535"/>
      <c r="F167" s="118"/>
      <c r="G167" s="699"/>
      <c r="H167" s="700"/>
      <c r="I167" s="701"/>
      <c r="J167" s="118"/>
      <c r="K167" s="699"/>
      <c r="L167" s="700"/>
      <c r="M167" s="701"/>
      <c r="N167" s="118"/>
      <c r="O167" s="699"/>
      <c r="P167" s="700"/>
      <c r="Q167" s="702"/>
      <c r="R167" s="115"/>
      <c r="S167" s="699"/>
      <c r="T167" s="700"/>
      <c r="U167" s="701"/>
      <c r="W167" s="699"/>
      <c r="X167" s="700"/>
      <c r="Y167" s="701"/>
      <c r="Z167" s="691"/>
      <c r="AA167" s="699"/>
      <c r="AB167" s="700"/>
      <c r="AC167" s="702"/>
      <c r="AD167"/>
      <c r="AE167" s="699"/>
      <c r="AF167" s="700"/>
      <c r="AG167" s="701"/>
      <c r="AI167" s="699"/>
      <c r="AJ167" s="700"/>
      <c r="AK167" s="701"/>
      <c r="AL167" s="691"/>
      <c r="AM167" s="699"/>
      <c r="AN167" s="700"/>
      <c r="AO167" s="701"/>
      <c r="AP167"/>
      <c r="AQ167" s="699"/>
      <c r="AR167" s="700"/>
      <c r="AS167" s="701"/>
      <c r="AV167" s="697"/>
      <c r="AW167" s="698"/>
      <c r="AX167" s="1540"/>
      <c r="AY167" s="1556"/>
      <c r="AZ167" s="1557"/>
      <c r="BA167" s="1558"/>
      <c r="BB167" s="1559"/>
      <c r="BC167" s="1560"/>
      <c r="BD167" s="1561"/>
      <c r="BE167" s="1566"/>
      <c r="BF167" s="1567"/>
      <c r="BG167" s="1541"/>
      <c r="BH167" s="697"/>
      <c r="BI167" s="698"/>
    </row>
    <row r="168" spans="4:66" ht="19.2" thickTop="1" thickBot="1" x14ac:dyDescent="0.35">
      <c r="D168" s="1534"/>
      <c r="E168" s="1535"/>
      <c r="F168" s="118"/>
      <c r="G168" s="699"/>
      <c r="H168" s="700"/>
      <c r="I168" s="701"/>
      <c r="J168" s="118"/>
      <c r="K168" s="699"/>
      <c r="L168" s="700"/>
      <c r="M168" s="701"/>
      <c r="N168" s="118"/>
      <c r="O168" s="699"/>
      <c r="P168" s="700"/>
      <c r="Q168" s="702"/>
      <c r="R168" s="115"/>
      <c r="S168" s="699"/>
      <c r="T168" s="700"/>
      <c r="U168" s="701"/>
      <c r="W168" s="699"/>
      <c r="X168" s="700"/>
      <c r="Y168" s="701"/>
      <c r="Z168" s="691"/>
      <c r="AA168" s="699"/>
      <c r="AB168" s="700"/>
      <c r="AC168" s="702"/>
      <c r="AD168"/>
      <c r="AE168" s="699"/>
      <c r="AF168" s="700"/>
      <c r="AG168" s="701"/>
      <c r="AI168" s="699"/>
      <c r="AJ168" s="700"/>
      <c r="AK168" s="701"/>
      <c r="AL168" s="691"/>
      <c r="AM168" s="699"/>
      <c r="AN168" s="700"/>
      <c r="AO168" s="701"/>
      <c r="AP168"/>
      <c r="AQ168" s="699"/>
      <c r="AR168" s="700"/>
      <c r="AS168" s="701"/>
      <c r="AV168" s="697"/>
      <c r="AW168" s="663"/>
      <c r="AX168" s="707"/>
      <c r="AY168" s="708"/>
      <c r="AZ168" s="1562"/>
      <c r="BA168" s="1568"/>
      <c r="BB168" s="1568"/>
      <c r="BC168" s="1569"/>
      <c r="BD168" s="1569"/>
      <c r="BE168" s="1553"/>
      <c r="BF168" s="709"/>
      <c r="BG168" s="707"/>
      <c r="BH168" s="137"/>
      <c r="BI168" s="698"/>
    </row>
    <row r="169" spans="4:66" ht="19.2" thickTop="1" thickBot="1" x14ac:dyDescent="0.35">
      <c r="D169" s="1534"/>
      <c r="E169" s="1535"/>
      <c r="F169" s="118"/>
      <c r="G169" s="699"/>
      <c r="H169" s="700"/>
      <c r="I169" s="701"/>
      <c r="J169" s="118"/>
      <c r="K169" s="699"/>
      <c r="L169" s="700"/>
      <c r="M169" s="701"/>
      <c r="N169" s="118"/>
      <c r="O169" s="699"/>
      <c r="P169" s="700"/>
      <c r="Q169" s="702"/>
      <c r="R169" s="115"/>
      <c r="S169" s="699"/>
      <c r="T169" s="700"/>
      <c r="U169" s="701"/>
      <c r="W169" s="699"/>
      <c r="X169" s="700"/>
      <c r="Y169" s="701"/>
      <c r="Z169" s="691"/>
      <c r="AA169" s="699"/>
      <c r="AB169" s="700"/>
      <c r="AC169" s="702"/>
      <c r="AD169"/>
      <c r="AE169" s="699"/>
      <c r="AF169" s="700"/>
      <c r="AG169" s="701"/>
      <c r="AI169" s="699"/>
      <c r="AJ169" s="700"/>
      <c r="AK169" s="701"/>
      <c r="AL169" s="691"/>
      <c r="AM169" s="699"/>
      <c r="AN169" s="700"/>
      <c r="AO169" s="701"/>
      <c r="AP169"/>
      <c r="AQ169" s="699"/>
      <c r="AR169" s="700"/>
      <c r="AS169" s="701"/>
      <c r="AV169" s="697"/>
      <c r="AW169" s="663"/>
      <c r="AX169" s="663"/>
      <c r="AY169" s="710"/>
      <c r="AZ169" s="1564"/>
      <c r="BA169" s="1570"/>
      <c r="BB169" s="1570"/>
      <c r="BC169" s="1571"/>
      <c r="BD169" s="1571"/>
      <c r="BE169" s="1555"/>
      <c r="BF169" s="711"/>
      <c r="BG169" s="663"/>
      <c r="BH169" s="137"/>
      <c r="BI169" s="698"/>
    </row>
    <row r="170" spans="4:66" ht="19.2" thickTop="1" thickBot="1" x14ac:dyDescent="0.35">
      <c r="D170" s="1534"/>
      <c r="E170" s="1535"/>
      <c r="F170" s="118"/>
      <c r="G170" s="699"/>
      <c r="H170" s="700"/>
      <c r="I170" s="701"/>
      <c r="J170" s="118"/>
      <c r="K170" s="699"/>
      <c r="L170" s="700"/>
      <c r="M170" s="701"/>
      <c r="N170" s="118"/>
      <c r="O170" s="699"/>
      <c r="P170" s="700"/>
      <c r="Q170" s="702"/>
      <c r="R170" s="115"/>
      <c r="S170" s="699"/>
      <c r="T170" s="700"/>
      <c r="U170" s="701"/>
      <c r="W170" s="699"/>
      <c r="X170" s="700"/>
      <c r="Y170" s="701"/>
      <c r="Z170" s="691"/>
      <c r="AA170" s="699"/>
      <c r="AB170" s="700"/>
      <c r="AC170" s="702"/>
      <c r="AD170"/>
      <c r="AE170" s="699"/>
      <c r="AF170" s="700"/>
      <c r="AG170" s="701"/>
      <c r="AI170" s="699"/>
      <c r="AJ170" s="700"/>
      <c r="AK170" s="701"/>
      <c r="AL170" s="691"/>
      <c r="AM170" s="699"/>
      <c r="AN170" s="700"/>
      <c r="AO170" s="701"/>
      <c r="AP170"/>
      <c r="AQ170" s="699"/>
      <c r="AR170" s="700"/>
      <c r="AS170" s="701"/>
      <c r="AV170" s="703"/>
      <c r="AW170" s="712"/>
      <c r="AX170" s="712"/>
      <c r="AY170" s="713"/>
      <c r="AZ170" s="1566"/>
      <c r="BA170" s="1572"/>
      <c r="BB170" s="1572"/>
      <c r="BC170" s="1573"/>
      <c r="BD170" s="1573"/>
      <c r="BE170" s="1557"/>
      <c r="BF170" s="714"/>
      <c r="BG170" s="712"/>
      <c r="BH170" s="715"/>
      <c r="BI170" s="704"/>
    </row>
    <row r="171" spans="4:66" ht="18.600000000000001" thickTop="1" thickBot="1" x14ac:dyDescent="0.35">
      <c r="D171" s="1534"/>
      <c r="E171" s="1535"/>
      <c r="F171" s="118"/>
      <c r="G171" s="699"/>
      <c r="H171" s="700"/>
      <c r="I171" s="701"/>
      <c r="J171" s="118"/>
      <c r="K171" s="699"/>
      <c r="L171" s="700"/>
      <c r="M171" s="701"/>
      <c r="N171" s="118"/>
      <c r="O171" s="699"/>
      <c r="P171" s="700"/>
      <c r="Q171" s="702"/>
      <c r="R171" s="115"/>
      <c r="S171" s="699"/>
      <c r="T171" s="700"/>
      <c r="U171" s="701"/>
      <c r="W171" s="699"/>
      <c r="X171" s="700"/>
      <c r="Y171" s="701"/>
      <c r="Z171" s="691"/>
      <c r="AA171" s="699"/>
      <c r="AB171" s="700"/>
      <c r="AC171" s="702"/>
      <c r="AD171"/>
      <c r="AE171" s="699"/>
      <c r="AF171" s="700"/>
      <c r="AG171" s="701"/>
      <c r="AI171" s="699"/>
      <c r="AJ171" s="700"/>
      <c r="AK171" s="701"/>
      <c r="AL171" s="691"/>
      <c r="AM171" s="699"/>
      <c r="AN171" s="700"/>
      <c r="AO171" s="701"/>
      <c r="AP171"/>
      <c r="AQ171" s="699"/>
      <c r="AR171" s="700"/>
      <c r="AS171" s="701"/>
    </row>
    <row r="172" spans="4:66" ht="18.600000000000001" thickTop="1" thickBot="1" x14ac:dyDescent="0.35">
      <c r="D172" s="1534"/>
      <c r="E172" s="1535"/>
      <c r="F172" s="118"/>
      <c r="G172" s="699"/>
      <c r="H172" s="700"/>
      <c r="I172" s="701"/>
      <c r="J172" s="118"/>
      <c r="K172" s="699"/>
      <c r="L172" s="700"/>
      <c r="M172" s="701"/>
      <c r="N172" s="118"/>
      <c r="O172" s="699"/>
      <c r="P172" s="700"/>
      <c r="Q172" s="702"/>
      <c r="R172" s="115"/>
      <c r="S172" s="699"/>
      <c r="T172" s="700"/>
      <c r="U172" s="701"/>
      <c r="W172" s="699"/>
      <c r="X172" s="700"/>
      <c r="Y172" s="701"/>
      <c r="Z172" s="691"/>
      <c r="AA172" s="699"/>
      <c r="AB172" s="700"/>
      <c r="AC172" s="702"/>
      <c r="AD172"/>
      <c r="AE172" s="699"/>
      <c r="AF172" s="700"/>
      <c r="AG172" s="701"/>
      <c r="AI172" s="699"/>
      <c r="AJ172" s="700"/>
      <c r="AK172" s="701"/>
      <c r="AL172" s="691"/>
      <c r="AM172" s="699"/>
      <c r="AN172" s="700"/>
      <c r="AO172" s="701"/>
      <c r="AP172"/>
      <c r="AQ172" s="699"/>
      <c r="AR172" s="700"/>
      <c r="AS172" s="701"/>
    </row>
    <row r="173" spans="4:66" ht="18.600000000000001" thickTop="1" thickBot="1" x14ac:dyDescent="0.35">
      <c r="D173" s="1534"/>
      <c r="E173" s="1535"/>
      <c r="F173" s="118"/>
      <c r="G173" s="699"/>
      <c r="H173" s="700"/>
      <c r="I173" s="701"/>
      <c r="J173" s="118"/>
      <c r="K173" s="699"/>
      <c r="L173" s="700"/>
      <c r="M173" s="701"/>
      <c r="N173" s="118"/>
      <c r="O173" s="699"/>
      <c r="P173" s="700"/>
      <c r="Q173" s="702"/>
      <c r="R173" s="115"/>
      <c r="S173" s="699"/>
      <c r="T173" s="700"/>
      <c r="U173" s="701"/>
      <c r="W173" s="699"/>
      <c r="X173" s="700"/>
      <c r="Y173" s="701"/>
      <c r="Z173" s="691"/>
      <c r="AA173" s="699"/>
      <c r="AB173" s="700"/>
      <c r="AC173" s="702"/>
      <c r="AD173"/>
      <c r="AE173" s="699"/>
      <c r="AF173" s="700"/>
      <c r="AG173" s="701"/>
      <c r="AI173" s="699"/>
      <c r="AJ173" s="700"/>
      <c r="AK173" s="701"/>
      <c r="AL173" s="691"/>
      <c r="AM173" s="699"/>
      <c r="AN173" s="700"/>
      <c r="AO173" s="701"/>
      <c r="AP173"/>
      <c r="AQ173" s="699"/>
      <c r="AR173" s="700"/>
      <c r="AS173" s="701"/>
    </row>
    <row r="174" spans="4:66" ht="18.600000000000001" thickTop="1" thickBot="1" x14ac:dyDescent="0.35">
      <c r="D174" s="1534"/>
      <c r="E174" s="1535"/>
      <c r="F174" s="118"/>
      <c r="G174" s="699"/>
      <c r="H174" s="700"/>
      <c r="I174" s="701"/>
      <c r="J174" s="118"/>
      <c r="K174" s="699"/>
      <c r="L174" s="700"/>
      <c r="M174" s="701"/>
      <c r="N174" s="118"/>
      <c r="O174" s="699"/>
      <c r="P174" s="700"/>
      <c r="Q174" s="702"/>
      <c r="R174" s="115"/>
      <c r="S174" s="699"/>
      <c r="T174" s="700"/>
      <c r="U174" s="701"/>
      <c r="W174" s="699"/>
      <c r="X174" s="700"/>
      <c r="Y174" s="701"/>
      <c r="Z174" s="691"/>
      <c r="AA174" s="699"/>
      <c r="AB174" s="700"/>
      <c r="AC174" s="702"/>
      <c r="AD174"/>
      <c r="AE174" s="699"/>
      <c r="AF174" s="700"/>
      <c r="AG174" s="701"/>
      <c r="AI174" s="699"/>
      <c r="AJ174" s="700"/>
      <c r="AK174" s="701"/>
      <c r="AL174" s="691"/>
      <c r="AM174" s="699"/>
      <c r="AN174" s="700"/>
      <c r="AO174" s="701"/>
      <c r="AP174"/>
      <c r="AQ174" s="699"/>
      <c r="AR174" s="700"/>
      <c r="AS174" s="701"/>
    </row>
    <row r="175" spans="4:66" ht="18.600000000000001" thickTop="1" thickBot="1" x14ac:dyDescent="0.35">
      <c r="D175" s="1534"/>
      <c r="E175" s="1535"/>
      <c r="F175" s="119"/>
      <c r="G175" s="699"/>
      <c r="H175" s="700"/>
      <c r="I175" s="701"/>
      <c r="J175" s="119"/>
      <c r="K175" s="699"/>
      <c r="L175" s="700"/>
      <c r="M175" s="701"/>
      <c r="N175" s="119"/>
      <c r="O175" s="699"/>
      <c r="P175" s="700"/>
      <c r="Q175" s="702"/>
      <c r="R175" s="115"/>
      <c r="S175" s="699"/>
      <c r="T175" s="700"/>
      <c r="U175" s="701"/>
      <c r="W175" s="699"/>
      <c r="X175" s="700"/>
      <c r="Y175" s="701"/>
      <c r="Z175" s="679"/>
      <c r="AA175" s="699"/>
      <c r="AB175" s="700"/>
      <c r="AC175" s="702"/>
      <c r="AD175"/>
      <c r="AE175" s="699"/>
      <c r="AF175" s="700"/>
      <c r="AG175" s="701"/>
      <c r="AI175" s="699"/>
      <c r="AJ175" s="700"/>
      <c r="AK175" s="701"/>
      <c r="AL175" s="679"/>
      <c r="AM175" s="699"/>
      <c r="AN175" s="700"/>
      <c r="AO175" s="701"/>
      <c r="AP175"/>
      <c r="AQ175" s="699"/>
      <c r="AR175" s="700"/>
      <c r="AS175" s="701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2" priority="1">
      <formula>ISERROR(M10)</formula>
    </cfRule>
  </conditionalFormatting>
  <pageMargins left="0.7" right="0.7" top="0.75" bottom="0.75" header="0.3" footer="0.3"/>
  <pageSetup paperSize="9" fitToWidth="0" pageOrder="overThenDown" orientation="portrait" r:id="rId1"/>
  <customProperties>
    <customPr name="EpmWorksheetKeyString_GUID" r:id="rId2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H176"/>
  <sheetViews>
    <sheetView showGridLines="0" zoomScale="70" workbookViewId="0">
      <selection activeCell="M5" sqref="M5"/>
    </sheetView>
  </sheetViews>
  <sheetFormatPr baseColWidth="10" defaultColWidth="9.109375" defaultRowHeight="14.4" x14ac:dyDescent="0.3"/>
  <cols>
    <col min="1" max="1" width="1.5546875" style="2" customWidth="1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9.9" customHeight="1" thickBot="1" x14ac:dyDescent="0.35"/>
    <row r="2" spans="2:62" ht="19.2" thickTop="1" thickBot="1" x14ac:dyDescent="0.4">
      <c r="B2" s="6" t="s">
        <v>68</v>
      </c>
      <c r="C2" s="12">
        <v>8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16</v>
      </c>
      <c r="C4" s="717" t="s">
        <v>177</v>
      </c>
      <c r="D4" s="15">
        <v>30</v>
      </c>
    </row>
    <row r="5" spans="2:62" ht="21.6" thickBot="1" x14ac:dyDescent="0.45">
      <c r="B5" s="460">
        <v>14</v>
      </c>
      <c r="C5" s="718" t="s">
        <v>141</v>
      </c>
      <c r="D5" s="92">
        <v>30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>
        <v>54</v>
      </c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1</v>
      </c>
      <c r="M10" s="249">
        <f t="shared" ref="M10:M24" si="1">IFERROR(O10/N10,"")</f>
        <v>0.72727272727272729</v>
      </c>
      <c r="N10" s="250">
        <f t="shared" ref="N10:N24" si="2">SUM(R10:V10)+SUM(AE10:AH10)+SUM(AK10:AN10)+SUM(Y10:AB10)</f>
        <v>11</v>
      </c>
      <c r="O10" s="251">
        <f t="shared" ref="O10:O24" si="3">R10+AE10+AK10+Y10</f>
        <v>8</v>
      </c>
      <c r="P10" s="252">
        <f t="shared" ref="P10:P24" si="4">IFERROR(R10/SUM(R10:V10),"")</f>
        <v>0.75</v>
      </c>
      <c r="Q10" s="253">
        <f t="shared" ref="Q10:Q24" si="5">IF(SUM(R10:V10)=0,"",SUM(R10:V10))</f>
        <v>4</v>
      </c>
      <c r="R10" s="254">
        <v>3</v>
      </c>
      <c r="S10" s="254"/>
      <c r="T10" s="254"/>
      <c r="U10" s="254">
        <v>1</v>
      </c>
      <c r="V10" s="255"/>
      <c r="W10" s="252">
        <f t="shared" ref="W10:W24" si="6">IFERROR(Y10/SUM(Y10:AB10),"")</f>
        <v>0</v>
      </c>
      <c r="X10" s="253">
        <f t="shared" ref="X10:X24" si="7">IF(SUM(Y10:AB10)=0,"",SUM(Y10:AB10))</f>
        <v>1</v>
      </c>
      <c r="Y10" s="254"/>
      <c r="Z10" s="254"/>
      <c r="AA10" s="254"/>
      <c r="AB10" s="255">
        <v>1</v>
      </c>
      <c r="AC10" s="252">
        <f t="shared" ref="AC10:AC24" si="8">IFERROR(AE10/SUM(AE10:AH10),"")</f>
        <v>1</v>
      </c>
      <c r="AD10" s="253">
        <f t="shared" ref="AD10:AD24" si="9">IF(SUM(AE10:AH10)=0,"",SUM(AE10:AH10))</f>
        <v>5</v>
      </c>
      <c r="AE10" s="254">
        <v>5</v>
      </c>
      <c r="AF10" s="254"/>
      <c r="AG10" s="254"/>
      <c r="AH10" s="255"/>
      <c r="AI10" s="252">
        <f t="shared" ref="AI10:AI24" si="10">IFERROR(AK10/SUM(AK10:AN10),"")</f>
        <v>0</v>
      </c>
      <c r="AJ10" s="253">
        <f t="shared" ref="AJ10:AJ24" si="11">IF(SUM(AK10:AN10)=0,"",SUM(AK10:AN10))</f>
        <v>1</v>
      </c>
      <c r="AK10" s="254"/>
      <c r="AL10" s="254">
        <v>1</v>
      </c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3</v>
      </c>
      <c r="AV10" s="257">
        <v>2</v>
      </c>
      <c r="AW10" s="254"/>
      <c r="AX10" s="254">
        <v>1</v>
      </c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>
        <v>60</v>
      </c>
      <c r="J11" s="264"/>
      <c r="K11" s="264"/>
      <c r="L11" s="265">
        <f t="shared" si="0"/>
        <v>-2</v>
      </c>
      <c r="M11" s="266">
        <f t="shared" si="1"/>
        <v>0.4</v>
      </c>
      <c r="N11" s="267">
        <f t="shared" si="2"/>
        <v>5</v>
      </c>
      <c r="O11" s="268">
        <f t="shared" si="3"/>
        <v>2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>
        <f t="shared" si="6"/>
        <v>0.4</v>
      </c>
      <c r="X11" s="270">
        <f t="shared" si="7"/>
        <v>5</v>
      </c>
      <c r="Y11" s="271">
        <v>2</v>
      </c>
      <c r="Z11" s="271">
        <v>3</v>
      </c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1</v>
      </c>
      <c r="AV11" s="274"/>
      <c r="AW11" s="271">
        <v>1</v>
      </c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>
        <v>51</v>
      </c>
      <c r="J12" s="264"/>
      <c r="K12" s="264"/>
      <c r="L12" s="265">
        <f t="shared" si="0"/>
        <v>-6.5</v>
      </c>
      <c r="M12" s="277">
        <f>IFERROR(O12/N12,"")</f>
        <v>0.2</v>
      </c>
      <c r="N12" s="278">
        <f t="shared" si="2"/>
        <v>5</v>
      </c>
      <c r="O12" s="279">
        <f t="shared" si="3"/>
        <v>1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>
        <f t="shared" si="8"/>
        <v>0.2</v>
      </c>
      <c r="AD12" s="281">
        <f t="shared" si="9"/>
        <v>5</v>
      </c>
      <c r="AE12" s="282">
        <v>1</v>
      </c>
      <c r="AF12" s="282">
        <v>3</v>
      </c>
      <c r="AG12" s="282"/>
      <c r="AH12" s="283">
        <v>1</v>
      </c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>
        <v>1</v>
      </c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>
        <v>9</v>
      </c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>
        <v>21</v>
      </c>
      <c r="J14" s="264"/>
      <c r="K14" s="264"/>
      <c r="L14" s="265">
        <f t="shared" si="0"/>
        <v>-3</v>
      </c>
      <c r="M14" s="277">
        <f t="shared" si="1"/>
        <v>0.16666666666666666</v>
      </c>
      <c r="N14" s="278">
        <f t="shared" si="2"/>
        <v>6</v>
      </c>
      <c r="O14" s="279">
        <f t="shared" si="3"/>
        <v>1</v>
      </c>
      <c r="P14" s="280">
        <f t="shared" si="4"/>
        <v>0</v>
      </c>
      <c r="Q14" s="281">
        <f t="shared" si="5"/>
        <v>3</v>
      </c>
      <c r="R14" s="282"/>
      <c r="S14" s="282">
        <v>1</v>
      </c>
      <c r="T14" s="282"/>
      <c r="U14" s="282">
        <v>2</v>
      </c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>
        <f t="shared" si="8"/>
        <v>0.33333333333333331</v>
      </c>
      <c r="AD14" s="281">
        <f t="shared" si="9"/>
        <v>3</v>
      </c>
      <c r="AE14" s="282">
        <v>1</v>
      </c>
      <c r="AF14" s="282">
        <v>1</v>
      </c>
      <c r="AG14" s="282"/>
      <c r="AH14" s="283">
        <v>1</v>
      </c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1</v>
      </c>
      <c r="AP14" s="285"/>
      <c r="AQ14" s="282"/>
      <c r="AR14" s="282">
        <v>1</v>
      </c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>
        <v>0</v>
      </c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>
        <v>60</v>
      </c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>
        <v>43</v>
      </c>
      <c r="J17" s="264"/>
      <c r="K17" s="264"/>
      <c r="L17" s="265">
        <f t="shared" si="0"/>
        <v>3</v>
      </c>
      <c r="M17" s="266">
        <f t="shared" si="1"/>
        <v>0.6</v>
      </c>
      <c r="N17" s="267">
        <f t="shared" si="2"/>
        <v>10</v>
      </c>
      <c r="O17" s="268">
        <f t="shared" si="3"/>
        <v>6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>
        <f t="shared" si="6"/>
        <v>0.625</v>
      </c>
      <c r="X17" s="270">
        <f t="shared" si="7"/>
        <v>8</v>
      </c>
      <c r="Y17" s="271">
        <v>5</v>
      </c>
      <c r="Z17" s="271">
        <v>3</v>
      </c>
      <c r="AA17" s="271"/>
      <c r="AB17" s="272"/>
      <c r="AC17" s="269">
        <f t="shared" si="8"/>
        <v>1</v>
      </c>
      <c r="AD17" s="270">
        <f t="shared" si="9"/>
        <v>1</v>
      </c>
      <c r="AE17" s="271">
        <v>1</v>
      </c>
      <c r="AF17" s="271"/>
      <c r="AG17" s="271"/>
      <c r="AH17" s="272"/>
      <c r="AI17" s="269">
        <f t="shared" si="10"/>
        <v>0</v>
      </c>
      <c r="AJ17" s="270">
        <f t="shared" si="11"/>
        <v>1</v>
      </c>
      <c r="AK17" s="271"/>
      <c r="AL17" s="271">
        <v>1</v>
      </c>
      <c r="AM17" s="271"/>
      <c r="AN17" s="272"/>
      <c r="AO17" s="273">
        <f t="shared" si="12"/>
        <v>2</v>
      </c>
      <c r="AP17" s="274"/>
      <c r="AQ17" s="271"/>
      <c r="AR17" s="271">
        <v>2</v>
      </c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>
        <v>0</v>
      </c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>
        <v>15</v>
      </c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>
        <v>47</v>
      </c>
      <c r="J20" s="264"/>
      <c r="K20" s="264"/>
      <c r="L20" s="265">
        <f t="shared" si="0"/>
        <v>2.5</v>
      </c>
      <c r="M20" s="277">
        <f t="shared" si="1"/>
        <v>0.7857142857142857</v>
      </c>
      <c r="N20" s="278">
        <f t="shared" si="2"/>
        <v>14</v>
      </c>
      <c r="O20" s="279">
        <f t="shared" si="3"/>
        <v>11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>
        <f t="shared" si="8"/>
        <v>0.72727272727272729</v>
      </c>
      <c r="AD20" s="281">
        <f t="shared" si="9"/>
        <v>11</v>
      </c>
      <c r="AE20" s="282">
        <v>8</v>
      </c>
      <c r="AF20" s="282"/>
      <c r="AG20" s="282">
        <v>2</v>
      </c>
      <c r="AH20" s="283">
        <v>1</v>
      </c>
      <c r="AI20" s="280">
        <f t="shared" si="10"/>
        <v>1</v>
      </c>
      <c r="AJ20" s="281">
        <f t="shared" si="11"/>
        <v>3</v>
      </c>
      <c r="AK20" s="282">
        <v>3</v>
      </c>
      <c r="AL20" s="282"/>
      <c r="AM20" s="282"/>
      <c r="AN20" s="283"/>
      <c r="AO20" s="284">
        <f t="shared" si="12"/>
        <v>1</v>
      </c>
      <c r="AP20" s="285"/>
      <c r="AQ20" s="282">
        <v>1</v>
      </c>
      <c r="AR20" s="282"/>
      <c r="AS20" s="282"/>
      <c r="AT20" s="283"/>
      <c r="AU20" s="286">
        <f t="shared" si="13"/>
        <v>1</v>
      </c>
      <c r="AV20" s="285">
        <v>1</v>
      </c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>
        <v>52</v>
      </c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>
        <v>8</v>
      </c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>
        <v>0</v>
      </c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-0.41666666666666669</v>
      </c>
      <c r="M25" s="309">
        <f>IFERROR(O25/N25,"")</f>
        <v>0.56862745098039214</v>
      </c>
      <c r="N25" s="310">
        <f>SUM(N10:N24)</f>
        <v>51</v>
      </c>
      <c r="O25" s="311">
        <f>SUM(O10:O24)</f>
        <v>29</v>
      </c>
      <c r="P25" s="309">
        <f>IFERROR(R25/SUM(R25:V25),"")</f>
        <v>0.42857142857142855</v>
      </c>
      <c r="Q25" s="310">
        <f>SUM(R25:V25)</f>
        <v>7</v>
      </c>
      <c r="R25" s="310">
        <f>SUM(R10:R24)</f>
        <v>3</v>
      </c>
      <c r="S25" s="310">
        <f>SUM(S10:S24)</f>
        <v>1</v>
      </c>
      <c r="T25" s="310">
        <f>SUM(T10:T24)</f>
        <v>0</v>
      </c>
      <c r="U25" s="310">
        <f>SUM(U10:U24)</f>
        <v>3</v>
      </c>
      <c r="V25" s="312">
        <f>SUM(V10:V24)</f>
        <v>0</v>
      </c>
      <c r="W25" s="309">
        <f>IFERROR(Y25/SUM(Y25:AB25),"")</f>
        <v>0.5</v>
      </c>
      <c r="X25" s="313">
        <f>SUM(Y25:AB25)</f>
        <v>14</v>
      </c>
      <c r="Y25" s="310">
        <f>SUM(Y10:Y24)</f>
        <v>7</v>
      </c>
      <c r="Z25" s="310">
        <f>SUM(Z10:Z24)</f>
        <v>6</v>
      </c>
      <c r="AA25" s="310">
        <f>SUM(AA10:AA24)</f>
        <v>0</v>
      </c>
      <c r="AB25" s="312">
        <f>SUM(AB10:AB24)</f>
        <v>1</v>
      </c>
      <c r="AC25" s="309">
        <f>IFERROR(AE25/SUM(AE25:AH25),"")</f>
        <v>0.64</v>
      </c>
      <c r="AD25" s="314">
        <f>SUM(AE25:AH25)</f>
        <v>25</v>
      </c>
      <c r="AE25" s="310">
        <f>SUM(AE10:AE24)</f>
        <v>16</v>
      </c>
      <c r="AF25" s="310">
        <f>SUM(AF10:AF24)</f>
        <v>4</v>
      </c>
      <c r="AG25" s="310">
        <f>SUM(AG10:AG24)</f>
        <v>2</v>
      </c>
      <c r="AH25" s="312">
        <f>SUM(AH10:AH24)</f>
        <v>3</v>
      </c>
      <c r="AI25" s="309">
        <f>IFERROR(AK25/SUM(AK25:AN25),"")</f>
        <v>0.6</v>
      </c>
      <c r="AJ25" s="314">
        <f>SUM(AK25:AN25)</f>
        <v>5</v>
      </c>
      <c r="AK25" s="310">
        <f t="shared" ref="AK25:BE25" si="15">SUM(AK10:AK24)</f>
        <v>3</v>
      </c>
      <c r="AL25" s="310">
        <f t="shared" si="15"/>
        <v>2</v>
      </c>
      <c r="AM25" s="310">
        <f t="shared" si="15"/>
        <v>0</v>
      </c>
      <c r="AN25" s="310">
        <f t="shared" si="15"/>
        <v>0</v>
      </c>
      <c r="AO25" s="315">
        <f t="shared" si="15"/>
        <v>4</v>
      </c>
      <c r="AP25" s="316">
        <f t="shared" si="15"/>
        <v>0</v>
      </c>
      <c r="AQ25" s="316">
        <f t="shared" si="15"/>
        <v>1</v>
      </c>
      <c r="AR25" s="316">
        <f t="shared" si="15"/>
        <v>3</v>
      </c>
      <c r="AS25" s="316">
        <f t="shared" si="15"/>
        <v>0</v>
      </c>
      <c r="AT25" s="317">
        <f t="shared" si="15"/>
        <v>0</v>
      </c>
      <c r="AU25" s="318">
        <f t="shared" si="15"/>
        <v>5</v>
      </c>
      <c r="AV25" s="318">
        <f t="shared" si="15"/>
        <v>3</v>
      </c>
      <c r="AW25" s="318">
        <f t="shared" si="15"/>
        <v>1</v>
      </c>
      <c r="AX25" s="318">
        <f t="shared" si="15"/>
        <v>1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1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5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5</v>
      </c>
      <c r="N56" s="1197"/>
      <c r="O56"/>
      <c r="Q56" s="3"/>
      <c r="T56" s="100"/>
      <c r="U56" s="43">
        <v>2</v>
      </c>
      <c r="V56" s="838"/>
      <c r="W56" s="838"/>
      <c r="X56" s="42"/>
      <c r="Y56" s="100"/>
      <c r="AA56" s="1">
        <f>P59+Q62+S62+R65+U65+T68+V63+U59+Z59+Y62+Y65+AA62</f>
        <v>5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5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>
        <v>3</v>
      </c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>
        <f>M58/M56</f>
        <v>0</v>
      </c>
      <c r="N59" s="782"/>
      <c r="O59"/>
      <c r="P59" s="727"/>
      <c r="Q59" s="783"/>
      <c r="R59" s="787">
        <f>P59/M57</f>
        <v>0</v>
      </c>
      <c r="S59" s="788"/>
      <c r="T59" s="95"/>
      <c r="U59" s="791">
        <v>1</v>
      </c>
      <c r="V59" s="792"/>
      <c r="W59" s="797" t="e">
        <f>U59/$M$35</f>
        <v>#DIV/0!</v>
      </c>
      <c r="X59" s="798"/>
      <c r="Y59" s="95"/>
      <c r="Z59" s="727"/>
      <c r="AA59" s="728"/>
      <c r="AB59" s="803">
        <f>Z59/M57</f>
        <v>0</v>
      </c>
      <c r="AC59" s="804"/>
      <c r="AG59" s="727"/>
      <c r="AH59" s="783"/>
      <c r="AI59" s="787">
        <f>AG59/M57</f>
        <v>0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>
        <f>AQ59/M57</f>
        <v>0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>
        <f>(S62+U65+Y62+AJ62+AL65+AP62)/M56</f>
        <v>0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>
        <f>(Q62+R65+T68+Y65+AA62+AH62+AI65+AK68+AP65+AR62)/M56</f>
        <v>0.8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>
        <f>(U59+AL59)/M56</f>
        <v>0.2</v>
      </c>
      <c r="N62" s="1194"/>
      <c r="O62"/>
      <c r="P62" s="95"/>
      <c r="Q62" s="764"/>
      <c r="R62" s="751">
        <f>Q62/M57</f>
        <v>0</v>
      </c>
      <c r="S62" s="810"/>
      <c r="T62" s="813">
        <f>S62/M57</f>
        <v>0</v>
      </c>
      <c r="U62" s="95"/>
      <c r="V62" s="809"/>
      <c r="W62" s="809"/>
      <c r="X62" s="95"/>
      <c r="Y62" s="815"/>
      <c r="Z62" s="813">
        <f>Y62/M57</f>
        <v>0</v>
      </c>
      <c r="AA62" s="724"/>
      <c r="AB62" s="751">
        <f>AA62/M57</f>
        <v>0</v>
      </c>
      <c r="AC62" s="95"/>
      <c r="AG62" s="95"/>
      <c r="AH62" s="764"/>
      <c r="AI62" s="751">
        <f>AH62/M57</f>
        <v>0</v>
      </c>
      <c r="AJ62" s="810"/>
      <c r="AK62" s="813">
        <f>AJ62/M57</f>
        <v>0</v>
      </c>
      <c r="AL62" s="95"/>
      <c r="AM62" s="809"/>
      <c r="AN62" s="809"/>
      <c r="AO62" s="95"/>
      <c r="AP62" s="815"/>
      <c r="AQ62" s="813">
        <f>AP62/M57</f>
        <v>0</v>
      </c>
      <c r="AR62" s="724"/>
      <c r="AS62" s="751">
        <f>AR62/M57</f>
        <v>0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>
        <f>(P59+Z59+AG59+AQ59)/M56</f>
        <v>0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>
        <f>SUM(M60:N64)</f>
        <v>1</v>
      </c>
      <c r="J64" s="767" t="s">
        <v>74</v>
      </c>
      <c r="K64" s="768"/>
      <c r="L64" s="767"/>
      <c r="M64" s="1194">
        <f>(V63+AM63)/M56</f>
        <v>0</v>
      </c>
      <c r="N64" s="1194"/>
      <c r="O64"/>
      <c r="P64" s="95"/>
      <c r="Q64" s="766"/>
      <c r="R64" s="752"/>
      <c r="S64" s="812"/>
      <c r="T64" s="814"/>
      <c r="U64" s="95"/>
      <c r="V64" s="772">
        <f>V63/M57</f>
        <v>0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>
        <f>AM63/M57</f>
        <v>0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>
        <f>R65/M57</f>
        <v>0</v>
      </c>
      <c r="T65" s="734"/>
      <c r="U65" s="738"/>
      <c r="V65" s="739"/>
      <c r="W65" s="742">
        <f>U65/M57</f>
        <v>0</v>
      </c>
      <c r="X65" s="742"/>
      <c r="Y65" s="744"/>
      <c r="Z65" s="745"/>
      <c r="AA65" s="750">
        <f>Y65/M57</f>
        <v>0</v>
      </c>
      <c r="AB65" s="95"/>
      <c r="AC65" s="95"/>
      <c r="AG65" s="95"/>
      <c r="AH65" s="95"/>
      <c r="AI65" s="764"/>
      <c r="AJ65" s="733">
        <f>AI65/M57</f>
        <v>0</v>
      </c>
      <c r="AK65" s="734"/>
      <c r="AL65" s="738"/>
      <c r="AM65" s="739"/>
      <c r="AN65" s="742">
        <f>AL65/M57</f>
        <v>0</v>
      </c>
      <c r="AO65" s="742"/>
      <c r="AP65" s="744"/>
      <c r="AQ65" s="745"/>
      <c r="AR65" s="750">
        <f>AP65/M57</f>
        <v>0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>
        <v>4</v>
      </c>
      <c r="U68" s="753"/>
      <c r="V68" s="754"/>
      <c r="W68" s="760">
        <f>T68/M57</f>
        <v>0.8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>
        <f>AK68/M57</f>
        <v>0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25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12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43</v>
      </c>
      <c r="N76" s="1197"/>
      <c r="O76"/>
      <c r="Q76" s="3"/>
      <c r="T76" s="100"/>
      <c r="U76" s="43">
        <v>2</v>
      </c>
      <c r="V76" s="838">
        <v>1</v>
      </c>
      <c r="W76" s="838"/>
      <c r="X76" s="42">
        <v>3</v>
      </c>
      <c r="Y76" s="100"/>
      <c r="AA76" s="1">
        <f>P79+Q82+S82+R85+U85+T88+V83+U79+Z79+Y82+Y85+AA82</f>
        <v>25</v>
      </c>
      <c r="AH76" s="3"/>
      <c r="AK76" s="100"/>
      <c r="AL76" s="43"/>
      <c r="AM76" s="838">
        <v>2</v>
      </c>
      <c r="AN76" s="838"/>
      <c r="AO76" s="42">
        <v>2</v>
      </c>
      <c r="AP76" s="100"/>
      <c r="AR76" s="1">
        <f>AG79+AH82+AJ82+AI85+AK88+AL85+AM83+AP85+AP82+AR82+AQ79+AL79</f>
        <v>18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25</v>
      </c>
      <c r="N77" s="778"/>
      <c r="O77"/>
      <c r="Q77" s="3"/>
      <c r="T77" s="101"/>
      <c r="U77" s="43">
        <v>5</v>
      </c>
      <c r="V77" s="779">
        <v>3</v>
      </c>
      <c r="W77" s="779"/>
      <c r="X77" s="44">
        <v>4</v>
      </c>
      <c r="Y77" s="101"/>
      <c r="AH77" s="3"/>
      <c r="AK77" s="101"/>
      <c r="AL77" s="43">
        <v>2</v>
      </c>
      <c r="AM77" s="779">
        <v>2</v>
      </c>
      <c r="AN77" s="779"/>
      <c r="AO77" s="44">
        <v>3</v>
      </c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12</v>
      </c>
      <c r="N78" s="778"/>
      <c r="O78"/>
      <c r="P78" s="93"/>
      <c r="Q78" s="93"/>
      <c r="R78" s="93"/>
      <c r="S78" s="93"/>
      <c r="T78" s="102"/>
      <c r="U78" s="45">
        <v>3</v>
      </c>
      <c r="V78" s="780"/>
      <c r="W78" s="780"/>
      <c r="X78" s="46">
        <v>4</v>
      </c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>
        <v>1</v>
      </c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>
        <f>M78/M76</f>
        <v>0.27906976744186046</v>
      </c>
      <c r="N79" s="782"/>
      <c r="O79"/>
      <c r="P79" s="727">
        <v>1</v>
      </c>
      <c r="Q79" s="783"/>
      <c r="R79" s="787">
        <f>P79/M77</f>
        <v>0.04</v>
      </c>
      <c r="S79" s="788"/>
      <c r="T79" s="95"/>
      <c r="U79" s="791">
        <v>11</v>
      </c>
      <c r="V79" s="792"/>
      <c r="W79" s="797" t="e">
        <f>U79/$M$35</f>
        <v>#DIV/0!</v>
      </c>
      <c r="X79" s="798"/>
      <c r="Y79" s="95"/>
      <c r="Z79" s="727"/>
      <c r="AA79" s="728"/>
      <c r="AB79" s="803">
        <f>Z79/M77</f>
        <v>0</v>
      </c>
      <c r="AC79" s="804"/>
      <c r="AG79" s="727"/>
      <c r="AH79" s="783"/>
      <c r="AI79" s="787">
        <f>AG79/M77</f>
        <v>0</v>
      </c>
      <c r="AJ79" s="788"/>
      <c r="AK79" s="95"/>
      <c r="AL79" s="791">
        <v>5</v>
      </c>
      <c r="AM79" s="792"/>
      <c r="AN79" s="797" t="e">
        <f>AL79/$M$35</f>
        <v>#DIV/0!</v>
      </c>
      <c r="AO79" s="798"/>
      <c r="AP79" s="95"/>
      <c r="AQ79" s="727">
        <v>2</v>
      </c>
      <c r="AR79" s="728"/>
      <c r="AS79" s="803">
        <f>AQ79/M77</f>
        <v>0.08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>
        <f>(S82+U85+Y82+AJ82+AL85+AP82)/M76</f>
        <v>0.34883720930232559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>
        <f>(Q82+R85+T88+Y85+AA82+AH82+AI85+AK88+AP85+AR82)/M76</f>
        <v>9.3023255813953487E-2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>
        <f>(U79+AL79)/M76</f>
        <v>0.37209302325581395</v>
      </c>
      <c r="N82" s="1194"/>
      <c r="O82"/>
      <c r="P82" s="95"/>
      <c r="Q82" s="764"/>
      <c r="R82" s="751">
        <f>Q82/M77</f>
        <v>0</v>
      </c>
      <c r="S82" s="810">
        <v>2</v>
      </c>
      <c r="T82" s="813">
        <f>S82/M77</f>
        <v>0.08</v>
      </c>
      <c r="U82" s="95"/>
      <c r="V82" s="809"/>
      <c r="W82" s="809"/>
      <c r="X82" s="95"/>
      <c r="Y82" s="815"/>
      <c r="Z82" s="813">
        <f>Y82/M77</f>
        <v>0</v>
      </c>
      <c r="AA82" s="724"/>
      <c r="AB82" s="751">
        <f>AA82/M77</f>
        <v>0</v>
      </c>
      <c r="AC82" s="95"/>
      <c r="AG82" s="95"/>
      <c r="AH82" s="764"/>
      <c r="AI82" s="751">
        <f>AH82/M77</f>
        <v>0</v>
      </c>
      <c r="AJ82" s="810">
        <v>1</v>
      </c>
      <c r="AK82" s="813">
        <f>AJ82/M77</f>
        <v>0.04</v>
      </c>
      <c r="AL82" s="95"/>
      <c r="AM82" s="809"/>
      <c r="AN82" s="809"/>
      <c r="AO82" s="95"/>
      <c r="AP82" s="815">
        <v>2</v>
      </c>
      <c r="AQ82" s="813">
        <f>AP82/M77</f>
        <v>0.08</v>
      </c>
      <c r="AR82" s="724"/>
      <c r="AS82" s="751">
        <f>AR82/M77</f>
        <v>0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>
        <f>(P79+Z79+AG79+AQ79)/M76</f>
        <v>6.9767441860465115E-2</v>
      </c>
      <c r="N83" s="1194"/>
      <c r="O83"/>
      <c r="P83" s="95"/>
      <c r="Q83" s="765"/>
      <c r="R83" s="751"/>
      <c r="S83" s="811"/>
      <c r="T83" s="814"/>
      <c r="U83" s="95"/>
      <c r="V83" s="771">
        <v>2</v>
      </c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>
        <v>3</v>
      </c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>
        <f>SUM(M80:N84)</f>
        <v>1</v>
      </c>
      <c r="J84" s="767" t="s">
        <v>74</v>
      </c>
      <c r="K84" s="768"/>
      <c r="L84" s="767"/>
      <c r="M84" s="1194">
        <f>(V83+AM83)/M76</f>
        <v>0.11627906976744186</v>
      </c>
      <c r="N84" s="1194"/>
      <c r="O84"/>
      <c r="P84" s="95"/>
      <c r="Q84" s="766"/>
      <c r="R84" s="752"/>
      <c r="S84" s="812"/>
      <c r="T84" s="814"/>
      <c r="U84" s="95"/>
      <c r="V84" s="772">
        <f>V83/M77</f>
        <v>0.08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>
        <f>AM83/M77</f>
        <v>0.12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>
        <f>R85/M77</f>
        <v>0</v>
      </c>
      <c r="T85" s="734"/>
      <c r="U85" s="738">
        <v>5</v>
      </c>
      <c r="V85" s="739"/>
      <c r="W85" s="742">
        <f>U85/M77</f>
        <v>0.2</v>
      </c>
      <c r="X85" s="742"/>
      <c r="Y85" s="744"/>
      <c r="Z85" s="745"/>
      <c r="AA85" s="750">
        <f>Y85/M77</f>
        <v>0</v>
      </c>
      <c r="AB85" s="95"/>
      <c r="AC85" s="95"/>
      <c r="AG85" s="95"/>
      <c r="AH85" s="95"/>
      <c r="AI85" s="764"/>
      <c r="AJ85" s="733">
        <f>AI85/M77</f>
        <v>0</v>
      </c>
      <c r="AK85" s="734"/>
      <c r="AL85" s="738">
        <v>5</v>
      </c>
      <c r="AM85" s="739"/>
      <c r="AN85" s="742">
        <f>AL85/M77</f>
        <v>0.2</v>
      </c>
      <c r="AO85" s="742"/>
      <c r="AP85" s="744"/>
      <c r="AQ85" s="745"/>
      <c r="AR85" s="750">
        <f>AP85/M77</f>
        <v>0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>
        <v>4</v>
      </c>
      <c r="U88" s="753"/>
      <c r="V88" s="754"/>
      <c r="W88" s="760">
        <f>T88/M77</f>
        <v>0.16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>
        <f>AK88/M77</f>
        <v>0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30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12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48</v>
      </c>
      <c r="N98" s="778"/>
      <c r="O98"/>
      <c r="Q98" s="3"/>
      <c r="T98" s="100"/>
      <c r="U98" s="43">
        <f t="shared" ref="U98:X103" si="16">U56+U34+U76</f>
        <v>4</v>
      </c>
      <c r="V98" s="838">
        <f t="shared" si="16"/>
        <v>1</v>
      </c>
      <c r="W98" s="838">
        <f t="shared" si="16"/>
        <v>0</v>
      </c>
      <c r="X98" s="42">
        <f t="shared" si="16"/>
        <v>3</v>
      </c>
      <c r="Y98" s="100"/>
      <c r="AA98" s="1">
        <f>P101+Q104+R107+S104+T110+U107+V105+U101+Y107+Y104+AA104+Z101</f>
        <v>30</v>
      </c>
      <c r="AH98" s="3"/>
      <c r="AK98" s="100"/>
      <c r="AL98" s="43">
        <f>AL56+AL34+AL76</f>
        <v>0</v>
      </c>
      <c r="AM98" s="838">
        <f t="shared" ref="AM98:AO98" si="17">AM56+AM34+AM76</f>
        <v>2</v>
      </c>
      <c r="AN98" s="838">
        <f t="shared" si="17"/>
        <v>0</v>
      </c>
      <c r="AO98" s="42">
        <f t="shared" si="17"/>
        <v>2</v>
      </c>
      <c r="AP98" s="100"/>
      <c r="AR98" s="1">
        <f>AG101+AH104+AI107+AJ104+AK110+AL107+AM105+AL101+AP107+AP104+AR104+AQ101</f>
        <v>18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30</v>
      </c>
      <c r="N99" s="778"/>
      <c r="O99"/>
      <c r="Q99" s="3"/>
      <c r="T99" s="101"/>
      <c r="U99" s="43">
        <f t="shared" si="16"/>
        <v>5</v>
      </c>
      <c r="V99" s="779">
        <f t="shared" si="16"/>
        <v>3</v>
      </c>
      <c r="W99" s="779">
        <f t="shared" si="16"/>
        <v>0</v>
      </c>
      <c r="X99" s="44">
        <f t="shared" si="16"/>
        <v>4</v>
      </c>
      <c r="Y99" s="101"/>
      <c r="AH99" s="3"/>
      <c r="AK99" s="101"/>
      <c r="AL99" s="43">
        <f t="shared" ref="AL99:AO103" si="18">AL57+AL35+AL77</f>
        <v>2</v>
      </c>
      <c r="AM99" s="779">
        <f t="shared" si="18"/>
        <v>2</v>
      </c>
      <c r="AN99" s="779">
        <f t="shared" si="18"/>
        <v>0</v>
      </c>
      <c r="AO99" s="44">
        <f t="shared" si="18"/>
        <v>3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12</v>
      </c>
      <c r="N100" s="778"/>
      <c r="O100"/>
      <c r="P100" s="93"/>
      <c r="Q100" s="93"/>
      <c r="R100" s="93"/>
      <c r="S100" s="93"/>
      <c r="T100" s="102"/>
      <c r="U100" s="45">
        <f t="shared" si="16"/>
        <v>6</v>
      </c>
      <c r="V100" s="780">
        <f t="shared" si="16"/>
        <v>0</v>
      </c>
      <c r="W100" s="780">
        <f t="shared" si="16"/>
        <v>0</v>
      </c>
      <c r="X100" s="46">
        <f t="shared" si="16"/>
        <v>4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1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>
        <f>M100/M98</f>
        <v>0.25</v>
      </c>
      <c r="N101" s="846"/>
      <c r="O101"/>
      <c r="P101" s="727">
        <f t="shared" ref="P101:T109" si="19">P59+P37+P79</f>
        <v>1</v>
      </c>
      <c r="Q101" s="783">
        <f t="shared" si="19"/>
        <v>0</v>
      </c>
      <c r="R101" s="787">
        <f>P101/$M$98</f>
        <v>2.0833333333333332E-2</v>
      </c>
      <c r="S101" s="788"/>
      <c r="T101" s="95"/>
      <c r="U101" s="791">
        <f t="shared" si="16"/>
        <v>12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>
        <f>Z101/$M$98</f>
        <v>0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>
        <f>AG101/$M$98</f>
        <v>0</v>
      </c>
      <c r="AJ101" s="788"/>
      <c r="AK101" s="95"/>
      <c r="AL101" s="791">
        <f t="shared" si="18"/>
        <v>5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2</v>
      </c>
      <c r="AR101" s="728">
        <f t="shared" si="22"/>
        <v>0</v>
      </c>
      <c r="AS101" s="803">
        <f>AQ101/$M$98</f>
        <v>4.1666666666666664E-2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>
        <f>(S104+U107+Y104+AJ104+AL107+AP104)/M98</f>
        <v>0.3125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>
        <f>(Q104+R107+T110+Y107+AA104+AH104+AI107+AK110+AP107+AR104)/M98</f>
        <v>0.16666666666666666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>
        <f>(U101+AL101)/M98</f>
        <v>0.35416666666666669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2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1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2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>
        <f>(P101+Z101+AG101+AQ101)/M98</f>
        <v>6.25E-2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2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3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>
        <f>(V105+AM105)/M98</f>
        <v>0.10416666666666667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>
        <f>V105/$M$98</f>
        <v>4.1666666666666664E-2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>
        <f>AM105/$M$98</f>
        <v>6.25E-2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>
        <f>R107/$M$98</f>
        <v>0</v>
      </c>
      <c r="T107" s="734"/>
      <c r="U107" s="738">
        <f t="shared" ref="U107:V109" si="25">U65+U43+U85</f>
        <v>5</v>
      </c>
      <c r="V107" s="739">
        <f t="shared" si="25"/>
        <v>0</v>
      </c>
      <c r="W107" s="742">
        <f>U107/$M$98</f>
        <v>0.10416666666666667</v>
      </c>
      <c r="X107" s="742"/>
      <c r="Y107" s="744">
        <f t="shared" si="23"/>
        <v>0</v>
      </c>
      <c r="Z107" s="745">
        <f t="shared" si="23"/>
        <v>0</v>
      </c>
      <c r="AA107" s="750">
        <f>Y107/$M$98</f>
        <v>0</v>
      </c>
      <c r="AB107" s="95"/>
      <c r="AC107" s="95"/>
      <c r="AG107" s="95"/>
      <c r="AH107" s="95"/>
      <c r="AI107" s="764">
        <f t="shared" si="21"/>
        <v>0</v>
      </c>
      <c r="AJ107" s="733">
        <f>AI107/$M$98</f>
        <v>0</v>
      </c>
      <c r="AK107" s="734"/>
      <c r="AL107" s="738">
        <f t="shared" ref="AL107:AM109" si="26">AL65+AL43+AL85</f>
        <v>5</v>
      </c>
      <c r="AM107" s="739">
        <f t="shared" si="26"/>
        <v>0</v>
      </c>
      <c r="AN107" s="742">
        <f>AL107/$M$98</f>
        <v>0.10416666666666667</v>
      </c>
      <c r="AO107" s="742"/>
      <c r="AP107" s="744">
        <f t="shared" si="24"/>
        <v>0</v>
      </c>
      <c r="AQ107" s="745">
        <f t="shared" si="24"/>
        <v>0</v>
      </c>
      <c r="AR107" s="750">
        <f>AP107/$M$98</f>
        <v>0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8</v>
      </c>
      <c r="U110" s="753">
        <f t="shared" si="27"/>
        <v>0</v>
      </c>
      <c r="V110" s="754">
        <f t="shared" si="27"/>
        <v>0</v>
      </c>
      <c r="W110" s="760">
        <f>T110/$M$98</f>
        <v>0.16666666666666666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>
        <f>AK110/$M$98</f>
        <v>0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48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>
        <f>AE120/G120</f>
        <v>0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>
        <f>I123</f>
        <v>2.0833333333333332E-2</v>
      </c>
      <c r="M121" s="1117"/>
      <c r="N121" s="1118"/>
      <c r="O121" s="1119"/>
      <c r="P121" s="169"/>
      <c r="Q121" s="1128">
        <f>I132</f>
        <v>0.20833333333333334</v>
      </c>
      <c r="R121" s="977"/>
      <c r="S121" s="977"/>
      <c r="T121" s="978"/>
      <c r="U121" s="173"/>
      <c r="V121" s="1116">
        <f>I124</f>
        <v>4.1666666666666664E-2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>
        <f>AG123</f>
        <v>0</v>
      </c>
      <c r="AK121" s="1117"/>
      <c r="AL121" s="1118"/>
      <c r="AM121" s="1119"/>
      <c r="AN121" s="169"/>
      <c r="AO121" s="1128">
        <f>AG133</f>
        <v>0</v>
      </c>
      <c r="AP121" s="977"/>
      <c r="AQ121" s="977"/>
      <c r="AR121" s="978"/>
      <c r="AS121" s="173"/>
      <c r="AT121" s="1116">
        <f>AG124</f>
        <v>0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42</v>
      </c>
      <c r="C122" s="160">
        <f>AE138+BB138+AE120</f>
        <v>42</v>
      </c>
      <c r="D122" s="1150" t="s">
        <v>65</v>
      </c>
      <c r="E122" s="1056"/>
      <c r="F122" s="1056"/>
      <c r="G122" s="1059">
        <f>P101+Z101+AG101+AQ101+AV159+BF159</f>
        <v>3</v>
      </c>
      <c r="H122" s="1059"/>
      <c r="I122" s="1053">
        <f t="shared" ref="I122:I134" si="29">G122/$G$120</f>
        <v>6.25E-2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>
        <f t="shared" ref="AG122:AG134" si="30">AE122/$G$120</f>
        <v>0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>
        <f>AG138+BD138</f>
        <v>0.875</v>
      </c>
      <c r="C123" s="164">
        <f>AG120+I138</f>
        <v>0.875</v>
      </c>
      <c r="D123" s="1067" t="s">
        <v>80</v>
      </c>
      <c r="E123" s="1068"/>
      <c r="F123" s="1069"/>
      <c r="G123" s="1070">
        <f>P101+AG101+AV159</f>
        <v>1</v>
      </c>
      <c r="H123" s="839"/>
      <c r="I123" s="841">
        <f t="shared" si="29"/>
        <v>2.0833333333333332E-2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>
        <f t="shared" si="30"/>
        <v>0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2</v>
      </c>
      <c r="H124" s="839"/>
      <c r="I124" s="841">
        <f t="shared" si="29"/>
        <v>4.1666666666666664E-2</v>
      </c>
      <c r="J124" s="1071"/>
      <c r="K124" s="161"/>
      <c r="L124" s="174"/>
      <c r="M124" s="1107"/>
      <c r="N124" s="1108"/>
      <c r="O124" s="1101">
        <f>I130</f>
        <v>6.25E-2</v>
      </c>
      <c r="P124" s="1102"/>
      <c r="Q124" s="165"/>
      <c r="R124" s="1114"/>
      <c r="S124" s="1114"/>
      <c r="T124" s="167"/>
      <c r="U124" s="1101">
        <f>I131</f>
        <v>4.1666666666666664E-2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>
        <f t="shared" si="30"/>
        <v>0</v>
      </c>
      <c r="AH124" s="1071"/>
      <c r="AI124" s="161"/>
      <c r="AJ124" s="174"/>
      <c r="AK124" s="1107"/>
      <c r="AL124" s="1108"/>
      <c r="AM124" s="1101">
        <f>AG130</f>
        <v>0</v>
      </c>
      <c r="AN124" s="1102"/>
      <c r="AO124" s="165"/>
      <c r="AP124" s="1114"/>
      <c r="AQ124" s="1114"/>
      <c r="AR124" s="167"/>
      <c r="AS124" s="1101">
        <f>AG131</f>
        <v>0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8</v>
      </c>
      <c r="H125" s="1059"/>
      <c r="I125" s="1053">
        <f t="shared" si="29"/>
        <v>0.16666666666666666</v>
      </c>
      <c r="J125" s="1054"/>
      <c r="L125" s="175"/>
      <c r="M125" s="1109"/>
      <c r="N125" s="1098"/>
      <c r="O125" s="1103"/>
      <c r="P125" s="1104"/>
      <c r="Q125" s="175"/>
      <c r="R125" s="1110">
        <f>I134</f>
        <v>0.10416666666666667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>
        <f t="shared" si="30"/>
        <v>0</v>
      </c>
      <c r="AH125" s="1054"/>
      <c r="AJ125" s="175"/>
      <c r="AK125" s="1109"/>
      <c r="AL125" s="1098"/>
      <c r="AM125" s="1103"/>
      <c r="AN125" s="1104"/>
      <c r="AO125" s="175"/>
      <c r="AP125" s="1110">
        <f>AG134</f>
        <v>0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>
        <f t="shared" si="29"/>
        <v>0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>
        <f t="shared" si="30"/>
        <v>0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>
        <f t="shared" si="29"/>
        <v>0</v>
      </c>
      <c r="J127" s="1071"/>
      <c r="L127" s="165"/>
      <c r="M127" s="183"/>
      <c r="N127" s="1081">
        <f>I126</f>
        <v>0</v>
      </c>
      <c r="O127" s="1082"/>
      <c r="P127" s="1083"/>
      <c r="Q127" s="1089">
        <f>I132</f>
        <v>0.20833333333333334</v>
      </c>
      <c r="R127" s="1090"/>
      <c r="S127" s="1090"/>
      <c r="T127" s="1091"/>
      <c r="U127" s="1072">
        <f>I127</f>
        <v>0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>
        <f t="shared" si="30"/>
        <v>0</v>
      </c>
      <c r="AH127" s="1071"/>
      <c r="AJ127" s="165"/>
      <c r="AK127" s="183"/>
      <c r="AL127" s="1081">
        <f>AG126</f>
        <v>0</v>
      </c>
      <c r="AM127" s="1082"/>
      <c r="AN127" s="1083"/>
      <c r="AO127" s="1089">
        <f>AG132</f>
        <v>0</v>
      </c>
      <c r="AP127" s="1090"/>
      <c r="AQ127" s="1090"/>
      <c r="AR127" s="1091"/>
      <c r="AS127" s="1072">
        <f>AG127</f>
        <v>0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8</v>
      </c>
      <c r="H128" s="839"/>
      <c r="I128" s="841">
        <f t="shared" si="29"/>
        <v>0.16666666666666666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>
        <f t="shared" si="30"/>
        <v>0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15</v>
      </c>
      <c r="H129" s="1059"/>
      <c r="I129" s="1053">
        <f t="shared" si="29"/>
        <v>0.3125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>
        <f t="shared" si="30"/>
        <v>0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3</v>
      </c>
      <c r="H130" s="839"/>
      <c r="I130" s="841">
        <f t="shared" si="29"/>
        <v>6.25E-2</v>
      </c>
      <c r="J130" s="1071"/>
      <c r="L130" s="165"/>
      <c r="M130" s="144"/>
      <c r="N130" s="181"/>
      <c r="O130" s="182"/>
      <c r="P130" s="1072">
        <f>I128</f>
        <v>0.16666666666666666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>
        <f t="shared" si="30"/>
        <v>0</v>
      </c>
      <c r="AH130" s="1071"/>
      <c r="AJ130" s="165"/>
      <c r="AK130" s="144"/>
      <c r="AL130" s="181"/>
      <c r="AM130" s="182"/>
      <c r="AN130" s="1072">
        <f>AG128</f>
        <v>0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2</v>
      </c>
      <c r="H131" s="839"/>
      <c r="I131" s="841">
        <f t="shared" si="29"/>
        <v>4.1666666666666664E-2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>
        <f t="shared" si="30"/>
        <v>0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10</v>
      </c>
      <c r="H132" s="839"/>
      <c r="I132" s="841">
        <f t="shared" si="29"/>
        <v>0.20833333333333334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>
        <f t="shared" si="30"/>
        <v>0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17</v>
      </c>
      <c r="H133" s="1059"/>
      <c r="I133" s="1053">
        <f t="shared" si="29"/>
        <v>0.35416666666666669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>
        <f t="shared" si="30"/>
        <v>0</v>
      </c>
      <c r="AH133" s="1054"/>
    </row>
    <row r="134" spans="3:72" ht="16.2" thickBot="1" x14ac:dyDescent="0.35">
      <c r="C134" s="158">
        <f>G134+G129+G125+G122</f>
        <v>31</v>
      </c>
      <c r="D134" s="1060" t="s">
        <v>88</v>
      </c>
      <c r="E134" s="1061"/>
      <c r="F134" s="1061"/>
      <c r="G134" s="1063">
        <f>V105+AM105+BB163</f>
        <v>5</v>
      </c>
      <c r="H134" s="1063"/>
      <c r="I134" s="1064">
        <f t="shared" si="29"/>
        <v>0.10416666666666667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>
        <f t="shared" si="30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0.875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42</v>
      </c>
      <c r="H138" s="1145"/>
      <c r="I138" s="1146">
        <f>G138/$G$120</f>
        <v>0.875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30</v>
      </c>
      <c r="AF138" s="1143"/>
      <c r="AG138" s="1148">
        <f>AE138/$G$120</f>
        <v>0.625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12</v>
      </c>
      <c r="BC138" s="1143"/>
      <c r="BD138" s="1148">
        <f>BB138/$G$120</f>
        <v>0.25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>
        <f>I141</f>
        <v>2.0833333333333332E-2</v>
      </c>
      <c r="M139" s="1117"/>
      <c r="N139" s="1118"/>
      <c r="O139" s="1119"/>
      <c r="P139" s="169"/>
      <c r="Q139" s="1128">
        <f>I151</f>
        <v>0.35416666666666669</v>
      </c>
      <c r="R139" s="977"/>
      <c r="S139" s="977"/>
      <c r="T139" s="978"/>
      <c r="U139" s="173"/>
      <c r="V139" s="1116">
        <f>I142</f>
        <v>4.1666666666666664E-2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>
        <f>AG141</f>
        <v>2.0833333333333332E-2</v>
      </c>
      <c r="AK139" s="1117"/>
      <c r="AL139" s="1118"/>
      <c r="AM139" s="1119"/>
      <c r="AN139" s="169"/>
      <c r="AO139" s="1128">
        <f>AG151</f>
        <v>0.25</v>
      </c>
      <c r="AP139" s="977"/>
      <c r="AQ139" s="977"/>
      <c r="AR139" s="978"/>
      <c r="AS139" s="173"/>
      <c r="AT139" s="1116">
        <f>AG142</f>
        <v>0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>
        <f>BD141</f>
        <v>0</v>
      </c>
      <c r="BH139" s="1117"/>
      <c r="BI139" s="1118"/>
      <c r="BJ139" s="1119"/>
      <c r="BK139" s="169"/>
      <c r="BL139" s="1128">
        <f>BD151</f>
        <v>0.10416666666666667</v>
      </c>
      <c r="BM139" s="977"/>
      <c r="BN139" s="977"/>
      <c r="BO139" s="978"/>
      <c r="BP139" s="173"/>
      <c r="BQ139" s="1116">
        <f>BD142</f>
        <v>4.1666666666666664E-2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3</v>
      </c>
      <c r="H140" s="1059"/>
      <c r="I140" s="1053">
        <f t="shared" ref="I140:I152" si="32">G140/$G$120</f>
        <v>6.25E-2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1</v>
      </c>
      <c r="AF140" s="1059"/>
      <c r="AG140" s="1053">
        <f t="shared" ref="AG140:AG152" si="33">AE140/$G$120</f>
        <v>2.0833333333333332E-2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2</v>
      </c>
      <c r="BC140" s="1059"/>
      <c r="BD140" s="1053">
        <f t="shared" ref="BD140:BD152" si="34">BB140/$G$120</f>
        <v>4.1666666666666664E-2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1</v>
      </c>
      <c r="H141" s="839"/>
      <c r="I141" s="841">
        <f t="shared" si="32"/>
        <v>2.0833333333333332E-2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1</v>
      </c>
      <c r="AF141" s="839"/>
      <c r="AG141" s="841">
        <f t="shared" si="33"/>
        <v>2.0833333333333332E-2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>
        <f t="shared" si="34"/>
        <v>0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2</v>
      </c>
      <c r="H142" s="839"/>
      <c r="I142" s="841">
        <f t="shared" si="32"/>
        <v>4.1666666666666664E-2</v>
      </c>
      <c r="J142" s="1071"/>
      <c r="L142" s="174"/>
      <c r="M142" s="1107"/>
      <c r="N142" s="1108"/>
      <c r="O142" s="1101">
        <f>I148</f>
        <v>6.25E-2</v>
      </c>
      <c r="P142" s="1102"/>
      <c r="Q142" s="165"/>
      <c r="R142" s="1114"/>
      <c r="S142" s="1114"/>
      <c r="T142" s="167"/>
      <c r="U142" s="1101">
        <f>I149</f>
        <v>4.1666666666666664E-2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>
        <f t="shared" si="33"/>
        <v>0</v>
      </c>
      <c r="AH142" s="1071"/>
      <c r="AJ142" s="174"/>
      <c r="AK142" s="1107"/>
      <c r="AL142" s="1108"/>
      <c r="AM142" s="1101">
        <f>AG148</f>
        <v>4.1666666666666664E-2</v>
      </c>
      <c r="AN142" s="1102"/>
      <c r="AO142" s="165"/>
      <c r="AP142" s="1114"/>
      <c r="AQ142" s="1114"/>
      <c r="AR142" s="167"/>
      <c r="AS142" s="1101">
        <f>AG149</f>
        <v>0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2</v>
      </c>
      <c r="BC142" s="839"/>
      <c r="BD142" s="841">
        <f t="shared" si="34"/>
        <v>4.1666666666666664E-2</v>
      </c>
      <c r="BE142" s="1071"/>
      <c r="BG142" s="174"/>
      <c r="BH142" s="1107"/>
      <c r="BI142" s="1108"/>
      <c r="BJ142" s="1101">
        <f>BD148</f>
        <v>2.0833333333333332E-2</v>
      </c>
      <c r="BK142" s="1102"/>
      <c r="BL142" s="165"/>
      <c r="BM142" s="1114"/>
      <c r="BN142" s="1114"/>
      <c r="BO142" s="167"/>
      <c r="BP142" s="1101">
        <f>BD149</f>
        <v>4.1666666666666664E-2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8</v>
      </c>
      <c r="H143" s="1059"/>
      <c r="I143" s="1053">
        <f t="shared" si="32"/>
        <v>0.16666666666666666</v>
      </c>
      <c r="J143" s="1054"/>
      <c r="L143" s="175"/>
      <c r="M143" s="1109"/>
      <c r="N143" s="1098"/>
      <c r="O143" s="1103"/>
      <c r="P143" s="1104"/>
      <c r="Q143" s="175"/>
      <c r="R143" s="1110">
        <f>I152</f>
        <v>0.10416666666666667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8</v>
      </c>
      <c r="AF143" s="1059"/>
      <c r="AG143" s="1053">
        <f t="shared" si="33"/>
        <v>0.16666666666666666</v>
      </c>
      <c r="AH143" s="1054"/>
      <c r="AJ143" s="175"/>
      <c r="AK143" s="1109"/>
      <c r="AL143" s="1098"/>
      <c r="AM143" s="1103"/>
      <c r="AN143" s="1104"/>
      <c r="AO143" s="175"/>
      <c r="AP143" s="1110">
        <f>AG152</f>
        <v>4.1666666666666664E-2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>
        <f t="shared" si="34"/>
        <v>0</v>
      </c>
      <c r="BE143" s="1054"/>
      <c r="BG143" s="175"/>
      <c r="BH143" s="1109"/>
      <c r="BI143" s="1098"/>
      <c r="BJ143" s="1103"/>
      <c r="BK143" s="1104"/>
      <c r="BL143" s="175"/>
      <c r="BM143" s="1110">
        <f>BD152</f>
        <v>6.25E-2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>
        <f t="shared" si="32"/>
        <v>0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>
        <f t="shared" si="33"/>
        <v>0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>
        <f t="shared" si="34"/>
        <v>0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>
        <f t="shared" si="32"/>
        <v>0</v>
      </c>
      <c r="J145" s="1071"/>
      <c r="L145" s="165"/>
      <c r="M145" s="183"/>
      <c r="N145" s="1081">
        <f>I144</f>
        <v>0</v>
      </c>
      <c r="O145" s="1082"/>
      <c r="P145" s="1083"/>
      <c r="Q145" s="1089">
        <f>I150</f>
        <v>0.20833333333333334</v>
      </c>
      <c r="R145" s="1090"/>
      <c r="S145" s="1090"/>
      <c r="T145" s="1091"/>
      <c r="U145" s="1072">
        <f>I145</f>
        <v>0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>
        <f t="shared" si="33"/>
        <v>0</v>
      </c>
      <c r="AH145" s="1071"/>
      <c r="AJ145" s="165"/>
      <c r="AK145" s="183"/>
      <c r="AL145" s="1081">
        <f>AG144</f>
        <v>0</v>
      </c>
      <c r="AM145" s="1082"/>
      <c r="AN145" s="1083"/>
      <c r="AO145" s="1089">
        <f>AG150</f>
        <v>0.10416666666666667</v>
      </c>
      <c r="AP145" s="1090"/>
      <c r="AQ145" s="1090"/>
      <c r="AR145" s="1091"/>
      <c r="AS145" s="1072">
        <f>AG145</f>
        <v>0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>
        <f t="shared" si="34"/>
        <v>0</v>
      </c>
      <c r="BE145" s="1071"/>
      <c r="BG145" s="165"/>
      <c r="BH145" s="183"/>
      <c r="BI145" s="1081">
        <f>BD144</f>
        <v>0</v>
      </c>
      <c r="BJ145" s="1082"/>
      <c r="BK145" s="1083"/>
      <c r="BL145" s="1089">
        <f>BD150</f>
        <v>0.10416666666666667</v>
      </c>
      <c r="BM145" s="1090"/>
      <c r="BN145" s="1090"/>
      <c r="BO145" s="1091"/>
      <c r="BP145" s="1072">
        <f>BD145</f>
        <v>0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8</v>
      </c>
      <c r="H146" s="839"/>
      <c r="I146" s="841">
        <f t="shared" si="32"/>
        <v>0.16666666666666666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8</v>
      </c>
      <c r="AF146" s="839"/>
      <c r="AG146" s="841">
        <f t="shared" si="33"/>
        <v>0.16666666666666666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>
        <f t="shared" si="34"/>
        <v>0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15</v>
      </c>
      <c r="H147" s="1059"/>
      <c r="I147" s="1053">
        <f t="shared" si="32"/>
        <v>0.3125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7</v>
      </c>
      <c r="AF147" s="1059"/>
      <c r="AG147" s="1053">
        <f t="shared" si="33"/>
        <v>0.14583333333333334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8</v>
      </c>
      <c r="BC147" s="1059"/>
      <c r="BD147" s="1053">
        <f t="shared" si="34"/>
        <v>0.16666666666666666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3</v>
      </c>
      <c r="H148" s="839"/>
      <c r="I148" s="841">
        <f t="shared" si="32"/>
        <v>6.25E-2</v>
      </c>
      <c r="J148" s="1071"/>
      <c r="L148" s="165"/>
      <c r="M148" s="144"/>
      <c r="N148" s="181"/>
      <c r="O148" s="182"/>
      <c r="P148" s="1072">
        <f>I146</f>
        <v>0.16666666666666666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2</v>
      </c>
      <c r="AF148" s="839"/>
      <c r="AG148" s="841">
        <f t="shared" si="33"/>
        <v>4.1666666666666664E-2</v>
      </c>
      <c r="AH148" s="1071"/>
      <c r="AJ148" s="165"/>
      <c r="AK148" s="144"/>
      <c r="AL148" s="181"/>
      <c r="AM148" s="182"/>
      <c r="AN148" s="1072">
        <f>AG146</f>
        <v>0.16666666666666666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1</v>
      </c>
      <c r="BC148" s="839"/>
      <c r="BD148" s="841">
        <f t="shared" si="34"/>
        <v>2.0833333333333332E-2</v>
      </c>
      <c r="BE148" s="1071"/>
      <c r="BG148" s="165"/>
      <c r="BH148" s="144"/>
      <c r="BI148" s="181"/>
      <c r="BJ148" s="182"/>
      <c r="BK148" s="1072">
        <f>BD146</f>
        <v>0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2</v>
      </c>
      <c r="H149" s="839"/>
      <c r="I149" s="841">
        <f t="shared" si="32"/>
        <v>4.1666666666666664E-2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>
        <f t="shared" si="33"/>
        <v>0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2</v>
      </c>
      <c r="BC149" s="839"/>
      <c r="BD149" s="841">
        <f t="shared" si="34"/>
        <v>4.1666666666666664E-2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10</v>
      </c>
      <c r="H150" s="839"/>
      <c r="I150" s="841">
        <f t="shared" si="32"/>
        <v>0.20833333333333334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5</v>
      </c>
      <c r="AF150" s="839"/>
      <c r="AG150" s="841">
        <f t="shared" si="33"/>
        <v>0.10416666666666667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5</v>
      </c>
      <c r="BC150" s="839"/>
      <c r="BD150" s="841">
        <f t="shared" si="34"/>
        <v>0.10416666666666667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17</v>
      </c>
      <c r="H151" s="1059"/>
      <c r="I151" s="1053">
        <f t="shared" si="32"/>
        <v>0.35416666666666669</v>
      </c>
      <c r="J151" s="1054"/>
      <c r="Q151" s="3"/>
      <c r="AB151" s="1055" t="s">
        <v>64</v>
      </c>
      <c r="AC151" s="1056"/>
      <c r="AD151" s="1057"/>
      <c r="AE151" s="1058">
        <f>U101</f>
        <v>12</v>
      </c>
      <c r="AF151" s="1059"/>
      <c r="AG151" s="1053">
        <f t="shared" si="33"/>
        <v>0.25</v>
      </c>
      <c r="AH151" s="1054"/>
      <c r="AY151" s="1055" t="s">
        <v>64</v>
      </c>
      <c r="AZ151" s="1056"/>
      <c r="BA151" s="1057"/>
      <c r="BB151" s="1058">
        <f>AL101</f>
        <v>5</v>
      </c>
      <c r="BC151" s="1059"/>
      <c r="BD151" s="1053">
        <f t="shared" si="34"/>
        <v>0.10416666666666667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5</v>
      </c>
      <c r="H152" s="1063"/>
      <c r="I152" s="1064">
        <f t="shared" si="32"/>
        <v>0.10416666666666667</v>
      </c>
      <c r="J152" s="1065"/>
      <c r="Q152" s="3"/>
      <c r="AB152" s="1060" t="s">
        <v>88</v>
      </c>
      <c r="AC152" s="1061"/>
      <c r="AD152" s="1061"/>
      <c r="AE152" s="1066">
        <f>V105</f>
        <v>2</v>
      </c>
      <c r="AF152" s="1063"/>
      <c r="AG152" s="1064">
        <f t="shared" si="33"/>
        <v>4.1666666666666664E-2</v>
      </c>
      <c r="AH152" s="1065"/>
      <c r="AY152" s="1060" t="s">
        <v>88</v>
      </c>
      <c r="AZ152" s="1061"/>
      <c r="BA152" s="1061"/>
      <c r="BB152" s="1066">
        <f>AM105</f>
        <v>3</v>
      </c>
      <c r="BC152" s="1063"/>
      <c r="BD152" s="1064">
        <f t="shared" si="34"/>
        <v>6.25E-2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1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CH176"/>
  <sheetViews>
    <sheetView showGridLines="0" zoomScaleNormal="100" workbookViewId="0">
      <selection activeCell="C9" sqref="C9"/>
    </sheetView>
  </sheetViews>
  <sheetFormatPr baseColWidth="10" defaultColWidth="9.109375" defaultRowHeight="14.4" x14ac:dyDescent="0.3"/>
  <cols>
    <col min="1" max="1" width="1.5546875" style="2" customWidth="1"/>
    <col min="2" max="2" width="15.8867187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9.9" customHeight="1" thickBot="1" x14ac:dyDescent="0.35"/>
    <row r="2" spans="2:62" ht="19.2" thickTop="1" thickBot="1" x14ac:dyDescent="0.4">
      <c r="B2" s="6" t="s">
        <v>68</v>
      </c>
      <c r="C2" s="12">
        <v>9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21</v>
      </c>
      <c r="C4" s="4" t="s">
        <v>130</v>
      </c>
      <c r="D4" s="15">
        <v>41</v>
      </c>
    </row>
    <row r="5" spans="2:62" ht="21.6" thickBot="1" x14ac:dyDescent="0.45">
      <c r="B5" s="460">
        <v>9</v>
      </c>
      <c r="C5" s="722" t="s">
        <v>179</v>
      </c>
      <c r="D5" s="92">
        <v>25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464">
        <f>'TOTAL TEMPORADA 25-26'!E10</f>
        <v>0</v>
      </c>
      <c r="G10" s="465" t="str">
        <f>'TOTAL TEMPORADA 25-26'!F10</f>
        <v>ALEJO</v>
      </c>
      <c r="H10" s="466"/>
      <c r="I10" s="467">
        <v>33</v>
      </c>
      <c r="J10" s="468"/>
      <c r="K10" s="468"/>
      <c r="L10" s="469">
        <f t="shared" ref="L10:L24" si="0">1.5*R10+Y10+0.5*AE10+AK10+AO10-0.5*S10-0.5*T10-0.5*U10-0.5*V10-Z10-AA10-AB10-1.5*AF10-1.5*AG10-1.5*AH10-1.5*AL10-1.5*AM10-1.5*AN10-AU10-BD10-BE10-BF10-BG10</f>
        <v>-1.5</v>
      </c>
      <c r="M10" s="470">
        <f t="shared" ref="M10:M24" si="1">IFERROR(O10/N10,"")</f>
        <v>0.4</v>
      </c>
      <c r="N10" s="471">
        <f t="shared" ref="N10:N24" si="2">SUM(R10:V10)+SUM(AE10:AH10)+SUM(AK10:AN10)+SUM(Y10:AB10)</f>
        <v>5</v>
      </c>
      <c r="O10" s="472">
        <f t="shared" ref="O10:O24" si="3">R10+AE10+AK10+Y10</f>
        <v>2</v>
      </c>
      <c r="P10" s="473">
        <f t="shared" ref="P10:P24" si="4">IFERROR(R10/SUM(R10:V10),"")</f>
        <v>0.5</v>
      </c>
      <c r="Q10" s="474">
        <f t="shared" ref="Q10:Q24" si="5">IF(SUM(R10:V10)=0,"",SUM(R10:V10))</f>
        <v>2</v>
      </c>
      <c r="R10" s="475">
        <v>1</v>
      </c>
      <c r="S10" s="475"/>
      <c r="T10" s="475">
        <v>1</v>
      </c>
      <c r="U10" s="475"/>
      <c r="V10" s="476"/>
      <c r="W10" s="473" t="str">
        <f t="shared" ref="W10:W24" si="6">IFERROR(Y10/SUM(Y10:AB10),"")</f>
        <v/>
      </c>
      <c r="X10" s="474" t="str">
        <f t="shared" ref="X10:X24" si="7">IF(SUM(Y10:AB10)=0,"",SUM(Y10:AB10))</f>
        <v/>
      </c>
      <c r="Y10" s="475"/>
      <c r="Z10" s="475"/>
      <c r="AA10" s="475"/>
      <c r="AB10" s="476"/>
      <c r="AC10" s="473">
        <f t="shared" ref="AC10:AC24" si="8">IFERROR(AE10/SUM(AE10:AH10),"")</f>
        <v>0.33333333333333331</v>
      </c>
      <c r="AD10" s="474">
        <f t="shared" ref="AD10:AD24" si="9">IF(SUM(AE10:AH10)=0,"",SUM(AE10:AH10))</f>
        <v>3</v>
      </c>
      <c r="AE10" s="475">
        <v>1</v>
      </c>
      <c r="AF10" s="475">
        <v>1</v>
      </c>
      <c r="AG10" s="475">
        <v>1</v>
      </c>
      <c r="AH10" s="476"/>
      <c r="AI10" s="473" t="str">
        <f t="shared" ref="AI10:AI24" si="10">IFERROR(AK10/SUM(AK10:AN10),"")</f>
        <v/>
      </c>
      <c r="AJ10" s="474" t="str">
        <f t="shared" ref="AJ10:AJ24" si="11">IF(SUM(AK10:AN10)=0,"",SUM(AK10:AN10))</f>
        <v/>
      </c>
      <c r="AK10" s="475"/>
      <c r="AL10" s="475"/>
      <c r="AM10" s="475"/>
      <c r="AN10" s="476"/>
      <c r="AO10" s="477">
        <f t="shared" ref="AO10:AO24" si="12">SUM(AP10:AT10)</f>
        <v>1</v>
      </c>
      <c r="AP10" s="478"/>
      <c r="AQ10" s="475"/>
      <c r="AR10" s="475">
        <v>1</v>
      </c>
      <c r="AS10" s="475"/>
      <c r="AT10" s="476"/>
      <c r="AU10" s="479">
        <f t="shared" ref="AU10:AU24" si="13">SUM(AV10:BB10)</f>
        <v>1</v>
      </c>
      <c r="AV10" s="478">
        <v>1</v>
      </c>
      <c r="AW10" s="475"/>
      <c r="AX10" s="475"/>
      <c r="AY10" s="475"/>
      <c r="AZ10" s="475"/>
      <c r="BA10" s="475"/>
      <c r="BB10" s="476"/>
      <c r="BC10" s="480"/>
      <c r="BD10" s="475"/>
      <c r="BE10" s="475"/>
      <c r="BF10" s="475"/>
      <c r="BG10" s="481"/>
      <c r="BH10" s="476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482">
        <f>'TOTAL TEMPORADA 25-26'!E11</f>
        <v>0</v>
      </c>
      <c r="G11" s="483" t="str">
        <f>'TOTAL TEMPORADA 25-26'!F11</f>
        <v>CHRISTIAN</v>
      </c>
      <c r="H11" s="484"/>
      <c r="I11" s="485">
        <v>28</v>
      </c>
      <c r="J11" s="486"/>
      <c r="K11" s="486"/>
      <c r="L11" s="487">
        <f t="shared" si="0"/>
        <v>0</v>
      </c>
      <c r="M11" s="488">
        <f t="shared" si="1"/>
        <v>0.5</v>
      </c>
      <c r="N11" s="489">
        <f t="shared" si="2"/>
        <v>6</v>
      </c>
      <c r="O11" s="490">
        <f t="shared" si="3"/>
        <v>3</v>
      </c>
      <c r="P11" s="491" t="str">
        <f t="shared" si="4"/>
        <v/>
      </c>
      <c r="Q11" s="492" t="str">
        <f t="shared" si="5"/>
        <v/>
      </c>
      <c r="R11" s="493"/>
      <c r="S11" s="493"/>
      <c r="T11" s="493"/>
      <c r="U11" s="493"/>
      <c r="V11" s="494"/>
      <c r="W11" s="491">
        <f t="shared" si="6"/>
        <v>0.5</v>
      </c>
      <c r="X11" s="492">
        <f t="shared" si="7"/>
        <v>6</v>
      </c>
      <c r="Y11" s="493">
        <v>3</v>
      </c>
      <c r="Z11" s="493">
        <v>1</v>
      </c>
      <c r="AA11" s="493">
        <v>2</v>
      </c>
      <c r="AB11" s="494"/>
      <c r="AC11" s="491" t="str">
        <f t="shared" si="8"/>
        <v/>
      </c>
      <c r="AD11" s="492" t="str">
        <f t="shared" si="9"/>
        <v/>
      </c>
      <c r="AE11" s="493"/>
      <c r="AF11" s="493"/>
      <c r="AG11" s="493"/>
      <c r="AH11" s="494"/>
      <c r="AI11" s="491" t="str">
        <f t="shared" si="10"/>
        <v/>
      </c>
      <c r="AJ11" s="492" t="str">
        <f t="shared" si="11"/>
        <v/>
      </c>
      <c r="AK11" s="493"/>
      <c r="AL11" s="493"/>
      <c r="AM11" s="493"/>
      <c r="AN11" s="494"/>
      <c r="AO11" s="495">
        <f t="shared" si="12"/>
        <v>0</v>
      </c>
      <c r="AP11" s="496"/>
      <c r="AQ11" s="493"/>
      <c r="AR11" s="493"/>
      <c r="AS11" s="493"/>
      <c r="AT11" s="494"/>
      <c r="AU11" s="495">
        <f t="shared" si="13"/>
        <v>0</v>
      </c>
      <c r="AV11" s="496"/>
      <c r="AW11" s="493"/>
      <c r="AX11" s="493"/>
      <c r="AY11" s="493"/>
      <c r="AZ11" s="493"/>
      <c r="BA11" s="493"/>
      <c r="BB11" s="494"/>
      <c r="BC11" s="497"/>
      <c r="BD11" s="493"/>
      <c r="BE11" s="493"/>
      <c r="BF11" s="493"/>
      <c r="BG11" s="498"/>
      <c r="BH11" s="494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482">
        <f>'TOTAL TEMPORADA 25-26'!E12</f>
        <v>0</v>
      </c>
      <c r="G12" s="499" t="str">
        <f>'TOTAL TEMPORADA 25-26'!F12</f>
        <v>DIEGO</v>
      </c>
      <c r="H12" s="484"/>
      <c r="I12" s="493">
        <v>44</v>
      </c>
      <c r="J12" s="486"/>
      <c r="K12" s="486"/>
      <c r="L12" s="487">
        <f t="shared" si="0"/>
        <v>0</v>
      </c>
      <c r="M12" s="500">
        <f>IFERROR(O12/N12,"")</f>
        <v>0.6</v>
      </c>
      <c r="N12" s="501">
        <f t="shared" si="2"/>
        <v>5</v>
      </c>
      <c r="O12" s="502">
        <f t="shared" si="3"/>
        <v>3</v>
      </c>
      <c r="P12" s="503" t="str">
        <f t="shared" si="4"/>
        <v/>
      </c>
      <c r="Q12" s="504" t="str">
        <f t="shared" si="5"/>
        <v/>
      </c>
      <c r="R12" s="505"/>
      <c r="S12" s="505"/>
      <c r="T12" s="505"/>
      <c r="U12" s="505"/>
      <c r="V12" s="506"/>
      <c r="W12" s="503">
        <f t="shared" si="6"/>
        <v>0</v>
      </c>
      <c r="X12" s="504">
        <f t="shared" si="7"/>
        <v>2</v>
      </c>
      <c r="Y12" s="505"/>
      <c r="Z12" s="505">
        <v>1</v>
      </c>
      <c r="AA12" s="505"/>
      <c r="AB12" s="506">
        <v>1</v>
      </c>
      <c r="AC12" s="503">
        <f t="shared" si="8"/>
        <v>1</v>
      </c>
      <c r="AD12" s="504">
        <f t="shared" si="9"/>
        <v>2</v>
      </c>
      <c r="AE12" s="505">
        <v>2</v>
      </c>
      <c r="AF12" s="505"/>
      <c r="AG12" s="505"/>
      <c r="AH12" s="506"/>
      <c r="AI12" s="503">
        <f t="shared" si="10"/>
        <v>1</v>
      </c>
      <c r="AJ12" s="504">
        <f t="shared" si="11"/>
        <v>1</v>
      </c>
      <c r="AK12" s="505">
        <v>1</v>
      </c>
      <c r="AL12" s="505"/>
      <c r="AM12" s="505"/>
      <c r="AN12" s="506"/>
      <c r="AO12" s="507">
        <f t="shared" si="12"/>
        <v>0</v>
      </c>
      <c r="AP12" s="508"/>
      <c r="AQ12" s="505"/>
      <c r="AR12" s="505"/>
      <c r="AS12" s="505"/>
      <c r="AT12" s="506"/>
      <c r="AU12" s="509">
        <f t="shared" si="13"/>
        <v>0</v>
      </c>
      <c r="AV12" s="508"/>
      <c r="AW12" s="505"/>
      <c r="AX12" s="505"/>
      <c r="AY12" s="505"/>
      <c r="AZ12" s="505"/>
      <c r="BA12" s="505"/>
      <c r="BB12" s="506"/>
      <c r="BC12" s="510"/>
      <c r="BD12" s="505"/>
      <c r="BE12" s="505"/>
      <c r="BF12" s="505"/>
      <c r="BG12" s="511"/>
      <c r="BH12" s="506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482">
        <f>'TOTAL TEMPORADA 25-26'!E13</f>
        <v>0</v>
      </c>
      <c r="G13" s="483" t="str">
        <f>'TOTAL TEMPORADA 25-26'!F13</f>
        <v>IKER</v>
      </c>
      <c r="H13" s="484"/>
      <c r="I13" s="485">
        <v>32</v>
      </c>
      <c r="J13" s="486"/>
      <c r="K13" s="486"/>
      <c r="L13" s="487">
        <f t="shared" si="0"/>
        <v>-0.5</v>
      </c>
      <c r="M13" s="488">
        <f t="shared" si="1"/>
        <v>0.66666666666666663</v>
      </c>
      <c r="N13" s="489">
        <f t="shared" si="2"/>
        <v>3</v>
      </c>
      <c r="O13" s="490">
        <f t="shared" si="3"/>
        <v>2</v>
      </c>
      <c r="P13" s="491" t="str">
        <f t="shared" si="4"/>
        <v/>
      </c>
      <c r="Q13" s="492" t="str">
        <f t="shared" si="5"/>
        <v/>
      </c>
      <c r="R13" s="493"/>
      <c r="S13" s="493"/>
      <c r="T13" s="493"/>
      <c r="U13" s="493"/>
      <c r="V13" s="494"/>
      <c r="W13" s="491" t="str">
        <f t="shared" si="6"/>
        <v/>
      </c>
      <c r="X13" s="492" t="str">
        <f t="shared" si="7"/>
        <v/>
      </c>
      <c r="Y13" s="493"/>
      <c r="Z13" s="493"/>
      <c r="AA13" s="493"/>
      <c r="AB13" s="494"/>
      <c r="AC13" s="491">
        <f t="shared" si="8"/>
        <v>0.66666666666666663</v>
      </c>
      <c r="AD13" s="492">
        <f t="shared" si="9"/>
        <v>3</v>
      </c>
      <c r="AE13" s="493">
        <v>2</v>
      </c>
      <c r="AF13" s="493"/>
      <c r="AG13" s="493"/>
      <c r="AH13" s="494">
        <v>1</v>
      </c>
      <c r="AI13" s="491" t="str">
        <f t="shared" si="10"/>
        <v/>
      </c>
      <c r="AJ13" s="492" t="str">
        <f t="shared" si="11"/>
        <v/>
      </c>
      <c r="AK13" s="493"/>
      <c r="AL13" s="493"/>
      <c r="AM13" s="493"/>
      <c r="AN13" s="494"/>
      <c r="AO13" s="495">
        <f t="shared" si="12"/>
        <v>1</v>
      </c>
      <c r="AP13" s="496"/>
      <c r="AQ13" s="493"/>
      <c r="AR13" s="493">
        <v>1</v>
      </c>
      <c r="AS13" s="493"/>
      <c r="AT13" s="494"/>
      <c r="AU13" s="495">
        <f t="shared" si="13"/>
        <v>1</v>
      </c>
      <c r="AV13" s="496"/>
      <c r="AW13" s="493"/>
      <c r="AX13" s="493">
        <v>1</v>
      </c>
      <c r="AY13" s="493"/>
      <c r="AZ13" s="493"/>
      <c r="BA13" s="493"/>
      <c r="BB13" s="494"/>
      <c r="BC13" s="497"/>
      <c r="BD13" s="493"/>
      <c r="BE13" s="493"/>
      <c r="BF13" s="493"/>
      <c r="BG13" s="498"/>
      <c r="BH13" s="494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482">
        <f>'TOTAL TEMPORADA 25-26'!E14</f>
        <v>0</v>
      </c>
      <c r="G14" s="499" t="str">
        <f>'TOTAL TEMPORADA 25-26'!F14</f>
        <v>IÑIGO</v>
      </c>
      <c r="H14" s="484"/>
      <c r="I14" s="493">
        <v>37</v>
      </c>
      <c r="J14" s="486"/>
      <c r="K14" s="486"/>
      <c r="L14" s="487">
        <f t="shared" si="0"/>
        <v>2</v>
      </c>
      <c r="M14" s="500">
        <f t="shared" si="1"/>
        <v>0.9</v>
      </c>
      <c r="N14" s="501">
        <f t="shared" si="2"/>
        <v>10</v>
      </c>
      <c r="O14" s="502">
        <f t="shared" si="3"/>
        <v>9</v>
      </c>
      <c r="P14" s="503">
        <f t="shared" si="4"/>
        <v>1</v>
      </c>
      <c r="Q14" s="504">
        <f t="shared" si="5"/>
        <v>2</v>
      </c>
      <c r="R14" s="505">
        <v>2</v>
      </c>
      <c r="S14" s="505"/>
      <c r="T14" s="505"/>
      <c r="U14" s="505"/>
      <c r="V14" s="506"/>
      <c r="W14" s="503" t="str">
        <f t="shared" si="6"/>
        <v/>
      </c>
      <c r="X14" s="504" t="str">
        <f t="shared" si="7"/>
        <v/>
      </c>
      <c r="Y14" s="505"/>
      <c r="Z14" s="505"/>
      <c r="AA14" s="505"/>
      <c r="AB14" s="506"/>
      <c r="AC14" s="503">
        <f t="shared" si="8"/>
        <v>0.875</v>
      </c>
      <c r="AD14" s="504">
        <f t="shared" si="9"/>
        <v>8</v>
      </c>
      <c r="AE14" s="505">
        <v>7</v>
      </c>
      <c r="AF14" s="505">
        <v>1</v>
      </c>
      <c r="AG14" s="505"/>
      <c r="AH14" s="506"/>
      <c r="AI14" s="503" t="str">
        <f t="shared" si="10"/>
        <v/>
      </c>
      <c r="AJ14" s="504" t="str">
        <f t="shared" si="11"/>
        <v/>
      </c>
      <c r="AK14" s="505"/>
      <c r="AL14" s="505"/>
      <c r="AM14" s="505"/>
      <c r="AN14" s="506"/>
      <c r="AO14" s="507">
        <f t="shared" si="12"/>
        <v>0</v>
      </c>
      <c r="AP14" s="508"/>
      <c r="AQ14" s="505"/>
      <c r="AR14" s="505"/>
      <c r="AS14" s="505"/>
      <c r="AT14" s="506"/>
      <c r="AU14" s="509">
        <f t="shared" si="13"/>
        <v>3</v>
      </c>
      <c r="AV14" s="508">
        <v>2</v>
      </c>
      <c r="AW14" s="505">
        <v>1</v>
      </c>
      <c r="AX14" s="505"/>
      <c r="AY14" s="505"/>
      <c r="AZ14" s="505"/>
      <c r="BA14" s="505"/>
      <c r="BB14" s="506"/>
      <c r="BC14" s="510"/>
      <c r="BD14" s="505"/>
      <c r="BE14" s="505"/>
      <c r="BF14" s="505"/>
      <c r="BG14" s="511"/>
      <c r="BH14" s="506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482">
        <f>'TOTAL TEMPORADA 25-26'!E15</f>
        <v>0</v>
      </c>
      <c r="G15" s="483" t="str">
        <f>'TOTAL TEMPORADA 25-26'!F15</f>
        <v>JOEL</v>
      </c>
      <c r="H15" s="484"/>
      <c r="I15" s="485">
        <v>28</v>
      </c>
      <c r="J15" s="486"/>
      <c r="K15" s="486"/>
      <c r="L15" s="487">
        <f t="shared" si="0"/>
        <v>-0.5</v>
      </c>
      <c r="M15" s="488">
        <f t="shared" si="1"/>
        <v>0.8</v>
      </c>
      <c r="N15" s="489">
        <f t="shared" si="2"/>
        <v>5</v>
      </c>
      <c r="O15" s="490">
        <f t="shared" si="3"/>
        <v>4</v>
      </c>
      <c r="P15" s="491" t="str">
        <f t="shared" si="4"/>
        <v/>
      </c>
      <c r="Q15" s="492" t="str">
        <f t="shared" si="5"/>
        <v/>
      </c>
      <c r="R15" s="493"/>
      <c r="S15" s="493"/>
      <c r="T15" s="493"/>
      <c r="U15" s="493"/>
      <c r="V15" s="494"/>
      <c r="W15" s="491" t="str">
        <f t="shared" si="6"/>
        <v/>
      </c>
      <c r="X15" s="492" t="str">
        <f t="shared" si="7"/>
        <v/>
      </c>
      <c r="Y15" s="493"/>
      <c r="Z15" s="493"/>
      <c r="AA15" s="493"/>
      <c r="AB15" s="494"/>
      <c r="AC15" s="491">
        <f t="shared" si="8"/>
        <v>0.8</v>
      </c>
      <c r="AD15" s="492">
        <f t="shared" si="9"/>
        <v>5</v>
      </c>
      <c r="AE15" s="493">
        <v>4</v>
      </c>
      <c r="AF15" s="493"/>
      <c r="AG15" s="493"/>
      <c r="AH15" s="494">
        <v>1</v>
      </c>
      <c r="AI15" s="491" t="str">
        <f t="shared" si="10"/>
        <v/>
      </c>
      <c r="AJ15" s="492" t="str">
        <f t="shared" si="11"/>
        <v/>
      </c>
      <c r="AK15" s="493"/>
      <c r="AL15" s="493"/>
      <c r="AM15" s="493"/>
      <c r="AN15" s="494"/>
      <c r="AO15" s="495">
        <f t="shared" si="12"/>
        <v>0</v>
      </c>
      <c r="AP15" s="496"/>
      <c r="AQ15" s="493"/>
      <c r="AR15" s="493"/>
      <c r="AS15" s="493"/>
      <c r="AT15" s="494"/>
      <c r="AU15" s="495">
        <f t="shared" si="13"/>
        <v>1</v>
      </c>
      <c r="AV15" s="496">
        <v>1</v>
      </c>
      <c r="AW15" s="493"/>
      <c r="AX15" s="493"/>
      <c r="AY15" s="493"/>
      <c r="AZ15" s="493"/>
      <c r="BA15" s="493"/>
      <c r="BB15" s="494"/>
      <c r="BC15" s="497"/>
      <c r="BD15" s="493"/>
      <c r="BE15" s="493"/>
      <c r="BF15" s="493"/>
      <c r="BG15" s="498"/>
      <c r="BH15" s="494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482">
        <f>'TOTAL TEMPORADA 25-26'!E16</f>
        <v>0</v>
      </c>
      <c r="G16" s="499" t="str">
        <f>'TOTAL TEMPORADA 25-26'!F16</f>
        <v>LUIS</v>
      </c>
      <c r="H16" s="484"/>
      <c r="I16" s="493">
        <v>32</v>
      </c>
      <c r="J16" s="486"/>
      <c r="K16" s="486"/>
      <c r="L16" s="487">
        <f t="shared" si="0"/>
        <v>5</v>
      </c>
      <c r="M16" s="500">
        <f t="shared" si="1"/>
        <v>0.83333333333333337</v>
      </c>
      <c r="N16" s="501">
        <f t="shared" si="2"/>
        <v>6</v>
      </c>
      <c r="O16" s="502">
        <f t="shared" si="3"/>
        <v>5</v>
      </c>
      <c r="P16" s="503" t="str">
        <f t="shared" si="4"/>
        <v/>
      </c>
      <c r="Q16" s="504" t="str">
        <f t="shared" si="5"/>
        <v/>
      </c>
      <c r="R16" s="505"/>
      <c r="S16" s="505"/>
      <c r="T16" s="505"/>
      <c r="U16" s="505"/>
      <c r="V16" s="506"/>
      <c r="W16" s="503">
        <f t="shared" si="6"/>
        <v>0.83333333333333337</v>
      </c>
      <c r="X16" s="504">
        <f t="shared" si="7"/>
        <v>6</v>
      </c>
      <c r="Y16" s="505">
        <v>5</v>
      </c>
      <c r="Z16" s="505">
        <v>1</v>
      </c>
      <c r="AA16" s="505"/>
      <c r="AB16" s="506"/>
      <c r="AC16" s="503" t="str">
        <f t="shared" si="8"/>
        <v/>
      </c>
      <c r="AD16" s="504" t="str">
        <f t="shared" si="9"/>
        <v/>
      </c>
      <c r="AE16" s="505"/>
      <c r="AF16" s="505"/>
      <c r="AG16" s="505"/>
      <c r="AH16" s="506"/>
      <c r="AI16" s="503" t="str">
        <f t="shared" si="10"/>
        <v/>
      </c>
      <c r="AJ16" s="504" t="str">
        <f t="shared" si="11"/>
        <v/>
      </c>
      <c r="AK16" s="505"/>
      <c r="AL16" s="505"/>
      <c r="AM16" s="505"/>
      <c r="AN16" s="506"/>
      <c r="AO16" s="507">
        <f t="shared" si="12"/>
        <v>1</v>
      </c>
      <c r="AP16" s="508"/>
      <c r="AQ16" s="505"/>
      <c r="AR16" s="505">
        <v>1</v>
      </c>
      <c r="AS16" s="505"/>
      <c r="AT16" s="506"/>
      <c r="AU16" s="509">
        <f t="shared" si="13"/>
        <v>0</v>
      </c>
      <c r="AV16" s="508"/>
      <c r="AW16" s="505"/>
      <c r="AX16" s="505"/>
      <c r="AY16" s="505"/>
      <c r="AZ16" s="505"/>
      <c r="BA16" s="505"/>
      <c r="BB16" s="506"/>
      <c r="BC16" s="510"/>
      <c r="BD16" s="505"/>
      <c r="BE16" s="505"/>
      <c r="BF16" s="505"/>
      <c r="BG16" s="511"/>
      <c r="BH16" s="506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482">
        <f>'TOTAL TEMPORADA 25-26'!E17</f>
        <v>0</v>
      </c>
      <c r="G17" s="483" t="str">
        <f>'TOTAL TEMPORADA 25-26'!F17</f>
        <v>MARCOS</v>
      </c>
      <c r="H17" s="484"/>
      <c r="I17" s="493">
        <v>43</v>
      </c>
      <c r="J17" s="486"/>
      <c r="K17" s="486"/>
      <c r="L17" s="487">
        <f t="shared" si="0"/>
        <v>0</v>
      </c>
      <c r="M17" s="488">
        <f t="shared" si="1"/>
        <v>0.5</v>
      </c>
      <c r="N17" s="489">
        <f t="shared" si="2"/>
        <v>6</v>
      </c>
      <c r="O17" s="490">
        <f t="shared" si="3"/>
        <v>3</v>
      </c>
      <c r="P17" s="491" t="str">
        <f t="shared" si="4"/>
        <v/>
      </c>
      <c r="Q17" s="492" t="str">
        <f t="shared" si="5"/>
        <v/>
      </c>
      <c r="R17" s="493"/>
      <c r="S17" s="493"/>
      <c r="T17" s="493"/>
      <c r="U17" s="493"/>
      <c r="V17" s="494"/>
      <c r="W17" s="491">
        <f t="shared" si="6"/>
        <v>0.5</v>
      </c>
      <c r="X17" s="492">
        <f t="shared" si="7"/>
        <v>6</v>
      </c>
      <c r="Y17" s="493">
        <v>3</v>
      </c>
      <c r="Z17" s="493">
        <v>3</v>
      </c>
      <c r="AA17" s="493"/>
      <c r="AB17" s="494"/>
      <c r="AC17" s="491" t="str">
        <f t="shared" si="8"/>
        <v/>
      </c>
      <c r="AD17" s="492" t="str">
        <f t="shared" si="9"/>
        <v/>
      </c>
      <c r="AE17" s="493"/>
      <c r="AF17" s="493"/>
      <c r="AG17" s="493"/>
      <c r="AH17" s="494"/>
      <c r="AI17" s="491" t="str">
        <f t="shared" si="10"/>
        <v/>
      </c>
      <c r="AJ17" s="492" t="str">
        <f t="shared" si="11"/>
        <v/>
      </c>
      <c r="AK17" s="493"/>
      <c r="AL17" s="493"/>
      <c r="AM17" s="493"/>
      <c r="AN17" s="494"/>
      <c r="AO17" s="495">
        <f t="shared" si="12"/>
        <v>0</v>
      </c>
      <c r="AP17" s="496"/>
      <c r="AQ17" s="493"/>
      <c r="AR17" s="493"/>
      <c r="AS17" s="493"/>
      <c r="AT17" s="494"/>
      <c r="AU17" s="495">
        <f t="shared" si="13"/>
        <v>0</v>
      </c>
      <c r="AV17" s="496"/>
      <c r="AW17" s="493"/>
      <c r="AX17" s="493"/>
      <c r="AY17" s="493"/>
      <c r="AZ17" s="493"/>
      <c r="BA17" s="493"/>
      <c r="BB17" s="494"/>
      <c r="BC17" s="497"/>
      <c r="BD17" s="493"/>
      <c r="BE17" s="493"/>
      <c r="BF17" s="493"/>
      <c r="BG17" s="498"/>
      <c r="BH17" s="494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482">
        <f>'TOTAL TEMPORADA 25-26'!E18</f>
        <v>0</v>
      </c>
      <c r="G18" s="499" t="str">
        <f>'TOTAL TEMPORADA 25-26'!F18</f>
        <v>MATEO</v>
      </c>
      <c r="H18" s="484"/>
      <c r="I18" s="485"/>
      <c r="J18" s="486"/>
      <c r="K18" s="486"/>
      <c r="L18" s="487">
        <f t="shared" si="0"/>
        <v>0</v>
      </c>
      <c r="M18" s="500" t="str">
        <f t="shared" si="1"/>
        <v/>
      </c>
      <c r="N18" s="501">
        <f t="shared" si="2"/>
        <v>0</v>
      </c>
      <c r="O18" s="502">
        <f t="shared" si="3"/>
        <v>0</v>
      </c>
      <c r="P18" s="503" t="str">
        <f t="shared" si="4"/>
        <v/>
      </c>
      <c r="Q18" s="504" t="str">
        <f t="shared" si="5"/>
        <v/>
      </c>
      <c r="R18" s="505"/>
      <c r="S18" s="505"/>
      <c r="T18" s="505"/>
      <c r="U18" s="505"/>
      <c r="V18" s="506"/>
      <c r="W18" s="503" t="str">
        <f t="shared" si="6"/>
        <v/>
      </c>
      <c r="X18" s="504" t="str">
        <f t="shared" si="7"/>
        <v/>
      </c>
      <c r="Y18" s="505"/>
      <c r="Z18" s="505"/>
      <c r="AA18" s="505"/>
      <c r="AB18" s="506"/>
      <c r="AC18" s="503" t="str">
        <f t="shared" si="8"/>
        <v/>
      </c>
      <c r="AD18" s="504" t="str">
        <f t="shared" si="9"/>
        <v/>
      </c>
      <c r="AE18" s="505"/>
      <c r="AF18" s="505"/>
      <c r="AG18" s="505"/>
      <c r="AH18" s="506"/>
      <c r="AI18" s="503" t="str">
        <f t="shared" si="10"/>
        <v/>
      </c>
      <c r="AJ18" s="504" t="str">
        <f t="shared" si="11"/>
        <v/>
      </c>
      <c r="AK18" s="505"/>
      <c r="AL18" s="505"/>
      <c r="AM18" s="505"/>
      <c r="AN18" s="506"/>
      <c r="AO18" s="507">
        <f t="shared" si="12"/>
        <v>0</v>
      </c>
      <c r="AP18" s="508"/>
      <c r="AQ18" s="505"/>
      <c r="AR18" s="505"/>
      <c r="AS18" s="505"/>
      <c r="AT18" s="506"/>
      <c r="AU18" s="509">
        <f t="shared" si="13"/>
        <v>0</v>
      </c>
      <c r="AV18" s="508"/>
      <c r="AW18" s="505"/>
      <c r="AX18" s="505"/>
      <c r="AY18" s="505"/>
      <c r="AZ18" s="505"/>
      <c r="BA18" s="505"/>
      <c r="BB18" s="506"/>
      <c r="BC18" s="510"/>
      <c r="BD18" s="505"/>
      <c r="BE18" s="505"/>
      <c r="BF18" s="505"/>
      <c r="BG18" s="511"/>
      <c r="BH18" s="506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482">
        <f>'TOTAL TEMPORADA 25-26'!E19</f>
        <v>0</v>
      </c>
      <c r="G19" s="483" t="str">
        <f>'TOTAL TEMPORADA 25-26'!F19</f>
        <v>PEDRO</v>
      </c>
      <c r="H19" s="484"/>
      <c r="I19" s="485">
        <v>42</v>
      </c>
      <c r="J19" s="486"/>
      <c r="K19" s="486"/>
      <c r="L19" s="487">
        <f t="shared" si="0"/>
        <v>1</v>
      </c>
      <c r="M19" s="488">
        <f t="shared" si="1"/>
        <v>1</v>
      </c>
      <c r="N19" s="489">
        <f t="shared" si="2"/>
        <v>3</v>
      </c>
      <c r="O19" s="490">
        <f t="shared" si="3"/>
        <v>3</v>
      </c>
      <c r="P19" s="491" t="str">
        <f t="shared" si="4"/>
        <v/>
      </c>
      <c r="Q19" s="492" t="str">
        <f t="shared" si="5"/>
        <v/>
      </c>
      <c r="R19" s="493"/>
      <c r="S19" s="493"/>
      <c r="T19" s="493"/>
      <c r="U19" s="493"/>
      <c r="V19" s="494"/>
      <c r="W19" s="491" t="str">
        <f t="shared" si="6"/>
        <v/>
      </c>
      <c r="X19" s="492" t="str">
        <f t="shared" si="7"/>
        <v/>
      </c>
      <c r="Y19" s="493"/>
      <c r="Z19" s="493"/>
      <c r="AA19" s="493"/>
      <c r="AB19" s="494"/>
      <c r="AC19" s="491">
        <f t="shared" si="8"/>
        <v>1</v>
      </c>
      <c r="AD19" s="492">
        <f t="shared" si="9"/>
        <v>2</v>
      </c>
      <c r="AE19" s="493">
        <v>2</v>
      </c>
      <c r="AF19" s="493"/>
      <c r="AG19" s="493"/>
      <c r="AH19" s="494"/>
      <c r="AI19" s="491">
        <f t="shared" si="10"/>
        <v>1</v>
      </c>
      <c r="AJ19" s="492">
        <f t="shared" si="11"/>
        <v>1</v>
      </c>
      <c r="AK19" s="493">
        <v>1</v>
      </c>
      <c r="AL19" s="493"/>
      <c r="AM19" s="493"/>
      <c r="AN19" s="494"/>
      <c r="AO19" s="495">
        <f t="shared" si="12"/>
        <v>0</v>
      </c>
      <c r="AP19" s="496"/>
      <c r="AQ19" s="493"/>
      <c r="AR19" s="493"/>
      <c r="AS19" s="493"/>
      <c r="AT19" s="494"/>
      <c r="AU19" s="495">
        <f t="shared" si="13"/>
        <v>1</v>
      </c>
      <c r="AV19" s="496"/>
      <c r="AW19" s="493">
        <v>1</v>
      </c>
      <c r="AX19" s="493"/>
      <c r="AY19" s="493"/>
      <c r="AZ19" s="493"/>
      <c r="BA19" s="493"/>
      <c r="BB19" s="494"/>
      <c r="BC19" s="497"/>
      <c r="BD19" s="493"/>
      <c r="BE19" s="493"/>
      <c r="BF19" s="493"/>
      <c r="BG19" s="498"/>
      <c r="BH19" s="494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482">
        <f>'TOTAL TEMPORADA 25-26'!E20</f>
        <v>0</v>
      </c>
      <c r="G20" s="499" t="str">
        <f>'TOTAL TEMPORADA 25-26'!F20</f>
        <v>SAMUEL</v>
      </c>
      <c r="H20" s="484"/>
      <c r="I20" s="493">
        <v>41</v>
      </c>
      <c r="J20" s="486"/>
      <c r="K20" s="486"/>
      <c r="L20" s="487">
        <f t="shared" si="0"/>
        <v>-2.5</v>
      </c>
      <c r="M20" s="500">
        <f t="shared" si="1"/>
        <v>0.63636363636363635</v>
      </c>
      <c r="N20" s="501">
        <f t="shared" si="2"/>
        <v>11</v>
      </c>
      <c r="O20" s="502">
        <f t="shared" si="3"/>
        <v>7</v>
      </c>
      <c r="P20" s="503" t="str">
        <f t="shared" si="4"/>
        <v/>
      </c>
      <c r="Q20" s="504" t="str">
        <f t="shared" si="5"/>
        <v/>
      </c>
      <c r="R20" s="505"/>
      <c r="S20" s="505"/>
      <c r="T20" s="505"/>
      <c r="U20" s="505"/>
      <c r="V20" s="506"/>
      <c r="W20" s="503" t="str">
        <f t="shared" si="6"/>
        <v/>
      </c>
      <c r="X20" s="504" t="str">
        <f t="shared" si="7"/>
        <v/>
      </c>
      <c r="Y20" s="505"/>
      <c r="Z20" s="505"/>
      <c r="AA20" s="505"/>
      <c r="AB20" s="506"/>
      <c r="AC20" s="503">
        <f t="shared" si="8"/>
        <v>0.63636363636363635</v>
      </c>
      <c r="AD20" s="504">
        <f t="shared" si="9"/>
        <v>11</v>
      </c>
      <c r="AE20" s="505">
        <v>7</v>
      </c>
      <c r="AF20" s="505">
        <v>3</v>
      </c>
      <c r="AG20" s="505">
        <v>1</v>
      </c>
      <c r="AH20" s="506"/>
      <c r="AI20" s="503" t="str">
        <f t="shared" si="10"/>
        <v/>
      </c>
      <c r="AJ20" s="504" t="str">
        <f t="shared" si="11"/>
        <v/>
      </c>
      <c r="AK20" s="505"/>
      <c r="AL20" s="505"/>
      <c r="AM20" s="505"/>
      <c r="AN20" s="506"/>
      <c r="AO20" s="507">
        <f t="shared" si="12"/>
        <v>1</v>
      </c>
      <c r="AP20" s="508"/>
      <c r="AQ20" s="505"/>
      <c r="AR20" s="505">
        <v>1</v>
      </c>
      <c r="AS20" s="505"/>
      <c r="AT20" s="506"/>
      <c r="AU20" s="509">
        <f t="shared" si="13"/>
        <v>1</v>
      </c>
      <c r="AV20" s="508">
        <v>1</v>
      </c>
      <c r="AW20" s="505"/>
      <c r="AX20" s="505"/>
      <c r="AY20" s="505"/>
      <c r="AZ20" s="505"/>
      <c r="BA20" s="505"/>
      <c r="BB20" s="506"/>
      <c r="BC20" s="510"/>
      <c r="BD20" s="505"/>
      <c r="BE20" s="505"/>
      <c r="BF20" s="505"/>
      <c r="BG20" s="511"/>
      <c r="BH20" s="506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482">
        <f>'TOTAL TEMPORADA 25-26'!E21</f>
        <v>0</v>
      </c>
      <c r="G21" s="483" t="str">
        <f>'TOTAL TEMPORADA 25-26'!F21</f>
        <v>JUAN</v>
      </c>
      <c r="H21" s="484"/>
      <c r="I21" s="485">
        <v>20</v>
      </c>
      <c r="J21" s="486"/>
      <c r="K21" s="486"/>
      <c r="L21" s="487">
        <f t="shared" si="0"/>
        <v>0</v>
      </c>
      <c r="M21" s="488" t="str">
        <f t="shared" si="1"/>
        <v/>
      </c>
      <c r="N21" s="489">
        <f t="shared" si="2"/>
        <v>0</v>
      </c>
      <c r="O21" s="490">
        <f t="shared" si="3"/>
        <v>0</v>
      </c>
      <c r="P21" s="491" t="str">
        <f t="shared" si="4"/>
        <v/>
      </c>
      <c r="Q21" s="492" t="str">
        <f t="shared" si="5"/>
        <v/>
      </c>
      <c r="R21" s="493"/>
      <c r="S21" s="493"/>
      <c r="T21" s="493"/>
      <c r="U21" s="493"/>
      <c r="V21" s="494"/>
      <c r="W21" s="491" t="str">
        <f t="shared" si="6"/>
        <v/>
      </c>
      <c r="X21" s="492" t="str">
        <f t="shared" si="7"/>
        <v/>
      </c>
      <c r="Y21" s="493"/>
      <c r="Z21" s="493"/>
      <c r="AA21" s="493"/>
      <c r="AB21" s="494"/>
      <c r="AC21" s="491" t="str">
        <f t="shared" si="8"/>
        <v/>
      </c>
      <c r="AD21" s="492" t="str">
        <f t="shared" si="9"/>
        <v/>
      </c>
      <c r="AE21" s="493"/>
      <c r="AF21" s="493"/>
      <c r="AG21" s="493"/>
      <c r="AH21" s="494"/>
      <c r="AI21" s="491" t="str">
        <f t="shared" si="10"/>
        <v/>
      </c>
      <c r="AJ21" s="492" t="str">
        <f t="shared" si="11"/>
        <v/>
      </c>
      <c r="AK21" s="493"/>
      <c r="AL21" s="493"/>
      <c r="AM21" s="493"/>
      <c r="AN21" s="494"/>
      <c r="AO21" s="495">
        <f t="shared" si="12"/>
        <v>0</v>
      </c>
      <c r="AP21" s="496"/>
      <c r="AQ21" s="493"/>
      <c r="AR21" s="493"/>
      <c r="AS21" s="493"/>
      <c r="AT21" s="494"/>
      <c r="AU21" s="495">
        <f t="shared" si="13"/>
        <v>0</v>
      </c>
      <c r="AV21" s="496"/>
      <c r="AW21" s="493"/>
      <c r="AX21" s="493"/>
      <c r="AY21" s="493"/>
      <c r="AZ21" s="493"/>
      <c r="BA21" s="493"/>
      <c r="BB21" s="494"/>
      <c r="BC21" s="497"/>
      <c r="BD21" s="493"/>
      <c r="BE21" s="493"/>
      <c r="BF21" s="493"/>
      <c r="BG21" s="498"/>
      <c r="BH21" s="494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482">
        <f>'TOTAL TEMPORADA 25-26'!E22</f>
        <v>0</v>
      </c>
      <c r="G22" s="499" t="str">
        <f>'TOTAL TEMPORADA 25-26'!F22</f>
        <v>NICO</v>
      </c>
      <c r="H22" s="484"/>
      <c r="I22" s="493">
        <v>18</v>
      </c>
      <c r="J22" s="486"/>
      <c r="K22" s="486"/>
      <c r="L22" s="487">
        <f t="shared" si="0"/>
        <v>0</v>
      </c>
      <c r="M22" s="500" t="str">
        <f t="shared" si="1"/>
        <v/>
      </c>
      <c r="N22" s="501">
        <f t="shared" si="2"/>
        <v>0</v>
      </c>
      <c r="O22" s="502">
        <f t="shared" si="3"/>
        <v>0</v>
      </c>
      <c r="P22" s="503" t="str">
        <f t="shared" si="4"/>
        <v/>
      </c>
      <c r="Q22" s="504" t="str">
        <f t="shared" si="5"/>
        <v/>
      </c>
      <c r="R22" s="505"/>
      <c r="S22" s="505"/>
      <c r="T22" s="505"/>
      <c r="U22" s="505"/>
      <c r="V22" s="506"/>
      <c r="W22" s="503" t="str">
        <f t="shared" si="6"/>
        <v/>
      </c>
      <c r="X22" s="504" t="str">
        <f t="shared" si="7"/>
        <v/>
      </c>
      <c r="Y22" s="505"/>
      <c r="Z22" s="505"/>
      <c r="AA22" s="505"/>
      <c r="AB22" s="506"/>
      <c r="AC22" s="503" t="str">
        <f t="shared" si="8"/>
        <v/>
      </c>
      <c r="AD22" s="504" t="str">
        <f t="shared" si="9"/>
        <v/>
      </c>
      <c r="AE22" s="505"/>
      <c r="AF22" s="505"/>
      <c r="AG22" s="505"/>
      <c r="AH22" s="506"/>
      <c r="AI22" s="503" t="str">
        <f t="shared" si="10"/>
        <v/>
      </c>
      <c r="AJ22" s="504" t="str">
        <f t="shared" si="11"/>
        <v/>
      </c>
      <c r="AK22" s="505"/>
      <c r="AL22" s="505"/>
      <c r="AM22" s="505"/>
      <c r="AN22" s="506"/>
      <c r="AO22" s="507">
        <f t="shared" si="12"/>
        <v>0</v>
      </c>
      <c r="AP22" s="508"/>
      <c r="AQ22" s="505"/>
      <c r="AR22" s="505"/>
      <c r="AS22" s="505"/>
      <c r="AT22" s="506"/>
      <c r="AU22" s="509">
        <f t="shared" si="13"/>
        <v>0</v>
      </c>
      <c r="AV22" s="508"/>
      <c r="AW22" s="505"/>
      <c r="AX22" s="505"/>
      <c r="AY22" s="505"/>
      <c r="AZ22" s="505"/>
      <c r="BA22" s="505"/>
      <c r="BB22" s="506"/>
      <c r="BC22" s="510"/>
      <c r="BD22" s="505"/>
      <c r="BE22" s="505"/>
      <c r="BF22" s="505"/>
      <c r="BG22" s="511"/>
      <c r="BH22" s="506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482">
        <f>'TOTAL TEMPORADA 25-26'!E23</f>
        <v>0</v>
      </c>
      <c r="G23" s="483" t="str">
        <f>'TOTAL TEMPORADA 25-26'!F23</f>
        <v>RAUL</v>
      </c>
      <c r="H23" s="484"/>
      <c r="I23" s="493">
        <v>22</v>
      </c>
      <c r="J23" s="486"/>
      <c r="K23" s="486"/>
      <c r="L23" s="487">
        <f t="shared" si="0"/>
        <v>0</v>
      </c>
      <c r="M23" s="488" t="str">
        <f t="shared" si="1"/>
        <v/>
      </c>
      <c r="N23" s="489">
        <f t="shared" si="2"/>
        <v>0</v>
      </c>
      <c r="O23" s="490">
        <f t="shared" si="3"/>
        <v>0</v>
      </c>
      <c r="P23" s="491" t="str">
        <f t="shared" si="4"/>
        <v/>
      </c>
      <c r="Q23" s="492" t="str">
        <f t="shared" si="5"/>
        <v/>
      </c>
      <c r="R23" s="493"/>
      <c r="S23" s="493"/>
      <c r="T23" s="493"/>
      <c r="U23" s="493"/>
      <c r="V23" s="494"/>
      <c r="W23" s="491" t="str">
        <f t="shared" si="6"/>
        <v/>
      </c>
      <c r="X23" s="492" t="str">
        <f t="shared" si="7"/>
        <v/>
      </c>
      <c r="Y23" s="493"/>
      <c r="Z23" s="493"/>
      <c r="AA23" s="493"/>
      <c r="AB23" s="494"/>
      <c r="AC23" s="491" t="str">
        <f t="shared" si="8"/>
        <v/>
      </c>
      <c r="AD23" s="492" t="str">
        <f t="shared" si="9"/>
        <v/>
      </c>
      <c r="AE23" s="493"/>
      <c r="AF23" s="493"/>
      <c r="AG23" s="493"/>
      <c r="AH23" s="494"/>
      <c r="AI23" s="491" t="str">
        <f t="shared" si="10"/>
        <v/>
      </c>
      <c r="AJ23" s="492" t="str">
        <f t="shared" si="11"/>
        <v/>
      </c>
      <c r="AK23" s="493"/>
      <c r="AL23" s="493"/>
      <c r="AM23" s="493"/>
      <c r="AN23" s="494"/>
      <c r="AO23" s="495">
        <f t="shared" si="12"/>
        <v>0</v>
      </c>
      <c r="AP23" s="496"/>
      <c r="AQ23" s="493"/>
      <c r="AR23" s="493"/>
      <c r="AS23" s="493"/>
      <c r="AT23" s="494"/>
      <c r="AU23" s="495">
        <f t="shared" si="13"/>
        <v>0</v>
      </c>
      <c r="AV23" s="496"/>
      <c r="AW23" s="493"/>
      <c r="AX23" s="493"/>
      <c r="AY23" s="493"/>
      <c r="AZ23" s="493"/>
      <c r="BA23" s="493"/>
      <c r="BB23" s="494"/>
      <c r="BC23" s="497"/>
      <c r="BD23" s="493"/>
      <c r="BE23" s="493"/>
      <c r="BF23" s="493"/>
      <c r="BG23" s="498"/>
      <c r="BH23" s="494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512"/>
      <c r="G24" s="513"/>
      <c r="H24" s="514"/>
      <c r="I24" s="515"/>
      <c r="J24" s="516"/>
      <c r="K24" s="516"/>
      <c r="L24" s="517">
        <f t="shared" si="0"/>
        <v>0</v>
      </c>
      <c r="M24" s="518" t="str">
        <f t="shared" si="1"/>
        <v/>
      </c>
      <c r="N24" s="519">
        <f t="shared" si="2"/>
        <v>0</v>
      </c>
      <c r="O24" s="520">
        <f t="shared" si="3"/>
        <v>0</v>
      </c>
      <c r="P24" s="521" t="str">
        <f t="shared" si="4"/>
        <v/>
      </c>
      <c r="Q24" s="522" t="str">
        <f t="shared" si="5"/>
        <v/>
      </c>
      <c r="R24" s="523"/>
      <c r="S24" s="523"/>
      <c r="T24" s="523"/>
      <c r="U24" s="523"/>
      <c r="V24" s="524"/>
      <c r="W24" s="521" t="str">
        <f t="shared" si="6"/>
        <v/>
      </c>
      <c r="X24" s="522" t="str">
        <f t="shared" si="7"/>
        <v/>
      </c>
      <c r="Y24" s="523"/>
      <c r="Z24" s="523"/>
      <c r="AA24" s="523"/>
      <c r="AB24" s="524"/>
      <c r="AC24" s="521" t="str">
        <f t="shared" si="8"/>
        <v/>
      </c>
      <c r="AD24" s="522" t="str">
        <f t="shared" si="9"/>
        <v/>
      </c>
      <c r="AE24" s="523"/>
      <c r="AF24" s="523"/>
      <c r="AG24" s="523"/>
      <c r="AH24" s="524"/>
      <c r="AI24" s="521" t="str">
        <f t="shared" si="10"/>
        <v/>
      </c>
      <c r="AJ24" s="522" t="str">
        <f t="shared" si="11"/>
        <v/>
      </c>
      <c r="AK24" s="523"/>
      <c r="AL24" s="523"/>
      <c r="AM24" s="523"/>
      <c r="AN24" s="524"/>
      <c r="AO24" s="525">
        <f t="shared" si="12"/>
        <v>0</v>
      </c>
      <c r="AP24" s="526"/>
      <c r="AQ24" s="523"/>
      <c r="AR24" s="523"/>
      <c r="AS24" s="523"/>
      <c r="AT24" s="524"/>
      <c r="AU24" s="527">
        <f t="shared" si="13"/>
        <v>0</v>
      </c>
      <c r="AV24" s="526"/>
      <c r="AW24" s="523"/>
      <c r="AX24" s="523"/>
      <c r="AY24" s="523"/>
      <c r="AZ24" s="523"/>
      <c r="BA24" s="523"/>
      <c r="BB24" s="524"/>
      <c r="BC24" s="528"/>
      <c r="BD24" s="523"/>
      <c r="BE24" s="523"/>
      <c r="BF24" s="523"/>
      <c r="BG24" s="529"/>
      <c r="BH24" s="524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420</v>
      </c>
      <c r="J25" s="307">
        <f>SUM(J14:J21)/12</f>
        <v>0</v>
      </c>
      <c r="K25" s="307">
        <f>SUM(K14:K21)/12</f>
        <v>0</v>
      </c>
      <c r="L25" s="308">
        <f>SUM(L10:L24)/12</f>
        <v>0.25</v>
      </c>
      <c r="M25" s="309">
        <f>IFERROR(O25/N25,"")</f>
        <v>0.68333333333333335</v>
      </c>
      <c r="N25" s="310">
        <f>SUM(N10:N24)</f>
        <v>60</v>
      </c>
      <c r="O25" s="311">
        <f>SUM(O10:O24)</f>
        <v>41</v>
      </c>
      <c r="P25" s="309">
        <f>IFERROR(R25/SUM(R25:V25),"")</f>
        <v>0.75</v>
      </c>
      <c r="Q25" s="310">
        <f>SUM(R25:V25)</f>
        <v>4</v>
      </c>
      <c r="R25" s="310">
        <f>SUM(R10:R24)</f>
        <v>3</v>
      </c>
      <c r="S25" s="310">
        <f>SUM(S10:S24)</f>
        <v>0</v>
      </c>
      <c r="T25" s="310">
        <f>SUM(T10:T24)</f>
        <v>1</v>
      </c>
      <c r="U25" s="310">
        <f>SUM(U10:U24)</f>
        <v>0</v>
      </c>
      <c r="V25" s="312">
        <f>SUM(V10:V24)</f>
        <v>0</v>
      </c>
      <c r="W25" s="309">
        <f>IFERROR(Y25/SUM(Y25:AB25),"")</f>
        <v>0.55000000000000004</v>
      </c>
      <c r="X25" s="313">
        <f>SUM(Y25:AB25)</f>
        <v>20</v>
      </c>
      <c r="Y25" s="310">
        <f>SUM(Y10:Y24)</f>
        <v>11</v>
      </c>
      <c r="Z25" s="310">
        <f>SUM(Z10:Z24)</f>
        <v>6</v>
      </c>
      <c r="AA25" s="310">
        <f>SUM(AA10:AA24)</f>
        <v>2</v>
      </c>
      <c r="AB25" s="312">
        <f>SUM(AB10:AB24)</f>
        <v>1</v>
      </c>
      <c r="AC25" s="309">
        <f>IFERROR(AE25/SUM(AE25:AH25),"")</f>
        <v>0.73529411764705888</v>
      </c>
      <c r="AD25" s="314">
        <f>SUM(AE25:AH25)</f>
        <v>34</v>
      </c>
      <c r="AE25" s="310">
        <f>SUM(AE10:AE24)</f>
        <v>25</v>
      </c>
      <c r="AF25" s="310">
        <f>SUM(AF10:AF24)</f>
        <v>5</v>
      </c>
      <c r="AG25" s="310">
        <f>SUM(AG10:AG24)</f>
        <v>2</v>
      </c>
      <c r="AH25" s="312">
        <f>SUM(AH10:AH24)</f>
        <v>2</v>
      </c>
      <c r="AI25" s="309">
        <f>IFERROR(AK25/SUM(AK25:AN25),"")</f>
        <v>1</v>
      </c>
      <c r="AJ25" s="314">
        <f>SUM(AK25:AN25)</f>
        <v>2</v>
      </c>
      <c r="AK25" s="310">
        <f t="shared" ref="AK25:BE25" si="15">SUM(AK10:AK24)</f>
        <v>2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4</v>
      </c>
      <c r="AP25" s="316">
        <f t="shared" si="15"/>
        <v>0</v>
      </c>
      <c r="AQ25" s="316">
        <f t="shared" si="15"/>
        <v>0</v>
      </c>
      <c r="AR25" s="316">
        <f t="shared" si="15"/>
        <v>4</v>
      </c>
      <c r="AS25" s="316">
        <f t="shared" si="15"/>
        <v>0</v>
      </c>
      <c r="AT25" s="317">
        <f t="shared" si="15"/>
        <v>0</v>
      </c>
      <c r="AU25" s="318">
        <f t="shared" si="15"/>
        <v>8</v>
      </c>
      <c r="AV25" s="318">
        <f t="shared" si="15"/>
        <v>5</v>
      </c>
      <c r="AW25" s="318">
        <f t="shared" si="15"/>
        <v>2</v>
      </c>
      <c r="AX25" s="318">
        <f t="shared" si="15"/>
        <v>1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7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5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7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12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19</v>
      </c>
      <c r="N35" s="858"/>
      <c r="O35"/>
      <c r="Q35" s="3"/>
      <c r="T35" s="101"/>
      <c r="U35" s="43">
        <v>1</v>
      </c>
      <c r="V35" s="779">
        <v>1</v>
      </c>
      <c r="W35" s="779"/>
      <c r="X35" s="44">
        <v>3</v>
      </c>
      <c r="Y35" s="101"/>
      <c r="AH35" s="3"/>
      <c r="AK35" s="101"/>
      <c r="AL35" s="43"/>
      <c r="AM35" s="779">
        <v>3</v>
      </c>
      <c r="AN35" s="779"/>
      <c r="AO35" s="44">
        <v>1</v>
      </c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7</v>
      </c>
      <c r="N36" s="778"/>
      <c r="O36"/>
      <c r="P36" s="93"/>
      <c r="Q36" s="93"/>
      <c r="R36" s="93"/>
      <c r="S36" s="93"/>
      <c r="T36" s="102"/>
      <c r="U36" s="45">
        <v>2</v>
      </c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>
        <v>1</v>
      </c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5</v>
      </c>
      <c r="N37" s="778"/>
      <c r="O37"/>
      <c r="P37" s="727"/>
      <c r="Q37" s="783"/>
      <c r="R37" s="787">
        <f>P37/M35</f>
        <v>0</v>
      </c>
      <c r="S37" s="788"/>
      <c r="T37" s="95"/>
      <c r="U37" s="791">
        <v>4</v>
      </c>
      <c r="V37" s="792"/>
      <c r="W37" s="797">
        <f>U37/$M$35</f>
        <v>0.21052631578947367</v>
      </c>
      <c r="X37" s="798"/>
      <c r="Y37" s="95"/>
      <c r="Z37" s="727"/>
      <c r="AA37" s="728"/>
      <c r="AB37" s="803">
        <f>Z37/M35</f>
        <v>0</v>
      </c>
      <c r="AC37" s="804"/>
      <c r="AG37" s="727">
        <v>2</v>
      </c>
      <c r="AH37" s="783"/>
      <c r="AI37" s="787">
        <f>AG37/M35</f>
        <v>0.10526315789473684</v>
      </c>
      <c r="AJ37" s="788"/>
      <c r="AK37" s="95"/>
      <c r="AL37" s="791">
        <v>2</v>
      </c>
      <c r="AM37" s="792"/>
      <c r="AN37" s="797">
        <f>AL37/$M$35</f>
        <v>0.10526315789473684</v>
      </c>
      <c r="AO37" s="798"/>
      <c r="AP37" s="95"/>
      <c r="AQ37" s="727"/>
      <c r="AR37" s="728"/>
      <c r="AS37" s="803">
        <f>AQ37/M35</f>
        <v>0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>
        <f>M37/M35</f>
        <v>0.26315789473684209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>
        <f>(S40+U43+Y40+AJ40+AL43+AP40)/M35</f>
        <v>0.26315789473684209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>
        <f>(+Q40+R43+T46+Y43+AA40+AH40+AI43+AK46+AP43+AR40)/M35</f>
        <v>0.26315789473684209</v>
      </c>
      <c r="N40" s="1194"/>
      <c r="O40"/>
      <c r="P40" s="95"/>
      <c r="Q40" s="764"/>
      <c r="R40" s="751">
        <f>Q40/M35</f>
        <v>0</v>
      </c>
      <c r="S40" s="810"/>
      <c r="T40" s="813">
        <f>S40/M35</f>
        <v>0</v>
      </c>
      <c r="U40" s="95"/>
      <c r="V40" s="809"/>
      <c r="W40" s="809"/>
      <c r="X40" s="95"/>
      <c r="Y40" s="815">
        <v>1</v>
      </c>
      <c r="Z40" s="813">
        <f>Y40/M35</f>
        <v>5.2631578947368418E-2</v>
      </c>
      <c r="AA40" s="724"/>
      <c r="AB40" s="751">
        <f>AA40/M35</f>
        <v>0</v>
      </c>
      <c r="AC40" s="95"/>
      <c r="AG40" s="95"/>
      <c r="AH40" s="764"/>
      <c r="AI40" s="751">
        <f>AH40/M35</f>
        <v>0</v>
      </c>
      <c r="AJ40" s="810"/>
      <c r="AK40" s="813">
        <f>AJ40/M35</f>
        <v>0</v>
      </c>
      <c r="AL40" s="95"/>
      <c r="AM40" s="809"/>
      <c r="AN40" s="809"/>
      <c r="AO40" s="95"/>
      <c r="AP40" s="815">
        <v>1</v>
      </c>
      <c r="AQ40" s="813">
        <f>AP40/M35</f>
        <v>5.2631578947368418E-2</v>
      </c>
      <c r="AR40" s="724"/>
      <c r="AS40" s="751">
        <f>AR40/M35</f>
        <v>0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>
        <f>(U37+AL37)/M35</f>
        <v>0.31578947368421051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>
        <v>1</v>
      </c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>
        <f>(P37+Z37+AG37+AQ37)/M35</f>
        <v>0.10526315789473684</v>
      </c>
      <c r="N42" s="1194"/>
      <c r="O42"/>
      <c r="P42" s="95"/>
      <c r="Q42" s="766"/>
      <c r="R42" s="752"/>
      <c r="S42" s="812"/>
      <c r="T42" s="814"/>
      <c r="U42" s="95"/>
      <c r="V42" s="772">
        <f>V41/M35</f>
        <v>0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>
        <f>AM41/M35</f>
        <v>5.2631578947368418E-2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>
        <f>SUM(M39:N43)</f>
        <v>1</v>
      </c>
      <c r="J43" s="767" t="s">
        <v>66</v>
      </c>
      <c r="K43" s="768"/>
      <c r="L43" s="767"/>
      <c r="M43" s="1194">
        <f>(V41+AM41)/M35</f>
        <v>5.2631578947368418E-2</v>
      </c>
      <c r="N43" s="1194"/>
      <c r="O43"/>
      <c r="P43" s="95"/>
      <c r="Q43" s="95"/>
      <c r="R43" s="764"/>
      <c r="S43" s="733">
        <f>R43/M35</f>
        <v>0</v>
      </c>
      <c r="T43" s="734"/>
      <c r="U43" s="738">
        <v>1</v>
      </c>
      <c r="V43" s="739"/>
      <c r="W43" s="742">
        <f>U43/M35</f>
        <v>5.2631578947368418E-2</v>
      </c>
      <c r="X43" s="742"/>
      <c r="Y43" s="744"/>
      <c r="Z43" s="745"/>
      <c r="AA43" s="750">
        <f>Y43/M35</f>
        <v>0</v>
      </c>
      <c r="AB43" s="95"/>
      <c r="AC43" s="95"/>
      <c r="AG43" s="95"/>
      <c r="AH43" s="95"/>
      <c r="AI43" s="764"/>
      <c r="AJ43" s="733">
        <f>AI43/M35</f>
        <v>0</v>
      </c>
      <c r="AK43" s="734"/>
      <c r="AL43" s="738">
        <v>2</v>
      </c>
      <c r="AM43" s="739"/>
      <c r="AN43" s="742">
        <f>AL43/M35</f>
        <v>0.10526315789473684</v>
      </c>
      <c r="AO43" s="742"/>
      <c r="AP43" s="744">
        <v>1</v>
      </c>
      <c r="AQ43" s="745"/>
      <c r="AR43" s="750">
        <f>AP43/M35</f>
        <v>5.2631578947368418E-2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>
        <v>1</v>
      </c>
      <c r="U46" s="753"/>
      <c r="V46" s="754"/>
      <c r="W46" s="760">
        <f>T46/M35</f>
        <v>5.2631578947368418E-2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>
        <v>3</v>
      </c>
      <c r="AL46" s="753"/>
      <c r="AM46" s="754"/>
      <c r="AN46" s="760">
        <f>AK46/M35</f>
        <v>0.15789473684210525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2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2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6</v>
      </c>
      <c r="N56" s="1197"/>
      <c r="O56"/>
      <c r="Q56" s="3"/>
      <c r="T56" s="100"/>
      <c r="U56" s="43"/>
      <c r="V56" s="838"/>
      <c r="W56" s="838"/>
      <c r="X56" s="42">
        <v>1</v>
      </c>
      <c r="Y56" s="100"/>
      <c r="AA56" s="1">
        <f>P59+Q62+S62+R65+U65+T68+V63+U59+Z59+Y62+Y65+AA62</f>
        <v>2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4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2</v>
      </c>
      <c r="N57" s="778"/>
      <c r="O57"/>
      <c r="Q57" s="3"/>
      <c r="T57" s="101"/>
      <c r="U57" s="43"/>
      <c r="V57" s="779"/>
      <c r="W57" s="779"/>
      <c r="X57" s="44">
        <v>1</v>
      </c>
      <c r="Y57" s="101"/>
      <c r="AH57" s="3"/>
      <c r="AK57" s="101"/>
      <c r="AL57" s="43"/>
      <c r="AM57" s="779"/>
      <c r="AN57" s="779"/>
      <c r="AO57" s="44">
        <v>1</v>
      </c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2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>
        <v>1</v>
      </c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>
        <f>M58/M56</f>
        <v>0.33333333333333331</v>
      </c>
      <c r="N59" s="782"/>
      <c r="O59"/>
      <c r="P59" s="727"/>
      <c r="Q59" s="783"/>
      <c r="R59" s="787">
        <f>P59/M57</f>
        <v>0</v>
      </c>
      <c r="S59" s="788"/>
      <c r="T59" s="95"/>
      <c r="U59" s="791"/>
      <c r="V59" s="792"/>
      <c r="W59" s="797">
        <f>U59/$M$35</f>
        <v>0</v>
      </c>
      <c r="X59" s="798"/>
      <c r="Y59" s="95"/>
      <c r="Z59" s="727"/>
      <c r="AA59" s="728"/>
      <c r="AB59" s="803">
        <f>Z59/M57</f>
        <v>0</v>
      </c>
      <c r="AC59" s="804"/>
      <c r="AG59" s="727">
        <v>1</v>
      </c>
      <c r="AH59" s="783"/>
      <c r="AI59" s="787">
        <f>AG59/M57</f>
        <v>0.5</v>
      </c>
      <c r="AJ59" s="788"/>
      <c r="AK59" s="95"/>
      <c r="AL59" s="791"/>
      <c r="AM59" s="792"/>
      <c r="AN59" s="797">
        <f>AL59/$M$35</f>
        <v>0</v>
      </c>
      <c r="AO59" s="798"/>
      <c r="AP59" s="95"/>
      <c r="AQ59" s="727"/>
      <c r="AR59" s="728"/>
      <c r="AS59" s="803">
        <f>AQ59/M57</f>
        <v>0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>
        <f>(S62+U65+Y62+AJ62+AL65+AP62)/M56</f>
        <v>0.16666666666666666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>
        <f>(Q62+R65+T68+Y65+AA62+AH62+AI65+AK68+AP65+AR62)/M56</f>
        <v>0.5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>
        <f>(U59+AL59)/M56</f>
        <v>0</v>
      </c>
      <c r="N62" s="1194"/>
      <c r="O62"/>
      <c r="P62" s="95"/>
      <c r="Q62" s="764"/>
      <c r="R62" s="751">
        <f>Q62/M57</f>
        <v>0</v>
      </c>
      <c r="S62" s="810"/>
      <c r="T62" s="813">
        <f>S62/M57</f>
        <v>0</v>
      </c>
      <c r="U62" s="95"/>
      <c r="V62" s="809"/>
      <c r="W62" s="809"/>
      <c r="X62" s="95"/>
      <c r="Y62" s="815"/>
      <c r="Z62" s="813">
        <f>Y62/M57</f>
        <v>0</v>
      </c>
      <c r="AA62" s="724"/>
      <c r="AB62" s="751">
        <f>AA62/M57</f>
        <v>0</v>
      </c>
      <c r="AC62" s="95"/>
      <c r="AG62" s="95"/>
      <c r="AH62" s="764"/>
      <c r="AI62" s="751">
        <f>AH62/M57</f>
        <v>0</v>
      </c>
      <c r="AJ62" s="810"/>
      <c r="AK62" s="813">
        <f>AJ62/M57</f>
        <v>0</v>
      </c>
      <c r="AL62" s="95"/>
      <c r="AM62" s="809"/>
      <c r="AN62" s="809"/>
      <c r="AO62" s="95"/>
      <c r="AP62" s="815"/>
      <c r="AQ62" s="813">
        <f>AP62/M57</f>
        <v>0</v>
      </c>
      <c r="AR62" s="724"/>
      <c r="AS62" s="751">
        <f>AR62/M57</f>
        <v>0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>
        <f>(P59+Z59+AG59+AQ59)/M56</f>
        <v>0.16666666666666666</v>
      </c>
      <c r="N63" s="1194"/>
      <c r="O63"/>
      <c r="P63" s="95"/>
      <c r="Q63" s="765"/>
      <c r="R63" s="751"/>
      <c r="S63" s="811"/>
      <c r="T63" s="814"/>
      <c r="U63" s="95"/>
      <c r="V63" s="771">
        <v>1</v>
      </c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>
        <f>SUM(M60:N64)</f>
        <v>0.99999999999999989</v>
      </c>
      <c r="J64" s="767" t="s">
        <v>74</v>
      </c>
      <c r="K64" s="768"/>
      <c r="L64" s="767"/>
      <c r="M64" s="1194">
        <f>(V63+AM63)/M56</f>
        <v>0.16666666666666666</v>
      </c>
      <c r="N64" s="1194"/>
      <c r="O64"/>
      <c r="P64" s="95"/>
      <c r="Q64" s="766"/>
      <c r="R64" s="752"/>
      <c r="S64" s="812"/>
      <c r="T64" s="814"/>
      <c r="U64" s="95"/>
      <c r="V64" s="772">
        <f>V63/M57</f>
        <v>0.5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>
        <f>AM63/M57</f>
        <v>0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>
        <f>R65/M57</f>
        <v>0</v>
      </c>
      <c r="T65" s="734"/>
      <c r="U65" s="738">
        <v>1</v>
      </c>
      <c r="V65" s="739"/>
      <c r="W65" s="742">
        <f>U65/M57</f>
        <v>0.5</v>
      </c>
      <c r="X65" s="742"/>
      <c r="Y65" s="744"/>
      <c r="Z65" s="745"/>
      <c r="AA65" s="750">
        <f>Y65/M57</f>
        <v>0</v>
      </c>
      <c r="AB65" s="95"/>
      <c r="AC65" s="95"/>
      <c r="AG65" s="95"/>
      <c r="AH65" s="95"/>
      <c r="AI65" s="764"/>
      <c r="AJ65" s="733">
        <f>AI65/M57</f>
        <v>0</v>
      </c>
      <c r="AK65" s="734"/>
      <c r="AL65" s="738"/>
      <c r="AM65" s="739"/>
      <c r="AN65" s="742">
        <f>AL65/M57</f>
        <v>0</v>
      </c>
      <c r="AO65" s="742"/>
      <c r="AP65" s="744"/>
      <c r="AQ65" s="745"/>
      <c r="AR65" s="750">
        <f>AP65/M57</f>
        <v>0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>
        <f>T68/M57</f>
        <v>0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>
        <v>3</v>
      </c>
      <c r="AL68" s="753"/>
      <c r="AM68" s="754"/>
      <c r="AN68" s="760">
        <f>AK68/M57</f>
        <v>1.5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11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5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18</v>
      </c>
      <c r="N76" s="1197"/>
      <c r="O76"/>
      <c r="Q76" s="3"/>
      <c r="T76" s="100"/>
      <c r="U76" s="43">
        <v>1</v>
      </c>
      <c r="V76" s="838"/>
      <c r="W76" s="838"/>
      <c r="X76" s="42">
        <v>1</v>
      </c>
      <c r="Y76" s="100"/>
      <c r="AA76" s="1">
        <f>P79+Q82+S82+R85+U85+T88+V83+U79+Z79+Y82+Y85+AA82</f>
        <v>11</v>
      </c>
      <c r="AH76" s="3"/>
      <c r="AK76" s="100"/>
      <c r="AL76" s="43">
        <v>1</v>
      </c>
      <c r="AM76" s="838"/>
      <c r="AN76" s="838"/>
      <c r="AO76" s="42"/>
      <c r="AP76" s="100"/>
      <c r="AR76" s="1">
        <f>AG79+AH82+AJ82+AI85+AK88+AL85+AM83+AP85+AP82+AR82+AQ79+AL79</f>
        <v>7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11</v>
      </c>
      <c r="N77" s="778"/>
      <c r="O77"/>
      <c r="Q77" s="3"/>
      <c r="T77" s="101"/>
      <c r="U77" s="43">
        <v>3</v>
      </c>
      <c r="V77" s="779"/>
      <c r="W77" s="779"/>
      <c r="X77" s="44">
        <v>5</v>
      </c>
      <c r="Y77" s="101"/>
      <c r="AH77" s="3"/>
      <c r="AK77" s="101"/>
      <c r="AL77" s="43"/>
      <c r="AM77" s="779">
        <v>1</v>
      </c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5</v>
      </c>
      <c r="N78" s="778"/>
      <c r="O78"/>
      <c r="P78" s="93"/>
      <c r="Q78" s="93"/>
      <c r="R78" s="93"/>
      <c r="S78" s="93"/>
      <c r="T78" s="102"/>
      <c r="U78" s="45">
        <v>1</v>
      </c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>
        <v>1</v>
      </c>
      <c r="AM78" s="780">
        <v>1</v>
      </c>
      <c r="AN78" s="780"/>
      <c r="AO78" s="46">
        <v>1</v>
      </c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>
        <f>M78/M76</f>
        <v>0.27777777777777779</v>
      </c>
      <c r="N79" s="782"/>
      <c r="O79"/>
      <c r="P79" s="727">
        <v>1</v>
      </c>
      <c r="Q79" s="783"/>
      <c r="R79" s="787">
        <f>P79/M77</f>
        <v>9.0909090909090912E-2</v>
      </c>
      <c r="S79" s="788"/>
      <c r="T79" s="95"/>
      <c r="U79" s="791">
        <v>4</v>
      </c>
      <c r="V79" s="792"/>
      <c r="W79" s="797">
        <f>U79/$M$35</f>
        <v>0.21052631578947367</v>
      </c>
      <c r="X79" s="798"/>
      <c r="Y79" s="95"/>
      <c r="Z79" s="727"/>
      <c r="AA79" s="728"/>
      <c r="AB79" s="803">
        <f>Z79/M77</f>
        <v>0</v>
      </c>
      <c r="AC79" s="804"/>
      <c r="AG79" s="727">
        <v>2</v>
      </c>
      <c r="AH79" s="783"/>
      <c r="AI79" s="787">
        <f>AG79/M77</f>
        <v>0.18181818181818182</v>
      </c>
      <c r="AJ79" s="788"/>
      <c r="AK79" s="95"/>
      <c r="AL79" s="791"/>
      <c r="AM79" s="792"/>
      <c r="AN79" s="797">
        <f>AL79/$M$35</f>
        <v>0</v>
      </c>
      <c r="AO79" s="798"/>
      <c r="AP79" s="95"/>
      <c r="AQ79" s="727">
        <v>2</v>
      </c>
      <c r="AR79" s="728"/>
      <c r="AS79" s="803">
        <f>AQ79/M77</f>
        <v>0.18181818181818182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>
        <f>(S82+U85+Y82+AJ82+AL85+AP82)/M76</f>
        <v>0.33333333333333331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>
        <f>(Q82+R85+T88+Y85+AA82+AH82+AI85+AK88+AP85+AR82)/M76</f>
        <v>5.5555555555555552E-2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>
        <f>(U79+AL79)/M76</f>
        <v>0.22222222222222221</v>
      </c>
      <c r="N82" s="1194"/>
      <c r="O82"/>
      <c r="P82" s="95"/>
      <c r="Q82" s="764"/>
      <c r="R82" s="751">
        <f>Q82/M77</f>
        <v>0</v>
      </c>
      <c r="S82" s="810">
        <v>2</v>
      </c>
      <c r="T82" s="813">
        <f>S82/M77</f>
        <v>0.18181818181818182</v>
      </c>
      <c r="U82" s="95"/>
      <c r="V82" s="809"/>
      <c r="W82" s="809"/>
      <c r="X82" s="95"/>
      <c r="Y82" s="815">
        <v>2</v>
      </c>
      <c r="Z82" s="813">
        <f>Y82/M77</f>
        <v>0.18181818181818182</v>
      </c>
      <c r="AA82" s="724"/>
      <c r="AB82" s="751">
        <f>AA82/M77</f>
        <v>0</v>
      </c>
      <c r="AC82" s="95"/>
      <c r="AG82" s="95"/>
      <c r="AH82" s="764"/>
      <c r="AI82" s="751">
        <f>AH82/M77</f>
        <v>0</v>
      </c>
      <c r="AJ82" s="810"/>
      <c r="AK82" s="813">
        <f>AJ82/M77</f>
        <v>0</v>
      </c>
      <c r="AL82" s="95"/>
      <c r="AM82" s="809"/>
      <c r="AN82" s="809"/>
      <c r="AO82" s="95"/>
      <c r="AP82" s="815">
        <v>2</v>
      </c>
      <c r="AQ82" s="813">
        <f>AP82/M77</f>
        <v>0.18181818181818182</v>
      </c>
      <c r="AR82" s="724"/>
      <c r="AS82" s="751">
        <f>AR82/M77</f>
        <v>0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>
        <f>(P79+Z79+AG79+AQ79)/M76</f>
        <v>0.27777777777777779</v>
      </c>
      <c r="N83" s="1194"/>
      <c r="O83"/>
      <c r="P83" s="95"/>
      <c r="Q83" s="765"/>
      <c r="R83" s="751"/>
      <c r="S83" s="811"/>
      <c r="T83" s="814"/>
      <c r="U83" s="95"/>
      <c r="V83" s="771">
        <v>2</v>
      </c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>
        <f>SUM(M80:N84)</f>
        <v>1</v>
      </c>
      <c r="J84" s="767" t="s">
        <v>74</v>
      </c>
      <c r="K84" s="768"/>
      <c r="L84" s="767"/>
      <c r="M84" s="1194">
        <f>(V83+AM83)/M76</f>
        <v>0.1111111111111111</v>
      </c>
      <c r="N84" s="1194"/>
      <c r="O84"/>
      <c r="P84" s="95"/>
      <c r="Q84" s="766"/>
      <c r="R84" s="752"/>
      <c r="S84" s="812"/>
      <c r="T84" s="814"/>
      <c r="U84" s="95"/>
      <c r="V84" s="772">
        <f>V83/M77</f>
        <v>0.18181818181818182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>
        <f>AM83/M77</f>
        <v>0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>
        <f>R85/M77</f>
        <v>0</v>
      </c>
      <c r="T85" s="734"/>
      <c r="U85" s="738"/>
      <c r="V85" s="739"/>
      <c r="W85" s="742">
        <f>U85/M77</f>
        <v>0</v>
      </c>
      <c r="X85" s="742"/>
      <c r="Y85" s="744"/>
      <c r="Z85" s="745"/>
      <c r="AA85" s="750">
        <f>Y85/M77</f>
        <v>0</v>
      </c>
      <c r="AB85" s="95"/>
      <c r="AC85" s="95"/>
      <c r="AG85" s="95"/>
      <c r="AH85" s="95"/>
      <c r="AI85" s="764"/>
      <c r="AJ85" s="733">
        <f>AI85/M77</f>
        <v>0</v>
      </c>
      <c r="AK85" s="734"/>
      <c r="AL85" s="738"/>
      <c r="AM85" s="739"/>
      <c r="AN85" s="742">
        <f>AL85/M77</f>
        <v>0</v>
      </c>
      <c r="AO85" s="742"/>
      <c r="AP85" s="744">
        <v>1</v>
      </c>
      <c r="AQ85" s="745"/>
      <c r="AR85" s="750">
        <f>AP85/M77</f>
        <v>9.0909090909090912E-2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>
        <f>T88/M77</f>
        <v>0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>
        <f>AK88/M77</f>
        <v>0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20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12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43</v>
      </c>
      <c r="N98" s="778"/>
      <c r="O98"/>
      <c r="Q98" s="3"/>
      <c r="T98" s="100"/>
      <c r="U98" s="43">
        <f t="shared" ref="U98:X103" si="16">U56+U34+U76</f>
        <v>1</v>
      </c>
      <c r="V98" s="838">
        <f t="shared" si="16"/>
        <v>0</v>
      </c>
      <c r="W98" s="838">
        <f t="shared" si="16"/>
        <v>0</v>
      </c>
      <c r="X98" s="42">
        <f t="shared" si="16"/>
        <v>2</v>
      </c>
      <c r="Y98" s="100"/>
      <c r="AA98" s="1">
        <f>P101+Q104+R107+S104+T110+U107+V105+U101+Y107+Y104+AA104+Z101</f>
        <v>20</v>
      </c>
      <c r="AH98" s="3"/>
      <c r="AK98" s="100"/>
      <c r="AL98" s="43">
        <f>AL56+AL34+AL76</f>
        <v>1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23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20</v>
      </c>
      <c r="N99" s="778"/>
      <c r="O99"/>
      <c r="Q99" s="3"/>
      <c r="T99" s="101"/>
      <c r="U99" s="43">
        <f t="shared" si="16"/>
        <v>4</v>
      </c>
      <c r="V99" s="779">
        <f t="shared" si="16"/>
        <v>1</v>
      </c>
      <c r="W99" s="779">
        <f t="shared" si="16"/>
        <v>0</v>
      </c>
      <c r="X99" s="44">
        <f t="shared" si="16"/>
        <v>9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4</v>
      </c>
      <c r="AN99" s="779">
        <f t="shared" si="18"/>
        <v>0</v>
      </c>
      <c r="AO99" s="44">
        <f t="shared" si="18"/>
        <v>2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12</v>
      </c>
      <c r="N100" s="778"/>
      <c r="O100"/>
      <c r="P100" s="93"/>
      <c r="Q100" s="93"/>
      <c r="R100" s="93"/>
      <c r="S100" s="93"/>
      <c r="T100" s="102"/>
      <c r="U100" s="45">
        <f t="shared" si="16"/>
        <v>3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3</v>
      </c>
      <c r="AM100" s="780">
        <f t="shared" si="18"/>
        <v>1</v>
      </c>
      <c r="AN100" s="780">
        <f t="shared" si="18"/>
        <v>0</v>
      </c>
      <c r="AO100" s="46">
        <f t="shared" si="18"/>
        <v>1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>
        <f>M100/M98</f>
        <v>0.27906976744186046</v>
      </c>
      <c r="N101" s="846"/>
      <c r="O101"/>
      <c r="P101" s="727">
        <f t="shared" ref="P101:T109" si="19">P59+P37+P79</f>
        <v>1</v>
      </c>
      <c r="Q101" s="783">
        <f t="shared" si="19"/>
        <v>0</v>
      </c>
      <c r="R101" s="787">
        <f>P101/$M$98</f>
        <v>2.3255813953488372E-2</v>
      </c>
      <c r="S101" s="788"/>
      <c r="T101" s="95"/>
      <c r="U101" s="791">
        <f t="shared" si="16"/>
        <v>8</v>
      </c>
      <c r="V101" s="792">
        <f t="shared" si="16"/>
        <v>0</v>
      </c>
      <c r="W101" s="797">
        <f>U101/$M$35</f>
        <v>0.42105263157894735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>
        <f>Z101/$M$98</f>
        <v>0</v>
      </c>
      <c r="AC101" s="804"/>
      <c r="AG101" s="727">
        <f t="shared" ref="AG101:AK109" si="21">AG59+AG37+AG79</f>
        <v>5</v>
      </c>
      <c r="AH101" s="783">
        <f t="shared" si="21"/>
        <v>0</v>
      </c>
      <c r="AI101" s="787">
        <f>AG101/$M$98</f>
        <v>0.11627906976744186</v>
      </c>
      <c r="AJ101" s="788"/>
      <c r="AK101" s="95"/>
      <c r="AL101" s="791">
        <f t="shared" si="18"/>
        <v>2</v>
      </c>
      <c r="AM101" s="792">
        <f t="shared" si="18"/>
        <v>0</v>
      </c>
      <c r="AN101" s="797">
        <f>AL101/$M$35</f>
        <v>0.10526315789473684</v>
      </c>
      <c r="AO101" s="798"/>
      <c r="AP101" s="95"/>
      <c r="AQ101" s="727">
        <f t="shared" ref="AQ101:AR103" si="22">AQ59+AQ37+AQ79</f>
        <v>2</v>
      </c>
      <c r="AR101" s="728">
        <f t="shared" si="22"/>
        <v>0</v>
      </c>
      <c r="AS101" s="803">
        <f>AQ101/$M$98</f>
        <v>4.6511627906976744E-2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>
        <f>(S104+U107+Y104+AJ104+AL107+AP104)/M98</f>
        <v>0.27906976744186046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>
        <f>(Q104+R107+T110+Y107+AA104+AH104+AI107+AK110+AP107+AR104)/M98</f>
        <v>0.20930232558139536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>
        <f>(U101+AL101)/M98</f>
        <v>0.23255813953488372</v>
      </c>
      <c r="N104" s="841"/>
      <c r="O104"/>
      <c r="P104" s="95"/>
      <c r="Q104" s="764">
        <f t="shared" si="19"/>
        <v>0</v>
      </c>
      <c r="R104" s="751">
        <f t="shared" si="19"/>
        <v>0</v>
      </c>
      <c r="S104" s="810">
        <f t="shared" si="19"/>
        <v>2</v>
      </c>
      <c r="T104" s="813">
        <f t="shared" si="19"/>
        <v>0.18181818181818182</v>
      </c>
      <c r="U104" s="95"/>
      <c r="V104" s="809"/>
      <c r="W104" s="809"/>
      <c r="X104" s="95"/>
      <c r="Y104" s="815">
        <f t="shared" ref="Y104:AB109" si="23">Y62+Y40+Y82</f>
        <v>3</v>
      </c>
      <c r="Z104" s="813">
        <f t="shared" si="23"/>
        <v>0.23444976076555024</v>
      </c>
      <c r="AA104" s="724">
        <f t="shared" si="23"/>
        <v>0</v>
      </c>
      <c r="AB104" s="751">
        <f t="shared" si="23"/>
        <v>0</v>
      </c>
      <c r="AC104" s="95"/>
      <c r="AG104" s="95"/>
      <c r="AH104" s="764">
        <f t="shared" si="21"/>
        <v>0</v>
      </c>
      <c r="AI104" s="751">
        <f t="shared" si="21"/>
        <v>0</v>
      </c>
      <c r="AJ104" s="810">
        <f t="shared" si="21"/>
        <v>0</v>
      </c>
      <c r="AK104" s="813">
        <f t="shared" si="21"/>
        <v>0</v>
      </c>
      <c r="AL104" s="95"/>
      <c r="AM104" s="809"/>
      <c r="AN104" s="809"/>
      <c r="AO104" s="95"/>
      <c r="AP104" s="815">
        <f t="shared" ref="AP104:AS109" si="24">AP62+AP40+AP82</f>
        <v>3</v>
      </c>
      <c r="AQ104" s="813">
        <f t="shared" si="24"/>
        <v>0.23444976076555024</v>
      </c>
      <c r="AR104" s="724">
        <f t="shared" si="24"/>
        <v>0</v>
      </c>
      <c r="AS104" s="751">
        <f t="shared" si="24"/>
        <v>0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>
        <f>(P101+Z101+AG101+AQ101)/M98</f>
        <v>0.18604651162790697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3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1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>
        <f>(V105+AM105)/M98</f>
        <v>9.3023255813953487E-2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>
        <f>V105/$M$98</f>
        <v>6.9767441860465115E-2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>
        <f>AM105/$M$98</f>
        <v>2.3255813953488372E-2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>
        <f>R107/$M$98</f>
        <v>0</v>
      </c>
      <c r="T107" s="734"/>
      <c r="U107" s="738">
        <f t="shared" ref="U107:V109" si="25">U65+U43+U85</f>
        <v>2</v>
      </c>
      <c r="V107" s="739">
        <f t="shared" si="25"/>
        <v>0</v>
      </c>
      <c r="W107" s="742">
        <f>U107/$M$98</f>
        <v>4.6511627906976744E-2</v>
      </c>
      <c r="X107" s="742"/>
      <c r="Y107" s="744">
        <f t="shared" si="23"/>
        <v>0</v>
      </c>
      <c r="Z107" s="745">
        <f t="shared" si="23"/>
        <v>0</v>
      </c>
      <c r="AA107" s="750">
        <f>Y107/$M$98</f>
        <v>0</v>
      </c>
      <c r="AB107" s="95"/>
      <c r="AC107" s="95"/>
      <c r="AG107" s="95"/>
      <c r="AH107" s="95"/>
      <c r="AI107" s="764">
        <f t="shared" si="21"/>
        <v>0</v>
      </c>
      <c r="AJ107" s="733">
        <f>AI107/$M$98</f>
        <v>0</v>
      </c>
      <c r="AK107" s="734"/>
      <c r="AL107" s="738">
        <f t="shared" ref="AL107:AM109" si="26">AL65+AL43+AL85</f>
        <v>2</v>
      </c>
      <c r="AM107" s="739">
        <f t="shared" si="26"/>
        <v>0</v>
      </c>
      <c r="AN107" s="742">
        <f>AL107/$M$98</f>
        <v>4.6511627906976744E-2</v>
      </c>
      <c r="AO107" s="742"/>
      <c r="AP107" s="744">
        <f t="shared" si="24"/>
        <v>2</v>
      </c>
      <c r="AQ107" s="745">
        <f t="shared" si="24"/>
        <v>0</v>
      </c>
      <c r="AR107" s="750">
        <f>AP107/$M$98</f>
        <v>4.6511627906976744E-2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1</v>
      </c>
      <c r="U110" s="753">
        <f t="shared" si="27"/>
        <v>0</v>
      </c>
      <c r="V110" s="754">
        <f t="shared" si="27"/>
        <v>0</v>
      </c>
      <c r="W110" s="760">
        <f>T110/$M$98</f>
        <v>2.3255813953488372E-2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6</v>
      </c>
      <c r="AL110" s="753">
        <f t="shared" si="28"/>
        <v>0</v>
      </c>
      <c r="AM110" s="754">
        <f t="shared" si="28"/>
        <v>0</v>
      </c>
      <c r="AN110" s="760">
        <f>AK110/$M$98</f>
        <v>0.13953488372093023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43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>
        <f>AE120/G120</f>
        <v>0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>
        <f>I123</f>
        <v>0.13953488372093023</v>
      </c>
      <c r="M121" s="1117"/>
      <c r="N121" s="1118"/>
      <c r="O121" s="1119"/>
      <c r="P121" s="169"/>
      <c r="Q121" s="1128">
        <f>I132</f>
        <v>9.3023255813953487E-2</v>
      </c>
      <c r="R121" s="977"/>
      <c r="S121" s="977"/>
      <c r="T121" s="978"/>
      <c r="U121" s="173"/>
      <c r="V121" s="1116">
        <f>I124</f>
        <v>4.6511627906976744E-2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>
        <f>AG123</f>
        <v>0</v>
      </c>
      <c r="AK121" s="1117"/>
      <c r="AL121" s="1118"/>
      <c r="AM121" s="1119"/>
      <c r="AN121" s="169"/>
      <c r="AO121" s="1128">
        <f>AG133</f>
        <v>0</v>
      </c>
      <c r="AP121" s="977"/>
      <c r="AQ121" s="977"/>
      <c r="AR121" s="978"/>
      <c r="AS121" s="173"/>
      <c r="AT121" s="1116">
        <f>AG124</f>
        <v>0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32</v>
      </c>
      <c r="C122" s="160">
        <f>AE138+BB138+AE120</f>
        <v>32</v>
      </c>
      <c r="D122" s="1150" t="s">
        <v>65</v>
      </c>
      <c r="E122" s="1056"/>
      <c r="F122" s="1056"/>
      <c r="G122" s="1059">
        <f>P101+Z101+AG101+AQ101+AV159+BF159</f>
        <v>8</v>
      </c>
      <c r="H122" s="1059"/>
      <c r="I122" s="1053">
        <f t="shared" ref="I122:I134" si="29">G122/$G$120</f>
        <v>0.18604651162790697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>
        <f t="shared" ref="AG122:AG134" si="30">AE122/$G$120</f>
        <v>0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>
        <f>AG138+BD138</f>
        <v>0.7441860465116279</v>
      </c>
      <c r="C123" s="164">
        <f>AG120+I138</f>
        <v>0.7441860465116279</v>
      </c>
      <c r="D123" s="1067" t="s">
        <v>80</v>
      </c>
      <c r="E123" s="1068"/>
      <c r="F123" s="1069"/>
      <c r="G123" s="1070">
        <f>P101+AG101+AV159</f>
        <v>6</v>
      </c>
      <c r="H123" s="839"/>
      <c r="I123" s="841">
        <f t="shared" si="29"/>
        <v>0.13953488372093023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>
        <f t="shared" si="30"/>
        <v>0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2</v>
      </c>
      <c r="H124" s="839"/>
      <c r="I124" s="841">
        <f t="shared" si="29"/>
        <v>4.6511627906976744E-2</v>
      </c>
      <c r="J124" s="1071"/>
      <c r="K124" s="161"/>
      <c r="L124" s="174"/>
      <c r="M124" s="1107"/>
      <c r="N124" s="1108"/>
      <c r="O124" s="1101">
        <f>I130</f>
        <v>4.6511627906976744E-2</v>
      </c>
      <c r="P124" s="1102"/>
      <c r="Q124" s="165"/>
      <c r="R124" s="1114"/>
      <c r="S124" s="1114"/>
      <c r="T124" s="167"/>
      <c r="U124" s="1101">
        <f>I131</f>
        <v>0.13953488372093023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>
        <f t="shared" si="30"/>
        <v>0</v>
      </c>
      <c r="AH124" s="1071"/>
      <c r="AI124" s="161"/>
      <c r="AJ124" s="174"/>
      <c r="AK124" s="1107"/>
      <c r="AL124" s="1108"/>
      <c r="AM124" s="1101">
        <f>AG130</f>
        <v>0</v>
      </c>
      <c r="AN124" s="1102"/>
      <c r="AO124" s="165"/>
      <c r="AP124" s="1114"/>
      <c r="AQ124" s="1114"/>
      <c r="AR124" s="167"/>
      <c r="AS124" s="1101">
        <f>AG131</f>
        <v>0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9</v>
      </c>
      <c r="H125" s="1059"/>
      <c r="I125" s="1053">
        <f t="shared" si="29"/>
        <v>0.20930232558139536</v>
      </c>
      <c r="J125" s="1054"/>
      <c r="L125" s="175"/>
      <c r="M125" s="1109"/>
      <c r="N125" s="1098"/>
      <c r="O125" s="1103"/>
      <c r="P125" s="1104"/>
      <c r="Q125" s="175"/>
      <c r="R125" s="1110">
        <f>I134</f>
        <v>9.3023255813953487E-2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>
        <f t="shared" si="30"/>
        <v>0</v>
      </c>
      <c r="AH125" s="1054"/>
      <c r="AJ125" s="175"/>
      <c r="AK125" s="1109"/>
      <c r="AL125" s="1098"/>
      <c r="AM125" s="1103"/>
      <c r="AN125" s="1104"/>
      <c r="AO125" s="175"/>
      <c r="AP125" s="1110">
        <f>AG134</f>
        <v>0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>
        <f t="shared" si="29"/>
        <v>0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>
        <f t="shared" si="30"/>
        <v>0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2</v>
      </c>
      <c r="H127" s="839"/>
      <c r="I127" s="841">
        <f t="shared" si="29"/>
        <v>4.6511627906976744E-2</v>
      </c>
      <c r="J127" s="1071"/>
      <c r="L127" s="165"/>
      <c r="M127" s="183"/>
      <c r="N127" s="1081">
        <f>I126</f>
        <v>0</v>
      </c>
      <c r="O127" s="1082"/>
      <c r="P127" s="1083"/>
      <c r="Q127" s="1089">
        <f>I132</f>
        <v>9.3023255813953487E-2</v>
      </c>
      <c r="R127" s="1090"/>
      <c r="S127" s="1090"/>
      <c r="T127" s="1091"/>
      <c r="U127" s="1072">
        <f>I127</f>
        <v>4.6511627906976744E-2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>
        <f t="shared" si="30"/>
        <v>0</v>
      </c>
      <c r="AH127" s="1071"/>
      <c r="AJ127" s="165"/>
      <c r="AK127" s="183"/>
      <c r="AL127" s="1081">
        <f>AG126</f>
        <v>0</v>
      </c>
      <c r="AM127" s="1082"/>
      <c r="AN127" s="1083"/>
      <c r="AO127" s="1089">
        <f>AG132</f>
        <v>0</v>
      </c>
      <c r="AP127" s="1090"/>
      <c r="AQ127" s="1090"/>
      <c r="AR127" s="1091"/>
      <c r="AS127" s="1072">
        <f>AG127</f>
        <v>0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7</v>
      </c>
      <c r="H128" s="839"/>
      <c r="I128" s="841">
        <f t="shared" si="29"/>
        <v>0.16279069767441862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>
        <f t="shared" si="30"/>
        <v>0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12</v>
      </c>
      <c r="H129" s="1059"/>
      <c r="I129" s="1053">
        <f t="shared" si="29"/>
        <v>0.27906976744186046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>
        <f t="shared" si="30"/>
        <v>0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2</v>
      </c>
      <c r="H130" s="839"/>
      <c r="I130" s="841">
        <f t="shared" si="29"/>
        <v>4.6511627906976744E-2</v>
      </c>
      <c r="J130" s="1071"/>
      <c r="L130" s="165"/>
      <c r="M130" s="144"/>
      <c r="N130" s="181"/>
      <c r="O130" s="182"/>
      <c r="P130" s="1072">
        <f>I128</f>
        <v>0.16279069767441862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>
        <f t="shared" si="30"/>
        <v>0</v>
      </c>
      <c r="AH130" s="1071"/>
      <c r="AJ130" s="165"/>
      <c r="AK130" s="144"/>
      <c r="AL130" s="181"/>
      <c r="AM130" s="182"/>
      <c r="AN130" s="1072">
        <f>AG128</f>
        <v>0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6</v>
      </c>
      <c r="H131" s="839"/>
      <c r="I131" s="841">
        <f t="shared" si="29"/>
        <v>0.13953488372093023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>
        <f t="shared" si="30"/>
        <v>0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4</v>
      </c>
      <c r="H132" s="839"/>
      <c r="I132" s="841">
        <f t="shared" si="29"/>
        <v>9.3023255813953487E-2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>
        <f t="shared" si="30"/>
        <v>0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10</v>
      </c>
      <c r="H133" s="1059"/>
      <c r="I133" s="1053">
        <f t="shared" si="29"/>
        <v>0.23255813953488372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>
        <f t="shared" si="30"/>
        <v>0</v>
      </c>
      <c r="AH133" s="1054"/>
    </row>
    <row r="134" spans="3:72" ht="16.2" thickBot="1" x14ac:dyDescent="0.35">
      <c r="C134" s="158">
        <f>G134+G129+G125+G122</f>
        <v>33</v>
      </c>
      <c r="D134" s="1060" t="s">
        <v>88</v>
      </c>
      <c r="E134" s="1061"/>
      <c r="F134" s="1061"/>
      <c r="G134" s="1063">
        <f>V105+AM105+BB163</f>
        <v>4</v>
      </c>
      <c r="H134" s="1063"/>
      <c r="I134" s="1064">
        <f t="shared" si="29"/>
        <v>9.3023255813953487E-2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>
        <f t="shared" si="30"/>
        <v>0</v>
      </c>
      <c r="AH134" s="1152"/>
    </row>
    <row r="135" spans="3:72" ht="15" thickTop="1" x14ac:dyDescent="0.3">
      <c r="Q135" s="3"/>
    </row>
    <row r="136" spans="3:72" x14ac:dyDescent="0.3">
      <c r="BA136" s="185">
        <f>BD138+AG138+AG120</f>
        <v>0.7441860465116279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32</v>
      </c>
      <c r="H138" s="1145"/>
      <c r="I138" s="1146">
        <f>G138/$G$120</f>
        <v>0.7441860465116279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20</v>
      </c>
      <c r="AF138" s="1143"/>
      <c r="AG138" s="1148">
        <f>AE138/$G$120</f>
        <v>0.46511627906976744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12</v>
      </c>
      <c r="BC138" s="1143"/>
      <c r="BD138" s="1148">
        <f>BB138/$G$120</f>
        <v>0.27906976744186046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>
        <f>I141</f>
        <v>0.13953488372093023</v>
      </c>
      <c r="M139" s="1117"/>
      <c r="N139" s="1118"/>
      <c r="O139" s="1119"/>
      <c r="P139" s="169"/>
      <c r="Q139" s="1128">
        <f>I151</f>
        <v>0.23255813953488372</v>
      </c>
      <c r="R139" s="977"/>
      <c r="S139" s="977"/>
      <c r="T139" s="978"/>
      <c r="U139" s="173"/>
      <c r="V139" s="1116">
        <f>I142</f>
        <v>4.6511627906976744E-2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>
        <f>AG141</f>
        <v>2.3255813953488372E-2</v>
      </c>
      <c r="AK139" s="1117"/>
      <c r="AL139" s="1118"/>
      <c r="AM139" s="1119"/>
      <c r="AN139" s="169"/>
      <c r="AO139" s="1128">
        <f>AG151</f>
        <v>0.18604651162790697</v>
      </c>
      <c r="AP139" s="977"/>
      <c r="AQ139" s="977"/>
      <c r="AR139" s="978"/>
      <c r="AS139" s="173"/>
      <c r="AT139" s="1116">
        <f>AG142</f>
        <v>0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>
        <f>BD141</f>
        <v>0.11627906976744186</v>
      </c>
      <c r="BH139" s="1117"/>
      <c r="BI139" s="1118"/>
      <c r="BJ139" s="1119"/>
      <c r="BK139" s="169"/>
      <c r="BL139" s="1128">
        <f>BD151</f>
        <v>4.6511627906976744E-2</v>
      </c>
      <c r="BM139" s="977"/>
      <c r="BN139" s="977"/>
      <c r="BO139" s="978"/>
      <c r="BP139" s="173"/>
      <c r="BQ139" s="1116">
        <f>BD142</f>
        <v>4.6511627906976744E-2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8</v>
      </c>
      <c r="H140" s="1059"/>
      <c r="I140" s="1053">
        <f t="shared" ref="I140:I152" si="32">G140/$G$120</f>
        <v>0.18604651162790697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1</v>
      </c>
      <c r="AF140" s="1059"/>
      <c r="AG140" s="1053">
        <f t="shared" ref="AG140:AG152" si="33">AE140/$G$120</f>
        <v>2.3255813953488372E-2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7</v>
      </c>
      <c r="BC140" s="1059"/>
      <c r="BD140" s="1053">
        <f t="shared" ref="BD140:BD152" si="34">BB140/$G$120</f>
        <v>0.16279069767441862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6</v>
      </c>
      <c r="H141" s="839"/>
      <c r="I141" s="841">
        <f t="shared" si="32"/>
        <v>0.13953488372093023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1</v>
      </c>
      <c r="AF141" s="839"/>
      <c r="AG141" s="841">
        <f t="shared" si="33"/>
        <v>2.3255813953488372E-2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5</v>
      </c>
      <c r="BC141" s="839"/>
      <c r="BD141" s="841">
        <f t="shared" si="34"/>
        <v>0.11627906976744186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2</v>
      </c>
      <c r="H142" s="839"/>
      <c r="I142" s="841">
        <f t="shared" si="32"/>
        <v>4.6511627906976744E-2</v>
      </c>
      <c r="J142" s="1071"/>
      <c r="L142" s="174"/>
      <c r="M142" s="1107"/>
      <c r="N142" s="1108"/>
      <c r="O142" s="1101">
        <f>I148</f>
        <v>4.6511627906976744E-2</v>
      </c>
      <c r="P142" s="1102"/>
      <c r="Q142" s="165"/>
      <c r="R142" s="1114"/>
      <c r="S142" s="1114"/>
      <c r="T142" s="167"/>
      <c r="U142" s="1101">
        <f>I149</f>
        <v>0.13953488372093023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>
        <f t="shared" si="33"/>
        <v>0</v>
      </c>
      <c r="AH142" s="1071"/>
      <c r="AJ142" s="174"/>
      <c r="AK142" s="1107"/>
      <c r="AL142" s="1108"/>
      <c r="AM142" s="1101">
        <f>AG148</f>
        <v>4.6511627906976744E-2</v>
      </c>
      <c r="AN142" s="1102"/>
      <c r="AO142" s="165"/>
      <c r="AP142" s="1114"/>
      <c r="AQ142" s="1114"/>
      <c r="AR142" s="167"/>
      <c r="AS142" s="1101">
        <f>AG149</f>
        <v>6.9767441860465115E-2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2</v>
      </c>
      <c r="BC142" s="839"/>
      <c r="BD142" s="841">
        <f t="shared" si="34"/>
        <v>4.6511627906976744E-2</v>
      </c>
      <c r="BE142" s="1071"/>
      <c r="BG142" s="174"/>
      <c r="BH142" s="1107"/>
      <c r="BI142" s="1108"/>
      <c r="BJ142" s="1101">
        <f>BD148</f>
        <v>0</v>
      </c>
      <c r="BK142" s="1102"/>
      <c r="BL142" s="165"/>
      <c r="BM142" s="1114"/>
      <c r="BN142" s="1114"/>
      <c r="BO142" s="167"/>
      <c r="BP142" s="1101">
        <f>BD149</f>
        <v>6.9767441860465115E-2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9</v>
      </c>
      <c r="H143" s="1059"/>
      <c r="I143" s="1053">
        <f t="shared" si="32"/>
        <v>0.20930232558139536</v>
      </c>
      <c r="J143" s="1054"/>
      <c r="L143" s="175"/>
      <c r="M143" s="1109"/>
      <c r="N143" s="1098"/>
      <c r="O143" s="1103"/>
      <c r="P143" s="1104"/>
      <c r="Q143" s="175"/>
      <c r="R143" s="1110">
        <f>I152</f>
        <v>9.3023255813953487E-2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1</v>
      </c>
      <c r="AF143" s="1059"/>
      <c r="AG143" s="1053">
        <f t="shared" si="33"/>
        <v>2.3255813953488372E-2</v>
      </c>
      <c r="AH143" s="1054"/>
      <c r="AJ143" s="175"/>
      <c r="AK143" s="1109"/>
      <c r="AL143" s="1098"/>
      <c r="AM143" s="1103"/>
      <c r="AN143" s="1104"/>
      <c r="AO143" s="175"/>
      <c r="AP143" s="1110">
        <f>AG152</f>
        <v>6.9767441860465115E-2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8</v>
      </c>
      <c r="BC143" s="1059"/>
      <c r="BD143" s="1053">
        <f t="shared" si="34"/>
        <v>0.18604651162790697</v>
      </c>
      <c r="BE143" s="1054"/>
      <c r="BG143" s="175"/>
      <c r="BH143" s="1109"/>
      <c r="BI143" s="1098"/>
      <c r="BJ143" s="1103"/>
      <c r="BK143" s="1104"/>
      <c r="BL143" s="175"/>
      <c r="BM143" s="1110">
        <f>BD152</f>
        <v>2.3255813953488372E-2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>
        <f t="shared" si="32"/>
        <v>0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>
        <f t="shared" si="33"/>
        <v>0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>
        <f t="shared" si="34"/>
        <v>0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2</v>
      </c>
      <c r="H145" s="839"/>
      <c r="I145" s="841">
        <f t="shared" si="32"/>
        <v>4.6511627906976744E-2</v>
      </c>
      <c r="J145" s="1071"/>
      <c r="L145" s="165"/>
      <c r="M145" s="183"/>
      <c r="N145" s="1081">
        <f>I144</f>
        <v>0</v>
      </c>
      <c r="O145" s="1082"/>
      <c r="P145" s="1083"/>
      <c r="Q145" s="1089">
        <f>I150</f>
        <v>9.3023255813953487E-2</v>
      </c>
      <c r="R145" s="1090"/>
      <c r="S145" s="1090"/>
      <c r="T145" s="1091"/>
      <c r="U145" s="1072">
        <f>I145</f>
        <v>4.6511627906976744E-2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>
        <f t="shared" si="33"/>
        <v>0</v>
      </c>
      <c r="AH145" s="1071"/>
      <c r="AJ145" s="165"/>
      <c r="AK145" s="183"/>
      <c r="AL145" s="1081">
        <f>AG144</f>
        <v>0</v>
      </c>
      <c r="AM145" s="1082"/>
      <c r="AN145" s="1083"/>
      <c r="AO145" s="1089">
        <f>AG150</f>
        <v>4.6511627906976744E-2</v>
      </c>
      <c r="AP145" s="1090"/>
      <c r="AQ145" s="1090"/>
      <c r="AR145" s="1091"/>
      <c r="AS145" s="1072">
        <f>AG145</f>
        <v>0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2</v>
      </c>
      <c r="BC145" s="839"/>
      <c r="BD145" s="841">
        <f t="shared" si="34"/>
        <v>4.6511627906976744E-2</v>
      </c>
      <c r="BE145" s="1071"/>
      <c r="BG145" s="165"/>
      <c r="BH145" s="183"/>
      <c r="BI145" s="1081">
        <f>BD144</f>
        <v>0</v>
      </c>
      <c r="BJ145" s="1082"/>
      <c r="BK145" s="1083"/>
      <c r="BL145" s="1089">
        <f>BD150</f>
        <v>4.6511627906976744E-2</v>
      </c>
      <c r="BM145" s="1090"/>
      <c r="BN145" s="1090"/>
      <c r="BO145" s="1091"/>
      <c r="BP145" s="1072">
        <f>BD145</f>
        <v>4.6511627906976744E-2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7</v>
      </c>
      <c r="H146" s="839"/>
      <c r="I146" s="841">
        <f t="shared" si="32"/>
        <v>0.16279069767441862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1</v>
      </c>
      <c r="AF146" s="839"/>
      <c r="AG146" s="841">
        <f t="shared" si="33"/>
        <v>2.3255813953488372E-2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6</v>
      </c>
      <c r="BC146" s="839"/>
      <c r="BD146" s="841">
        <f t="shared" si="34"/>
        <v>0.13953488372093023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12</v>
      </c>
      <c r="H147" s="1059"/>
      <c r="I147" s="1053">
        <f t="shared" si="32"/>
        <v>0.27906976744186046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7</v>
      </c>
      <c r="AF147" s="1059"/>
      <c r="AG147" s="1053">
        <f t="shared" si="33"/>
        <v>0.16279069767441862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5</v>
      </c>
      <c r="BC147" s="1059"/>
      <c r="BD147" s="1053">
        <f t="shared" si="34"/>
        <v>0.11627906976744186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2</v>
      </c>
      <c r="H148" s="839"/>
      <c r="I148" s="841">
        <f t="shared" si="32"/>
        <v>4.6511627906976744E-2</v>
      </c>
      <c r="J148" s="1071"/>
      <c r="L148" s="165"/>
      <c r="M148" s="144"/>
      <c r="N148" s="181"/>
      <c r="O148" s="182"/>
      <c r="P148" s="1072">
        <f>I146</f>
        <v>0.16279069767441862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2</v>
      </c>
      <c r="AF148" s="839"/>
      <c r="AG148" s="841">
        <f t="shared" si="33"/>
        <v>4.6511627906976744E-2</v>
      </c>
      <c r="AH148" s="1071"/>
      <c r="AJ148" s="165"/>
      <c r="AK148" s="144"/>
      <c r="AL148" s="181"/>
      <c r="AM148" s="182"/>
      <c r="AN148" s="1072">
        <f>AG146</f>
        <v>2.3255813953488372E-2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>
        <f t="shared" si="34"/>
        <v>0</v>
      </c>
      <c r="BE148" s="1071"/>
      <c r="BG148" s="165"/>
      <c r="BH148" s="144"/>
      <c r="BI148" s="181"/>
      <c r="BJ148" s="182"/>
      <c r="BK148" s="1072">
        <f>BD146</f>
        <v>0.13953488372093023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6</v>
      </c>
      <c r="H149" s="839"/>
      <c r="I149" s="841">
        <f t="shared" si="32"/>
        <v>0.13953488372093023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3</v>
      </c>
      <c r="AF149" s="839"/>
      <c r="AG149" s="841">
        <f t="shared" si="33"/>
        <v>6.9767441860465115E-2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3</v>
      </c>
      <c r="BC149" s="839"/>
      <c r="BD149" s="841">
        <f t="shared" si="34"/>
        <v>6.9767441860465115E-2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4</v>
      </c>
      <c r="H150" s="839"/>
      <c r="I150" s="841">
        <f t="shared" si="32"/>
        <v>9.3023255813953487E-2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2</v>
      </c>
      <c r="AF150" s="839"/>
      <c r="AG150" s="841">
        <f t="shared" si="33"/>
        <v>4.6511627906976744E-2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2</v>
      </c>
      <c r="BC150" s="839"/>
      <c r="BD150" s="841">
        <f t="shared" si="34"/>
        <v>4.6511627906976744E-2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10</v>
      </c>
      <c r="H151" s="1059"/>
      <c r="I151" s="1053">
        <f t="shared" si="32"/>
        <v>0.23255813953488372</v>
      </c>
      <c r="J151" s="1054"/>
      <c r="Q151" s="3"/>
      <c r="AB151" s="1055" t="s">
        <v>64</v>
      </c>
      <c r="AC151" s="1056"/>
      <c r="AD151" s="1057"/>
      <c r="AE151" s="1058">
        <f>U101</f>
        <v>8</v>
      </c>
      <c r="AF151" s="1059"/>
      <c r="AG151" s="1053">
        <f t="shared" si="33"/>
        <v>0.18604651162790697</v>
      </c>
      <c r="AH151" s="1054"/>
      <c r="AY151" s="1055" t="s">
        <v>64</v>
      </c>
      <c r="AZ151" s="1056"/>
      <c r="BA151" s="1057"/>
      <c r="BB151" s="1058">
        <f>AL101</f>
        <v>2</v>
      </c>
      <c r="BC151" s="1059"/>
      <c r="BD151" s="1053">
        <f t="shared" si="34"/>
        <v>4.6511627906976744E-2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4</v>
      </c>
      <c r="H152" s="1063"/>
      <c r="I152" s="1064">
        <f t="shared" si="32"/>
        <v>9.3023255813953487E-2</v>
      </c>
      <c r="J152" s="1065"/>
      <c r="Q152" s="3"/>
      <c r="AB152" s="1060" t="s">
        <v>88</v>
      </c>
      <c r="AC152" s="1061"/>
      <c r="AD152" s="1061"/>
      <c r="AE152" s="1066">
        <f>V105</f>
        <v>3</v>
      </c>
      <c r="AF152" s="1063"/>
      <c r="AG152" s="1064">
        <f t="shared" si="33"/>
        <v>6.9767441860465115E-2</v>
      </c>
      <c r="AH152" s="1065"/>
      <c r="AY152" s="1060" t="s">
        <v>88</v>
      </c>
      <c r="AZ152" s="1061"/>
      <c r="BA152" s="1061"/>
      <c r="BB152" s="1066">
        <f>AM105</f>
        <v>1</v>
      </c>
      <c r="BC152" s="1063"/>
      <c r="BD152" s="1064">
        <f t="shared" si="34"/>
        <v>2.3255813953488372E-2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20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H176"/>
  <sheetViews>
    <sheetView tabSelected="1" topLeftCell="A5" zoomScaleNormal="100" workbookViewId="0">
      <selection activeCell="C9" sqref="C9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10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/>
      <c r="C4" s="13" t="s">
        <v>180</v>
      </c>
      <c r="D4" s="15"/>
    </row>
    <row r="5" spans="2:62" ht="21.6" thickBot="1" x14ac:dyDescent="0.45">
      <c r="B5" s="460"/>
      <c r="C5" s="723" t="s">
        <v>141</v>
      </c>
      <c r="D5" s="92"/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9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CH176"/>
  <sheetViews>
    <sheetView zoomScaleNormal="100" workbookViewId="0">
      <selection activeCell="C8" sqref="C8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11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/>
      <c r="C4" s="532" t="s">
        <v>141</v>
      </c>
      <c r="D4" s="15"/>
    </row>
    <row r="5" spans="2:62" ht="21.6" thickBot="1" x14ac:dyDescent="0.45">
      <c r="B5" s="460"/>
      <c r="C5" s="533" t="s">
        <v>181</v>
      </c>
      <c r="D5" s="92"/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8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CH176"/>
  <sheetViews>
    <sheetView topLeftCell="K23" zoomScaleNormal="100" workbookViewId="0">
      <selection activeCell="AD34" sqref="AD34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7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CH176"/>
  <sheetViews>
    <sheetView topLeftCell="K38" zoomScaleNormal="100" workbookViewId="0">
      <selection activeCell="K38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6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CH176"/>
  <sheetViews>
    <sheetView topLeftCell="A18" zoomScaleNormal="100" workbookViewId="0">
      <selection activeCell="A18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5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CH176"/>
  <sheetViews>
    <sheetView topLeftCell="A65" zoomScale="70" workbookViewId="0">
      <selection activeCell="A65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4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CH176"/>
  <sheetViews>
    <sheetView topLeftCell="A78" zoomScale="70" workbookViewId="0">
      <selection activeCell="A78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3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CH176"/>
  <sheetViews>
    <sheetView topLeftCell="A80" zoomScale="70" workbookViewId="0">
      <selection activeCell="A80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2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CH176"/>
  <sheetViews>
    <sheetView topLeftCell="A78" zoomScale="70" workbookViewId="0">
      <selection activeCell="A78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1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CH176"/>
  <sheetViews>
    <sheetView topLeftCell="A84" zoomScale="70" workbookViewId="0">
      <selection activeCell="A84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10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CH176"/>
  <sheetViews>
    <sheetView topLeftCell="A80" zoomScale="70" workbookViewId="0">
      <selection activeCell="A80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9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CH176"/>
  <sheetViews>
    <sheetView topLeftCell="A86" zoomScale="70" workbookViewId="0">
      <selection activeCell="A86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8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CH176"/>
  <sheetViews>
    <sheetView topLeftCell="A91" zoomScale="70" workbookViewId="0">
      <selection activeCell="A103" sqref="A1:XFD1048576"/>
    </sheetView>
  </sheetViews>
  <sheetFormatPr baseColWidth="10" defaultColWidth="9.109375" defaultRowHeight="14.4" x14ac:dyDescent="0.3"/>
  <cols>
    <col min="1" max="1" width="9.109375" style="2"/>
    <col min="2" max="2" width="10.6640625" style="2" bestFit="1" customWidth="1"/>
    <col min="3" max="3" width="13.5546875" style="2" bestFit="1" customWidth="1"/>
    <col min="4" max="4" width="6" style="2" customWidth="1"/>
    <col min="5" max="5" width="6.88671875" style="2" customWidth="1"/>
    <col min="6" max="6" width="7.109375" style="1" customWidth="1"/>
    <col min="7" max="7" width="14.109375" style="1" customWidth="1"/>
    <col min="8" max="8" width="9.44140625" style="1" customWidth="1"/>
    <col min="9" max="9" width="7.6640625" style="1" customWidth="1"/>
    <col min="10" max="10" width="7.109375" style="1" customWidth="1"/>
    <col min="11" max="11" width="6.5546875" style="1" customWidth="1"/>
    <col min="12" max="12" width="10.88671875" style="1" customWidth="1"/>
    <col min="13" max="13" width="10" style="1" bestFit="1" customWidth="1"/>
    <col min="14" max="14" width="6.44140625" style="3" customWidth="1"/>
    <col min="15" max="15" width="6.44140625" style="1" customWidth="1"/>
    <col min="16" max="16" width="8.44140625" style="1" customWidth="1"/>
    <col min="17" max="17" width="7.33203125" style="1" customWidth="1"/>
    <col min="18" max="22" width="7.5546875" style="1" customWidth="1"/>
    <col min="23" max="23" width="8.109375" style="1" bestFit="1" customWidth="1"/>
    <col min="24" max="27" width="7.33203125" style="1" customWidth="1"/>
    <col min="28" max="28" width="9.6640625" style="1" customWidth="1"/>
    <col min="29" max="29" width="7.33203125" style="1" customWidth="1"/>
    <col min="30" max="30" width="7.109375" style="1" customWidth="1"/>
    <col min="31" max="31" width="5.44140625" style="1" customWidth="1"/>
    <col min="32" max="32" width="6" style="1" customWidth="1"/>
    <col min="33" max="34" width="6.5546875" style="1" customWidth="1"/>
    <col min="35" max="35" width="7.33203125" style="1" customWidth="1"/>
    <col min="36" max="36" width="6.5546875" style="1" customWidth="1"/>
    <col min="37" max="37" width="7.44140625" style="1" customWidth="1"/>
    <col min="38" max="42" width="6.5546875" style="1" customWidth="1"/>
    <col min="43" max="43" width="7.44140625" style="1" customWidth="1"/>
    <col min="44" max="45" width="7.44140625" style="1" bestFit="1" customWidth="1"/>
    <col min="46" max="46" width="6.5546875" style="1" customWidth="1"/>
    <col min="47" max="54" width="7.109375" style="1" customWidth="1"/>
    <col min="55" max="59" width="7.109375" style="2" customWidth="1"/>
    <col min="60" max="60" width="9.88671875" style="2" customWidth="1"/>
    <col min="61" max="16383" width="6.44140625" style="2" customWidth="1"/>
    <col min="16384" max="16384" width="9.109375" style="2"/>
  </cols>
  <sheetData>
    <row r="1" spans="2:62" ht="7.65" customHeight="1" thickBot="1" x14ac:dyDescent="0.35"/>
    <row r="2" spans="2:62" ht="19.2" thickTop="1" thickBot="1" x14ac:dyDescent="0.4">
      <c r="B2" s="6" t="s">
        <v>68</v>
      </c>
      <c r="C2" s="12">
        <v>2</v>
      </c>
      <c r="D2" s="7"/>
    </row>
    <row r="3" spans="2:62" ht="15" thickTop="1" x14ac:dyDescent="0.3">
      <c r="B3" s="6" t="s">
        <v>69</v>
      </c>
      <c r="C3" s="10"/>
      <c r="D3" s="11"/>
    </row>
    <row r="4" spans="2:62" ht="21" x14ac:dyDescent="0.4">
      <c r="B4" s="459">
        <v>13</v>
      </c>
      <c r="C4" s="16" t="s">
        <v>130</v>
      </c>
      <c r="D4" s="15">
        <v>26</v>
      </c>
    </row>
    <row r="5" spans="2:62" ht="21.6" thickBot="1" x14ac:dyDescent="0.45">
      <c r="B5" s="460">
        <v>23</v>
      </c>
      <c r="C5" s="17" t="s">
        <v>132</v>
      </c>
      <c r="D5" s="92">
        <v>49</v>
      </c>
    </row>
    <row r="6" spans="2:62" ht="5.4" customHeight="1" thickTop="1" thickBot="1" x14ac:dyDescent="0.35">
      <c r="B6" s="4"/>
    </row>
    <row r="7" spans="2:62" ht="15.75" customHeight="1" thickTop="1" thickBot="1" x14ac:dyDescent="0.35">
      <c r="F7" s="1224" t="s">
        <v>4</v>
      </c>
      <c r="G7" s="1225"/>
      <c r="H7" s="1225"/>
      <c r="I7" s="1225"/>
      <c r="J7" s="1225"/>
      <c r="K7" s="1225"/>
      <c r="L7" s="1226"/>
      <c r="M7" s="1227" t="s">
        <v>5</v>
      </c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9"/>
      <c r="AO7" s="1230" t="s">
        <v>6</v>
      </c>
      <c r="AP7" s="1231"/>
      <c r="AQ7" s="1231"/>
      <c r="AR7" s="1231"/>
      <c r="AS7" s="1231"/>
      <c r="AT7" s="1232"/>
      <c r="AU7" s="336"/>
      <c r="AV7" s="1233" t="s">
        <v>7</v>
      </c>
      <c r="AW7" s="1233"/>
      <c r="AX7" s="1233"/>
      <c r="AY7" s="1233"/>
      <c r="AZ7" s="1233"/>
      <c r="BA7" s="1233"/>
      <c r="BB7" s="1234"/>
      <c r="BC7" s="1235" t="s">
        <v>8</v>
      </c>
      <c r="BD7" s="1233"/>
      <c r="BE7" s="1233"/>
      <c r="BF7" s="1233"/>
      <c r="BG7" s="1236"/>
    </row>
    <row r="8" spans="2:62" s="217" customFormat="1" ht="27.9" customHeight="1" thickTop="1" x14ac:dyDescent="0.3">
      <c r="B8" s="2"/>
      <c r="C8" s="2"/>
      <c r="D8" s="2"/>
      <c r="E8" s="2"/>
      <c r="F8" s="1247" t="s">
        <v>9</v>
      </c>
      <c r="G8" s="1249" t="s">
        <v>10</v>
      </c>
      <c r="H8" s="1249" t="s">
        <v>11</v>
      </c>
      <c r="I8" s="1249" t="s">
        <v>70</v>
      </c>
      <c r="J8" s="1237" t="s">
        <v>16</v>
      </c>
      <c r="K8" s="1237"/>
      <c r="L8" s="1251" t="s">
        <v>17</v>
      </c>
      <c r="M8" s="1238" t="s">
        <v>18</v>
      </c>
      <c r="N8" s="1239"/>
      <c r="O8" s="1240"/>
      <c r="P8" s="1241" t="s">
        <v>19</v>
      </c>
      <c r="Q8" s="1242"/>
      <c r="R8" s="1243"/>
      <c r="S8" s="1243"/>
      <c r="T8" s="1243"/>
      <c r="U8" s="1243"/>
      <c r="V8" s="1244"/>
      <c r="W8" s="1241" t="s">
        <v>20</v>
      </c>
      <c r="X8" s="1242"/>
      <c r="Y8" s="1243"/>
      <c r="Z8" s="1243"/>
      <c r="AA8" s="1243"/>
      <c r="AB8" s="1244"/>
      <c r="AC8" s="1241" t="s">
        <v>21</v>
      </c>
      <c r="AD8" s="1242"/>
      <c r="AE8" s="1243"/>
      <c r="AF8" s="1243"/>
      <c r="AG8" s="1243"/>
      <c r="AH8" s="1244"/>
      <c r="AI8" s="1241" t="s">
        <v>22</v>
      </c>
      <c r="AJ8" s="1242"/>
      <c r="AK8" s="1245"/>
      <c r="AL8" s="1245"/>
      <c r="AM8" s="1245"/>
      <c r="AN8" s="1246"/>
      <c r="AO8" s="1253" t="s">
        <v>23</v>
      </c>
      <c r="AP8" s="945" t="s">
        <v>71</v>
      </c>
      <c r="AQ8" s="1255" t="s">
        <v>24</v>
      </c>
      <c r="AR8" s="945" t="s">
        <v>25</v>
      </c>
      <c r="AS8" s="945" t="s">
        <v>72</v>
      </c>
      <c r="AT8" s="1257" t="s">
        <v>26</v>
      </c>
      <c r="AU8" s="896" t="s">
        <v>27</v>
      </c>
      <c r="AV8" s="898" t="s">
        <v>28</v>
      </c>
      <c r="AW8" s="898" t="s">
        <v>29</v>
      </c>
      <c r="AX8" s="898" t="s">
        <v>30</v>
      </c>
      <c r="AY8" s="898" t="s">
        <v>31</v>
      </c>
      <c r="AZ8" s="898" t="s">
        <v>32</v>
      </c>
      <c r="BA8" s="898" t="s">
        <v>33</v>
      </c>
      <c r="BB8" s="900" t="s">
        <v>73</v>
      </c>
      <c r="BC8" s="1220" t="s">
        <v>34</v>
      </c>
      <c r="BD8" s="1222" t="s">
        <v>35</v>
      </c>
      <c r="BE8" s="1222" t="s">
        <v>35</v>
      </c>
      <c r="BF8" s="1215" t="s">
        <v>36</v>
      </c>
      <c r="BG8" s="1217" t="s">
        <v>37</v>
      </c>
    </row>
    <row r="9" spans="2:62" s="334" customFormat="1" ht="30" customHeight="1" thickBot="1" x14ac:dyDescent="0.35">
      <c r="B9" s="324"/>
      <c r="C9" s="324"/>
      <c r="D9" s="324"/>
      <c r="E9" s="324"/>
      <c r="F9" s="1248"/>
      <c r="G9" s="1250"/>
      <c r="H9" s="1250"/>
      <c r="I9" s="1250"/>
      <c r="J9" s="218" t="s">
        <v>38</v>
      </c>
      <c r="K9" s="325" t="s">
        <v>39</v>
      </c>
      <c r="L9" s="1252"/>
      <c r="M9" s="326" t="s">
        <v>40</v>
      </c>
      <c r="N9" s="327" t="s">
        <v>41</v>
      </c>
      <c r="O9" s="328" t="s">
        <v>42</v>
      </c>
      <c r="P9" s="329" t="s">
        <v>40</v>
      </c>
      <c r="Q9" s="327" t="s">
        <v>43</v>
      </c>
      <c r="R9" s="330" t="s">
        <v>42</v>
      </c>
      <c r="S9" s="330" t="s">
        <v>44</v>
      </c>
      <c r="T9" s="330" t="s">
        <v>45</v>
      </c>
      <c r="U9" s="330" t="s">
        <v>46</v>
      </c>
      <c r="V9" s="331" t="s">
        <v>47</v>
      </c>
      <c r="W9" s="329" t="s">
        <v>40</v>
      </c>
      <c r="X9" s="327" t="s">
        <v>43</v>
      </c>
      <c r="Y9" s="330" t="s">
        <v>42</v>
      </c>
      <c r="Z9" s="330" t="s">
        <v>48</v>
      </c>
      <c r="AA9" s="330" t="s">
        <v>45</v>
      </c>
      <c r="AB9" s="331" t="s">
        <v>46</v>
      </c>
      <c r="AC9" s="329" t="s">
        <v>40</v>
      </c>
      <c r="AD9" s="327" t="s">
        <v>43</v>
      </c>
      <c r="AE9" s="332" t="s">
        <v>42</v>
      </c>
      <c r="AF9" s="332" t="s">
        <v>48</v>
      </c>
      <c r="AG9" s="332" t="s">
        <v>45</v>
      </c>
      <c r="AH9" s="333" t="s">
        <v>46</v>
      </c>
      <c r="AI9" s="329" t="s">
        <v>40</v>
      </c>
      <c r="AJ9" s="327" t="s">
        <v>43</v>
      </c>
      <c r="AK9" s="330" t="s">
        <v>42</v>
      </c>
      <c r="AL9" s="330" t="s">
        <v>44</v>
      </c>
      <c r="AM9" s="330" t="s">
        <v>45</v>
      </c>
      <c r="AN9" s="331" t="s">
        <v>46</v>
      </c>
      <c r="AO9" s="1254"/>
      <c r="AP9" s="946"/>
      <c r="AQ9" s="1256"/>
      <c r="AR9" s="946"/>
      <c r="AS9" s="946"/>
      <c r="AT9" s="1258"/>
      <c r="AU9" s="897"/>
      <c r="AV9" s="899"/>
      <c r="AW9" s="899"/>
      <c r="AX9" s="899"/>
      <c r="AY9" s="899"/>
      <c r="AZ9" s="899"/>
      <c r="BA9" s="899"/>
      <c r="BB9" s="901"/>
      <c r="BC9" s="1221"/>
      <c r="BD9" s="1223"/>
      <c r="BE9" s="1223"/>
      <c r="BF9" s="1216"/>
      <c r="BG9" s="1218"/>
      <c r="BI9" s="1219"/>
      <c r="BJ9" s="1219"/>
    </row>
    <row r="10" spans="2:62" s="335" customFormat="1" ht="14.85" customHeight="1" x14ac:dyDescent="0.3">
      <c r="B10" s="324"/>
      <c r="C10" s="324"/>
      <c r="D10" s="324"/>
      <c r="E10" s="324"/>
      <c r="F10" s="244">
        <f>'TOTAL TEMPORADA 25-26'!E10</f>
        <v>0</v>
      </c>
      <c r="G10" s="337" t="str">
        <f>'TOTAL TEMPORADA 25-26'!F10</f>
        <v>ALEJO</v>
      </c>
      <c r="H10" s="245"/>
      <c r="I10" s="246"/>
      <c r="J10" s="247"/>
      <c r="K10" s="247"/>
      <c r="L10" s="248">
        <f t="shared" ref="L10:L24" si="0">1.5*R10+Y10+0.5*AE10+AK10+AO10-0.5*S10-0.5*T10-0.5*U10-0.5*V10-Z10-AA10-AB10-1.5*AF10-1.5*AG10-1.5*AH10-1.5*AL10-1.5*AM10-1.5*AN10-AU10-BD10-BE10-BF10-BG10</f>
        <v>0</v>
      </c>
      <c r="M10" s="249" t="str">
        <f t="shared" ref="M10:M24" si="1">IFERROR(O10/N10,"")</f>
        <v/>
      </c>
      <c r="N10" s="250">
        <f t="shared" ref="N10:N24" si="2">SUM(R10:V10)+SUM(AE10:AH10)+SUM(AK10:AN10)+SUM(Y10:AB10)</f>
        <v>0</v>
      </c>
      <c r="O10" s="251">
        <f t="shared" ref="O10:O24" si="3">R10+AE10+AK10+Y10</f>
        <v>0</v>
      </c>
      <c r="P10" s="252" t="str">
        <f t="shared" ref="P10:P24" si="4">IFERROR(R10/SUM(R10:V10),"")</f>
        <v/>
      </c>
      <c r="Q10" s="253" t="str">
        <f t="shared" ref="Q10:Q24" si="5">IF(SUM(R10:V10)=0,"",SUM(R10:V10))</f>
        <v/>
      </c>
      <c r="R10" s="254"/>
      <c r="S10" s="254"/>
      <c r="T10" s="254"/>
      <c r="U10" s="254"/>
      <c r="V10" s="255"/>
      <c r="W10" s="252" t="str">
        <f t="shared" ref="W10:W24" si="6">IFERROR(Y10/SUM(Y10:AB10),"")</f>
        <v/>
      </c>
      <c r="X10" s="253" t="str">
        <f t="shared" ref="X10:X24" si="7">IF(SUM(Y10:AB10)=0,"",SUM(Y10:AB10))</f>
        <v/>
      </c>
      <c r="Y10" s="254"/>
      <c r="Z10" s="254"/>
      <c r="AA10" s="254"/>
      <c r="AB10" s="255"/>
      <c r="AC10" s="252" t="str">
        <f t="shared" ref="AC10:AC24" si="8">IFERROR(AE10/SUM(AE10:AH10),"")</f>
        <v/>
      </c>
      <c r="AD10" s="253" t="str">
        <f t="shared" ref="AD10:AD24" si="9">IF(SUM(AE10:AH10)=0,"",SUM(AE10:AH10))</f>
        <v/>
      </c>
      <c r="AE10" s="254"/>
      <c r="AF10" s="254"/>
      <c r="AG10" s="254"/>
      <c r="AH10" s="255"/>
      <c r="AI10" s="252" t="str">
        <f t="shared" ref="AI10:AI24" si="10">IFERROR(AK10/SUM(AK10:AN10),"")</f>
        <v/>
      </c>
      <c r="AJ10" s="253" t="str">
        <f t="shared" ref="AJ10:AJ24" si="11">IF(SUM(AK10:AN10)=0,"",SUM(AK10:AN10))</f>
        <v/>
      </c>
      <c r="AK10" s="254"/>
      <c r="AL10" s="254"/>
      <c r="AM10" s="254"/>
      <c r="AN10" s="255"/>
      <c r="AO10" s="256">
        <f t="shared" ref="AO10:AO24" si="12">SUM(AP10:AT10)</f>
        <v>0</v>
      </c>
      <c r="AP10" s="257"/>
      <c r="AQ10" s="254"/>
      <c r="AR10" s="254"/>
      <c r="AS10" s="254"/>
      <c r="AT10" s="255"/>
      <c r="AU10" s="258">
        <f t="shared" ref="AU10:AU24" si="13">SUM(AV10:BB10)</f>
        <v>0</v>
      </c>
      <c r="AV10" s="257"/>
      <c r="AW10" s="254"/>
      <c r="AX10" s="254"/>
      <c r="AY10" s="254"/>
      <c r="AZ10" s="254"/>
      <c r="BA10" s="254"/>
      <c r="BB10" s="255"/>
      <c r="BC10" s="259"/>
      <c r="BD10" s="254"/>
      <c r="BE10" s="254"/>
      <c r="BF10" s="254"/>
      <c r="BG10" s="260"/>
      <c r="BH10" s="255" t="str">
        <f>G10</f>
        <v>ALEJO</v>
      </c>
      <c r="BI10" s="1202"/>
      <c r="BJ10" s="1202"/>
    </row>
    <row r="11" spans="2:62" s="335" customFormat="1" ht="14.85" customHeight="1" x14ac:dyDescent="0.3">
      <c r="B11" s="324"/>
      <c r="C11" s="324"/>
      <c r="D11" s="324"/>
      <c r="E11" s="324"/>
      <c r="F11" s="261">
        <f>'TOTAL TEMPORADA 25-26'!E11</f>
        <v>0</v>
      </c>
      <c r="G11" s="338" t="str">
        <f>'TOTAL TEMPORADA 25-26'!F11</f>
        <v>CHRISTIAN</v>
      </c>
      <c r="H11" s="262"/>
      <c r="I11" s="263"/>
      <c r="J11" s="264"/>
      <c r="K11" s="264"/>
      <c r="L11" s="265">
        <f t="shared" si="0"/>
        <v>0</v>
      </c>
      <c r="M11" s="266" t="str">
        <f t="shared" si="1"/>
        <v/>
      </c>
      <c r="N11" s="267">
        <f t="shared" si="2"/>
        <v>0</v>
      </c>
      <c r="O11" s="268">
        <f t="shared" si="3"/>
        <v>0</v>
      </c>
      <c r="P11" s="269" t="str">
        <f t="shared" si="4"/>
        <v/>
      </c>
      <c r="Q11" s="270" t="str">
        <f t="shared" si="5"/>
        <v/>
      </c>
      <c r="R11" s="271"/>
      <c r="S11" s="271"/>
      <c r="T11" s="271"/>
      <c r="U11" s="271"/>
      <c r="V11" s="272"/>
      <c r="W11" s="269" t="str">
        <f t="shared" si="6"/>
        <v/>
      </c>
      <c r="X11" s="270" t="str">
        <f t="shared" si="7"/>
        <v/>
      </c>
      <c r="Y11" s="271"/>
      <c r="Z11" s="271"/>
      <c r="AA11" s="271"/>
      <c r="AB11" s="272"/>
      <c r="AC11" s="269" t="str">
        <f t="shared" si="8"/>
        <v/>
      </c>
      <c r="AD11" s="270" t="str">
        <f t="shared" si="9"/>
        <v/>
      </c>
      <c r="AE11" s="271"/>
      <c r="AF11" s="271"/>
      <c r="AG11" s="271"/>
      <c r="AH11" s="272"/>
      <c r="AI11" s="269" t="str">
        <f t="shared" si="10"/>
        <v/>
      </c>
      <c r="AJ11" s="270" t="str">
        <f t="shared" si="11"/>
        <v/>
      </c>
      <c r="AK11" s="271"/>
      <c r="AL11" s="271"/>
      <c r="AM11" s="271"/>
      <c r="AN11" s="272"/>
      <c r="AO11" s="273">
        <f t="shared" si="12"/>
        <v>0</v>
      </c>
      <c r="AP11" s="274"/>
      <c r="AQ11" s="271"/>
      <c r="AR11" s="271"/>
      <c r="AS11" s="271"/>
      <c r="AT11" s="272"/>
      <c r="AU11" s="273">
        <f t="shared" si="13"/>
        <v>0</v>
      </c>
      <c r="AV11" s="274"/>
      <c r="AW11" s="271"/>
      <c r="AX11" s="271"/>
      <c r="AY11" s="271"/>
      <c r="AZ11" s="271"/>
      <c r="BA11" s="271"/>
      <c r="BB11" s="272"/>
      <c r="BC11" s="275"/>
      <c r="BD11" s="271"/>
      <c r="BE11" s="271"/>
      <c r="BF11" s="271"/>
      <c r="BG11" s="276"/>
      <c r="BH11" s="272" t="str">
        <f t="shared" ref="BH11:BH23" si="14">G11</f>
        <v>CHRISTIAN</v>
      </c>
      <c r="BI11" s="1202"/>
      <c r="BJ11" s="1202"/>
    </row>
    <row r="12" spans="2:62" s="335" customFormat="1" ht="14.85" customHeight="1" x14ac:dyDescent="0.3">
      <c r="B12" s="324"/>
      <c r="C12" s="324"/>
      <c r="D12" s="324"/>
      <c r="E12" s="324"/>
      <c r="F12" s="261">
        <f>'TOTAL TEMPORADA 25-26'!E12</f>
        <v>0</v>
      </c>
      <c r="G12" s="339" t="str">
        <f>'TOTAL TEMPORADA 25-26'!F12</f>
        <v>DIEGO</v>
      </c>
      <c r="H12" s="262"/>
      <c r="I12" s="271"/>
      <c r="J12" s="264"/>
      <c r="K12" s="264"/>
      <c r="L12" s="265">
        <f t="shared" si="0"/>
        <v>0</v>
      </c>
      <c r="M12" s="277" t="str">
        <f>IFERROR(O12/N12,"")</f>
        <v/>
      </c>
      <c r="N12" s="278">
        <f t="shared" si="2"/>
        <v>0</v>
      </c>
      <c r="O12" s="279">
        <f t="shared" si="3"/>
        <v>0</v>
      </c>
      <c r="P12" s="280" t="str">
        <f t="shared" si="4"/>
        <v/>
      </c>
      <c r="Q12" s="281" t="str">
        <f t="shared" si="5"/>
        <v/>
      </c>
      <c r="R12" s="282"/>
      <c r="S12" s="282"/>
      <c r="T12" s="282"/>
      <c r="U12" s="282"/>
      <c r="V12" s="283"/>
      <c r="W12" s="280" t="str">
        <f t="shared" si="6"/>
        <v/>
      </c>
      <c r="X12" s="281" t="str">
        <f t="shared" si="7"/>
        <v/>
      </c>
      <c r="Y12" s="282"/>
      <c r="Z12" s="282"/>
      <c r="AA12" s="282"/>
      <c r="AB12" s="283"/>
      <c r="AC12" s="280" t="str">
        <f t="shared" si="8"/>
        <v/>
      </c>
      <c r="AD12" s="281" t="str">
        <f t="shared" si="9"/>
        <v/>
      </c>
      <c r="AE12" s="282"/>
      <c r="AF12" s="282"/>
      <c r="AG12" s="282"/>
      <c r="AH12" s="283"/>
      <c r="AI12" s="280" t="str">
        <f t="shared" si="10"/>
        <v/>
      </c>
      <c r="AJ12" s="281" t="str">
        <f t="shared" si="11"/>
        <v/>
      </c>
      <c r="AK12" s="282"/>
      <c r="AL12" s="282"/>
      <c r="AM12" s="282"/>
      <c r="AN12" s="283"/>
      <c r="AO12" s="284">
        <f t="shared" si="12"/>
        <v>0</v>
      </c>
      <c r="AP12" s="285"/>
      <c r="AQ12" s="282"/>
      <c r="AR12" s="282"/>
      <c r="AS12" s="282"/>
      <c r="AT12" s="283"/>
      <c r="AU12" s="286">
        <f t="shared" si="13"/>
        <v>0</v>
      </c>
      <c r="AV12" s="285"/>
      <c r="AW12" s="282"/>
      <c r="AX12" s="282"/>
      <c r="AY12" s="282"/>
      <c r="AZ12" s="282"/>
      <c r="BA12" s="282"/>
      <c r="BB12" s="283"/>
      <c r="BC12" s="287"/>
      <c r="BD12" s="282"/>
      <c r="BE12" s="282"/>
      <c r="BF12" s="282"/>
      <c r="BG12" s="288"/>
      <c r="BH12" s="283" t="str">
        <f t="shared" si="14"/>
        <v>DIEGO</v>
      </c>
      <c r="BI12" s="1202"/>
      <c r="BJ12" s="1202"/>
    </row>
    <row r="13" spans="2:62" s="335" customFormat="1" ht="14.85" customHeight="1" x14ac:dyDescent="0.3">
      <c r="B13" s="324"/>
      <c r="C13" s="324"/>
      <c r="D13" s="324"/>
      <c r="E13" s="324"/>
      <c r="F13" s="261">
        <f>'TOTAL TEMPORADA 25-26'!E13</f>
        <v>0</v>
      </c>
      <c r="G13" s="338" t="str">
        <f>'TOTAL TEMPORADA 25-26'!F13</f>
        <v>IKER</v>
      </c>
      <c r="H13" s="262"/>
      <c r="I13" s="263"/>
      <c r="J13" s="264"/>
      <c r="K13" s="264"/>
      <c r="L13" s="265">
        <f t="shared" si="0"/>
        <v>0</v>
      </c>
      <c r="M13" s="266" t="str">
        <f t="shared" si="1"/>
        <v/>
      </c>
      <c r="N13" s="267">
        <f t="shared" si="2"/>
        <v>0</v>
      </c>
      <c r="O13" s="268">
        <f t="shared" si="3"/>
        <v>0</v>
      </c>
      <c r="P13" s="269" t="str">
        <f t="shared" si="4"/>
        <v/>
      </c>
      <c r="Q13" s="270" t="str">
        <f t="shared" si="5"/>
        <v/>
      </c>
      <c r="R13" s="271"/>
      <c r="S13" s="271"/>
      <c r="T13" s="271"/>
      <c r="U13" s="271"/>
      <c r="V13" s="272"/>
      <c r="W13" s="269" t="str">
        <f t="shared" si="6"/>
        <v/>
      </c>
      <c r="X13" s="270" t="str">
        <f t="shared" si="7"/>
        <v/>
      </c>
      <c r="Y13" s="271"/>
      <c r="Z13" s="271"/>
      <c r="AA13" s="271"/>
      <c r="AB13" s="272"/>
      <c r="AC13" s="269" t="str">
        <f t="shared" si="8"/>
        <v/>
      </c>
      <c r="AD13" s="270" t="str">
        <f t="shared" si="9"/>
        <v/>
      </c>
      <c r="AE13" s="271"/>
      <c r="AF13" s="271"/>
      <c r="AG13" s="271"/>
      <c r="AH13" s="272"/>
      <c r="AI13" s="269" t="str">
        <f t="shared" si="10"/>
        <v/>
      </c>
      <c r="AJ13" s="270" t="str">
        <f t="shared" si="11"/>
        <v/>
      </c>
      <c r="AK13" s="271"/>
      <c r="AL13" s="271"/>
      <c r="AM13" s="271"/>
      <c r="AN13" s="272"/>
      <c r="AO13" s="273">
        <f t="shared" si="12"/>
        <v>0</v>
      </c>
      <c r="AP13" s="274"/>
      <c r="AQ13" s="271"/>
      <c r="AR13" s="271"/>
      <c r="AS13" s="271"/>
      <c r="AT13" s="272"/>
      <c r="AU13" s="273">
        <f t="shared" si="13"/>
        <v>0</v>
      </c>
      <c r="AV13" s="274"/>
      <c r="AW13" s="271"/>
      <c r="AX13" s="271"/>
      <c r="AY13" s="271"/>
      <c r="AZ13" s="271"/>
      <c r="BA13" s="271"/>
      <c r="BB13" s="272"/>
      <c r="BC13" s="275"/>
      <c r="BD13" s="271"/>
      <c r="BE13" s="271"/>
      <c r="BF13" s="271"/>
      <c r="BG13" s="276"/>
      <c r="BH13" s="272" t="str">
        <f t="shared" si="14"/>
        <v>IKER</v>
      </c>
      <c r="BI13" s="1202"/>
      <c r="BJ13" s="1202"/>
    </row>
    <row r="14" spans="2:62" s="335" customFormat="1" ht="14.85" customHeight="1" x14ac:dyDescent="0.3">
      <c r="B14" s="324"/>
      <c r="C14" s="324"/>
      <c r="D14" s="324"/>
      <c r="E14" s="324"/>
      <c r="F14" s="261">
        <f>'TOTAL TEMPORADA 25-26'!E14</f>
        <v>0</v>
      </c>
      <c r="G14" s="339" t="str">
        <f>'TOTAL TEMPORADA 25-26'!F14</f>
        <v>IÑIGO</v>
      </c>
      <c r="H14" s="262"/>
      <c r="I14" s="271"/>
      <c r="J14" s="264"/>
      <c r="K14" s="264"/>
      <c r="L14" s="265">
        <f t="shared" si="0"/>
        <v>0</v>
      </c>
      <c r="M14" s="277" t="str">
        <f t="shared" si="1"/>
        <v/>
      </c>
      <c r="N14" s="278">
        <f t="shared" si="2"/>
        <v>0</v>
      </c>
      <c r="O14" s="279">
        <f t="shared" si="3"/>
        <v>0</v>
      </c>
      <c r="P14" s="280" t="str">
        <f t="shared" si="4"/>
        <v/>
      </c>
      <c r="Q14" s="281" t="str">
        <f t="shared" si="5"/>
        <v/>
      </c>
      <c r="R14" s="282"/>
      <c r="S14" s="282"/>
      <c r="T14" s="282"/>
      <c r="U14" s="282"/>
      <c r="V14" s="283"/>
      <c r="W14" s="280" t="str">
        <f t="shared" si="6"/>
        <v/>
      </c>
      <c r="X14" s="281" t="str">
        <f t="shared" si="7"/>
        <v/>
      </c>
      <c r="Y14" s="282"/>
      <c r="Z14" s="282"/>
      <c r="AA14" s="282"/>
      <c r="AB14" s="283"/>
      <c r="AC14" s="280" t="str">
        <f t="shared" si="8"/>
        <v/>
      </c>
      <c r="AD14" s="281" t="str">
        <f t="shared" si="9"/>
        <v/>
      </c>
      <c r="AE14" s="282"/>
      <c r="AF14" s="282"/>
      <c r="AG14" s="282"/>
      <c r="AH14" s="283"/>
      <c r="AI14" s="280" t="str">
        <f t="shared" si="10"/>
        <v/>
      </c>
      <c r="AJ14" s="281" t="str">
        <f t="shared" si="11"/>
        <v/>
      </c>
      <c r="AK14" s="282"/>
      <c r="AL14" s="282"/>
      <c r="AM14" s="282"/>
      <c r="AN14" s="283"/>
      <c r="AO14" s="284">
        <f t="shared" si="12"/>
        <v>0</v>
      </c>
      <c r="AP14" s="285"/>
      <c r="AQ14" s="282"/>
      <c r="AR14" s="282"/>
      <c r="AS14" s="282"/>
      <c r="AT14" s="283"/>
      <c r="AU14" s="286">
        <f t="shared" si="13"/>
        <v>0</v>
      </c>
      <c r="AV14" s="285"/>
      <c r="AW14" s="282"/>
      <c r="AX14" s="282"/>
      <c r="AY14" s="282"/>
      <c r="AZ14" s="282"/>
      <c r="BA14" s="282"/>
      <c r="BB14" s="283"/>
      <c r="BC14" s="287"/>
      <c r="BD14" s="282"/>
      <c r="BE14" s="282"/>
      <c r="BF14" s="282"/>
      <c r="BG14" s="288"/>
      <c r="BH14" s="283" t="str">
        <f t="shared" si="14"/>
        <v>IÑIGO</v>
      </c>
      <c r="BI14" s="1202"/>
      <c r="BJ14" s="1202"/>
    </row>
    <row r="15" spans="2:62" s="335" customFormat="1" ht="14.85" customHeight="1" x14ac:dyDescent="0.3">
      <c r="B15" s="324"/>
      <c r="C15" s="324"/>
      <c r="D15" s="324"/>
      <c r="E15" s="324"/>
      <c r="F15" s="261">
        <f>'TOTAL TEMPORADA 25-26'!E15</f>
        <v>0</v>
      </c>
      <c r="G15" s="338" t="str">
        <f>'TOTAL TEMPORADA 25-26'!F15</f>
        <v>JOEL</v>
      </c>
      <c r="H15" s="262"/>
      <c r="I15" s="263"/>
      <c r="J15" s="264"/>
      <c r="K15" s="264"/>
      <c r="L15" s="265">
        <f t="shared" si="0"/>
        <v>0</v>
      </c>
      <c r="M15" s="266" t="str">
        <f t="shared" si="1"/>
        <v/>
      </c>
      <c r="N15" s="267">
        <f t="shared" si="2"/>
        <v>0</v>
      </c>
      <c r="O15" s="268">
        <f t="shared" si="3"/>
        <v>0</v>
      </c>
      <c r="P15" s="269" t="str">
        <f t="shared" si="4"/>
        <v/>
      </c>
      <c r="Q15" s="270" t="str">
        <f t="shared" si="5"/>
        <v/>
      </c>
      <c r="R15" s="271"/>
      <c r="S15" s="271"/>
      <c r="T15" s="271"/>
      <c r="U15" s="271"/>
      <c r="V15" s="272"/>
      <c r="W15" s="269" t="str">
        <f t="shared" si="6"/>
        <v/>
      </c>
      <c r="X15" s="270" t="str">
        <f t="shared" si="7"/>
        <v/>
      </c>
      <c r="Y15" s="271"/>
      <c r="Z15" s="271"/>
      <c r="AA15" s="271"/>
      <c r="AB15" s="272"/>
      <c r="AC15" s="269" t="str">
        <f t="shared" si="8"/>
        <v/>
      </c>
      <c r="AD15" s="270" t="str">
        <f t="shared" si="9"/>
        <v/>
      </c>
      <c r="AE15" s="271"/>
      <c r="AF15" s="271"/>
      <c r="AG15" s="271"/>
      <c r="AH15" s="272"/>
      <c r="AI15" s="269" t="str">
        <f t="shared" si="10"/>
        <v/>
      </c>
      <c r="AJ15" s="270" t="str">
        <f t="shared" si="11"/>
        <v/>
      </c>
      <c r="AK15" s="271"/>
      <c r="AL15" s="271"/>
      <c r="AM15" s="271"/>
      <c r="AN15" s="272"/>
      <c r="AO15" s="273">
        <f t="shared" si="12"/>
        <v>0</v>
      </c>
      <c r="AP15" s="274"/>
      <c r="AQ15" s="271"/>
      <c r="AR15" s="271"/>
      <c r="AS15" s="271"/>
      <c r="AT15" s="272"/>
      <c r="AU15" s="273">
        <f t="shared" si="13"/>
        <v>0</v>
      </c>
      <c r="AV15" s="274"/>
      <c r="AW15" s="271"/>
      <c r="AX15" s="271"/>
      <c r="AY15" s="271"/>
      <c r="AZ15" s="271"/>
      <c r="BA15" s="271"/>
      <c r="BB15" s="272"/>
      <c r="BC15" s="275"/>
      <c r="BD15" s="271"/>
      <c r="BE15" s="271"/>
      <c r="BF15" s="271"/>
      <c r="BG15" s="276"/>
      <c r="BH15" s="272" t="str">
        <f t="shared" si="14"/>
        <v>JOEL</v>
      </c>
      <c r="BI15" s="1202"/>
      <c r="BJ15" s="1202"/>
    </row>
    <row r="16" spans="2:62" s="335" customFormat="1" ht="14.85" customHeight="1" x14ac:dyDescent="0.3">
      <c r="B16" s="324"/>
      <c r="C16" s="324"/>
      <c r="D16" s="324"/>
      <c r="E16" s="324"/>
      <c r="F16" s="261">
        <f>'TOTAL TEMPORADA 25-26'!E16</f>
        <v>0</v>
      </c>
      <c r="G16" s="339" t="str">
        <f>'TOTAL TEMPORADA 25-26'!F16</f>
        <v>LUIS</v>
      </c>
      <c r="H16" s="262"/>
      <c r="I16" s="271"/>
      <c r="J16" s="264"/>
      <c r="K16" s="264"/>
      <c r="L16" s="265">
        <f t="shared" si="0"/>
        <v>0</v>
      </c>
      <c r="M16" s="277" t="str">
        <f t="shared" si="1"/>
        <v/>
      </c>
      <c r="N16" s="278">
        <f t="shared" si="2"/>
        <v>0</v>
      </c>
      <c r="O16" s="279">
        <f t="shared" si="3"/>
        <v>0</v>
      </c>
      <c r="P16" s="280" t="str">
        <f t="shared" si="4"/>
        <v/>
      </c>
      <c r="Q16" s="281" t="str">
        <f t="shared" si="5"/>
        <v/>
      </c>
      <c r="R16" s="282"/>
      <c r="S16" s="282"/>
      <c r="T16" s="282"/>
      <c r="U16" s="282"/>
      <c r="V16" s="283"/>
      <c r="W16" s="280" t="str">
        <f t="shared" si="6"/>
        <v/>
      </c>
      <c r="X16" s="281" t="str">
        <f t="shared" si="7"/>
        <v/>
      </c>
      <c r="Y16" s="282"/>
      <c r="Z16" s="282"/>
      <c r="AA16" s="282"/>
      <c r="AB16" s="283"/>
      <c r="AC16" s="280" t="str">
        <f t="shared" si="8"/>
        <v/>
      </c>
      <c r="AD16" s="281" t="str">
        <f t="shared" si="9"/>
        <v/>
      </c>
      <c r="AE16" s="282"/>
      <c r="AF16" s="282"/>
      <c r="AG16" s="282"/>
      <c r="AH16" s="283"/>
      <c r="AI16" s="280" t="str">
        <f t="shared" si="10"/>
        <v/>
      </c>
      <c r="AJ16" s="281" t="str">
        <f t="shared" si="11"/>
        <v/>
      </c>
      <c r="AK16" s="282"/>
      <c r="AL16" s="282"/>
      <c r="AM16" s="282"/>
      <c r="AN16" s="283"/>
      <c r="AO16" s="284">
        <f t="shared" si="12"/>
        <v>0</v>
      </c>
      <c r="AP16" s="285"/>
      <c r="AQ16" s="282"/>
      <c r="AR16" s="282"/>
      <c r="AS16" s="282"/>
      <c r="AT16" s="283"/>
      <c r="AU16" s="286">
        <f t="shared" si="13"/>
        <v>0</v>
      </c>
      <c r="AV16" s="285"/>
      <c r="AW16" s="282"/>
      <c r="AX16" s="282"/>
      <c r="AY16" s="282"/>
      <c r="AZ16" s="282"/>
      <c r="BA16" s="282"/>
      <c r="BB16" s="283"/>
      <c r="BC16" s="287"/>
      <c r="BD16" s="282"/>
      <c r="BE16" s="282"/>
      <c r="BF16" s="282"/>
      <c r="BG16" s="288"/>
      <c r="BH16" s="283" t="str">
        <f t="shared" si="14"/>
        <v>LUIS</v>
      </c>
      <c r="BI16" s="1202"/>
      <c r="BJ16" s="1202"/>
    </row>
    <row r="17" spans="2:86" s="335" customFormat="1" ht="14.85" customHeight="1" x14ac:dyDescent="0.3">
      <c r="B17" s="324"/>
      <c r="C17" s="324"/>
      <c r="D17" s="324"/>
      <c r="E17" s="324"/>
      <c r="F17" s="261">
        <f>'TOTAL TEMPORADA 25-26'!E17</f>
        <v>0</v>
      </c>
      <c r="G17" s="338" t="str">
        <f>'TOTAL TEMPORADA 25-26'!F17</f>
        <v>MARCOS</v>
      </c>
      <c r="H17" s="262"/>
      <c r="I17" s="271"/>
      <c r="J17" s="264"/>
      <c r="K17" s="264"/>
      <c r="L17" s="265">
        <f t="shared" si="0"/>
        <v>0</v>
      </c>
      <c r="M17" s="266" t="str">
        <f t="shared" si="1"/>
        <v/>
      </c>
      <c r="N17" s="267">
        <f t="shared" si="2"/>
        <v>0</v>
      </c>
      <c r="O17" s="268">
        <f t="shared" si="3"/>
        <v>0</v>
      </c>
      <c r="P17" s="269" t="str">
        <f t="shared" si="4"/>
        <v/>
      </c>
      <c r="Q17" s="270" t="str">
        <f t="shared" si="5"/>
        <v/>
      </c>
      <c r="R17" s="271"/>
      <c r="S17" s="271"/>
      <c r="T17" s="271"/>
      <c r="U17" s="271"/>
      <c r="V17" s="272"/>
      <c r="W17" s="269" t="str">
        <f t="shared" si="6"/>
        <v/>
      </c>
      <c r="X17" s="270" t="str">
        <f t="shared" si="7"/>
        <v/>
      </c>
      <c r="Y17" s="271"/>
      <c r="Z17" s="271"/>
      <c r="AA17" s="271"/>
      <c r="AB17" s="272"/>
      <c r="AC17" s="269" t="str">
        <f t="shared" si="8"/>
        <v/>
      </c>
      <c r="AD17" s="270" t="str">
        <f t="shared" si="9"/>
        <v/>
      </c>
      <c r="AE17" s="271"/>
      <c r="AF17" s="271"/>
      <c r="AG17" s="271"/>
      <c r="AH17" s="272"/>
      <c r="AI17" s="269" t="str">
        <f t="shared" si="10"/>
        <v/>
      </c>
      <c r="AJ17" s="270" t="str">
        <f t="shared" si="11"/>
        <v/>
      </c>
      <c r="AK17" s="271"/>
      <c r="AL17" s="271"/>
      <c r="AM17" s="271"/>
      <c r="AN17" s="272"/>
      <c r="AO17" s="273">
        <f t="shared" si="12"/>
        <v>0</v>
      </c>
      <c r="AP17" s="274"/>
      <c r="AQ17" s="271"/>
      <c r="AR17" s="271"/>
      <c r="AS17" s="271"/>
      <c r="AT17" s="272"/>
      <c r="AU17" s="273">
        <f t="shared" si="13"/>
        <v>0</v>
      </c>
      <c r="AV17" s="274"/>
      <c r="AW17" s="271"/>
      <c r="AX17" s="271"/>
      <c r="AY17" s="271"/>
      <c r="AZ17" s="271"/>
      <c r="BA17" s="271"/>
      <c r="BB17" s="272"/>
      <c r="BC17" s="275"/>
      <c r="BD17" s="271"/>
      <c r="BE17" s="271"/>
      <c r="BF17" s="271"/>
      <c r="BG17" s="276"/>
      <c r="BH17" s="272" t="str">
        <f t="shared" si="14"/>
        <v>MARCOS</v>
      </c>
      <c r="BI17" s="1202"/>
      <c r="BJ17" s="1202"/>
    </row>
    <row r="18" spans="2:86" s="335" customFormat="1" ht="14.85" customHeight="1" x14ac:dyDescent="0.3">
      <c r="B18" s="324"/>
      <c r="C18" s="324"/>
      <c r="D18" s="324"/>
      <c r="E18" s="324"/>
      <c r="F18" s="261">
        <f>'TOTAL TEMPORADA 25-26'!E18</f>
        <v>0</v>
      </c>
      <c r="G18" s="339" t="str">
        <f>'TOTAL TEMPORADA 25-26'!F18</f>
        <v>MATEO</v>
      </c>
      <c r="H18" s="262"/>
      <c r="I18" s="263"/>
      <c r="J18" s="264"/>
      <c r="K18" s="264"/>
      <c r="L18" s="265">
        <f t="shared" si="0"/>
        <v>0</v>
      </c>
      <c r="M18" s="277" t="str">
        <f t="shared" si="1"/>
        <v/>
      </c>
      <c r="N18" s="278">
        <f t="shared" si="2"/>
        <v>0</v>
      </c>
      <c r="O18" s="279">
        <f t="shared" si="3"/>
        <v>0</v>
      </c>
      <c r="P18" s="280" t="str">
        <f t="shared" si="4"/>
        <v/>
      </c>
      <c r="Q18" s="281" t="str">
        <f t="shared" si="5"/>
        <v/>
      </c>
      <c r="R18" s="282"/>
      <c r="S18" s="282"/>
      <c r="T18" s="282"/>
      <c r="U18" s="282"/>
      <c r="V18" s="283"/>
      <c r="W18" s="280" t="str">
        <f t="shared" si="6"/>
        <v/>
      </c>
      <c r="X18" s="281" t="str">
        <f t="shared" si="7"/>
        <v/>
      </c>
      <c r="Y18" s="282"/>
      <c r="Z18" s="282"/>
      <c r="AA18" s="282"/>
      <c r="AB18" s="283"/>
      <c r="AC18" s="280" t="str">
        <f t="shared" si="8"/>
        <v/>
      </c>
      <c r="AD18" s="281" t="str">
        <f t="shared" si="9"/>
        <v/>
      </c>
      <c r="AE18" s="282"/>
      <c r="AF18" s="282"/>
      <c r="AG18" s="282"/>
      <c r="AH18" s="283"/>
      <c r="AI18" s="280" t="str">
        <f t="shared" si="10"/>
        <v/>
      </c>
      <c r="AJ18" s="281" t="str">
        <f t="shared" si="11"/>
        <v/>
      </c>
      <c r="AK18" s="282"/>
      <c r="AL18" s="282"/>
      <c r="AM18" s="282"/>
      <c r="AN18" s="283"/>
      <c r="AO18" s="284">
        <f t="shared" si="12"/>
        <v>0</v>
      </c>
      <c r="AP18" s="285"/>
      <c r="AQ18" s="282"/>
      <c r="AR18" s="282"/>
      <c r="AS18" s="282"/>
      <c r="AT18" s="283"/>
      <c r="AU18" s="286">
        <f t="shared" si="13"/>
        <v>0</v>
      </c>
      <c r="AV18" s="285"/>
      <c r="AW18" s="282"/>
      <c r="AX18" s="282"/>
      <c r="AY18" s="282"/>
      <c r="AZ18" s="282"/>
      <c r="BA18" s="282"/>
      <c r="BB18" s="283"/>
      <c r="BC18" s="287"/>
      <c r="BD18" s="282"/>
      <c r="BE18" s="282"/>
      <c r="BF18" s="282"/>
      <c r="BG18" s="288"/>
      <c r="BH18" s="283" t="str">
        <f t="shared" si="14"/>
        <v>MATEO</v>
      </c>
      <c r="BI18" s="1202"/>
      <c r="BJ18" s="1202"/>
    </row>
    <row r="19" spans="2:86" s="335" customFormat="1" ht="14.85" customHeight="1" x14ac:dyDescent="0.3">
      <c r="B19" s="324"/>
      <c r="C19" s="324"/>
      <c r="D19" s="324"/>
      <c r="E19" s="324"/>
      <c r="F19" s="261">
        <f>'TOTAL TEMPORADA 25-26'!E19</f>
        <v>0</v>
      </c>
      <c r="G19" s="338" t="str">
        <f>'TOTAL TEMPORADA 25-26'!F19</f>
        <v>PEDRO</v>
      </c>
      <c r="H19" s="262"/>
      <c r="I19" s="263"/>
      <c r="J19" s="264"/>
      <c r="K19" s="264"/>
      <c r="L19" s="265">
        <f t="shared" si="0"/>
        <v>0</v>
      </c>
      <c r="M19" s="266" t="str">
        <f t="shared" si="1"/>
        <v/>
      </c>
      <c r="N19" s="267">
        <f t="shared" si="2"/>
        <v>0</v>
      </c>
      <c r="O19" s="268">
        <f t="shared" si="3"/>
        <v>0</v>
      </c>
      <c r="P19" s="269" t="str">
        <f t="shared" si="4"/>
        <v/>
      </c>
      <c r="Q19" s="270" t="str">
        <f t="shared" si="5"/>
        <v/>
      </c>
      <c r="R19" s="271"/>
      <c r="S19" s="271"/>
      <c r="T19" s="271"/>
      <c r="U19" s="271"/>
      <c r="V19" s="272"/>
      <c r="W19" s="269" t="str">
        <f t="shared" si="6"/>
        <v/>
      </c>
      <c r="X19" s="270" t="str">
        <f t="shared" si="7"/>
        <v/>
      </c>
      <c r="Y19" s="271"/>
      <c r="Z19" s="271"/>
      <c r="AA19" s="271"/>
      <c r="AB19" s="272"/>
      <c r="AC19" s="269" t="str">
        <f t="shared" si="8"/>
        <v/>
      </c>
      <c r="AD19" s="270" t="str">
        <f t="shared" si="9"/>
        <v/>
      </c>
      <c r="AE19" s="271"/>
      <c r="AF19" s="271"/>
      <c r="AG19" s="271"/>
      <c r="AH19" s="272"/>
      <c r="AI19" s="269" t="str">
        <f t="shared" si="10"/>
        <v/>
      </c>
      <c r="AJ19" s="270" t="str">
        <f t="shared" si="11"/>
        <v/>
      </c>
      <c r="AK19" s="271"/>
      <c r="AL19" s="271"/>
      <c r="AM19" s="271"/>
      <c r="AN19" s="272"/>
      <c r="AO19" s="273">
        <f t="shared" si="12"/>
        <v>0</v>
      </c>
      <c r="AP19" s="274"/>
      <c r="AQ19" s="271"/>
      <c r="AR19" s="271"/>
      <c r="AS19" s="271"/>
      <c r="AT19" s="272"/>
      <c r="AU19" s="273">
        <f t="shared" si="13"/>
        <v>0</v>
      </c>
      <c r="AV19" s="274"/>
      <c r="AW19" s="271"/>
      <c r="AX19" s="271"/>
      <c r="AY19" s="271"/>
      <c r="AZ19" s="271"/>
      <c r="BA19" s="271"/>
      <c r="BB19" s="272"/>
      <c r="BC19" s="275"/>
      <c r="BD19" s="271"/>
      <c r="BE19" s="271"/>
      <c r="BF19" s="271"/>
      <c r="BG19" s="276"/>
      <c r="BH19" s="272" t="str">
        <f t="shared" si="14"/>
        <v>PEDRO</v>
      </c>
      <c r="BI19" s="1202"/>
      <c r="BJ19" s="1202"/>
    </row>
    <row r="20" spans="2:86" s="335" customFormat="1" ht="14.85" customHeight="1" x14ac:dyDescent="0.3">
      <c r="B20" s="324"/>
      <c r="C20" s="324"/>
      <c r="D20" s="324"/>
      <c r="E20" s="324"/>
      <c r="F20" s="261">
        <f>'TOTAL TEMPORADA 25-26'!E20</f>
        <v>0</v>
      </c>
      <c r="G20" s="339" t="str">
        <f>'TOTAL TEMPORADA 25-26'!F20</f>
        <v>SAMUEL</v>
      </c>
      <c r="H20" s="262"/>
      <c r="I20" s="271"/>
      <c r="J20" s="264"/>
      <c r="K20" s="264"/>
      <c r="L20" s="265">
        <f t="shared" si="0"/>
        <v>0</v>
      </c>
      <c r="M20" s="277" t="str">
        <f t="shared" si="1"/>
        <v/>
      </c>
      <c r="N20" s="278">
        <f t="shared" si="2"/>
        <v>0</v>
      </c>
      <c r="O20" s="279">
        <f t="shared" si="3"/>
        <v>0</v>
      </c>
      <c r="P20" s="280" t="str">
        <f t="shared" si="4"/>
        <v/>
      </c>
      <c r="Q20" s="281" t="str">
        <f t="shared" si="5"/>
        <v/>
      </c>
      <c r="R20" s="282"/>
      <c r="S20" s="282"/>
      <c r="T20" s="282"/>
      <c r="U20" s="282"/>
      <c r="V20" s="283"/>
      <c r="W20" s="280" t="str">
        <f t="shared" si="6"/>
        <v/>
      </c>
      <c r="X20" s="281" t="str">
        <f t="shared" si="7"/>
        <v/>
      </c>
      <c r="Y20" s="282"/>
      <c r="Z20" s="282"/>
      <c r="AA20" s="282"/>
      <c r="AB20" s="283"/>
      <c r="AC20" s="280" t="str">
        <f t="shared" si="8"/>
        <v/>
      </c>
      <c r="AD20" s="281" t="str">
        <f t="shared" si="9"/>
        <v/>
      </c>
      <c r="AE20" s="282"/>
      <c r="AF20" s="282"/>
      <c r="AG20" s="282"/>
      <c r="AH20" s="283"/>
      <c r="AI20" s="280" t="str">
        <f t="shared" si="10"/>
        <v/>
      </c>
      <c r="AJ20" s="281" t="str">
        <f t="shared" si="11"/>
        <v/>
      </c>
      <c r="AK20" s="282"/>
      <c r="AL20" s="282"/>
      <c r="AM20" s="282"/>
      <c r="AN20" s="283"/>
      <c r="AO20" s="284">
        <f t="shared" si="12"/>
        <v>0</v>
      </c>
      <c r="AP20" s="285"/>
      <c r="AQ20" s="282"/>
      <c r="AR20" s="282"/>
      <c r="AS20" s="282"/>
      <c r="AT20" s="283"/>
      <c r="AU20" s="286">
        <f t="shared" si="13"/>
        <v>0</v>
      </c>
      <c r="AV20" s="285"/>
      <c r="AW20" s="282"/>
      <c r="AX20" s="282"/>
      <c r="AY20" s="282"/>
      <c r="AZ20" s="282"/>
      <c r="BA20" s="282"/>
      <c r="BB20" s="283"/>
      <c r="BC20" s="287"/>
      <c r="BD20" s="282"/>
      <c r="BE20" s="282"/>
      <c r="BF20" s="282"/>
      <c r="BG20" s="288"/>
      <c r="BH20" s="283" t="str">
        <f t="shared" si="14"/>
        <v>SAMUEL</v>
      </c>
      <c r="BI20" s="1202"/>
      <c r="BJ20" s="1202"/>
    </row>
    <row r="21" spans="2:86" s="335" customFormat="1" ht="14.85" customHeight="1" x14ac:dyDescent="0.3">
      <c r="B21" s="324"/>
      <c r="C21" s="324"/>
      <c r="D21" s="324"/>
      <c r="E21" s="324"/>
      <c r="F21" s="261">
        <f>'TOTAL TEMPORADA 25-26'!E21</f>
        <v>0</v>
      </c>
      <c r="G21" s="338" t="str">
        <f>'TOTAL TEMPORADA 25-26'!F21</f>
        <v>JUAN</v>
      </c>
      <c r="H21" s="262"/>
      <c r="I21" s="263"/>
      <c r="J21" s="264"/>
      <c r="K21" s="264"/>
      <c r="L21" s="265">
        <f t="shared" si="0"/>
        <v>0</v>
      </c>
      <c r="M21" s="266" t="str">
        <f t="shared" si="1"/>
        <v/>
      </c>
      <c r="N21" s="267">
        <f t="shared" si="2"/>
        <v>0</v>
      </c>
      <c r="O21" s="268">
        <f t="shared" si="3"/>
        <v>0</v>
      </c>
      <c r="P21" s="269" t="str">
        <f t="shared" si="4"/>
        <v/>
      </c>
      <c r="Q21" s="270" t="str">
        <f t="shared" si="5"/>
        <v/>
      </c>
      <c r="R21" s="271"/>
      <c r="S21" s="271"/>
      <c r="T21" s="271"/>
      <c r="U21" s="271"/>
      <c r="V21" s="272"/>
      <c r="W21" s="269" t="str">
        <f t="shared" si="6"/>
        <v/>
      </c>
      <c r="X21" s="270" t="str">
        <f t="shared" si="7"/>
        <v/>
      </c>
      <c r="Y21" s="271"/>
      <c r="Z21" s="271"/>
      <c r="AA21" s="271"/>
      <c r="AB21" s="272"/>
      <c r="AC21" s="269" t="str">
        <f t="shared" si="8"/>
        <v/>
      </c>
      <c r="AD21" s="270" t="str">
        <f t="shared" si="9"/>
        <v/>
      </c>
      <c r="AE21" s="271"/>
      <c r="AF21" s="271"/>
      <c r="AG21" s="271"/>
      <c r="AH21" s="272"/>
      <c r="AI21" s="269" t="str">
        <f t="shared" si="10"/>
        <v/>
      </c>
      <c r="AJ21" s="270" t="str">
        <f t="shared" si="11"/>
        <v/>
      </c>
      <c r="AK21" s="271"/>
      <c r="AL21" s="271"/>
      <c r="AM21" s="271"/>
      <c r="AN21" s="272"/>
      <c r="AO21" s="273">
        <f t="shared" si="12"/>
        <v>0</v>
      </c>
      <c r="AP21" s="274"/>
      <c r="AQ21" s="271"/>
      <c r="AR21" s="271"/>
      <c r="AS21" s="271"/>
      <c r="AT21" s="272"/>
      <c r="AU21" s="273">
        <f t="shared" si="13"/>
        <v>0</v>
      </c>
      <c r="AV21" s="274"/>
      <c r="AW21" s="271"/>
      <c r="AX21" s="271"/>
      <c r="AY21" s="271"/>
      <c r="AZ21" s="271"/>
      <c r="BA21" s="271"/>
      <c r="BB21" s="272"/>
      <c r="BC21" s="275"/>
      <c r="BD21" s="271"/>
      <c r="BE21" s="271"/>
      <c r="BF21" s="271"/>
      <c r="BG21" s="276"/>
      <c r="BH21" s="272" t="str">
        <f t="shared" si="14"/>
        <v>JUAN</v>
      </c>
      <c r="BI21" s="1202"/>
      <c r="BJ21" s="1202"/>
    </row>
    <row r="22" spans="2:86" s="335" customFormat="1" ht="14.85" customHeight="1" x14ac:dyDescent="0.3">
      <c r="B22" s="324"/>
      <c r="C22" s="324"/>
      <c r="D22" s="324"/>
      <c r="E22" s="324"/>
      <c r="F22" s="261">
        <f>'TOTAL TEMPORADA 25-26'!E22</f>
        <v>0</v>
      </c>
      <c r="G22" s="339" t="str">
        <f>'TOTAL TEMPORADA 25-26'!F22</f>
        <v>NICO</v>
      </c>
      <c r="H22" s="262"/>
      <c r="I22" s="271"/>
      <c r="J22" s="264"/>
      <c r="K22" s="264"/>
      <c r="L22" s="265">
        <f t="shared" si="0"/>
        <v>0</v>
      </c>
      <c r="M22" s="277" t="str">
        <f t="shared" si="1"/>
        <v/>
      </c>
      <c r="N22" s="278">
        <f t="shared" si="2"/>
        <v>0</v>
      </c>
      <c r="O22" s="279">
        <f t="shared" si="3"/>
        <v>0</v>
      </c>
      <c r="P22" s="280" t="str">
        <f t="shared" si="4"/>
        <v/>
      </c>
      <c r="Q22" s="281" t="str">
        <f t="shared" si="5"/>
        <v/>
      </c>
      <c r="R22" s="282"/>
      <c r="S22" s="282"/>
      <c r="T22" s="282"/>
      <c r="U22" s="282"/>
      <c r="V22" s="283"/>
      <c r="W22" s="280" t="str">
        <f t="shared" si="6"/>
        <v/>
      </c>
      <c r="X22" s="281" t="str">
        <f t="shared" si="7"/>
        <v/>
      </c>
      <c r="Y22" s="282"/>
      <c r="Z22" s="282"/>
      <c r="AA22" s="282"/>
      <c r="AB22" s="283"/>
      <c r="AC22" s="280" t="str">
        <f t="shared" si="8"/>
        <v/>
      </c>
      <c r="AD22" s="281" t="str">
        <f t="shared" si="9"/>
        <v/>
      </c>
      <c r="AE22" s="282"/>
      <c r="AF22" s="282"/>
      <c r="AG22" s="282"/>
      <c r="AH22" s="283"/>
      <c r="AI22" s="280" t="str">
        <f t="shared" si="10"/>
        <v/>
      </c>
      <c r="AJ22" s="281" t="str">
        <f t="shared" si="11"/>
        <v/>
      </c>
      <c r="AK22" s="282"/>
      <c r="AL22" s="282"/>
      <c r="AM22" s="282"/>
      <c r="AN22" s="283"/>
      <c r="AO22" s="284">
        <f t="shared" si="12"/>
        <v>0</v>
      </c>
      <c r="AP22" s="285"/>
      <c r="AQ22" s="282"/>
      <c r="AR22" s="282"/>
      <c r="AS22" s="282"/>
      <c r="AT22" s="283"/>
      <c r="AU22" s="286">
        <f t="shared" si="13"/>
        <v>0</v>
      </c>
      <c r="AV22" s="285"/>
      <c r="AW22" s="282"/>
      <c r="AX22" s="282"/>
      <c r="AY22" s="282"/>
      <c r="AZ22" s="282"/>
      <c r="BA22" s="282"/>
      <c r="BB22" s="283"/>
      <c r="BC22" s="287"/>
      <c r="BD22" s="282"/>
      <c r="BE22" s="282"/>
      <c r="BF22" s="282"/>
      <c r="BG22" s="288"/>
      <c r="BH22" s="283" t="str">
        <f t="shared" si="14"/>
        <v>NICO</v>
      </c>
      <c r="BI22" s="1202"/>
      <c r="BJ22" s="1202"/>
    </row>
    <row r="23" spans="2:86" s="335" customFormat="1" ht="14.85" customHeight="1" x14ac:dyDescent="0.3">
      <c r="B23" s="324"/>
      <c r="C23" s="324"/>
      <c r="D23" s="324"/>
      <c r="E23" s="324"/>
      <c r="F23" s="261">
        <f>'TOTAL TEMPORADA 25-26'!E23</f>
        <v>0</v>
      </c>
      <c r="G23" s="338" t="str">
        <f>'TOTAL TEMPORADA 25-26'!F23</f>
        <v>RAUL</v>
      </c>
      <c r="H23" s="262"/>
      <c r="I23" s="271"/>
      <c r="J23" s="264"/>
      <c r="K23" s="264"/>
      <c r="L23" s="265">
        <f t="shared" si="0"/>
        <v>0</v>
      </c>
      <c r="M23" s="266" t="str">
        <f t="shared" si="1"/>
        <v/>
      </c>
      <c r="N23" s="267">
        <f t="shared" si="2"/>
        <v>0</v>
      </c>
      <c r="O23" s="268">
        <f t="shared" si="3"/>
        <v>0</v>
      </c>
      <c r="P23" s="269" t="str">
        <f t="shared" si="4"/>
        <v/>
      </c>
      <c r="Q23" s="270" t="str">
        <f t="shared" si="5"/>
        <v/>
      </c>
      <c r="R23" s="271"/>
      <c r="S23" s="271"/>
      <c r="T23" s="271"/>
      <c r="U23" s="271"/>
      <c r="V23" s="272"/>
      <c r="W23" s="269" t="str">
        <f t="shared" si="6"/>
        <v/>
      </c>
      <c r="X23" s="270" t="str">
        <f t="shared" si="7"/>
        <v/>
      </c>
      <c r="Y23" s="271"/>
      <c r="Z23" s="271"/>
      <c r="AA23" s="271"/>
      <c r="AB23" s="272"/>
      <c r="AC23" s="269" t="str">
        <f t="shared" si="8"/>
        <v/>
      </c>
      <c r="AD23" s="270" t="str">
        <f t="shared" si="9"/>
        <v/>
      </c>
      <c r="AE23" s="271"/>
      <c r="AF23" s="271"/>
      <c r="AG23" s="271"/>
      <c r="AH23" s="272"/>
      <c r="AI23" s="269" t="str">
        <f t="shared" si="10"/>
        <v/>
      </c>
      <c r="AJ23" s="270" t="str">
        <f t="shared" si="11"/>
        <v/>
      </c>
      <c r="AK23" s="271"/>
      <c r="AL23" s="271"/>
      <c r="AM23" s="271"/>
      <c r="AN23" s="272"/>
      <c r="AO23" s="273">
        <f t="shared" si="12"/>
        <v>0</v>
      </c>
      <c r="AP23" s="274"/>
      <c r="AQ23" s="271"/>
      <c r="AR23" s="271"/>
      <c r="AS23" s="271"/>
      <c r="AT23" s="272"/>
      <c r="AU23" s="273">
        <f t="shared" si="13"/>
        <v>0</v>
      </c>
      <c r="AV23" s="274"/>
      <c r="AW23" s="271"/>
      <c r="AX23" s="271"/>
      <c r="AY23" s="271"/>
      <c r="AZ23" s="271"/>
      <c r="BA23" s="271"/>
      <c r="BB23" s="272"/>
      <c r="BC23" s="275"/>
      <c r="BD23" s="271"/>
      <c r="BE23" s="271"/>
      <c r="BF23" s="271"/>
      <c r="BG23" s="276"/>
      <c r="BH23" s="272" t="str">
        <f t="shared" si="14"/>
        <v>RAUL</v>
      </c>
      <c r="BI23" s="1202"/>
      <c r="BJ23" s="1202"/>
    </row>
    <row r="24" spans="2:86" s="335" customFormat="1" ht="14.85" customHeight="1" thickBot="1" x14ac:dyDescent="0.35">
      <c r="B24" s="324"/>
      <c r="C24" s="324"/>
      <c r="D24" s="324"/>
      <c r="E24" s="324"/>
      <c r="F24" s="289"/>
      <c r="G24" s="340"/>
      <c r="H24" s="290"/>
      <c r="I24" s="291"/>
      <c r="J24" s="292"/>
      <c r="K24" s="292"/>
      <c r="L24" s="293">
        <f t="shared" si="0"/>
        <v>0</v>
      </c>
      <c r="M24" s="294" t="str">
        <f t="shared" si="1"/>
        <v/>
      </c>
      <c r="N24" s="295">
        <f t="shared" si="2"/>
        <v>0</v>
      </c>
      <c r="O24" s="296">
        <f t="shared" si="3"/>
        <v>0</v>
      </c>
      <c r="P24" s="297" t="str">
        <f t="shared" si="4"/>
        <v/>
      </c>
      <c r="Q24" s="298" t="str">
        <f t="shared" si="5"/>
        <v/>
      </c>
      <c r="R24" s="299"/>
      <c r="S24" s="299"/>
      <c r="T24" s="299"/>
      <c r="U24" s="299"/>
      <c r="V24" s="300"/>
      <c r="W24" s="297" t="str">
        <f t="shared" si="6"/>
        <v/>
      </c>
      <c r="X24" s="298" t="str">
        <f t="shared" si="7"/>
        <v/>
      </c>
      <c r="Y24" s="299"/>
      <c r="Z24" s="299"/>
      <c r="AA24" s="299"/>
      <c r="AB24" s="300"/>
      <c r="AC24" s="297" t="str">
        <f t="shared" si="8"/>
        <v/>
      </c>
      <c r="AD24" s="298" t="str">
        <f t="shared" si="9"/>
        <v/>
      </c>
      <c r="AE24" s="299"/>
      <c r="AF24" s="299"/>
      <c r="AG24" s="299"/>
      <c r="AH24" s="300"/>
      <c r="AI24" s="297" t="str">
        <f t="shared" si="10"/>
        <v/>
      </c>
      <c r="AJ24" s="298" t="str">
        <f t="shared" si="11"/>
        <v/>
      </c>
      <c r="AK24" s="299"/>
      <c r="AL24" s="299"/>
      <c r="AM24" s="299"/>
      <c r="AN24" s="300"/>
      <c r="AO24" s="301">
        <f t="shared" si="12"/>
        <v>0</v>
      </c>
      <c r="AP24" s="302"/>
      <c r="AQ24" s="299"/>
      <c r="AR24" s="299"/>
      <c r="AS24" s="299"/>
      <c r="AT24" s="300"/>
      <c r="AU24" s="303">
        <f t="shared" si="13"/>
        <v>0</v>
      </c>
      <c r="AV24" s="302"/>
      <c r="AW24" s="299"/>
      <c r="AX24" s="299"/>
      <c r="AY24" s="299"/>
      <c r="AZ24" s="299"/>
      <c r="BA24" s="299"/>
      <c r="BB24" s="300"/>
      <c r="BC24" s="304"/>
      <c r="BD24" s="299"/>
      <c r="BE24" s="299"/>
      <c r="BF24" s="299"/>
      <c r="BG24" s="305"/>
      <c r="BH24" s="300"/>
      <c r="BI24" s="1202"/>
      <c r="BJ24" s="1202"/>
    </row>
    <row r="25" spans="2:86" s="324" customFormat="1" ht="14.85" customHeight="1" thickBot="1" x14ac:dyDescent="0.35">
      <c r="F25" s="1201" t="s">
        <v>18</v>
      </c>
      <c r="G25" s="1201"/>
      <c r="H25" s="306"/>
      <c r="I25" s="306">
        <f>SUM(I10:I24)</f>
        <v>0</v>
      </c>
      <c r="J25" s="307">
        <f>SUM(J14:J21)/12</f>
        <v>0</v>
      </c>
      <c r="K25" s="307">
        <f>SUM(K14:K21)/12</f>
        <v>0</v>
      </c>
      <c r="L25" s="308">
        <f>SUM(L10:L24)/12</f>
        <v>0</v>
      </c>
      <c r="M25" s="309" t="str">
        <f>IFERROR(O25/N25,"")</f>
        <v/>
      </c>
      <c r="N25" s="310">
        <f>SUM(N10:N24)</f>
        <v>0</v>
      </c>
      <c r="O25" s="311">
        <f>SUM(O10:O24)</f>
        <v>0</v>
      </c>
      <c r="P25" s="309" t="str">
        <f>IFERROR(R25/SUM(R25:V25),"")</f>
        <v/>
      </c>
      <c r="Q25" s="310">
        <f>SUM(R25:V25)</f>
        <v>0</v>
      </c>
      <c r="R25" s="310">
        <f>SUM(R10:R24)</f>
        <v>0</v>
      </c>
      <c r="S25" s="310">
        <f>SUM(S10:S24)</f>
        <v>0</v>
      </c>
      <c r="T25" s="310">
        <f>SUM(T10:T24)</f>
        <v>0</v>
      </c>
      <c r="U25" s="310">
        <f>SUM(U10:U24)</f>
        <v>0</v>
      </c>
      <c r="V25" s="312">
        <f>SUM(V10:V24)</f>
        <v>0</v>
      </c>
      <c r="W25" s="309" t="str">
        <f>IFERROR(Y25/SUM(Y25:AB25),"")</f>
        <v/>
      </c>
      <c r="X25" s="313">
        <f>SUM(Y25:AB25)</f>
        <v>0</v>
      </c>
      <c r="Y25" s="310">
        <f>SUM(Y10:Y24)</f>
        <v>0</v>
      </c>
      <c r="Z25" s="310">
        <f>SUM(Z10:Z24)</f>
        <v>0</v>
      </c>
      <c r="AA25" s="310">
        <f>SUM(AA10:AA24)</f>
        <v>0</v>
      </c>
      <c r="AB25" s="312">
        <f>SUM(AB10:AB24)</f>
        <v>0</v>
      </c>
      <c r="AC25" s="309" t="str">
        <f>IFERROR(AE25/SUM(AE25:AH25),"")</f>
        <v/>
      </c>
      <c r="AD25" s="314">
        <f>SUM(AE25:AH25)</f>
        <v>0</v>
      </c>
      <c r="AE25" s="310">
        <f>SUM(AE10:AE24)</f>
        <v>0</v>
      </c>
      <c r="AF25" s="310">
        <f>SUM(AF10:AF24)</f>
        <v>0</v>
      </c>
      <c r="AG25" s="310">
        <f>SUM(AG10:AG24)</f>
        <v>0</v>
      </c>
      <c r="AH25" s="312">
        <f>SUM(AH10:AH24)</f>
        <v>0</v>
      </c>
      <c r="AI25" s="309" t="str">
        <f>IFERROR(AK25/SUM(AK25:AN25),"")</f>
        <v/>
      </c>
      <c r="AJ25" s="314">
        <f>SUM(AK25:AN25)</f>
        <v>0</v>
      </c>
      <c r="AK25" s="310">
        <f t="shared" ref="AK25:BE25" si="15">SUM(AK10:AK24)</f>
        <v>0</v>
      </c>
      <c r="AL25" s="310">
        <f t="shared" si="15"/>
        <v>0</v>
      </c>
      <c r="AM25" s="310">
        <f t="shared" si="15"/>
        <v>0</v>
      </c>
      <c r="AN25" s="310">
        <f t="shared" si="15"/>
        <v>0</v>
      </c>
      <c r="AO25" s="315">
        <f t="shared" si="15"/>
        <v>0</v>
      </c>
      <c r="AP25" s="316">
        <f t="shared" si="15"/>
        <v>0</v>
      </c>
      <c r="AQ25" s="316">
        <f t="shared" si="15"/>
        <v>0</v>
      </c>
      <c r="AR25" s="316">
        <f t="shared" si="15"/>
        <v>0</v>
      </c>
      <c r="AS25" s="316">
        <f t="shared" si="15"/>
        <v>0</v>
      </c>
      <c r="AT25" s="317">
        <f t="shared" si="15"/>
        <v>0</v>
      </c>
      <c r="AU25" s="318">
        <f t="shared" si="15"/>
        <v>0</v>
      </c>
      <c r="AV25" s="318">
        <f t="shared" si="15"/>
        <v>0</v>
      </c>
      <c r="AW25" s="318">
        <f t="shared" si="15"/>
        <v>0</v>
      </c>
      <c r="AX25" s="318">
        <f t="shared" si="15"/>
        <v>0</v>
      </c>
      <c r="AY25" s="318">
        <f t="shared" si="15"/>
        <v>0</v>
      </c>
      <c r="AZ25" s="318">
        <f t="shared" si="15"/>
        <v>0</v>
      </c>
      <c r="BA25" s="318">
        <f t="shared" si="15"/>
        <v>0</v>
      </c>
      <c r="BB25" s="318">
        <f t="shared" si="15"/>
        <v>0</v>
      </c>
      <c r="BC25" s="319">
        <f t="shared" si="15"/>
        <v>0</v>
      </c>
      <c r="BD25" s="320">
        <f t="shared" si="15"/>
        <v>0</v>
      </c>
      <c r="BE25" s="321">
        <f t="shared" si="15"/>
        <v>0</v>
      </c>
      <c r="BF25" s="322"/>
      <c r="BG25" s="323"/>
      <c r="BI25" s="1202"/>
      <c r="BJ25" s="1202"/>
    </row>
    <row r="26" spans="2:86" ht="14.4" customHeight="1" thickTop="1" x14ac:dyDescent="0.3"/>
    <row r="27" spans="2:86" ht="14.4" customHeight="1" thickBot="1" x14ac:dyDescent="0.35">
      <c r="V27" s="13"/>
      <c r="Y27"/>
      <c r="Z27"/>
      <c r="AA27"/>
      <c r="AB27"/>
      <c r="AC27"/>
      <c r="AD27"/>
      <c r="AE27"/>
      <c r="AF27"/>
    </row>
    <row r="28" spans="2:86" ht="23.85" customHeight="1" thickTop="1" thickBot="1" x14ac:dyDescent="0.45"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2"/>
      <c r="P28" s="1203" t="s">
        <v>49</v>
      </c>
      <c r="Q28" s="1204"/>
      <c r="R28" s="1204"/>
      <c r="S28" s="1204"/>
      <c r="T28" s="1204"/>
      <c r="U28" s="1204"/>
      <c r="V28" s="1204"/>
      <c r="W28" s="1204"/>
      <c r="X28" s="1204"/>
      <c r="Y28" s="1204"/>
      <c r="Z28" s="1205"/>
      <c r="AA28" s="1205"/>
      <c r="AB28" s="1205"/>
      <c r="AC28" s="1206"/>
      <c r="AD28" s="1207"/>
      <c r="AE28" s="1208"/>
      <c r="AF28" s="1208"/>
      <c r="AG28" s="1208"/>
      <c r="AH28" s="1208"/>
      <c r="AI28" s="1208"/>
      <c r="AJ28" s="1208"/>
      <c r="AK28" s="1208"/>
      <c r="AL28" s="1208"/>
      <c r="AM28" s="1208"/>
      <c r="AN28" s="1208"/>
      <c r="AO28" s="1208"/>
      <c r="AP28" s="1208"/>
      <c r="AQ28" s="1208"/>
      <c r="AR28" s="1208"/>
      <c r="AS28" s="1209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CG28" s="1"/>
      <c r="CH28" s="1"/>
    </row>
    <row r="29" spans="2:86" ht="21.9" customHeight="1" thickTop="1" thickBot="1" x14ac:dyDescent="0.35">
      <c r="C29"/>
      <c r="D29"/>
      <c r="E29" s="13"/>
      <c r="K29" s="48"/>
      <c r="L29" s="48"/>
      <c r="M29" s="47"/>
      <c r="N29" s="13"/>
      <c r="P29" s="1210" t="s">
        <v>50</v>
      </c>
      <c r="Q29" s="1210"/>
      <c r="R29" s="1211" t="s">
        <v>51</v>
      </c>
      <c r="S29" s="1211"/>
      <c r="T29" s="1212" t="s">
        <v>52</v>
      </c>
      <c r="U29" s="1212"/>
      <c r="V29" s="1213" t="s">
        <v>53</v>
      </c>
      <c r="W29" s="1213"/>
      <c r="X29" s="1214" t="s">
        <v>64</v>
      </c>
      <c r="Y29" s="12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CG29" s="1"/>
      <c r="CH29" s="1"/>
    </row>
    <row r="30" spans="2:86" ht="21.9" customHeight="1" thickTop="1" thickBot="1" x14ac:dyDescent="0.35">
      <c r="C30"/>
      <c r="D30"/>
      <c r="E30" s="13"/>
      <c r="K30" s="48"/>
      <c r="L30" s="48"/>
      <c r="M30" s="47"/>
      <c r="N30" s="47"/>
      <c r="Q30" s="3"/>
      <c r="AX30"/>
      <c r="AY30"/>
      <c r="AZ30"/>
      <c r="BA30"/>
      <c r="BB30"/>
      <c r="BC30"/>
      <c r="BD30"/>
      <c r="BE30"/>
      <c r="BF30"/>
      <c r="BG30"/>
      <c r="BH30"/>
      <c r="BI30"/>
      <c r="BJ30"/>
      <c r="CG30" s="1"/>
      <c r="CH30" s="1"/>
    </row>
    <row r="31" spans="2:86" ht="21.6" customHeight="1" thickTop="1" thickBot="1" x14ac:dyDescent="0.35">
      <c r="C31"/>
      <c r="D31"/>
      <c r="E31" s="13"/>
      <c r="J31" s="816" t="s">
        <v>127</v>
      </c>
      <c r="K31" s="1175"/>
      <c r="L31" s="1175"/>
      <c r="M31" s="818"/>
      <c r="N31" s="819"/>
      <c r="O31" s="343"/>
      <c r="Q31" s="3"/>
      <c r="S31" s="1176" t="s">
        <v>54</v>
      </c>
      <c r="T31" s="1177"/>
      <c r="U31" s="1177"/>
      <c r="V31" s="1178"/>
      <c r="W31" s="1179"/>
      <c r="X31" s="1180"/>
      <c r="Y31" s="817"/>
      <c r="Z31" s="1181"/>
      <c r="AE31"/>
      <c r="AF31"/>
      <c r="AG31"/>
      <c r="AH31"/>
      <c r="AI31"/>
      <c r="AJ31" s="1182" t="s">
        <v>55</v>
      </c>
      <c r="AK31" s="1183"/>
      <c r="AL31" s="1183"/>
      <c r="AM31" s="1184"/>
      <c r="AN31" s="1185"/>
      <c r="AO31" s="1186"/>
      <c r="AP31" s="1183"/>
      <c r="AQ31" s="1187"/>
      <c r="AX31"/>
      <c r="AY31"/>
      <c r="AZ31"/>
      <c r="BA31"/>
      <c r="BB31"/>
      <c r="BC31"/>
      <c r="BD31"/>
      <c r="BE31"/>
      <c r="BF31"/>
      <c r="BG31"/>
      <c r="BH31"/>
      <c r="BI31"/>
      <c r="BJ31"/>
      <c r="CG31" s="1"/>
      <c r="CH31" s="1"/>
    </row>
    <row r="32" spans="2:86" ht="29.1" customHeight="1" thickTop="1" thickBot="1" x14ac:dyDescent="0.35">
      <c r="C32"/>
      <c r="D32"/>
      <c r="E32" s="13"/>
      <c r="H32"/>
      <c r="I32"/>
      <c r="J32" s="344" t="s">
        <v>56</v>
      </c>
      <c r="K32" s="1198"/>
      <c r="L32" s="1199"/>
      <c r="M32"/>
      <c r="N32"/>
      <c r="O32"/>
      <c r="Q32" s="3"/>
      <c r="S32"/>
      <c r="T32"/>
      <c r="U32"/>
      <c r="V32" s="342"/>
      <c r="W32" s="342"/>
      <c r="X32" s="342"/>
      <c r="Y32" s="342"/>
      <c r="Z32" s="342"/>
      <c r="AE32"/>
      <c r="AF32"/>
      <c r="AG32"/>
      <c r="AH32"/>
      <c r="AI32"/>
      <c r="AJ32"/>
      <c r="AK32"/>
      <c r="AL32"/>
      <c r="AM32"/>
      <c r="AN32"/>
      <c r="AO32"/>
      <c r="AP32"/>
      <c r="AQ32"/>
      <c r="AX32"/>
      <c r="AY32"/>
      <c r="AZ32"/>
      <c r="BA32"/>
      <c r="BB32"/>
      <c r="BC32"/>
      <c r="BD32"/>
      <c r="BE32"/>
      <c r="BF32"/>
      <c r="BG32"/>
      <c r="BH32"/>
      <c r="BI32"/>
      <c r="BJ32"/>
      <c r="CG32" s="1"/>
      <c r="CH32" s="1"/>
    </row>
    <row r="33" spans="3:86" ht="21.6" customHeight="1" thickTop="1" thickBot="1" x14ac:dyDescent="0.35">
      <c r="C33"/>
      <c r="D33"/>
      <c r="E33"/>
      <c r="F33"/>
      <c r="G33"/>
      <c r="H33"/>
      <c r="I33"/>
      <c r="J33"/>
      <c r="K33"/>
      <c r="L33"/>
      <c r="M33"/>
      <c r="N33"/>
      <c r="O33"/>
      <c r="Q33" s="3"/>
      <c r="T33" s="39" t="s">
        <v>57</v>
      </c>
      <c r="U33" s="99"/>
      <c r="V33" s="837"/>
      <c r="W33" s="837"/>
      <c r="X33" s="99"/>
      <c r="Y33" s="40" t="s">
        <v>58</v>
      </c>
      <c r="AA33" s="1">
        <f>U34+V34+X34+U35+V35+X35+U36+V36+X36</f>
        <v>0</v>
      </c>
      <c r="AH33" s="3"/>
      <c r="AK33" s="39" t="s">
        <v>57</v>
      </c>
      <c r="AL33" s="99"/>
      <c r="AM33" s="837"/>
      <c r="AN33" s="837"/>
      <c r="AO33" s="99"/>
      <c r="AP33" s="40" t="s">
        <v>58</v>
      </c>
      <c r="AR33" s="1">
        <f>AL34+AM34+AO34+AL35+AM35+AO35+AL36+AM36+AO36</f>
        <v>0</v>
      </c>
      <c r="AY33"/>
      <c r="AZ33"/>
      <c r="BA33"/>
      <c r="BB33"/>
      <c r="BC33"/>
      <c r="BD33"/>
      <c r="BE33"/>
      <c r="BF33"/>
      <c r="BG33"/>
      <c r="BH33"/>
      <c r="BI33"/>
      <c r="BJ33"/>
      <c r="CG33" s="1"/>
      <c r="CH33" s="1"/>
    </row>
    <row r="34" spans="3:86" ht="24.15" customHeight="1" thickTop="1" thickBot="1" x14ac:dyDescent="0.35">
      <c r="C34"/>
      <c r="D34"/>
      <c r="E34"/>
      <c r="F34"/>
      <c r="G34"/>
      <c r="H34"/>
      <c r="I34"/>
      <c r="J34" s="833" t="s">
        <v>59</v>
      </c>
      <c r="K34" s="834"/>
      <c r="L34" s="834"/>
      <c r="M34" s="835"/>
      <c r="N34" s="836"/>
      <c r="O34"/>
      <c r="Q34" s="3"/>
      <c r="T34" s="100"/>
      <c r="U34" s="43"/>
      <c r="V34" s="838"/>
      <c r="W34" s="838"/>
      <c r="X34" s="42"/>
      <c r="Y34" s="100"/>
      <c r="AA34" s="1">
        <f>P37+Q40+R43+S40+T46+U43+Y43+Y40+Z37+AA40+V41+U37</f>
        <v>0</v>
      </c>
      <c r="AH34" s="3"/>
      <c r="AK34" s="100"/>
      <c r="AL34" s="43"/>
      <c r="AM34" s="838"/>
      <c r="AN34" s="838"/>
      <c r="AO34" s="42"/>
      <c r="AP34" s="100"/>
      <c r="AR34" s="1">
        <f>AG37+AH40+AI43+AJ40+AK46+AL43+AP40+AP43+AQ37+AR40+AM41+AL37</f>
        <v>0</v>
      </c>
      <c r="AY34"/>
      <c r="AZ34"/>
      <c r="BA34"/>
      <c r="BB34"/>
      <c r="BC34"/>
      <c r="BD34"/>
      <c r="BE34"/>
      <c r="BF34"/>
      <c r="BG34"/>
      <c r="BH34"/>
      <c r="BI34"/>
      <c r="BJ34"/>
      <c r="CG34" s="1"/>
      <c r="CH34" s="1"/>
    </row>
    <row r="35" spans="3:86" ht="24.15" customHeight="1" thickTop="1" x14ac:dyDescent="0.3">
      <c r="C35"/>
      <c r="D35"/>
      <c r="E35"/>
      <c r="F35"/>
      <c r="G35"/>
      <c r="H35"/>
      <c r="I35"/>
      <c r="J35" s="855" t="s">
        <v>5</v>
      </c>
      <c r="K35" s="1200"/>
      <c r="L35" s="857"/>
      <c r="M35" s="857">
        <f>P37+Q40+S40+R43+U43+T46+Z37+AA40+Y40+Y43+AG37+AH40+AI43+AJ40+AK46+AL43+AP43+AP40+AR40+AQ37+V41+AM41+U37+AL37</f>
        <v>0</v>
      </c>
      <c r="N35" s="858"/>
      <c r="O35"/>
      <c r="Q35" s="3"/>
      <c r="T35" s="101"/>
      <c r="U35" s="43"/>
      <c r="V35" s="779"/>
      <c r="W35" s="779"/>
      <c r="X35" s="44"/>
      <c r="Y35" s="101"/>
      <c r="AH35" s="3"/>
      <c r="AK35" s="101"/>
      <c r="AL35" s="43"/>
      <c r="AM35" s="779"/>
      <c r="AN35" s="779"/>
      <c r="AO35" s="44"/>
      <c r="AP35" s="101"/>
      <c r="AY35"/>
      <c r="AZ35"/>
      <c r="BA35"/>
      <c r="BB35"/>
      <c r="BC35"/>
      <c r="BD35"/>
      <c r="BE35"/>
      <c r="BF35"/>
      <c r="BG35"/>
      <c r="BH35"/>
      <c r="BI35"/>
      <c r="BJ35"/>
      <c r="CG35" s="1"/>
      <c r="CH35" s="1"/>
    </row>
    <row r="36" spans="3:86" ht="24.15" customHeight="1" thickBot="1" x14ac:dyDescent="0.35">
      <c r="C36"/>
      <c r="D36"/>
      <c r="E36"/>
      <c r="F36"/>
      <c r="G36"/>
      <c r="H36"/>
      <c r="I36"/>
      <c r="J36" s="776" t="s">
        <v>54</v>
      </c>
      <c r="K36" s="768"/>
      <c r="L36" s="767"/>
      <c r="M36" s="767">
        <f>U34+V34+X34+U35+V35+X35+U36+V36+X36</f>
        <v>0</v>
      </c>
      <c r="N36" s="778"/>
      <c r="O36"/>
      <c r="P36" s="93"/>
      <c r="Q36" s="93"/>
      <c r="R36" s="93"/>
      <c r="S36" s="93"/>
      <c r="T36" s="102"/>
      <c r="U36" s="45"/>
      <c r="V36" s="780"/>
      <c r="W36" s="780"/>
      <c r="X36" s="46"/>
      <c r="Y36" s="103"/>
      <c r="Z36" s="93"/>
      <c r="AA36" s="93"/>
      <c r="AB36" s="93"/>
      <c r="AC36" s="93"/>
      <c r="AG36" s="93"/>
      <c r="AH36" s="93"/>
      <c r="AI36" s="93"/>
      <c r="AJ36" s="93"/>
      <c r="AK36" s="102"/>
      <c r="AL36" s="45"/>
      <c r="AM36" s="780"/>
      <c r="AN36" s="780"/>
      <c r="AO36" s="46"/>
      <c r="AP36" s="103"/>
      <c r="AQ36" s="93"/>
      <c r="AR36" s="93"/>
      <c r="AS36" s="93"/>
      <c r="AT36" s="93"/>
      <c r="AX36" s="95"/>
      <c r="AY36"/>
      <c r="AZ36"/>
      <c r="BA36"/>
      <c r="BB36"/>
      <c r="BC36"/>
      <c r="BD36"/>
      <c r="BE36"/>
      <c r="BF36"/>
      <c r="BG36"/>
      <c r="BH36"/>
      <c r="BI36"/>
      <c r="BJ36"/>
      <c r="CG36" s="1"/>
      <c r="CH36" s="1"/>
    </row>
    <row r="37" spans="3:86" ht="24.15" customHeight="1" thickTop="1" x14ac:dyDescent="0.3">
      <c r="C37"/>
      <c r="D37"/>
      <c r="E37"/>
      <c r="F37"/>
      <c r="G37"/>
      <c r="H37"/>
      <c r="I37"/>
      <c r="J37" s="776" t="s">
        <v>55</v>
      </c>
      <c r="K37" s="768"/>
      <c r="L37" s="767"/>
      <c r="M37" s="767">
        <f>AL34+AM34+AO34+AL35+AM35+AO35+AL36+AM36+AO36</f>
        <v>0</v>
      </c>
      <c r="N37" s="778"/>
      <c r="O37"/>
      <c r="P37" s="727"/>
      <c r="Q37" s="783"/>
      <c r="R37" s="787" t="e">
        <f>P37/M35</f>
        <v>#DIV/0!</v>
      </c>
      <c r="S37" s="788"/>
      <c r="T37" s="95"/>
      <c r="U37" s="791"/>
      <c r="V37" s="792"/>
      <c r="W37" s="797" t="e">
        <f>U37/$M$35</f>
        <v>#DIV/0!</v>
      </c>
      <c r="X37" s="798"/>
      <c r="Y37" s="95"/>
      <c r="Z37" s="727"/>
      <c r="AA37" s="728"/>
      <c r="AB37" s="803" t="e">
        <f>Z37/M35</f>
        <v>#DIV/0!</v>
      </c>
      <c r="AC37" s="804"/>
      <c r="AG37" s="727"/>
      <c r="AH37" s="783"/>
      <c r="AI37" s="787" t="e">
        <f>AG37/M35</f>
        <v>#DIV/0!</v>
      </c>
      <c r="AJ37" s="788"/>
      <c r="AK37" s="95"/>
      <c r="AL37" s="791"/>
      <c r="AM37" s="792"/>
      <c r="AN37" s="797" t="e">
        <f>AL37/$M$35</f>
        <v>#DIV/0!</v>
      </c>
      <c r="AO37" s="798"/>
      <c r="AP37" s="95"/>
      <c r="AQ37" s="727"/>
      <c r="AR37" s="728"/>
      <c r="AS37" s="803" t="e">
        <f>AQ37/M35</f>
        <v>#DIV/0!</v>
      </c>
      <c r="AT37" s="804"/>
      <c r="AX37" s="95"/>
      <c r="AY37" s="96"/>
      <c r="BA37"/>
      <c r="BB37"/>
      <c r="BC37"/>
      <c r="BD37"/>
      <c r="BE37"/>
      <c r="BF37"/>
      <c r="BG37"/>
      <c r="BH37"/>
      <c r="BI37"/>
      <c r="BJ37"/>
      <c r="CG37" s="1"/>
      <c r="CH37" s="1"/>
    </row>
    <row r="38" spans="3:86" ht="24.15" customHeight="1" thickBot="1" x14ac:dyDescent="0.35">
      <c r="C38"/>
      <c r="D38"/>
      <c r="E38"/>
      <c r="F38"/>
      <c r="G38"/>
      <c r="H38"/>
      <c r="I38"/>
      <c r="J38" s="345" t="s">
        <v>60</v>
      </c>
      <c r="K38" s="346"/>
      <c r="L38" s="347"/>
      <c r="M38" s="781" t="e">
        <f>M37/M35</f>
        <v>#DIV/0!</v>
      </c>
      <c r="N38" s="782"/>
      <c r="O38"/>
      <c r="P38" s="729"/>
      <c r="Q38" s="784"/>
      <c r="R38" s="787"/>
      <c r="S38" s="788"/>
      <c r="T38" s="95"/>
      <c r="U38" s="793"/>
      <c r="V38" s="794"/>
      <c r="W38" s="799"/>
      <c r="X38" s="800"/>
      <c r="Y38" s="95"/>
      <c r="Z38" s="729"/>
      <c r="AA38" s="730"/>
      <c r="AB38" s="787"/>
      <c r="AC38" s="788"/>
      <c r="AG38" s="729"/>
      <c r="AH38" s="784"/>
      <c r="AI38" s="787"/>
      <c r="AJ38" s="788"/>
      <c r="AK38" s="95"/>
      <c r="AL38" s="793"/>
      <c r="AM38" s="794"/>
      <c r="AN38" s="799"/>
      <c r="AO38" s="800"/>
      <c r="AP38" s="95"/>
      <c r="AQ38" s="729"/>
      <c r="AR38" s="730"/>
      <c r="AS38" s="787"/>
      <c r="AT38" s="788"/>
      <c r="AX38" s="95"/>
      <c r="AY38" s="96"/>
      <c r="BA38"/>
      <c r="BB38"/>
      <c r="BC38"/>
      <c r="BD38"/>
      <c r="BE38"/>
      <c r="BF38"/>
      <c r="BG38"/>
      <c r="BH38"/>
      <c r="BI38"/>
      <c r="BJ38"/>
      <c r="CG38" s="1"/>
      <c r="CH38" s="1"/>
    </row>
    <row r="39" spans="3:86" ht="21.6" customHeight="1" thickTop="1" thickBot="1" x14ac:dyDescent="0.35">
      <c r="C39"/>
      <c r="D39"/>
      <c r="E39"/>
      <c r="F39"/>
      <c r="G39"/>
      <c r="H39"/>
      <c r="I39"/>
      <c r="J39" s="805" t="s">
        <v>61</v>
      </c>
      <c r="K39" s="806"/>
      <c r="L39" s="805"/>
      <c r="M39" s="1195" t="e">
        <f>(S40+U43+Y40+AJ40+AL43+AP40)/M35</f>
        <v>#DIV/0!</v>
      </c>
      <c r="N39" s="1195"/>
      <c r="O39"/>
      <c r="P39" s="785"/>
      <c r="Q39" s="786"/>
      <c r="R39" s="789"/>
      <c r="S39" s="790"/>
      <c r="T39" s="95"/>
      <c r="U39" s="795"/>
      <c r="V39" s="796"/>
      <c r="W39" s="801"/>
      <c r="X39" s="802"/>
      <c r="Y39" s="95"/>
      <c r="Z39" s="731"/>
      <c r="AA39" s="732"/>
      <c r="AB39" s="789"/>
      <c r="AC39" s="790"/>
      <c r="AG39" s="785"/>
      <c r="AH39" s="786"/>
      <c r="AI39" s="789"/>
      <c r="AJ39" s="790"/>
      <c r="AK39" s="95"/>
      <c r="AL39" s="795"/>
      <c r="AM39" s="796"/>
      <c r="AN39" s="801"/>
      <c r="AO39" s="802"/>
      <c r="AP39" s="95"/>
      <c r="AQ39" s="731"/>
      <c r="AR39" s="732"/>
      <c r="AS39" s="789"/>
      <c r="AT39" s="790"/>
      <c r="AX39" s="95"/>
      <c r="AY39" s="96"/>
      <c r="BA39"/>
      <c r="BB39"/>
      <c r="BC39"/>
      <c r="BD39"/>
      <c r="BE39"/>
      <c r="BF39"/>
      <c r="BG39"/>
      <c r="BH39"/>
      <c r="BI39"/>
      <c r="BJ39"/>
      <c r="CG39" s="1"/>
      <c r="CH39" s="1"/>
    </row>
    <row r="40" spans="3:86" ht="21.6" customHeight="1" thickTop="1" thickBot="1" x14ac:dyDescent="0.35">
      <c r="C40"/>
      <c r="D40"/>
      <c r="E40"/>
      <c r="F40"/>
      <c r="G40"/>
      <c r="H40"/>
      <c r="I40"/>
      <c r="J40" s="767" t="s">
        <v>62</v>
      </c>
      <c r="K40" s="768"/>
      <c r="L40" s="767"/>
      <c r="M40" s="1194" t="e">
        <f>(+Q40+R43+T46+Y43+AA40+AH40+AI43+AK46+AP43+AR40)/M35</f>
        <v>#DIV/0!</v>
      </c>
      <c r="N40" s="1194"/>
      <c r="O40"/>
      <c r="P40" s="95"/>
      <c r="Q40" s="764"/>
      <c r="R40" s="751" t="e">
        <f>Q40/M35</f>
        <v>#DIV/0!</v>
      </c>
      <c r="S40" s="810"/>
      <c r="T40" s="813" t="e">
        <f>S40/M35</f>
        <v>#DIV/0!</v>
      </c>
      <c r="U40" s="95"/>
      <c r="V40" s="809"/>
      <c r="W40" s="809"/>
      <c r="X40" s="95"/>
      <c r="Y40" s="815"/>
      <c r="Z40" s="813" t="e">
        <f>Y40/M35</f>
        <v>#DIV/0!</v>
      </c>
      <c r="AA40" s="724"/>
      <c r="AB40" s="751" t="e">
        <f>AA40/M35</f>
        <v>#DIV/0!</v>
      </c>
      <c r="AC40" s="95"/>
      <c r="AG40" s="95"/>
      <c r="AH40" s="764"/>
      <c r="AI40" s="751" t="e">
        <f>AH40/M35</f>
        <v>#DIV/0!</v>
      </c>
      <c r="AJ40" s="810"/>
      <c r="AK40" s="813" t="e">
        <f>AJ40/M35</f>
        <v>#DIV/0!</v>
      </c>
      <c r="AL40" s="95"/>
      <c r="AM40" s="809"/>
      <c r="AN40" s="809"/>
      <c r="AO40" s="95"/>
      <c r="AP40" s="815"/>
      <c r="AQ40" s="813" t="e">
        <f>AP40/M35</f>
        <v>#DIV/0!</v>
      </c>
      <c r="AR40" s="724"/>
      <c r="AS40" s="751" t="e">
        <f>AR40/M35</f>
        <v>#DIV/0!</v>
      </c>
      <c r="AT40" s="95"/>
      <c r="AX40" s="95"/>
      <c r="AY40" s="96"/>
      <c r="BC40" s="1"/>
      <c r="BD40" s="1"/>
      <c r="BE40" s="1"/>
      <c r="CG40"/>
      <c r="CH40" s="1"/>
    </row>
    <row r="41" spans="3:86" ht="18.45" customHeight="1" thickTop="1" x14ac:dyDescent="0.3">
      <c r="C41"/>
      <c r="D41"/>
      <c r="E41"/>
      <c r="F41"/>
      <c r="G41"/>
      <c r="H41" s="114"/>
      <c r="I41"/>
      <c r="J41" s="767" t="s">
        <v>64</v>
      </c>
      <c r="K41" s="768"/>
      <c r="L41" s="767"/>
      <c r="M41" s="1194" t="e">
        <f>(U37+AL37)/M35</f>
        <v>#DIV/0!</v>
      </c>
      <c r="N41" s="1194"/>
      <c r="O41"/>
      <c r="P41" s="95"/>
      <c r="Q41" s="765"/>
      <c r="R41" s="751"/>
      <c r="S41" s="811"/>
      <c r="T41" s="814"/>
      <c r="U41" s="95"/>
      <c r="V41" s="771"/>
      <c r="W41" s="771"/>
      <c r="X41" s="95"/>
      <c r="Y41" s="811"/>
      <c r="Z41" s="814"/>
      <c r="AA41" s="725"/>
      <c r="AB41" s="751"/>
      <c r="AC41" s="95"/>
      <c r="AG41" s="95"/>
      <c r="AH41" s="765"/>
      <c r="AI41" s="751"/>
      <c r="AJ41" s="811"/>
      <c r="AK41" s="814"/>
      <c r="AL41" s="95"/>
      <c r="AM41" s="771"/>
      <c r="AN41" s="771"/>
      <c r="AO41" s="95"/>
      <c r="AP41" s="811"/>
      <c r="AQ41" s="814"/>
      <c r="AR41" s="725"/>
      <c r="AS41" s="751"/>
      <c r="AT41" s="95"/>
      <c r="AX41" s="95"/>
      <c r="AY41" s="96"/>
      <c r="BC41" s="1"/>
      <c r="BD41" s="1"/>
      <c r="BE41" s="1"/>
      <c r="CG41"/>
      <c r="CH41" s="1"/>
    </row>
    <row r="42" spans="3:86" ht="21.6" customHeight="1" thickBot="1" x14ac:dyDescent="0.35">
      <c r="C42"/>
      <c r="D42"/>
      <c r="E42"/>
      <c r="F42"/>
      <c r="G42"/>
      <c r="H42"/>
      <c r="I42"/>
      <c r="J42" s="767" t="s">
        <v>65</v>
      </c>
      <c r="K42" s="768"/>
      <c r="L42" s="767"/>
      <c r="M42" s="1194" t="e">
        <f>(P37+Z37+AG37+AQ37)/M35</f>
        <v>#DIV/0!</v>
      </c>
      <c r="N42" s="1194"/>
      <c r="O42"/>
      <c r="P42" s="95"/>
      <c r="Q42" s="766"/>
      <c r="R42" s="752"/>
      <c r="S42" s="812"/>
      <c r="T42" s="814"/>
      <c r="U42" s="95"/>
      <c r="V42" s="772" t="e">
        <f>V41/M35</f>
        <v>#DIV/0!</v>
      </c>
      <c r="W42" s="772"/>
      <c r="X42" s="95"/>
      <c r="Y42" s="812"/>
      <c r="Z42" s="814"/>
      <c r="AA42" s="726"/>
      <c r="AB42" s="752"/>
      <c r="AC42" s="95"/>
      <c r="AG42" s="95"/>
      <c r="AH42" s="766"/>
      <c r="AI42" s="752"/>
      <c r="AJ42" s="812"/>
      <c r="AK42" s="814"/>
      <c r="AL42" s="95"/>
      <c r="AM42" s="772" t="e">
        <f>AM41/M35</f>
        <v>#DIV/0!</v>
      </c>
      <c r="AN42" s="772"/>
      <c r="AO42" s="95"/>
      <c r="AP42" s="812"/>
      <c r="AQ42" s="814"/>
      <c r="AR42" s="726"/>
      <c r="AS42" s="752"/>
      <c r="AT42" s="95"/>
      <c r="AX42" s="95"/>
      <c r="AY42" s="96"/>
      <c r="BC42" s="1"/>
      <c r="BD42" s="1"/>
      <c r="BE42" s="1"/>
      <c r="CG42"/>
      <c r="CH42" s="1"/>
    </row>
    <row r="43" spans="3:86" ht="21.6" customHeight="1" thickTop="1" thickBot="1" x14ac:dyDescent="0.35">
      <c r="C43"/>
      <c r="D43"/>
      <c r="E43"/>
      <c r="F43"/>
      <c r="G43"/>
      <c r="H43"/>
      <c r="I43" s="206" t="e">
        <f>SUM(M39:N43)</f>
        <v>#DIV/0!</v>
      </c>
      <c r="J43" s="767" t="s">
        <v>66</v>
      </c>
      <c r="K43" s="768"/>
      <c r="L43" s="767"/>
      <c r="M43" s="1194" t="e">
        <f>(V41+AM41)/M35</f>
        <v>#DIV/0!</v>
      </c>
      <c r="N43" s="1194"/>
      <c r="O43"/>
      <c r="P43" s="95"/>
      <c r="Q43" s="95"/>
      <c r="R43" s="764"/>
      <c r="S43" s="733" t="e">
        <f>R43/M35</f>
        <v>#DIV/0!</v>
      </c>
      <c r="T43" s="734"/>
      <c r="U43" s="738"/>
      <c r="V43" s="739"/>
      <c r="W43" s="742" t="e">
        <f>U43/M35</f>
        <v>#DIV/0!</v>
      </c>
      <c r="X43" s="742"/>
      <c r="Y43" s="744"/>
      <c r="Z43" s="745"/>
      <c r="AA43" s="750" t="e">
        <f>Y43/M35</f>
        <v>#DIV/0!</v>
      </c>
      <c r="AB43" s="95"/>
      <c r="AC43" s="95"/>
      <c r="AG43" s="95"/>
      <c r="AH43" s="95"/>
      <c r="AI43" s="764"/>
      <c r="AJ43" s="733" t="e">
        <f>AI43/M35</f>
        <v>#DIV/0!</v>
      </c>
      <c r="AK43" s="734"/>
      <c r="AL43" s="738"/>
      <c r="AM43" s="739"/>
      <c r="AN43" s="742" t="e">
        <f>AL43/M35</f>
        <v>#DIV/0!</v>
      </c>
      <c r="AO43" s="742"/>
      <c r="AP43" s="744"/>
      <c r="AQ43" s="745"/>
      <c r="AR43" s="750" t="e">
        <f>AP43/M35</f>
        <v>#DIV/0!</v>
      </c>
      <c r="AS43" s="95"/>
      <c r="AT43" s="95"/>
      <c r="AX43" s="95"/>
      <c r="AY43" s="96"/>
      <c r="BC43" s="1"/>
      <c r="BD43" s="1"/>
      <c r="BE43" s="1"/>
      <c r="CG43"/>
      <c r="CH43" s="1"/>
    </row>
    <row r="44" spans="3:86" ht="15.6" thickTop="1" thickBot="1" x14ac:dyDescent="0.35">
      <c r="C44"/>
      <c r="D44"/>
      <c r="E44"/>
      <c r="F44"/>
      <c r="G44"/>
      <c r="H44"/>
      <c r="I44"/>
      <c r="J44"/>
      <c r="K44"/>
      <c r="L44"/>
      <c r="M44"/>
      <c r="N44"/>
      <c r="O44"/>
      <c r="P44" s="95"/>
      <c r="Q44" s="95"/>
      <c r="R44" s="765"/>
      <c r="S44" s="735"/>
      <c r="T44" s="736"/>
      <c r="U44" s="738"/>
      <c r="V44" s="739"/>
      <c r="W44" s="742"/>
      <c r="X44" s="742"/>
      <c r="Y44" s="746"/>
      <c r="Z44" s="747"/>
      <c r="AA44" s="751"/>
      <c r="AB44" s="95"/>
      <c r="AC44" s="95"/>
      <c r="AG44" s="95"/>
      <c r="AH44" s="95"/>
      <c r="AI44" s="765"/>
      <c r="AJ44" s="735"/>
      <c r="AK44" s="736"/>
      <c r="AL44" s="738"/>
      <c r="AM44" s="739"/>
      <c r="AN44" s="742"/>
      <c r="AO44" s="742"/>
      <c r="AP44" s="746"/>
      <c r="AQ44" s="747"/>
      <c r="AR44" s="751"/>
      <c r="AS44" s="95"/>
      <c r="AT44" s="95"/>
      <c r="AX44" s="95"/>
      <c r="AY44" s="96"/>
      <c r="BC44" s="1"/>
      <c r="BD44" s="1"/>
      <c r="BE44" s="1"/>
      <c r="CG44" s="1"/>
      <c r="CH44" s="1"/>
    </row>
    <row r="45" spans="3:86" ht="15.6" thickTop="1" thickBot="1" x14ac:dyDescent="0.35">
      <c r="C45"/>
      <c r="D45"/>
      <c r="E45"/>
      <c r="F45"/>
      <c r="G45"/>
      <c r="H45"/>
      <c r="I45"/>
      <c r="J45"/>
      <c r="K45"/>
      <c r="L45"/>
      <c r="M45"/>
      <c r="N45"/>
      <c r="O45"/>
      <c r="P45" s="95"/>
      <c r="Q45" s="95"/>
      <c r="R45" s="766"/>
      <c r="S45" s="737"/>
      <c r="T45" s="736"/>
      <c r="U45" s="740"/>
      <c r="V45" s="741"/>
      <c r="W45" s="743"/>
      <c r="X45" s="743"/>
      <c r="Y45" s="748"/>
      <c r="Z45" s="749"/>
      <c r="AA45" s="752"/>
      <c r="AB45" s="95"/>
      <c r="AC45" s="95"/>
      <c r="AD45" s="343"/>
      <c r="AG45" s="95"/>
      <c r="AH45" s="95"/>
      <c r="AI45" s="766"/>
      <c r="AJ45" s="737"/>
      <c r="AK45" s="736"/>
      <c r="AL45" s="740"/>
      <c r="AM45" s="741"/>
      <c r="AN45" s="743"/>
      <c r="AO45" s="743"/>
      <c r="AP45" s="748"/>
      <c r="AQ45" s="749"/>
      <c r="AR45" s="752"/>
      <c r="AS45" s="95"/>
      <c r="AT45" s="95"/>
      <c r="AU45"/>
      <c r="AV45"/>
      <c r="AW45"/>
      <c r="AX45" s="95"/>
      <c r="AY45" s="96"/>
      <c r="BC45" s="1"/>
      <c r="BD45" s="1"/>
      <c r="BE45" s="1"/>
      <c r="BM45" s="1"/>
      <c r="BN45" s="3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3:86" ht="15" thickTop="1" x14ac:dyDescent="0.3">
      <c r="C46"/>
      <c r="D46"/>
      <c r="E46"/>
      <c r="F46"/>
      <c r="G46"/>
      <c r="H46"/>
      <c r="I46"/>
      <c r="J46"/>
      <c r="K46"/>
      <c r="L46"/>
      <c r="M46"/>
      <c r="N46"/>
      <c r="O46"/>
      <c r="P46" s="95"/>
      <c r="Q46" s="97"/>
      <c r="R46" s="97"/>
      <c r="S46" s="97"/>
      <c r="T46" s="744"/>
      <c r="U46" s="753"/>
      <c r="V46" s="754"/>
      <c r="W46" s="760" t="e">
        <f>T46/M35</f>
        <v>#DIV/0!</v>
      </c>
      <c r="X46" s="760"/>
      <c r="Y46" s="734"/>
      <c r="Z46" s="97"/>
      <c r="AA46" s="97"/>
      <c r="AB46" s="95"/>
      <c r="AC46" s="95"/>
      <c r="AD46" s="343"/>
      <c r="AE46" s="2"/>
      <c r="AG46" s="95"/>
      <c r="AH46" s="97"/>
      <c r="AI46" s="97"/>
      <c r="AJ46" s="97"/>
      <c r="AK46" s="744"/>
      <c r="AL46" s="753"/>
      <c r="AM46" s="754"/>
      <c r="AN46" s="760" t="e">
        <f>AK46/M35</f>
        <v>#DIV/0!</v>
      </c>
      <c r="AO46" s="760"/>
      <c r="AP46" s="734"/>
      <c r="AQ46" s="97"/>
      <c r="AR46" s="97"/>
      <c r="AS46" s="95"/>
      <c r="AT46" s="95"/>
      <c r="AU46"/>
      <c r="AV46"/>
      <c r="AW46"/>
      <c r="AX46" s="95"/>
      <c r="AY46" s="96"/>
      <c r="BC46" s="1"/>
      <c r="BD46" s="1"/>
      <c r="BE46" s="1"/>
    </row>
    <row r="47" spans="3:86" x14ac:dyDescent="0.3">
      <c r="C47"/>
      <c r="D47"/>
      <c r="E47"/>
      <c r="F47"/>
      <c r="G47"/>
      <c r="H47"/>
      <c r="I47"/>
      <c r="J47"/>
      <c r="K47"/>
      <c r="L47"/>
      <c r="M47"/>
      <c r="N47"/>
      <c r="O47"/>
      <c r="P47" s="95"/>
      <c r="Q47" s="97"/>
      <c r="R47" s="97"/>
      <c r="S47" s="97"/>
      <c r="T47" s="746"/>
      <c r="U47" s="755"/>
      <c r="V47" s="756"/>
      <c r="W47" s="761"/>
      <c r="X47" s="761"/>
      <c r="Y47" s="736"/>
      <c r="Z47" s="97"/>
      <c r="AA47" s="97"/>
      <c r="AB47" s="95"/>
      <c r="AC47" s="95"/>
      <c r="AD47" s="343"/>
      <c r="AE47" s="2"/>
      <c r="AG47" s="95"/>
      <c r="AH47" s="97"/>
      <c r="AI47" s="97"/>
      <c r="AJ47" s="97"/>
      <c r="AK47" s="746"/>
      <c r="AL47" s="755"/>
      <c r="AM47" s="756"/>
      <c r="AN47" s="761"/>
      <c r="AO47" s="761"/>
      <c r="AP47" s="736"/>
      <c r="AQ47" s="97"/>
      <c r="AR47" s="97"/>
      <c r="AS47" s="95"/>
      <c r="AT47" s="95"/>
      <c r="AU47"/>
      <c r="AV47"/>
      <c r="AW47"/>
      <c r="AX47" s="95"/>
      <c r="AY47" s="96"/>
      <c r="BC47" s="1"/>
      <c r="BD47" s="1"/>
      <c r="BE47" s="1"/>
    </row>
    <row r="48" spans="3:86" ht="15" thickBot="1" x14ac:dyDescent="0.35">
      <c r="C48"/>
      <c r="D48"/>
      <c r="E48"/>
      <c r="F48"/>
      <c r="G48"/>
      <c r="H48"/>
      <c r="I48"/>
      <c r="J48"/>
      <c r="K48"/>
      <c r="L48"/>
      <c r="M48"/>
      <c r="N48"/>
      <c r="O48"/>
      <c r="P48" s="95"/>
      <c r="Q48" s="97"/>
      <c r="R48" s="97"/>
      <c r="S48" s="97"/>
      <c r="T48" s="757"/>
      <c r="U48" s="758"/>
      <c r="V48" s="759"/>
      <c r="W48" s="762"/>
      <c r="X48" s="762"/>
      <c r="Y48" s="763"/>
      <c r="Z48" s="97"/>
      <c r="AA48" s="97"/>
      <c r="AB48" s="95"/>
      <c r="AC48" s="95"/>
      <c r="AD48" s="343"/>
      <c r="AE48" s="2"/>
      <c r="AG48" s="95"/>
      <c r="AH48" s="97"/>
      <c r="AI48" s="97"/>
      <c r="AJ48" s="97"/>
      <c r="AK48" s="757"/>
      <c r="AL48" s="758"/>
      <c r="AM48" s="759"/>
      <c r="AN48" s="762"/>
      <c r="AO48" s="762"/>
      <c r="AP48" s="763"/>
      <c r="AQ48" s="97"/>
      <c r="AR48" s="97"/>
      <c r="AS48" s="95"/>
      <c r="AT48" s="95"/>
      <c r="AX48" s="95"/>
      <c r="AY48" s="96"/>
      <c r="BC48" s="1"/>
      <c r="BD48" s="1"/>
      <c r="BE48" s="1"/>
    </row>
    <row r="49" spans="3:86" ht="15" thickTop="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Q49" s="3"/>
      <c r="AD49" s="343"/>
      <c r="AE49" s="2"/>
      <c r="BC49" s="1"/>
      <c r="BD49" s="1"/>
      <c r="BE49" s="1"/>
    </row>
    <row r="50" spans="3:86" customFormat="1" ht="13.2" x14ac:dyDescent="0.25"/>
    <row r="51" spans="3:86" ht="15" thickBot="1" x14ac:dyDescent="0.35">
      <c r="C51"/>
      <c r="D51"/>
      <c r="E51"/>
      <c r="F51"/>
      <c r="G51"/>
      <c r="H51"/>
      <c r="I51"/>
      <c r="J51"/>
      <c r="K51"/>
      <c r="L51"/>
      <c r="M51"/>
      <c r="N51"/>
      <c r="O51"/>
      <c r="Q51" s="3"/>
      <c r="BC51" s="1"/>
      <c r="BD51" s="1"/>
      <c r="BE51" s="1"/>
    </row>
    <row r="52" spans="3:86" ht="21.6" customHeight="1" thickTop="1" thickBot="1" x14ac:dyDescent="0.35">
      <c r="C52"/>
      <c r="D52"/>
      <c r="E52" s="13"/>
      <c r="J52" s="871" t="s">
        <v>128</v>
      </c>
      <c r="K52" s="1175"/>
      <c r="L52" s="1175"/>
      <c r="M52" s="818"/>
      <c r="N52" s="819"/>
      <c r="O52" s="343"/>
      <c r="Q52" s="3"/>
      <c r="S52" s="1176" t="s">
        <v>54</v>
      </c>
      <c r="T52" s="1177"/>
      <c r="U52" s="1177"/>
      <c r="V52" s="1178"/>
      <c r="W52" s="1179"/>
      <c r="X52" s="1180"/>
      <c r="Y52" s="817"/>
      <c r="Z52" s="1181"/>
      <c r="AE52"/>
      <c r="AF52"/>
      <c r="AG52"/>
      <c r="AH52"/>
      <c r="AI52"/>
      <c r="AJ52" s="1182" t="s">
        <v>55</v>
      </c>
      <c r="AK52" s="1183"/>
      <c r="AL52" s="1183"/>
      <c r="AM52" s="1184"/>
      <c r="AN52" s="1185"/>
      <c r="AO52" s="1186"/>
      <c r="AP52" s="1183"/>
      <c r="AQ52" s="1187"/>
      <c r="AX52"/>
      <c r="AY52"/>
      <c r="AZ52"/>
      <c r="BA52"/>
      <c r="BB52"/>
      <c r="BC52"/>
      <c r="BD52"/>
      <c r="BE52"/>
      <c r="BF52"/>
      <c r="BG52"/>
      <c r="BH52"/>
      <c r="BI52"/>
      <c r="BJ52"/>
      <c r="CG52" s="1"/>
      <c r="CH52" s="1"/>
    </row>
    <row r="53" spans="3:86" ht="29.1" customHeight="1" thickTop="1" thickBot="1" x14ac:dyDescent="0.35">
      <c r="C53"/>
      <c r="D53"/>
      <c r="E53" s="13"/>
      <c r="H53"/>
      <c r="I53"/>
      <c r="J53" s="348" t="s">
        <v>56</v>
      </c>
      <c r="K53" s="1188"/>
      <c r="L53" s="1189"/>
      <c r="M53"/>
      <c r="N53"/>
      <c r="O53"/>
      <c r="Q53" s="3"/>
      <c r="S53"/>
      <c r="T53"/>
      <c r="U53"/>
      <c r="V53" s="342"/>
      <c r="W53" s="342"/>
      <c r="X53" s="342"/>
      <c r="Y53" s="342"/>
      <c r="Z53" s="342"/>
      <c r="AE53"/>
      <c r="AF53"/>
      <c r="AG53"/>
      <c r="AH53"/>
      <c r="AI53"/>
      <c r="AJ53"/>
      <c r="AK53"/>
      <c r="AL53"/>
      <c r="AM53"/>
      <c r="AN53"/>
      <c r="AO53"/>
      <c r="AP53"/>
      <c r="AQ53"/>
      <c r="AX53"/>
      <c r="AY53"/>
      <c r="AZ53"/>
      <c r="BA53"/>
      <c r="BB53"/>
      <c r="BC53"/>
      <c r="BD53"/>
      <c r="BE53"/>
      <c r="BF53"/>
      <c r="BG53"/>
      <c r="BH53"/>
      <c r="BI53"/>
      <c r="BJ53"/>
      <c r="CG53" s="1"/>
      <c r="CH53" s="1"/>
    </row>
    <row r="54" spans="3:86" ht="16.8" thickTop="1" thickBot="1" x14ac:dyDescent="0.35">
      <c r="C54"/>
      <c r="D54"/>
      <c r="E54"/>
      <c r="F54"/>
      <c r="G54"/>
      <c r="H54"/>
      <c r="I54"/>
      <c r="J54"/>
      <c r="K54"/>
      <c r="L54"/>
      <c r="M54"/>
      <c r="N54"/>
      <c r="O54"/>
      <c r="Q54" s="3"/>
      <c r="AD54" s="343"/>
      <c r="AE54" s="2"/>
      <c r="AH54" s="349"/>
      <c r="AI54" s="343"/>
      <c r="BC54" s="1"/>
      <c r="BD54" s="1"/>
      <c r="BE54" s="1"/>
    </row>
    <row r="55" spans="3:86" ht="23.7" customHeight="1" thickTop="1" thickBot="1" x14ac:dyDescent="0.35">
      <c r="C55"/>
      <c r="D55"/>
      <c r="E55"/>
      <c r="F55"/>
      <c r="G55"/>
      <c r="H55"/>
      <c r="I55"/>
      <c r="J55" s="1190" t="s">
        <v>59</v>
      </c>
      <c r="K55" s="1191"/>
      <c r="L55" s="1191"/>
      <c r="M55" s="1192"/>
      <c r="N55" s="1193"/>
      <c r="O55"/>
      <c r="Q55" s="3"/>
      <c r="T55" s="39" t="s">
        <v>57</v>
      </c>
      <c r="U55" s="99"/>
      <c r="V55" s="837"/>
      <c r="W55" s="837"/>
      <c r="X55" s="99"/>
      <c r="Y55" s="40" t="s">
        <v>58</v>
      </c>
      <c r="AA55" s="1">
        <f>U56+V56+X56+U57+V57+X57+U58+V58+X58</f>
        <v>0</v>
      </c>
      <c r="AH55" s="3"/>
      <c r="AK55" s="39" t="s">
        <v>57</v>
      </c>
      <c r="AL55" s="99"/>
      <c r="AM55" s="837"/>
      <c r="AN55" s="837"/>
      <c r="AO55" s="99"/>
      <c r="AP55" s="40" t="s">
        <v>58</v>
      </c>
      <c r="AR55" s="1">
        <f>AL56+AM56+AO56+AL57+AM57+AO57+AL58+AM58+AO58</f>
        <v>0</v>
      </c>
      <c r="BC55" s="1"/>
      <c r="BD55" s="1"/>
      <c r="BE55" s="1"/>
    </row>
    <row r="56" spans="3:86" ht="23.7" customHeight="1" thickTop="1" x14ac:dyDescent="0.3">
      <c r="C56"/>
      <c r="D56"/>
      <c r="E56"/>
      <c r="F56"/>
      <c r="G56"/>
      <c r="H56"/>
      <c r="I56"/>
      <c r="J56" s="1196" t="s">
        <v>5</v>
      </c>
      <c r="K56" s="806"/>
      <c r="L56" s="805"/>
      <c r="M56" s="1265">
        <f>P59+Q62+S62+R65+U65+T68+V63+Y65+Y62+AA62+Z59+AG59+AH62+AJ62+AI65+AL65+AK68+AP65+AP62+AQ59+AR62+AM63+U59+AL59</f>
        <v>0</v>
      </c>
      <c r="N56" s="1197"/>
      <c r="O56"/>
      <c r="Q56" s="3"/>
      <c r="T56" s="100"/>
      <c r="U56" s="43"/>
      <c r="V56" s="838"/>
      <c r="W56" s="838"/>
      <c r="X56" s="42"/>
      <c r="Y56" s="100"/>
      <c r="AA56" s="1">
        <f>P59+Q62+S62+R65+U65+T68+V63+U59+Z59+Y62+Y65+AA62</f>
        <v>0</v>
      </c>
      <c r="AH56" s="3"/>
      <c r="AK56" s="100"/>
      <c r="AL56" s="43"/>
      <c r="AM56" s="838"/>
      <c r="AN56" s="838"/>
      <c r="AO56" s="42"/>
      <c r="AP56" s="100"/>
      <c r="AR56" s="1">
        <f>AG59+AH62+AJ62+AI65+AK68+AL65+AM63+AP65+AP62+AR62+AQ59+AL59</f>
        <v>0</v>
      </c>
      <c r="BC56" s="1"/>
      <c r="BD56" s="1"/>
      <c r="BE56" s="1"/>
    </row>
    <row r="57" spans="3:86" ht="23.7" customHeight="1" x14ac:dyDescent="0.3">
      <c r="C57"/>
      <c r="D57"/>
      <c r="E57"/>
      <c r="F57"/>
      <c r="G57"/>
      <c r="H57"/>
      <c r="I57"/>
      <c r="J57" s="776" t="s">
        <v>54</v>
      </c>
      <c r="K57" s="768"/>
      <c r="L57" s="767"/>
      <c r="M57" s="767">
        <f>U56+V56+X56+U57+V57+X57+U58+V58+X58</f>
        <v>0</v>
      </c>
      <c r="N57" s="778"/>
      <c r="O57"/>
      <c r="Q57" s="3"/>
      <c r="T57" s="101"/>
      <c r="U57" s="43"/>
      <c r="V57" s="779"/>
      <c r="W57" s="779"/>
      <c r="X57" s="44"/>
      <c r="Y57" s="101"/>
      <c r="AH57" s="3"/>
      <c r="AK57" s="101"/>
      <c r="AL57" s="43"/>
      <c r="AM57" s="779"/>
      <c r="AN57" s="779"/>
      <c r="AO57" s="44"/>
      <c r="AP57" s="101"/>
      <c r="BC57" s="1"/>
      <c r="BD57" s="1"/>
      <c r="BE57" s="1"/>
    </row>
    <row r="58" spans="3:86" ht="23.7" customHeight="1" thickBot="1" x14ac:dyDescent="0.35">
      <c r="C58"/>
      <c r="D58"/>
      <c r="E58"/>
      <c r="F58"/>
      <c r="G58"/>
      <c r="H58"/>
      <c r="I58"/>
      <c r="J58" s="776" t="s">
        <v>55</v>
      </c>
      <c r="K58" s="768"/>
      <c r="L58" s="767"/>
      <c r="M58" s="767">
        <f>AL56+AM56+AO56+AL57+AM57+AO57+AL58+AM58+AO58</f>
        <v>0</v>
      </c>
      <c r="N58" s="778"/>
      <c r="O58"/>
      <c r="P58" s="93"/>
      <c r="Q58" s="93"/>
      <c r="R58" s="93"/>
      <c r="S58" s="93"/>
      <c r="T58" s="102"/>
      <c r="U58" s="45"/>
      <c r="V58" s="780"/>
      <c r="W58" s="780"/>
      <c r="X58" s="46"/>
      <c r="Y58" s="103"/>
      <c r="Z58" s="93"/>
      <c r="AA58" s="93"/>
      <c r="AB58" s="93"/>
      <c r="AC58" s="93"/>
      <c r="AG58" s="93"/>
      <c r="AH58" s="93"/>
      <c r="AI58" s="93"/>
      <c r="AJ58" s="93"/>
      <c r="AK58" s="102"/>
      <c r="AL58" s="45"/>
      <c r="AM58" s="780"/>
      <c r="AN58" s="780"/>
      <c r="AO58" s="46"/>
      <c r="AP58" s="103"/>
      <c r="AQ58" s="93"/>
      <c r="AR58" s="93"/>
      <c r="AS58" s="93"/>
      <c r="AT58" s="93"/>
      <c r="BC58" s="1"/>
      <c r="BD58" s="1"/>
      <c r="BE58" s="1"/>
    </row>
    <row r="59" spans="3:86" ht="23.7" customHeight="1" thickTop="1" thickBot="1" x14ac:dyDescent="0.35">
      <c r="C59"/>
      <c r="D59"/>
      <c r="E59"/>
      <c r="F59"/>
      <c r="G59"/>
      <c r="H59"/>
      <c r="I59"/>
      <c r="J59" s="345" t="s">
        <v>60</v>
      </c>
      <c r="K59" s="346"/>
      <c r="L59" s="347"/>
      <c r="M59" s="781" t="e">
        <f>M58/M56</f>
        <v>#DIV/0!</v>
      </c>
      <c r="N59" s="782"/>
      <c r="O59"/>
      <c r="P59" s="727"/>
      <c r="Q59" s="783"/>
      <c r="R59" s="787" t="e">
        <f>P59/M57</f>
        <v>#DIV/0!</v>
      </c>
      <c r="S59" s="788"/>
      <c r="T59" s="95"/>
      <c r="U59" s="791"/>
      <c r="V59" s="792"/>
      <c r="W59" s="797" t="e">
        <f>U59/$M$35</f>
        <v>#DIV/0!</v>
      </c>
      <c r="X59" s="798"/>
      <c r="Y59" s="95"/>
      <c r="Z59" s="727"/>
      <c r="AA59" s="728"/>
      <c r="AB59" s="803" t="e">
        <f>Z59/M57</f>
        <v>#DIV/0!</v>
      </c>
      <c r="AC59" s="804"/>
      <c r="AG59" s="727"/>
      <c r="AH59" s="783"/>
      <c r="AI59" s="787" t="e">
        <f>AG59/M57</f>
        <v>#DIV/0!</v>
      </c>
      <c r="AJ59" s="788"/>
      <c r="AK59" s="95"/>
      <c r="AL59" s="791"/>
      <c r="AM59" s="792"/>
      <c r="AN59" s="797" t="e">
        <f>AL59/$M$35</f>
        <v>#DIV/0!</v>
      </c>
      <c r="AO59" s="798"/>
      <c r="AP59" s="95"/>
      <c r="AQ59" s="727"/>
      <c r="AR59" s="728"/>
      <c r="AS59" s="803" t="e">
        <f>AQ59/M57</f>
        <v>#DIV/0!</v>
      </c>
      <c r="AT59" s="804"/>
      <c r="BC59" s="1"/>
      <c r="BD59" s="1"/>
      <c r="BE59" s="1"/>
    </row>
    <row r="60" spans="3:86" ht="16.2" thickTop="1" x14ac:dyDescent="0.3">
      <c r="C60"/>
      <c r="D60"/>
      <c r="E60"/>
      <c r="F60"/>
      <c r="G60"/>
      <c r="H60"/>
      <c r="I60"/>
      <c r="J60" s="805" t="s">
        <v>61</v>
      </c>
      <c r="K60" s="806"/>
      <c r="L60" s="805"/>
      <c r="M60" s="1195" t="e">
        <f>(S62+U65+Y62+AJ62+AL65+AP62)/M56</f>
        <v>#DIV/0!</v>
      </c>
      <c r="N60" s="1195"/>
      <c r="O60"/>
      <c r="P60" s="729"/>
      <c r="Q60" s="784"/>
      <c r="R60" s="787"/>
      <c r="S60" s="788"/>
      <c r="T60" s="95"/>
      <c r="U60" s="793"/>
      <c r="V60" s="794"/>
      <c r="W60" s="799"/>
      <c r="X60" s="800"/>
      <c r="Y60" s="95"/>
      <c r="Z60" s="729"/>
      <c r="AA60" s="730"/>
      <c r="AB60" s="787"/>
      <c r="AC60" s="788"/>
      <c r="AG60" s="729"/>
      <c r="AH60" s="784"/>
      <c r="AI60" s="787"/>
      <c r="AJ60" s="788"/>
      <c r="AK60" s="95"/>
      <c r="AL60" s="793"/>
      <c r="AM60" s="794"/>
      <c r="AN60" s="799"/>
      <c r="AO60" s="800"/>
      <c r="AP60" s="95"/>
      <c r="AQ60" s="729"/>
      <c r="AR60" s="730"/>
      <c r="AS60" s="787"/>
      <c r="AT60" s="788"/>
      <c r="BC60" s="1"/>
      <c r="BD60" s="1"/>
      <c r="BE60" s="1"/>
    </row>
    <row r="61" spans="3:86" ht="16.2" thickBot="1" x14ac:dyDescent="0.35">
      <c r="C61"/>
      <c r="D61"/>
      <c r="E61"/>
      <c r="F61"/>
      <c r="G61"/>
      <c r="H61"/>
      <c r="I61"/>
      <c r="J61" s="767" t="s">
        <v>62</v>
      </c>
      <c r="K61" s="768"/>
      <c r="L61" s="767"/>
      <c r="M61" s="1194" t="e">
        <f>(Q62+R65+T68+Y65+AA62+AH62+AI65+AK68+AP65+AR62)/M56</f>
        <v>#DIV/0!</v>
      </c>
      <c r="N61" s="1194"/>
      <c r="O61"/>
      <c r="P61" s="785"/>
      <c r="Q61" s="786"/>
      <c r="R61" s="789"/>
      <c r="S61" s="790"/>
      <c r="T61" s="95"/>
      <c r="U61" s="795"/>
      <c r="V61" s="796"/>
      <c r="W61" s="801"/>
      <c r="X61" s="802"/>
      <c r="Y61" s="95"/>
      <c r="Z61" s="731"/>
      <c r="AA61" s="732"/>
      <c r="AB61" s="789"/>
      <c r="AC61" s="790"/>
      <c r="AG61" s="785"/>
      <c r="AH61" s="786"/>
      <c r="AI61" s="789"/>
      <c r="AJ61" s="790"/>
      <c r="AK61" s="95"/>
      <c r="AL61" s="795"/>
      <c r="AM61" s="796"/>
      <c r="AN61" s="801"/>
      <c r="AO61" s="802"/>
      <c r="AP61" s="95"/>
      <c r="AQ61" s="731"/>
      <c r="AR61" s="732"/>
      <c r="AS61" s="789"/>
      <c r="AT61" s="790"/>
      <c r="BC61" s="1"/>
      <c r="BD61" s="1"/>
      <c r="BE61" s="1"/>
    </row>
    <row r="62" spans="3:86" ht="16.8" thickTop="1" thickBot="1" x14ac:dyDescent="0.35">
      <c r="C62"/>
      <c r="D62"/>
      <c r="E62"/>
      <c r="F62"/>
      <c r="G62"/>
      <c r="H62"/>
      <c r="I62"/>
      <c r="J62" s="767" t="s">
        <v>64</v>
      </c>
      <c r="K62" s="768"/>
      <c r="L62" s="767"/>
      <c r="M62" s="1194" t="e">
        <f>(U59+AL59)/M56</f>
        <v>#DIV/0!</v>
      </c>
      <c r="N62" s="1194"/>
      <c r="O62"/>
      <c r="P62" s="95"/>
      <c r="Q62" s="764"/>
      <c r="R62" s="751" t="e">
        <f>Q62/M57</f>
        <v>#DIV/0!</v>
      </c>
      <c r="S62" s="810"/>
      <c r="T62" s="813" t="e">
        <f>S62/M57</f>
        <v>#DIV/0!</v>
      </c>
      <c r="U62" s="95"/>
      <c r="V62" s="809"/>
      <c r="W62" s="809"/>
      <c r="X62" s="95"/>
      <c r="Y62" s="815"/>
      <c r="Z62" s="813" t="e">
        <f>Y62/M57</f>
        <v>#DIV/0!</v>
      </c>
      <c r="AA62" s="724"/>
      <c r="AB62" s="751" t="e">
        <f>AA62/M57</f>
        <v>#DIV/0!</v>
      </c>
      <c r="AC62" s="95"/>
      <c r="AG62" s="95"/>
      <c r="AH62" s="764"/>
      <c r="AI62" s="751" t="e">
        <f>AH62/M57</f>
        <v>#DIV/0!</v>
      </c>
      <c r="AJ62" s="810"/>
      <c r="AK62" s="813" t="e">
        <f>AJ62/M57</f>
        <v>#DIV/0!</v>
      </c>
      <c r="AL62" s="95"/>
      <c r="AM62" s="809"/>
      <c r="AN62" s="809"/>
      <c r="AO62" s="95"/>
      <c r="AP62" s="815"/>
      <c r="AQ62" s="813" t="e">
        <f>AP62/M57</f>
        <v>#DIV/0!</v>
      </c>
      <c r="AR62" s="724"/>
      <c r="AS62" s="751" t="e">
        <f>AR62/M57</f>
        <v>#DIV/0!</v>
      </c>
      <c r="AT62" s="95"/>
      <c r="BC62" s="1"/>
      <c r="BD62" s="1"/>
      <c r="BE62" s="1"/>
    </row>
    <row r="63" spans="3:86" ht="16.2" thickTop="1" x14ac:dyDescent="0.3">
      <c r="C63"/>
      <c r="D63"/>
      <c r="E63"/>
      <c r="F63"/>
      <c r="G63"/>
      <c r="H63"/>
      <c r="I63"/>
      <c r="J63" s="767" t="s">
        <v>65</v>
      </c>
      <c r="K63" s="768"/>
      <c r="L63" s="767"/>
      <c r="M63" s="1194" t="e">
        <f>(P59+Z59+AG59+AQ59)/M56</f>
        <v>#DIV/0!</v>
      </c>
      <c r="N63" s="1194"/>
      <c r="O63"/>
      <c r="P63" s="95"/>
      <c r="Q63" s="765"/>
      <c r="R63" s="751"/>
      <c r="S63" s="811"/>
      <c r="T63" s="814"/>
      <c r="U63" s="95"/>
      <c r="V63" s="771"/>
      <c r="W63" s="771"/>
      <c r="X63" s="95"/>
      <c r="Y63" s="811"/>
      <c r="Z63" s="814"/>
      <c r="AA63" s="725"/>
      <c r="AB63" s="751"/>
      <c r="AC63" s="95"/>
      <c r="AG63" s="95"/>
      <c r="AH63" s="765"/>
      <c r="AI63" s="751"/>
      <c r="AJ63" s="811"/>
      <c r="AK63" s="814"/>
      <c r="AL63" s="95"/>
      <c r="AM63" s="771"/>
      <c r="AN63" s="771"/>
      <c r="AO63" s="95"/>
      <c r="AP63" s="811"/>
      <c r="AQ63" s="814"/>
      <c r="AR63" s="725"/>
      <c r="AS63" s="751"/>
      <c r="AT63" s="95"/>
      <c r="BC63" s="1"/>
      <c r="BD63" s="1"/>
      <c r="BE63" s="1"/>
    </row>
    <row r="64" spans="3:86" ht="16.2" thickBot="1" x14ac:dyDescent="0.35">
      <c r="C64"/>
      <c r="D64"/>
      <c r="E64"/>
      <c r="F64"/>
      <c r="G64"/>
      <c r="H64"/>
      <c r="I64" s="206" t="e">
        <f>SUM(M60:N64)</f>
        <v>#DIV/0!</v>
      </c>
      <c r="J64" s="767" t="s">
        <v>74</v>
      </c>
      <c r="K64" s="768"/>
      <c r="L64" s="767"/>
      <c r="M64" s="1194" t="e">
        <f>(V63+AM63)/M56</f>
        <v>#DIV/0!</v>
      </c>
      <c r="N64" s="1194"/>
      <c r="O64"/>
      <c r="P64" s="95"/>
      <c r="Q64" s="766"/>
      <c r="R64" s="752"/>
      <c r="S64" s="812"/>
      <c r="T64" s="814"/>
      <c r="U64" s="95"/>
      <c r="V64" s="772" t="e">
        <f>V63/M57</f>
        <v>#DIV/0!</v>
      </c>
      <c r="W64" s="772"/>
      <c r="X64" s="95"/>
      <c r="Y64" s="812"/>
      <c r="Z64" s="814"/>
      <c r="AA64" s="726"/>
      <c r="AB64" s="752"/>
      <c r="AC64" s="95"/>
      <c r="AG64" s="95"/>
      <c r="AH64" s="766"/>
      <c r="AI64" s="752"/>
      <c r="AJ64" s="812"/>
      <c r="AK64" s="814"/>
      <c r="AL64" s="95"/>
      <c r="AM64" s="772" t="e">
        <f>AM63/M57</f>
        <v>#DIV/0!</v>
      </c>
      <c r="AN64" s="772"/>
      <c r="AO64" s="95"/>
      <c r="AP64" s="812"/>
      <c r="AQ64" s="814"/>
      <c r="AR64" s="726"/>
      <c r="AS64" s="752"/>
      <c r="AT64" s="95"/>
      <c r="BC64" s="1"/>
      <c r="BD64" s="1"/>
      <c r="BE64" s="1"/>
    </row>
    <row r="65" spans="3:86" ht="15.6" thickTop="1" thickBot="1" x14ac:dyDescent="0.35">
      <c r="C65"/>
      <c r="D65"/>
      <c r="E65"/>
      <c r="F65"/>
      <c r="G65"/>
      <c r="H65"/>
      <c r="I65"/>
      <c r="J65"/>
      <c r="K65"/>
      <c r="L65"/>
      <c r="M65"/>
      <c r="N65"/>
      <c r="O65"/>
      <c r="P65" s="95"/>
      <c r="Q65" s="95"/>
      <c r="R65" s="764"/>
      <c r="S65" s="733" t="e">
        <f>R65/M57</f>
        <v>#DIV/0!</v>
      </c>
      <c r="T65" s="734"/>
      <c r="U65" s="738"/>
      <c r="V65" s="739"/>
      <c r="W65" s="742" t="e">
        <f>U65/M57</f>
        <v>#DIV/0!</v>
      </c>
      <c r="X65" s="742"/>
      <c r="Y65" s="744"/>
      <c r="Z65" s="745"/>
      <c r="AA65" s="750" t="e">
        <f>Y65/M57</f>
        <v>#DIV/0!</v>
      </c>
      <c r="AB65" s="95"/>
      <c r="AC65" s="95"/>
      <c r="AG65" s="95"/>
      <c r="AH65" s="95"/>
      <c r="AI65" s="764"/>
      <c r="AJ65" s="733" t="e">
        <f>AI65/M57</f>
        <v>#DIV/0!</v>
      </c>
      <c r="AK65" s="734"/>
      <c r="AL65" s="738"/>
      <c r="AM65" s="739"/>
      <c r="AN65" s="742" t="e">
        <f>AL65/M57</f>
        <v>#DIV/0!</v>
      </c>
      <c r="AO65" s="742"/>
      <c r="AP65" s="744"/>
      <c r="AQ65" s="745"/>
      <c r="AR65" s="750" t="e">
        <f>AP65/M57</f>
        <v>#DIV/0!</v>
      </c>
      <c r="AS65" s="95"/>
      <c r="AT65" s="95"/>
      <c r="BC65" s="1"/>
      <c r="BD65" s="1"/>
      <c r="BE65" s="1"/>
    </row>
    <row r="66" spans="3:86" ht="15.6" thickTop="1" thickBot="1" x14ac:dyDescent="0.35">
      <c r="C66"/>
      <c r="D66"/>
      <c r="E66"/>
      <c r="F66"/>
      <c r="G66"/>
      <c r="H66"/>
      <c r="I66"/>
      <c r="J66"/>
      <c r="K66"/>
      <c r="L66"/>
      <c r="M66"/>
      <c r="N66"/>
      <c r="O66"/>
      <c r="P66" s="95"/>
      <c r="Q66" s="95"/>
      <c r="R66" s="765"/>
      <c r="S66" s="735"/>
      <c r="T66" s="736"/>
      <c r="U66" s="738"/>
      <c r="V66" s="739"/>
      <c r="W66" s="742"/>
      <c r="X66" s="742"/>
      <c r="Y66" s="746"/>
      <c r="Z66" s="747"/>
      <c r="AA66" s="751"/>
      <c r="AB66" s="95"/>
      <c r="AC66" s="95"/>
      <c r="AG66" s="95"/>
      <c r="AH66" s="95"/>
      <c r="AI66" s="765"/>
      <c r="AJ66" s="735"/>
      <c r="AK66" s="736"/>
      <c r="AL66" s="738"/>
      <c r="AM66" s="739"/>
      <c r="AN66" s="742"/>
      <c r="AO66" s="742"/>
      <c r="AP66" s="746"/>
      <c r="AQ66" s="747"/>
      <c r="AR66" s="751"/>
      <c r="AS66" s="95"/>
      <c r="AT66" s="95"/>
      <c r="BC66" s="1"/>
      <c r="BD66" s="1"/>
      <c r="BE66" s="1"/>
    </row>
    <row r="67" spans="3:86" ht="15.6" thickTop="1" thickBot="1" x14ac:dyDescent="0.35">
      <c r="C67"/>
      <c r="D67"/>
      <c r="E67"/>
      <c r="F67"/>
      <c r="G67"/>
      <c r="H67"/>
      <c r="I67"/>
      <c r="J67"/>
      <c r="K67"/>
      <c r="L67"/>
      <c r="M67"/>
      <c r="N67"/>
      <c r="O67"/>
      <c r="P67" s="95"/>
      <c r="Q67" s="95"/>
      <c r="R67" s="766"/>
      <c r="S67" s="737"/>
      <c r="T67" s="736"/>
      <c r="U67" s="740"/>
      <c r="V67" s="741"/>
      <c r="W67" s="743"/>
      <c r="X67" s="743"/>
      <c r="Y67" s="748"/>
      <c r="Z67" s="749"/>
      <c r="AA67" s="752"/>
      <c r="AB67" s="95"/>
      <c r="AC67" s="95"/>
      <c r="AD67" s="343"/>
      <c r="AG67" s="95"/>
      <c r="AH67" s="95"/>
      <c r="AI67" s="766"/>
      <c r="AJ67" s="737"/>
      <c r="AK67" s="736"/>
      <c r="AL67" s="740"/>
      <c r="AM67" s="741"/>
      <c r="AN67" s="743"/>
      <c r="AO67" s="743"/>
      <c r="AP67" s="748"/>
      <c r="AQ67" s="749"/>
      <c r="AR67" s="752"/>
      <c r="AS67" s="95"/>
      <c r="AT67" s="95"/>
      <c r="BC67" s="1"/>
      <c r="BD67" s="1"/>
      <c r="BE67" s="1"/>
    </row>
    <row r="68" spans="3:86" ht="15" thickTop="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 s="95"/>
      <c r="Q68" s="97"/>
      <c r="R68" s="97"/>
      <c r="S68" s="97"/>
      <c r="T68" s="744"/>
      <c r="U68" s="753"/>
      <c r="V68" s="754"/>
      <c r="W68" s="760" t="e">
        <f>T68/M57</f>
        <v>#DIV/0!</v>
      </c>
      <c r="X68" s="760"/>
      <c r="Y68" s="734"/>
      <c r="Z68" s="97"/>
      <c r="AA68" s="97"/>
      <c r="AB68" s="95"/>
      <c r="AC68" s="95"/>
      <c r="AD68" s="343"/>
      <c r="AE68" s="2"/>
      <c r="AG68" s="95"/>
      <c r="AH68" s="97"/>
      <c r="AI68" s="97"/>
      <c r="AJ68" s="97"/>
      <c r="AK68" s="744"/>
      <c r="AL68" s="753"/>
      <c r="AM68" s="754"/>
      <c r="AN68" s="760" t="e">
        <f>AK68/M57</f>
        <v>#DIV/0!</v>
      </c>
      <c r="AO68" s="760"/>
      <c r="AP68" s="734"/>
      <c r="AQ68" s="97"/>
      <c r="AR68" s="97"/>
      <c r="AS68" s="95"/>
      <c r="AT68" s="95"/>
      <c r="BC68" s="1"/>
      <c r="BD68" s="1"/>
      <c r="BE68" s="1"/>
    </row>
    <row r="69" spans="3:86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 s="95"/>
      <c r="Q69" s="97"/>
      <c r="R69" s="97"/>
      <c r="S69" s="97"/>
      <c r="T69" s="746"/>
      <c r="U69" s="755"/>
      <c r="V69" s="756"/>
      <c r="W69" s="761"/>
      <c r="X69" s="761"/>
      <c r="Y69" s="736"/>
      <c r="Z69" s="97"/>
      <c r="AA69" s="97"/>
      <c r="AB69" s="95"/>
      <c r="AC69" s="95"/>
      <c r="AD69" s="343"/>
      <c r="AE69" s="2"/>
      <c r="AG69" s="95"/>
      <c r="AH69" s="97"/>
      <c r="AI69" s="97"/>
      <c r="AJ69" s="97"/>
      <c r="AK69" s="746"/>
      <c r="AL69" s="755"/>
      <c r="AM69" s="756"/>
      <c r="AN69" s="761"/>
      <c r="AO69" s="761"/>
      <c r="AP69" s="736"/>
      <c r="AQ69" s="97"/>
      <c r="AR69" s="97"/>
      <c r="AS69" s="95"/>
      <c r="AT69" s="95"/>
      <c r="BC69" s="1"/>
      <c r="BD69" s="1"/>
      <c r="BE69" s="1"/>
    </row>
    <row r="70" spans="3:86" ht="15" thickBot="1" x14ac:dyDescent="0.35">
      <c r="D70"/>
      <c r="E70"/>
      <c r="F70"/>
      <c r="G70"/>
      <c r="H70"/>
      <c r="I70"/>
      <c r="J70"/>
      <c r="K70"/>
      <c r="L70"/>
      <c r="M70"/>
      <c r="N70"/>
      <c r="P70" s="95"/>
      <c r="Q70" s="97"/>
      <c r="R70" s="97"/>
      <c r="S70" s="97"/>
      <c r="T70" s="757"/>
      <c r="U70" s="758"/>
      <c r="V70" s="759"/>
      <c r="W70" s="762"/>
      <c r="X70" s="762"/>
      <c r="Y70" s="763"/>
      <c r="Z70" s="97"/>
      <c r="AA70" s="97"/>
      <c r="AB70" s="95"/>
      <c r="AC70" s="95"/>
      <c r="AD70" s="343"/>
      <c r="AE70" s="2"/>
      <c r="AG70" s="95"/>
      <c r="AH70" s="97"/>
      <c r="AI70" s="97"/>
      <c r="AJ70" s="97"/>
      <c r="AK70" s="757"/>
      <c r="AL70" s="758"/>
      <c r="AM70" s="759"/>
      <c r="AN70" s="762"/>
      <c r="AO70" s="762"/>
      <c r="AP70" s="763"/>
      <c r="AQ70" s="97"/>
      <c r="AR70" s="97"/>
      <c r="AS70" s="95"/>
      <c r="AT70" s="95"/>
      <c r="BC70" s="1"/>
      <c r="BD70" s="1"/>
      <c r="BE70" s="1"/>
    </row>
    <row r="71" spans="3:86" ht="15.6" thickTop="1" thickBot="1" x14ac:dyDescent="0.35">
      <c r="D71"/>
      <c r="E71"/>
      <c r="F71"/>
      <c r="G71"/>
      <c r="H71"/>
      <c r="I71"/>
      <c r="J71"/>
      <c r="K71"/>
      <c r="L71"/>
      <c r="M71"/>
      <c r="N71"/>
      <c r="P71" s="343"/>
      <c r="Q71" s="97"/>
      <c r="R71" s="97"/>
      <c r="S71" s="97"/>
      <c r="T71" s="242"/>
      <c r="U71" s="242"/>
      <c r="V71" s="242"/>
      <c r="W71" s="243"/>
      <c r="X71" s="243"/>
      <c r="Y71" s="243"/>
      <c r="Z71" s="97"/>
      <c r="AA71" s="97"/>
      <c r="AB71" s="343"/>
      <c r="AC71" s="343"/>
      <c r="AD71" s="343"/>
      <c r="AE71" s="2"/>
      <c r="AG71" s="343"/>
      <c r="AH71" s="97"/>
      <c r="AI71" s="97"/>
      <c r="AJ71" s="97"/>
      <c r="AK71" s="242"/>
      <c r="AL71" s="242"/>
      <c r="AM71" s="242"/>
      <c r="AN71" s="243"/>
      <c r="AO71" s="243"/>
      <c r="AP71" s="243"/>
      <c r="AQ71" s="97"/>
      <c r="AR71" s="97"/>
      <c r="AS71" s="343"/>
      <c r="AT71" s="343"/>
      <c r="BC71" s="1"/>
      <c r="BD71" s="1"/>
      <c r="BE71" s="1"/>
    </row>
    <row r="72" spans="3:86" ht="21.6" customHeight="1" thickTop="1" thickBot="1" x14ac:dyDescent="0.35">
      <c r="C72"/>
      <c r="D72"/>
      <c r="E72" s="13"/>
      <c r="J72" s="871" t="s">
        <v>137</v>
      </c>
      <c r="K72" s="1175"/>
      <c r="L72" s="1175"/>
      <c r="M72" s="818"/>
      <c r="N72" s="819"/>
      <c r="O72" s="343"/>
      <c r="Q72" s="3"/>
      <c r="S72" s="1176" t="s">
        <v>54</v>
      </c>
      <c r="T72" s="1177"/>
      <c r="U72" s="1177"/>
      <c r="V72" s="1178"/>
      <c r="W72" s="1179"/>
      <c r="X72" s="1180"/>
      <c r="Y72" s="817"/>
      <c r="Z72" s="1181"/>
      <c r="AE72"/>
      <c r="AF72"/>
      <c r="AG72"/>
      <c r="AH72"/>
      <c r="AI72"/>
      <c r="AJ72" s="1182" t="s">
        <v>55</v>
      </c>
      <c r="AK72" s="1183"/>
      <c r="AL72" s="1183"/>
      <c r="AM72" s="1184"/>
      <c r="AN72" s="1185"/>
      <c r="AO72" s="1186"/>
      <c r="AP72" s="1183"/>
      <c r="AQ72" s="1187"/>
      <c r="AX72"/>
      <c r="AY72"/>
      <c r="AZ72"/>
      <c r="BA72"/>
      <c r="BB72"/>
      <c r="BC72"/>
      <c r="BD72"/>
      <c r="BE72"/>
      <c r="BF72"/>
      <c r="BG72"/>
      <c r="BH72"/>
      <c r="BI72"/>
      <c r="BJ72"/>
      <c r="CG72" s="1"/>
      <c r="CH72" s="1"/>
    </row>
    <row r="73" spans="3:86" ht="29.1" customHeight="1" thickTop="1" thickBot="1" x14ac:dyDescent="0.35">
      <c r="C73"/>
      <c r="D73"/>
      <c r="E73" s="13"/>
      <c r="H73"/>
      <c r="I73"/>
      <c r="J73" s="348" t="s">
        <v>56</v>
      </c>
      <c r="K73" s="1188"/>
      <c r="L73" s="1189"/>
      <c r="M73" s="350"/>
      <c r="N73"/>
      <c r="O73"/>
      <c r="Q73" s="3"/>
      <c r="S73"/>
      <c r="T73"/>
      <c r="U73"/>
      <c r="V73" s="342"/>
      <c r="W73" s="342"/>
      <c r="X73" s="342"/>
      <c r="Y73" s="342"/>
      <c r="Z73" s="342"/>
      <c r="AE73"/>
      <c r="AF73"/>
      <c r="AG73"/>
      <c r="AH73"/>
      <c r="AI73"/>
      <c r="AJ73"/>
      <c r="AK73"/>
      <c r="AL73"/>
      <c r="AM73"/>
      <c r="AN73"/>
      <c r="AO73"/>
      <c r="AP73"/>
      <c r="AQ73"/>
      <c r="AX73"/>
      <c r="AY73"/>
      <c r="AZ73"/>
      <c r="BA73"/>
      <c r="BB73"/>
      <c r="BC73"/>
      <c r="BD73"/>
      <c r="BE73"/>
      <c r="BF73"/>
      <c r="BG73"/>
      <c r="BH73"/>
      <c r="BI73"/>
      <c r="BJ73"/>
      <c r="CG73" s="1"/>
      <c r="CH73" s="1"/>
    </row>
    <row r="74" spans="3:86" ht="16.8" thickTop="1" thickBot="1" x14ac:dyDescent="0.35">
      <c r="C74"/>
      <c r="D74"/>
      <c r="E74"/>
      <c r="F74"/>
      <c r="G74"/>
      <c r="H74"/>
      <c r="I74"/>
      <c r="J74"/>
      <c r="K74"/>
      <c r="L74"/>
      <c r="M74"/>
      <c r="N74"/>
      <c r="O74"/>
      <c r="Q74" s="3"/>
      <c r="AD74" s="343"/>
      <c r="AE74" s="2"/>
      <c r="AH74" s="349"/>
      <c r="AI74" s="343"/>
      <c r="BC74" s="1"/>
      <c r="BD74" s="1"/>
      <c r="BE74" s="1"/>
    </row>
    <row r="75" spans="3:86" ht="23.7" customHeight="1" thickTop="1" thickBot="1" x14ac:dyDescent="0.35">
      <c r="C75"/>
      <c r="D75"/>
      <c r="E75"/>
      <c r="F75"/>
      <c r="G75"/>
      <c r="H75"/>
      <c r="I75"/>
      <c r="J75" s="1190" t="s">
        <v>59</v>
      </c>
      <c r="K75" s="1191"/>
      <c r="L75" s="1191"/>
      <c r="M75" s="1192"/>
      <c r="N75" s="1193"/>
      <c r="O75"/>
      <c r="Q75" s="3"/>
      <c r="T75" s="39" t="s">
        <v>57</v>
      </c>
      <c r="U75" s="99"/>
      <c r="V75" s="837"/>
      <c r="W75" s="837"/>
      <c r="X75" s="99"/>
      <c r="Y75" s="40" t="s">
        <v>58</v>
      </c>
      <c r="AA75" s="1">
        <f>U76+V76+X76+U77+V77+X77+U78+V78+X78</f>
        <v>0</v>
      </c>
      <c r="AH75" s="3"/>
      <c r="AK75" s="39" t="s">
        <v>57</v>
      </c>
      <c r="AL75" s="99"/>
      <c r="AM75" s="837"/>
      <c r="AN75" s="837"/>
      <c r="AO75" s="99"/>
      <c r="AP75" s="40" t="s">
        <v>58</v>
      </c>
      <c r="AR75" s="1">
        <f>AL76+AM76+AO76+AL77+AM77+AO77+AL78+AM78+AO78</f>
        <v>0</v>
      </c>
      <c r="BC75" s="1"/>
      <c r="BD75" s="1"/>
      <c r="BE75" s="1"/>
    </row>
    <row r="76" spans="3:86" ht="23.7" customHeight="1" thickTop="1" x14ac:dyDescent="0.3">
      <c r="C76"/>
      <c r="D76"/>
      <c r="E76"/>
      <c r="F76"/>
      <c r="G76"/>
      <c r="H76"/>
      <c r="I76"/>
      <c r="J76" s="1196" t="s">
        <v>5</v>
      </c>
      <c r="K76" s="806"/>
      <c r="L76" s="805"/>
      <c r="M76" s="805">
        <f>P79+Q82+S82+R85+U85+T88+V83+Y85+Y82+AA82+Z79+AG79+AH82+AJ82+AI85+AL85+AK88+AP85+AP82+AQ79+AR82+AM83+U79+AL79</f>
        <v>0</v>
      </c>
      <c r="N76" s="1197"/>
      <c r="O76"/>
      <c r="Q76" s="3"/>
      <c r="T76" s="100"/>
      <c r="U76" s="43"/>
      <c r="V76" s="838"/>
      <c r="W76" s="838"/>
      <c r="X76" s="42"/>
      <c r="Y76" s="100"/>
      <c r="AA76" s="1">
        <f>P79+Q82+S82+R85+U85+T88+V83+U79+Z79+Y82+Y85+AA82</f>
        <v>0</v>
      </c>
      <c r="AH76" s="3"/>
      <c r="AK76" s="100"/>
      <c r="AL76" s="43"/>
      <c r="AM76" s="838"/>
      <c r="AN76" s="838"/>
      <c r="AO76" s="42"/>
      <c r="AP76" s="100"/>
      <c r="AR76" s="1">
        <f>AG79+AH82+AJ82+AI85+AK88+AL85+AM83+AP85+AP82+AR82+AQ79+AL79</f>
        <v>0</v>
      </c>
      <c r="BC76" s="1"/>
      <c r="BD76" s="1"/>
      <c r="BE76" s="1"/>
    </row>
    <row r="77" spans="3:86" ht="23.7" customHeight="1" x14ac:dyDescent="0.3">
      <c r="C77"/>
      <c r="D77"/>
      <c r="E77"/>
      <c r="F77"/>
      <c r="G77"/>
      <c r="H77"/>
      <c r="I77"/>
      <c r="J77" s="776" t="s">
        <v>54</v>
      </c>
      <c r="K77" s="768"/>
      <c r="L77" s="767"/>
      <c r="M77" s="767">
        <f>U76+V76+X76+U77+V77+X77+U78+V78+X78</f>
        <v>0</v>
      </c>
      <c r="N77" s="778"/>
      <c r="O77"/>
      <c r="Q77" s="3"/>
      <c r="T77" s="101"/>
      <c r="U77" s="43"/>
      <c r="V77" s="779"/>
      <c r="W77" s="779"/>
      <c r="X77" s="44"/>
      <c r="Y77" s="101"/>
      <c r="AH77" s="3"/>
      <c r="AK77" s="101"/>
      <c r="AL77" s="43"/>
      <c r="AM77" s="779"/>
      <c r="AN77" s="779"/>
      <c r="AO77" s="44"/>
      <c r="AP77" s="101"/>
      <c r="BC77" s="1"/>
      <c r="BD77" s="1"/>
      <c r="BE77" s="1"/>
    </row>
    <row r="78" spans="3:86" ht="23.7" customHeight="1" thickBot="1" x14ac:dyDescent="0.35">
      <c r="C78"/>
      <c r="D78"/>
      <c r="E78"/>
      <c r="F78"/>
      <c r="G78"/>
      <c r="H78"/>
      <c r="I78"/>
      <c r="J78" s="776" t="s">
        <v>55</v>
      </c>
      <c r="K78" s="768"/>
      <c r="L78" s="767"/>
      <c r="M78" s="767">
        <f>AL76+AM76+AO76+AL77+AM77+AO77+AL78+AM78+AO78</f>
        <v>0</v>
      </c>
      <c r="N78" s="778"/>
      <c r="O78"/>
      <c r="P78" s="93"/>
      <c r="Q78" s="93"/>
      <c r="R78" s="93"/>
      <c r="S78" s="93"/>
      <c r="T78" s="102"/>
      <c r="U78" s="45"/>
      <c r="V78" s="780"/>
      <c r="W78" s="780"/>
      <c r="X78" s="46"/>
      <c r="Y78" s="103"/>
      <c r="Z78" s="93"/>
      <c r="AA78" s="93"/>
      <c r="AB78" s="93"/>
      <c r="AC78" s="93"/>
      <c r="AG78" s="93"/>
      <c r="AH78" s="93"/>
      <c r="AI78" s="93"/>
      <c r="AJ78" s="93"/>
      <c r="AK78" s="102"/>
      <c r="AL78" s="45"/>
      <c r="AM78" s="780"/>
      <c r="AN78" s="780"/>
      <c r="AO78" s="46"/>
      <c r="AP78" s="103"/>
      <c r="AQ78" s="93"/>
      <c r="AR78" s="93"/>
      <c r="AS78" s="93"/>
      <c r="AT78" s="93"/>
      <c r="BC78" s="1"/>
      <c r="BD78" s="1"/>
      <c r="BE78" s="1"/>
    </row>
    <row r="79" spans="3:86" ht="23.7" customHeight="1" thickTop="1" thickBot="1" x14ac:dyDescent="0.35">
      <c r="C79"/>
      <c r="D79"/>
      <c r="E79"/>
      <c r="F79"/>
      <c r="G79"/>
      <c r="H79"/>
      <c r="I79"/>
      <c r="J79" s="345" t="s">
        <v>60</v>
      </c>
      <c r="K79" s="346"/>
      <c r="L79" s="347"/>
      <c r="M79" s="781" t="e">
        <f>M78/M76</f>
        <v>#DIV/0!</v>
      </c>
      <c r="N79" s="782"/>
      <c r="O79"/>
      <c r="P79" s="727"/>
      <c r="Q79" s="783"/>
      <c r="R79" s="787" t="e">
        <f>P79/M77</f>
        <v>#DIV/0!</v>
      </c>
      <c r="S79" s="788"/>
      <c r="T79" s="95"/>
      <c r="U79" s="791"/>
      <c r="V79" s="792"/>
      <c r="W79" s="797" t="e">
        <f>U79/$M$35</f>
        <v>#DIV/0!</v>
      </c>
      <c r="X79" s="798"/>
      <c r="Y79" s="95"/>
      <c r="Z79" s="727"/>
      <c r="AA79" s="728"/>
      <c r="AB79" s="803" t="e">
        <f>Z79/M77</f>
        <v>#DIV/0!</v>
      </c>
      <c r="AC79" s="804"/>
      <c r="AG79" s="727"/>
      <c r="AH79" s="783"/>
      <c r="AI79" s="787" t="e">
        <f>AG79/M77</f>
        <v>#DIV/0!</v>
      </c>
      <c r="AJ79" s="788"/>
      <c r="AK79" s="95"/>
      <c r="AL79" s="791"/>
      <c r="AM79" s="792"/>
      <c r="AN79" s="797" t="e">
        <f>AL79/$M$35</f>
        <v>#DIV/0!</v>
      </c>
      <c r="AO79" s="798"/>
      <c r="AP79" s="95"/>
      <c r="AQ79" s="727"/>
      <c r="AR79" s="728"/>
      <c r="AS79" s="803" t="e">
        <f>AQ79/M77</f>
        <v>#DIV/0!</v>
      </c>
      <c r="AT79" s="804"/>
      <c r="BC79" s="1"/>
      <c r="BD79" s="1"/>
      <c r="BE79" s="1"/>
    </row>
    <row r="80" spans="3:86" ht="16.2" thickTop="1" x14ac:dyDescent="0.3">
      <c r="C80"/>
      <c r="D80"/>
      <c r="E80"/>
      <c r="F80"/>
      <c r="G80"/>
      <c r="H80"/>
      <c r="I80"/>
      <c r="J80" s="805" t="s">
        <v>61</v>
      </c>
      <c r="K80" s="806"/>
      <c r="L80" s="805"/>
      <c r="M80" s="1195" t="e">
        <f>(S82+U85+Y82+AJ82+AL85+AP82)/M76</f>
        <v>#DIV/0!</v>
      </c>
      <c r="N80" s="1195"/>
      <c r="O80"/>
      <c r="P80" s="729"/>
      <c r="Q80" s="784"/>
      <c r="R80" s="787"/>
      <c r="S80" s="788"/>
      <c r="T80" s="95"/>
      <c r="U80" s="793"/>
      <c r="V80" s="794"/>
      <c r="W80" s="799"/>
      <c r="X80" s="800"/>
      <c r="Y80" s="95"/>
      <c r="Z80" s="729"/>
      <c r="AA80" s="730"/>
      <c r="AB80" s="787"/>
      <c r="AC80" s="788"/>
      <c r="AG80" s="729"/>
      <c r="AH80" s="784"/>
      <c r="AI80" s="787"/>
      <c r="AJ80" s="788"/>
      <c r="AK80" s="95"/>
      <c r="AL80" s="793"/>
      <c r="AM80" s="794"/>
      <c r="AN80" s="799"/>
      <c r="AO80" s="800"/>
      <c r="AP80" s="95"/>
      <c r="AQ80" s="729"/>
      <c r="AR80" s="730"/>
      <c r="AS80" s="787"/>
      <c r="AT80" s="788"/>
      <c r="BC80" s="1"/>
      <c r="BD80" s="1"/>
      <c r="BE80" s="1"/>
    </row>
    <row r="81" spans="3:86" ht="16.2" thickBot="1" x14ac:dyDescent="0.35">
      <c r="C81"/>
      <c r="D81"/>
      <c r="E81"/>
      <c r="F81"/>
      <c r="G81"/>
      <c r="H81"/>
      <c r="I81"/>
      <c r="J81" s="767" t="s">
        <v>62</v>
      </c>
      <c r="K81" s="768"/>
      <c r="L81" s="767"/>
      <c r="M81" s="1194" t="e">
        <f>(Q82+R85+T88+Y85+AA82+AH82+AI85+AK88+AP85+AR82)/M76</f>
        <v>#DIV/0!</v>
      </c>
      <c r="N81" s="1194"/>
      <c r="O81"/>
      <c r="P81" s="785"/>
      <c r="Q81" s="786"/>
      <c r="R81" s="789"/>
      <c r="S81" s="790"/>
      <c r="T81" s="95"/>
      <c r="U81" s="795"/>
      <c r="V81" s="796"/>
      <c r="W81" s="801"/>
      <c r="X81" s="802"/>
      <c r="Y81" s="95"/>
      <c r="Z81" s="731"/>
      <c r="AA81" s="732"/>
      <c r="AB81" s="789"/>
      <c r="AC81" s="790"/>
      <c r="AG81" s="785"/>
      <c r="AH81" s="786"/>
      <c r="AI81" s="789"/>
      <c r="AJ81" s="790"/>
      <c r="AK81" s="95"/>
      <c r="AL81" s="795"/>
      <c r="AM81" s="796"/>
      <c r="AN81" s="801"/>
      <c r="AO81" s="802"/>
      <c r="AP81" s="95"/>
      <c r="AQ81" s="731"/>
      <c r="AR81" s="732"/>
      <c r="AS81" s="789"/>
      <c r="AT81" s="790"/>
      <c r="BC81" s="1"/>
      <c r="BD81" s="1"/>
      <c r="BE81" s="1"/>
    </row>
    <row r="82" spans="3:86" ht="16.8" thickTop="1" thickBot="1" x14ac:dyDescent="0.35">
      <c r="C82"/>
      <c r="D82"/>
      <c r="E82"/>
      <c r="F82"/>
      <c r="G82"/>
      <c r="H82"/>
      <c r="I82"/>
      <c r="J82" s="767" t="s">
        <v>64</v>
      </c>
      <c r="K82" s="768"/>
      <c r="L82" s="767"/>
      <c r="M82" s="1194" t="e">
        <f>(U79+AL79)/M76</f>
        <v>#DIV/0!</v>
      </c>
      <c r="N82" s="1194"/>
      <c r="O82"/>
      <c r="P82" s="95"/>
      <c r="Q82" s="764"/>
      <c r="R82" s="751" t="e">
        <f>Q82/M77</f>
        <v>#DIV/0!</v>
      </c>
      <c r="S82" s="810"/>
      <c r="T82" s="813" t="e">
        <f>S82/M77</f>
        <v>#DIV/0!</v>
      </c>
      <c r="U82" s="95"/>
      <c r="V82" s="809"/>
      <c r="W82" s="809"/>
      <c r="X82" s="95"/>
      <c r="Y82" s="815"/>
      <c r="Z82" s="813" t="e">
        <f>Y82/M77</f>
        <v>#DIV/0!</v>
      </c>
      <c r="AA82" s="724"/>
      <c r="AB82" s="751" t="e">
        <f>AA82/M77</f>
        <v>#DIV/0!</v>
      </c>
      <c r="AC82" s="95"/>
      <c r="AG82" s="95"/>
      <c r="AH82" s="764"/>
      <c r="AI82" s="751" t="e">
        <f>AH82/M77</f>
        <v>#DIV/0!</v>
      </c>
      <c r="AJ82" s="810"/>
      <c r="AK82" s="813" t="e">
        <f>AJ82/M77</f>
        <v>#DIV/0!</v>
      </c>
      <c r="AL82" s="95"/>
      <c r="AM82" s="809"/>
      <c r="AN82" s="809"/>
      <c r="AO82" s="95"/>
      <c r="AP82" s="815"/>
      <c r="AQ82" s="813" t="e">
        <f>AP82/M77</f>
        <v>#DIV/0!</v>
      </c>
      <c r="AR82" s="724"/>
      <c r="AS82" s="751" t="e">
        <f>AR82/M77</f>
        <v>#DIV/0!</v>
      </c>
      <c r="AT82" s="95"/>
      <c r="BC82" s="1"/>
      <c r="BD82" s="1"/>
      <c r="BE82" s="1"/>
    </row>
    <row r="83" spans="3:86" ht="16.2" thickTop="1" x14ac:dyDescent="0.3">
      <c r="C83"/>
      <c r="D83"/>
      <c r="E83"/>
      <c r="F83"/>
      <c r="G83"/>
      <c r="H83"/>
      <c r="I83"/>
      <c r="J83" s="767" t="s">
        <v>65</v>
      </c>
      <c r="K83" s="768"/>
      <c r="L83" s="767"/>
      <c r="M83" s="1194" t="e">
        <f>(P79+Z79+AG79+AQ79)/M76</f>
        <v>#DIV/0!</v>
      </c>
      <c r="N83" s="1194"/>
      <c r="O83"/>
      <c r="P83" s="95"/>
      <c r="Q83" s="765"/>
      <c r="R83" s="751"/>
      <c r="S83" s="811"/>
      <c r="T83" s="814"/>
      <c r="U83" s="95"/>
      <c r="V83" s="771"/>
      <c r="W83" s="771"/>
      <c r="X83" s="95"/>
      <c r="Y83" s="811"/>
      <c r="Z83" s="814"/>
      <c r="AA83" s="725"/>
      <c r="AB83" s="751"/>
      <c r="AC83" s="95"/>
      <c r="AG83" s="95"/>
      <c r="AH83" s="765"/>
      <c r="AI83" s="751"/>
      <c r="AJ83" s="811"/>
      <c r="AK83" s="814"/>
      <c r="AL83" s="95"/>
      <c r="AM83" s="771"/>
      <c r="AN83" s="771"/>
      <c r="AO83" s="95"/>
      <c r="AP83" s="811"/>
      <c r="AQ83" s="814"/>
      <c r="AR83" s="725"/>
      <c r="AS83" s="751"/>
      <c r="AT83" s="95"/>
      <c r="BC83" s="1"/>
      <c r="BD83" s="1"/>
      <c r="BE83" s="1"/>
    </row>
    <row r="84" spans="3:86" ht="16.2" thickBot="1" x14ac:dyDescent="0.35">
      <c r="C84"/>
      <c r="D84"/>
      <c r="E84"/>
      <c r="F84"/>
      <c r="G84"/>
      <c r="H84"/>
      <c r="I84" s="206" t="e">
        <f>SUM(M80:N84)</f>
        <v>#DIV/0!</v>
      </c>
      <c r="J84" s="767" t="s">
        <v>74</v>
      </c>
      <c r="K84" s="768"/>
      <c r="L84" s="767"/>
      <c r="M84" s="1194" t="e">
        <f>(V83+AM83)/M76</f>
        <v>#DIV/0!</v>
      </c>
      <c r="N84" s="1194"/>
      <c r="O84"/>
      <c r="P84" s="95"/>
      <c r="Q84" s="766"/>
      <c r="R84" s="752"/>
      <c r="S84" s="812"/>
      <c r="T84" s="814"/>
      <c r="U84" s="95"/>
      <c r="V84" s="772" t="e">
        <f>V83/M77</f>
        <v>#DIV/0!</v>
      </c>
      <c r="W84" s="772"/>
      <c r="X84" s="95"/>
      <c r="Y84" s="812"/>
      <c r="Z84" s="814"/>
      <c r="AA84" s="726"/>
      <c r="AB84" s="752"/>
      <c r="AC84" s="95"/>
      <c r="AG84" s="95"/>
      <c r="AH84" s="766"/>
      <c r="AI84" s="752"/>
      <c r="AJ84" s="812"/>
      <c r="AK84" s="814"/>
      <c r="AL84" s="95"/>
      <c r="AM84" s="772" t="e">
        <f>AM83/M77</f>
        <v>#DIV/0!</v>
      </c>
      <c r="AN84" s="772"/>
      <c r="AO84" s="95"/>
      <c r="AP84" s="812"/>
      <c r="AQ84" s="814"/>
      <c r="AR84" s="726"/>
      <c r="AS84" s="752"/>
      <c r="AT84" s="95"/>
      <c r="BC84" s="1"/>
      <c r="BD84" s="1"/>
      <c r="BE84" s="1"/>
    </row>
    <row r="85" spans="3:86" ht="15.6" thickTop="1" thickBot="1" x14ac:dyDescent="0.35">
      <c r="C85"/>
      <c r="D85"/>
      <c r="E85"/>
      <c r="F85"/>
      <c r="G85"/>
      <c r="H85"/>
      <c r="I85"/>
      <c r="J85"/>
      <c r="K85"/>
      <c r="L85"/>
      <c r="M85"/>
      <c r="N85"/>
      <c r="O85"/>
      <c r="P85" s="95"/>
      <c r="Q85" s="95"/>
      <c r="R85" s="764"/>
      <c r="S85" s="733" t="e">
        <f>R85/M77</f>
        <v>#DIV/0!</v>
      </c>
      <c r="T85" s="734"/>
      <c r="U85" s="738"/>
      <c r="V85" s="739"/>
      <c r="W85" s="742" t="e">
        <f>U85/M77</f>
        <v>#DIV/0!</v>
      </c>
      <c r="X85" s="742"/>
      <c r="Y85" s="744"/>
      <c r="Z85" s="745"/>
      <c r="AA85" s="750" t="e">
        <f>Y85/M77</f>
        <v>#DIV/0!</v>
      </c>
      <c r="AB85" s="95"/>
      <c r="AC85" s="95"/>
      <c r="AG85" s="95"/>
      <c r="AH85" s="95"/>
      <c r="AI85" s="764"/>
      <c r="AJ85" s="733" t="e">
        <f>AI85/M77</f>
        <v>#DIV/0!</v>
      </c>
      <c r="AK85" s="734"/>
      <c r="AL85" s="738"/>
      <c r="AM85" s="739"/>
      <c r="AN85" s="742" t="e">
        <f>AL85/M77</f>
        <v>#DIV/0!</v>
      </c>
      <c r="AO85" s="742"/>
      <c r="AP85" s="744"/>
      <c r="AQ85" s="745"/>
      <c r="AR85" s="750" t="e">
        <f>AP85/M77</f>
        <v>#DIV/0!</v>
      </c>
      <c r="AS85" s="95"/>
      <c r="AT85" s="95"/>
      <c r="BC85" s="1"/>
      <c r="BD85" s="1"/>
      <c r="BE85" s="1"/>
    </row>
    <row r="86" spans="3:86" ht="15.6" thickTop="1" thickBot="1" x14ac:dyDescent="0.35">
      <c r="C86"/>
      <c r="D86"/>
      <c r="E86"/>
      <c r="F86"/>
      <c r="G86"/>
      <c r="H86"/>
      <c r="I86"/>
      <c r="J86"/>
      <c r="K86"/>
      <c r="L86"/>
      <c r="M86"/>
      <c r="N86"/>
      <c r="O86"/>
      <c r="P86" s="95"/>
      <c r="Q86" s="95"/>
      <c r="R86" s="765"/>
      <c r="S86" s="735"/>
      <c r="T86" s="736"/>
      <c r="U86" s="738"/>
      <c r="V86" s="739"/>
      <c r="W86" s="742"/>
      <c r="X86" s="742"/>
      <c r="Y86" s="746"/>
      <c r="Z86" s="747"/>
      <c r="AA86" s="751"/>
      <c r="AB86" s="95"/>
      <c r="AC86" s="95"/>
      <c r="AG86" s="95"/>
      <c r="AH86" s="95"/>
      <c r="AI86" s="765"/>
      <c r="AJ86" s="735"/>
      <c r="AK86" s="736"/>
      <c r="AL86" s="738"/>
      <c r="AM86" s="739"/>
      <c r="AN86" s="742"/>
      <c r="AO86" s="742"/>
      <c r="AP86" s="746"/>
      <c r="AQ86" s="747"/>
      <c r="AR86" s="751"/>
      <c r="AS86" s="95"/>
      <c r="AT86" s="95"/>
      <c r="BC86" s="1"/>
      <c r="BD86" s="1"/>
      <c r="BE86" s="1"/>
    </row>
    <row r="87" spans="3:86" ht="15.6" thickTop="1" thickBot="1" x14ac:dyDescent="0.35">
      <c r="C87"/>
      <c r="D87"/>
      <c r="E87"/>
      <c r="F87"/>
      <c r="G87"/>
      <c r="H87"/>
      <c r="I87"/>
      <c r="J87"/>
      <c r="K87"/>
      <c r="L87"/>
      <c r="M87"/>
      <c r="N87"/>
      <c r="O87"/>
      <c r="P87" s="95"/>
      <c r="Q87" s="95"/>
      <c r="R87" s="766"/>
      <c r="S87" s="737"/>
      <c r="T87" s="736"/>
      <c r="U87" s="740"/>
      <c r="V87" s="741"/>
      <c r="W87" s="743"/>
      <c r="X87" s="743"/>
      <c r="Y87" s="748"/>
      <c r="Z87" s="749"/>
      <c r="AA87" s="752"/>
      <c r="AB87" s="95"/>
      <c r="AC87" s="95"/>
      <c r="AD87" s="343"/>
      <c r="AG87" s="95"/>
      <c r="AH87" s="95"/>
      <c r="AI87" s="766"/>
      <c r="AJ87" s="737"/>
      <c r="AK87" s="736"/>
      <c r="AL87" s="740"/>
      <c r="AM87" s="741"/>
      <c r="AN87" s="743"/>
      <c r="AO87" s="743"/>
      <c r="AP87" s="748"/>
      <c r="AQ87" s="749"/>
      <c r="AR87" s="752"/>
      <c r="AS87" s="95"/>
      <c r="AT87" s="95"/>
      <c r="BC87" s="1"/>
      <c r="BD87" s="1"/>
      <c r="BE87" s="1"/>
    </row>
    <row r="88" spans="3:86" ht="15" thickTop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 s="95"/>
      <c r="Q88" s="97"/>
      <c r="R88" s="97"/>
      <c r="S88" s="97"/>
      <c r="T88" s="744"/>
      <c r="U88" s="753"/>
      <c r="V88" s="754"/>
      <c r="W88" s="760" t="e">
        <f>T88/M77</f>
        <v>#DIV/0!</v>
      </c>
      <c r="X88" s="760"/>
      <c r="Y88" s="734"/>
      <c r="Z88" s="97"/>
      <c r="AA88" s="97"/>
      <c r="AB88" s="95"/>
      <c r="AC88" s="95"/>
      <c r="AD88" s="343"/>
      <c r="AE88" s="2"/>
      <c r="AG88" s="95"/>
      <c r="AH88" s="97"/>
      <c r="AI88" s="97"/>
      <c r="AJ88" s="97"/>
      <c r="AK88" s="744"/>
      <c r="AL88" s="753"/>
      <c r="AM88" s="754"/>
      <c r="AN88" s="760" t="e">
        <f>AK88/M77</f>
        <v>#DIV/0!</v>
      </c>
      <c r="AO88" s="760"/>
      <c r="AP88" s="734"/>
      <c r="AQ88" s="97"/>
      <c r="AR88" s="97"/>
      <c r="AS88" s="95"/>
      <c r="AT88" s="95"/>
      <c r="BC88" s="1"/>
      <c r="BD88" s="1"/>
      <c r="BE88" s="1"/>
    </row>
    <row r="89" spans="3:86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 s="95"/>
      <c r="Q89" s="97"/>
      <c r="R89" s="97"/>
      <c r="S89" s="97"/>
      <c r="T89" s="746"/>
      <c r="U89" s="755"/>
      <c r="V89" s="756"/>
      <c r="W89" s="761"/>
      <c r="X89" s="761"/>
      <c r="Y89" s="736"/>
      <c r="Z89" s="97"/>
      <c r="AA89" s="97"/>
      <c r="AB89" s="95"/>
      <c r="AC89" s="95"/>
      <c r="AD89" s="343"/>
      <c r="AE89" s="2"/>
      <c r="AG89" s="95"/>
      <c r="AH89" s="97"/>
      <c r="AI89" s="97"/>
      <c r="AJ89" s="97"/>
      <c r="AK89" s="746"/>
      <c r="AL89" s="755"/>
      <c r="AM89" s="756"/>
      <c r="AN89" s="761"/>
      <c r="AO89" s="761"/>
      <c r="AP89" s="736"/>
      <c r="AQ89" s="97"/>
      <c r="AR89" s="97"/>
      <c r="AS89" s="95"/>
      <c r="AT89" s="95"/>
      <c r="BC89" s="1"/>
      <c r="BD89" s="1"/>
      <c r="BE89" s="1"/>
    </row>
    <row r="90" spans="3:86" ht="15" thickBot="1" x14ac:dyDescent="0.35">
      <c r="D90"/>
      <c r="E90"/>
      <c r="F90"/>
      <c r="G90"/>
      <c r="H90"/>
      <c r="I90"/>
      <c r="J90"/>
      <c r="K90"/>
      <c r="L90"/>
      <c r="M90"/>
      <c r="N90"/>
      <c r="P90" s="95"/>
      <c r="Q90" s="97"/>
      <c r="R90" s="97"/>
      <c r="S90" s="97"/>
      <c r="T90" s="757"/>
      <c r="U90" s="758"/>
      <c r="V90" s="759"/>
      <c r="W90" s="762"/>
      <c r="X90" s="762"/>
      <c r="Y90" s="763"/>
      <c r="Z90" s="97"/>
      <c r="AA90" s="97"/>
      <c r="AB90" s="95"/>
      <c r="AC90" s="95"/>
      <c r="AD90" s="343"/>
      <c r="AE90" s="2"/>
      <c r="AG90" s="95"/>
      <c r="AH90" s="97"/>
      <c r="AI90" s="97"/>
      <c r="AJ90" s="97"/>
      <c r="AK90" s="757"/>
      <c r="AL90" s="758"/>
      <c r="AM90" s="759"/>
      <c r="AN90" s="762"/>
      <c r="AO90" s="762"/>
      <c r="AP90" s="763"/>
      <c r="AQ90" s="97"/>
      <c r="AR90" s="97"/>
      <c r="AS90" s="95"/>
      <c r="AT90" s="95"/>
      <c r="BC90" s="1"/>
      <c r="BD90" s="1"/>
      <c r="BE90" s="1"/>
    </row>
    <row r="91" spans="3:86" ht="43.5" customHeight="1" thickTop="1" x14ac:dyDescent="0.3">
      <c r="D91"/>
      <c r="E91"/>
      <c r="F91"/>
      <c r="G91"/>
      <c r="H91"/>
      <c r="I91"/>
      <c r="J91"/>
      <c r="K91"/>
      <c r="L91"/>
      <c r="M91"/>
      <c r="N91"/>
      <c r="P91" s="95"/>
      <c r="Q91" s="97"/>
      <c r="R91" s="97"/>
      <c r="AA91" s="97"/>
      <c r="AB91" s="95"/>
      <c r="AC91" s="95"/>
      <c r="AD91" s="95"/>
      <c r="AE91" s="96"/>
      <c r="BC91" s="1"/>
      <c r="BD91" s="1"/>
      <c r="BE91" s="1"/>
    </row>
    <row r="92" spans="3:86" ht="43.5" customHeight="1" x14ac:dyDescent="0.3">
      <c r="D92"/>
      <c r="E92"/>
      <c r="F92"/>
      <c r="G92"/>
      <c r="H92"/>
      <c r="I92"/>
      <c r="J92" s="106"/>
      <c r="K92" s="106"/>
      <c r="L92" s="106"/>
      <c r="M92" s="106"/>
      <c r="N92" s="106"/>
      <c r="O92" s="107"/>
      <c r="P92" s="108"/>
      <c r="Q92" s="109"/>
      <c r="R92" s="109"/>
      <c r="S92" s="107"/>
      <c r="T92" s="107"/>
      <c r="U92" s="107"/>
      <c r="V92" s="107"/>
      <c r="W92" s="107"/>
      <c r="X92" s="107"/>
      <c r="Y92" s="107"/>
      <c r="Z92" s="107"/>
      <c r="AA92" s="109"/>
      <c r="AB92" s="108"/>
      <c r="AC92" s="108"/>
      <c r="AD92" s="108"/>
      <c r="AE92" s="110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BC92" s="1"/>
      <c r="BD92" s="1"/>
      <c r="BE92" s="1"/>
    </row>
    <row r="93" spans="3:86" ht="15" thickBot="1" x14ac:dyDescent="0.35">
      <c r="K93" s="48"/>
      <c r="L93" s="48"/>
      <c r="M93" s="47"/>
      <c r="N93" s="47"/>
      <c r="Q93" s="3"/>
      <c r="BC93" s="1"/>
      <c r="BD93" s="1"/>
      <c r="BE93" s="1"/>
    </row>
    <row r="94" spans="3:86" ht="21.6" customHeight="1" thickTop="1" thickBot="1" x14ac:dyDescent="0.35">
      <c r="C94"/>
      <c r="D94"/>
      <c r="E94" s="13"/>
      <c r="J94" s="1174" t="s">
        <v>67</v>
      </c>
      <c r="K94" s="825"/>
      <c r="L94" s="825"/>
      <c r="M94" s="861"/>
      <c r="N94" s="862"/>
      <c r="O94" s="95"/>
      <c r="Q94" s="3"/>
      <c r="S94" s="820" t="s">
        <v>54</v>
      </c>
      <c r="T94" s="821"/>
      <c r="U94" s="821"/>
      <c r="V94" s="822"/>
      <c r="W94" s="823"/>
      <c r="X94" s="824"/>
      <c r="Y94" s="825"/>
      <c r="Z94" s="826"/>
      <c r="AE94"/>
      <c r="AF94"/>
      <c r="AG94"/>
      <c r="AH94"/>
      <c r="AI94"/>
      <c r="AJ94" s="827" t="s">
        <v>55</v>
      </c>
      <c r="AK94" s="828"/>
      <c r="AL94" s="828"/>
      <c r="AM94" s="829"/>
      <c r="AN94" s="830"/>
      <c r="AO94" s="831"/>
      <c r="AP94" s="828"/>
      <c r="AQ94" s="832"/>
      <c r="AX94"/>
      <c r="AY94"/>
      <c r="AZ94"/>
      <c r="BA94"/>
      <c r="BB94"/>
      <c r="BC94"/>
      <c r="BD94"/>
      <c r="BE94"/>
      <c r="BF94"/>
      <c r="BG94"/>
      <c r="BH94"/>
      <c r="BI94"/>
      <c r="BJ94"/>
      <c r="CG94" s="1"/>
      <c r="CH94" s="1"/>
    </row>
    <row r="95" spans="3:86" ht="29.1" customHeight="1" thickTop="1" x14ac:dyDescent="0.3">
      <c r="C95"/>
      <c r="D95"/>
      <c r="E95" s="13"/>
      <c r="H95"/>
      <c r="I95"/>
      <c r="J95"/>
      <c r="K95"/>
      <c r="L95"/>
      <c r="M95"/>
      <c r="N95"/>
      <c r="O95"/>
      <c r="Q95" s="3"/>
      <c r="S95"/>
      <c r="T95"/>
      <c r="U95"/>
      <c r="V95" s="104"/>
      <c r="W95" s="104"/>
      <c r="X95" s="104"/>
      <c r="Y95" s="104"/>
      <c r="Z95" s="104"/>
      <c r="AE95"/>
      <c r="AF95"/>
      <c r="AG95"/>
      <c r="AH95"/>
      <c r="AI95"/>
      <c r="AJ95"/>
      <c r="AK95"/>
      <c r="AL95"/>
      <c r="AM95"/>
      <c r="AN95"/>
      <c r="AO95"/>
      <c r="AP95"/>
      <c r="AQ95"/>
      <c r="AX95"/>
      <c r="AY95"/>
      <c r="AZ95"/>
      <c r="BA95"/>
      <c r="BB95"/>
      <c r="BC95"/>
      <c r="BD95"/>
      <c r="BE95"/>
      <c r="BF95"/>
      <c r="BG95"/>
      <c r="BH95"/>
      <c r="BI95"/>
      <c r="BJ95"/>
      <c r="CG95" s="1"/>
      <c r="CH95" s="1"/>
    </row>
    <row r="96" spans="3:86" ht="16.2" thickBot="1" x14ac:dyDescent="0.35">
      <c r="C96"/>
      <c r="D96"/>
      <c r="E96"/>
      <c r="F96"/>
      <c r="G96"/>
      <c r="H96"/>
      <c r="I96"/>
      <c r="J96"/>
      <c r="K96"/>
      <c r="L96"/>
      <c r="M96"/>
      <c r="N96"/>
      <c r="O96"/>
      <c r="Q96" s="3"/>
      <c r="AD96" s="95"/>
      <c r="AE96" s="96"/>
      <c r="AH96" s="94"/>
      <c r="AI96" s="95"/>
      <c r="BC96" s="1"/>
      <c r="BD96" s="1"/>
      <c r="BE96" s="1"/>
    </row>
    <row r="97" spans="3:57" ht="23.7" customHeight="1" thickTop="1" thickBot="1" x14ac:dyDescent="0.35">
      <c r="C97"/>
      <c r="D97"/>
      <c r="E97"/>
      <c r="F97"/>
      <c r="G97"/>
      <c r="H97"/>
      <c r="I97"/>
      <c r="J97" s="833" t="s">
        <v>59</v>
      </c>
      <c r="K97" s="834"/>
      <c r="L97" s="834"/>
      <c r="M97" s="835"/>
      <c r="N97" s="836"/>
      <c r="O97"/>
      <c r="Q97" s="3"/>
      <c r="T97" s="39" t="s">
        <v>57</v>
      </c>
      <c r="U97" s="99"/>
      <c r="V97" s="837"/>
      <c r="W97" s="837"/>
      <c r="X97" s="99"/>
      <c r="Y97" s="40" t="s">
        <v>58</v>
      </c>
      <c r="AA97" s="1">
        <f>U98+V98+X98+U99+V99+X99+U100+V100+X100</f>
        <v>0</v>
      </c>
      <c r="AH97" s="3"/>
      <c r="AK97" s="39" t="s">
        <v>57</v>
      </c>
      <c r="AL97" s="99"/>
      <c r="AM97" s="837"/>
      <c r="AN97" s="837"/>
      <c r="AO97" s="99"/>
      <c r="AP97" s="40" t="s">
        <v>58</v>
      </c>
      <c r="AR97" s="1">
        <f>AL98+AM98+AO98+AL99+AM99+AO99+AL100+AM100+AO100</f>
        <v>0</v>
      </c>
      <c r="BC97" s="1"/>
      <c r="BD97" s="1"/>
      <c r="BE97" s="1"/>
    </row>
    <row r="98" spans="3:57" ht="23.7" customHeight="1" thickTop="1" x14ac:dyDescent="0.3">
      <c r="C98"/>
      <c r="D98"/>
      <c r="E98"/>
      <c r="F98"/>
      <c r="G98"/>
      <c r="H98"/>
      <c r="I98"/>
      <c r="J98" s="776" t="s">
        <v>5</v>
      </c>
      <c r="K98" s="840"/>
      <c r="L98" s="839"/>
      <c r="M98" s="839">
        <f>P101+Q104+S104+R107+U107+T110+V105+Y107+Y104+AA104+Z101+AG101+AH104+AI107+AJ104+AK110+AL107+AM105+AP107+AP104+AQ101+U101+AL101</f>
        <v>0</v>
      </c>
      <c r="N98" s="778"/>
      <c r="O98"/>
      <c r="Q98" s="3"/>
      <c r="T98" s="100"/>
      <c r="U98" s="43">
        <f t="shared" ref="U98:X103" si="16">U56+U34+U76</f>
        <v>0</v>
      </c>
      <c r="V98" s="838">
        <f t="shared" si="16"/>
        <v>0</v>
      </c>
      <c r="W98" s="838">
        <f t="shared" si="16"/>
        <v>0</v>
      </c>
      <c r="X98" s="42">
        <f t="shared" si="16"/>
        <v>0</v>
      </c>
      <c r="Y98" s="100"/>
      <c r="AA98" s="1">
        <f>P101+Q104+R107+S104+T110+U107+V105+U101+Y107+Y104+AA104+Z101</f>
        <v>0</v>
      </c>
      <c r="AH98" s="3"/>
      <c r="AK98" s="100"/>
      <c r="AL98" s="43">
        <f>AL56+AL34+AL76</f>
        <v>0</v>
      </c>
      <c r="AM98" s="838">
        <f t="shared" ref="AM98:AO98" si="17">AM56+AM34+AM76</f>
        <v>0</v>
      </c>
      <c r="AN98" s="838">
        <f t="shared" si="17"/>
        <v>0</v>
      </c>
      <c r="AO98" s="42">
        <f t="shared" si="17"/>
        <v>0</v>
      </c>
      <c r="AP98" s="100"/>
      <c r="AR98" s="1">
        <f>AG101+AH104+AI107+AJ104+AK110+AL107+AM105+AL101+AP107+AP104+AR104+AQ101</f>
        <v>0</v>
      </c>
      <c r="BC98" s="1"/>
      <c r="BD98" s="1"/>
      <c r="BE98" s="1"/>
    </row>
    <row r="99" spans="3:57" ht="23.7" customHeight="1" x14ac:dyDescent="0.3">
      <c r="C99"/>
      <c r="D99"/>
      <c r="E99"/>
      <c r="F99"/>
      <c r="G99"/>
      <c r="H99"/>
      <c r="I99"/>
      <c r="J99" s="776" t="s">
        <v>54</v>
      </c>
      <c r="K99" s="840"/>
      <c r="L99" s="839"/>
      <c r="M99" s="839">
        <f>U98+V98+X98+U99+V99+X99+U100+V100+X100</f>
        <v>0</v>
      </c>
      <c r="N99" s="778"/>
      <c r="O99"/>
      <c r="Q99" s="3"/>
      <c r="T99" s="101"/>
      <c r="U99" s="43">
        <f t="shared" si="16"/>
        <v>0</v>
      </c>
      <c r="V99" s="779">
        <f t="shared" si="16"/>
        <v>0</v>
      </c>
      <c r="W99" s="779">
        <f t="shared" si="16"/>
        <v>0</v>
      </c>
      <c r="X99" s="44">
        <f t="shared" si="16"/>
        <v>0</v>
      </c>
      <c r="Y99" s="101"/>
      <c r="AH99" s="3"/>
      <c r="AK99" s="101"/>
      <c r="AL99" s="43">
        <f t="shared" ref="AL99:AO103" si="18">AL57+AL35+AL77</f>
        <v>0</v>
      </c>
      <c r="AM99" s="779">
        <f t="shared" si="18"/>
        <v>0</v>
      </c>
      <c r="AN99" s="779">
        <f t="shared" si="18"/>
        <v>0</v>
      </c>
      <c r="AO99" s="44">
        <f t="shared" si="18"/>
        <v>0</v>
      </c>
      <c r="AP99" s="101"/>
      <c r="BC99" s="1"/>
      <c r="BD99" s="1"/>
      <c r="BE99" s="1"/>
    </row>
    <row r="100" spans="3:57" ht="23.7" customHeight="1" thickBot="1" x14ac:dyDescent="0.35">
      <c r="C100"/>
      <c r="D100"/>
      <c r="E100"/>
      <c r="F100"/>
      <c r="G100"/>
      <c r="H100"/>
      <c r="I100"/>
      <c r="J100" s="776" t="s">
        <v>55</v>
      </c>
      <c r="K100" s="840"/>
      <c r="L100" s="839"/>
      <c r="M100" s="839">
        <f>AL98+AM98+AO98+AL99+AM99+AO99+AL100+AM100+AO100</f>
        <v>0</v>
      </c>
      <c r="N100" s="778"/>
      <c r="O100"/>
      <c r="P100" s="93"/>
      <c r="Q100" s="93"/>
      <c r="R100" s="93"/>
      <c r="S100" s="93"/>
      <c r="T100" s="102"/>
      <c r="U100" s="45">
        <f t="shared" si="16"/>
        <v>0</v>
      </c>
      <c r="V100" s="780">
        <f t="shared" si="16"/>
        <v>0</v>
      </c>
      <c r="W100" s="780">
        <f t="shared" si="16"/>
        <v>0</v>
      </c>
      <c r="X100" s="46">
        <f t="shared" si="16"/>
        <v>0</v>
      </c>
      <c r="Y100" s="103"/>
      <c r="Z100" s="93"/>
      <c r="AA100" s="93"/>
      <c r="AB100" s="93"/>
      <c r="AC100" s="93"/>
      <c r="AG100" s="93"/>
      <c r="AH100" s="93"/>
      <c r="AI100" s="93"/>
      <c r="AJ100" s="93"/>
      <c r="AK100" s="102"/>
      <c r="AL100" s="45">
        <f t="shared" si="18"/>
        <v>0</v>
      </c>
      <c r="AM100" s="780">
        <f t="shared" si="18"/>
        <v>0</v>
      </c>
      <c r="AN100" s="780">
        <f t="shared" si="18"/>
        <v>0</v>
      </c>
      <c r="AO100" s="46">
        <f t="shared" si="18"/>
        <v>0</v>
      </c>
      <c r="AP100" s="103"/>
      <c r="AQ100" s="93"/>
      <c r="AR100" s="93"/>
      <c r="AS100" s="93"/>
      <c r="AT100" s="93"/>
      <c r="BC100" s="1"/>
      <c r="BD100" s="1"/>
      <c r="BE100" s="1"/>
    </row>
    <row r="101" spans="3:57" ht="23.7" customHeight="1" thickTop="1" thickBot="1" x14ac:dyDescent="0.35">
      <c r="C101"/>
      <c r="D101"/>
      <c r="E101"/>
      <c r="F101"/>
      <c r="G101"/>
      <c r="H101"/>
      <c r="I101"/>
      <c r="J101" s="111" t="s">
        <v>60</v>
      </c>
      <c r="K101" s="112"/>
      <c r="L101" s="113"/>
      <c r="M101" s="845" t="e">
        <f>M100/M98</f>
        <v>#DIV/0!</v>
      </c>
      <c r="N101" s="846"/>
      <c r="O101"/>
      <c r="P101" s="727">
        <f t="shared" ref="P101:T109" si="19">P59+P37+P79</f>
        <v>0</v>
      </c>
      <c r="Q101" s="783">
        <f t="shared" si="19"/>
        <v>0</v>
      </c>
      <c r="R101" s="787" t="e">
        <f>P101/$M$98</f>
        <v>#DIV/0!</v>
      </c>
      <c r="S101" s="788"/>
      <c r="T101" s="95"/>
      <c r="U101" s="791">
        <f t="shared" si="16"/>
        <v>0</v>
      </c>
      <c r="V101" s="792">
        <f t="shared" si="16"/>
        <v>0</v>
      </c>
      <c r="W101" s="797" t="e">
        <f>U101/$M$35</f>
        <v>#DIV/0!</v>
      </c>
      <c r="X101" s="798"/>
      <c r="Y101" s="95"/>
      <c r="Z101" s="727">
        <f t="shared" ref="Z101:AA103" si="20">Z59+Z37+Z79</f>
        <v>0</v>
      </c>
      <c r="AA101" s="728">
        <f t="shared" si="20"/>
        <v>0</v>
      </c>
      <c r="AB101" s="803" t="e">
        <f>Z101/$M$98</f>
        <v>#DIV/0!</v>
      </c>
      <c r="AC101" s="804"/>
      <c r="AG101" s="727">
        <f t="shared" ref="AG101:AK109" si="21">AG59+AG37+AG79</f>
        <v>0</v>
      </c>
      <c r="AH101" s="783">
        <f t="shared" si="21"/>
        <v>0</v>
      </c>
      <c r="AI101" s="787" t="e">
        <f>AG101/$M$98</f>
        <v>#DIV/0!</v>
      </c>
      <c r="AJ101" s="788"/>
      <c r="AK101" s="95"/>
      <c r="AL101" s="791">
        <f t="shared" si="18"/>
        <v>0</v>
      </c>
      <c r="AM101" s="792">
        <f t="shared" si="18"/>
        <v>0</v>
      </c>
      <c r="AN101" s="797" t="e">
        <f>AL101/$M$35</f>
        <v>#DIV/0!</v>
      </c>
      <c r="AO101" s="798"/>
      <c r="AP101" s="95"/>
      <c r="AQ101" s="727">
        <f t="shared" ref="AQ101:AR103" si="22">AQ59+AQ37+AQ79</f>
        <v>0</v>
      </c>
      <c r="AR101" s="728">
        <f t="shared" si="22"/>
        <v>0</v>
      </c>
      <c r="AS101" s="803" t="e">
        <f>AQ101/$M$98</f>
        <v>#DIV/0!</v>
      </c>
      <c r="AT101" s="804"/>
      <c r="BC101" s="1"/>
      <c r="BD101" s="1"/>
      <c r="BE101" s="1"/>
    </row>
    <row r="102" spans="3:57" ht="16.2" thickTop="1" x14ac:dyDescent="0.3">
      <c r="C102"/>
      <c r="D102"/>
      <c r="E102"/>
      <c r="F102"/>
      <c r="G102"/>
      <c r="H102"/>
      <c r="I102"/>
      <c r="J102" s="847" t="s">
        <v>61</v>
      </c>
      <c r="K102" s="848"/>
      <c r="L102" s="847"/>
      <c r="M102" s="849" t="e">
        <f>(S104+U107+Y104+AJ104+AL107+AP104)/M98</f>
        <v>#DIV/0!</v>
      </c>
      <c r="N102" s="849"/>
      <c r="O102"/>
      <c r="P102" s="729">
        <f t="shared" si="19"/>
        <v>0</v>
      </c>
      <c r="Q102" s="784">
        <f t="shared" si="19"/>
        <v>0</v>
      </c>
      <c r="R102" s="787"/>
      <c r="S102" s="788"/>
      <c r="T102" s="95"/>
      <c r="U102" s="793">
        <f t="shared" si="16"/>
        <v>0</v>
      </c>
      <c r="V102" s="794">
        <f t="shared" si="16"/>
        <v>0</v>
      </c>
      <c r="W102" s="799"/>
      <c r="X102" s="800"/>
      <c r="Y102" s="95"/>
      <c r="Z102" s="729">
        <f t="shared" si="20"/>
        <v>0</v>
      </c>
      <c r="AA102" s="730">
        <f t="shared" si="20"/>
        <v>0</v>
      </c>
      <c r="AB102" s="787"/>
      <c r="AC102" s="788"/>
      <c r="AG102" s="729">
        <f t="shared" si="21"/>
        <v>0</v>
      </c>
      <c r="AH102" s="784">
        <f t="shared" si="21"/>
        <v>0</v>
      </c>
      <c r="AI102" s="787"/>
      <c r="AJ102" s="788"/>
      <c r="AK102" s="95"/>
      <c r="AL102" s="793">
        <f t="shared" si="18"/>
        <v>0</v>
      </c>
      <c r="AM102" s="794">
        <f t="shared" si="18"/>
        <v>0</v>
      </c>
      <c r="AN102" s="799"/>
      <c r="AO102" s="800"/>
      <c r="AP102" s="95"/>
      <c r="AQ102" s="729">
        <f t="shared" si="22"/>
        <v>0</v>
      </c>
      <c r="AR102" s="730">
        <f t="shared" si="22"/>
        <v>0</v>
      </c>
      <c r="AS102" s="787"/>
      <c r="AT102" s="788"/>
      <c r="BC102" s="1"/>
      <c r="BD102" s="1"/>
      <c r="BE102" s="1"/>
    </row>
    <row r="103" spans="3:57" ht="16.2" thickBot="1" x14ac:dyDescent="0.35">
      <c r="C103"/>
      <c r="D103"/>
      <c r="E103"/>
      <c r="F103"/>
      <c r="G103"/>
      <c r="H103"/>
      <c r="I103"/>
      <c r="J103" s="839" t="s">
        <v>62</v>
      </c>
      <c r="K103" s="840"/>
      <c r="L103" s="839"/>
      <c r="M103" s="841" t="e">
        <f>(Q104+R107+T110+Y107+AA104+AH104+AI107+AK110+AP107+AR104)/M98</f>
        <v>#DIV/0!</v>
      </c>
      <c r="N103" s="841"/>
      <c r="O103"/>
      <c r="P103" s="785">
        <f t="shared" si="19"/>
        <v>0</v>
      </c>
      <c r="Q103" s="786">
        <f t="shared" si="19"/>
        <v>0</v>
      </c>
      <c r="R103" s="789"/>
      <c r="S103" s="790"/>
      <c r="T103" s="95"/>
      <c r="U103" s="795">
        <f t="shared" si="16"/>
        <v>0</v>
      </c>
      <c r="V103" s="796">
        <f t="shared" si="16"/>
        <v>0</v>
      </c>
      <c r="W103" s="801"/>
      <c r="X103" s="802"/>
      <c r="Y103" s="95"/>
      <c r="Z103" s="731">
        <f t="shared" si="20"/>
        <v>0</v>
      </c>
      <c r="AA103" s="732">
        <f t="shared" si="20"/>
        <v>0</v>
      </c>
      <c r="AB103" s="789"/>
      <c r="AC103" s="790"/>
      <c r="AG103" s="785">
        <f t="shared" si="21"/>
        <v>0</v>
      </c>
      <c r="AH103" s="786">
        <f t="shared" si="21"/>
        <v>0</v>
      </c>
      <c r="AI103" s="789"/>
      <c r="AJ103" s="790"/>
      <c r="AK103" s="95"/>
      <c r="AL103" s="795">
        <f t="shared" si="18"/>
        <v>0</v>
      </c>
      <c r="AM103" s="796">
        <f t="shared" si="18"/>
        <v>0</v>
      </c>
      <c r="AN103" s="801"/>
      <c r="AO103" s="802"/>
      <c r="AP103" s="95"/>
      <c r="AQ103" s="731">
        <f t="shared" si="22"/>
        <v>0</v>
      </c>
      <c r="AR103" s="732">
        <f t="shared" si="22"/>
        <v>0</v>
      </c>
      <c r="AS103" s="789"/>
      <c r="AT103" s="790"/>
      <c r="BC103" s="1"/>
      <c r="BD103" s="1"/>
      <c r="BE103" s="1"/>
    </row>
    <row r="104" spans="3:57" ht="16.8" thickTop="1" thickBot="1" x14ac:dyDescent="0.35">
      <c r="C104"/>
      <c r="D104"/>
      <c r="E104"/>
      <c r="F104"/>
      <c r="G104"/>
      <c r="H104"/>
      <c r="I104"/>
      <c r="J104" s="839" t="s">
        <v>64</v>
      </c>
      <c r="K104" s="840"/>
      <c r="L104" s="839"/>
      <c r="M104" s="841" t="e">
        <f>(U101+AL101)/M98</f>
        <v>#DIV/0!</v>
      </c>
      <c r="N104" s="841"/>
      <c r="O104"/>
      <c r="P104" s="95"/>
      <c r="Q104" s="764">
        <f t="shared" si="19"/>
        <v>0</v>
      </c>
      <c r="R104" s="751" t="e">
        <f t="shared" si="19"/>
        <v>#DIV/0!</v>
      </c>
      <c r="S104" s="810">
        <f t="shared" si="19"/>
        <v>0</v>
      </c>
      <c r="T104" s="813" t="e">
        <f t="shared" si="19"/>
        <v>#DIV/0!</v>
      </c>
      <c r="U104" s="95"/>
      <c r="V104" s="809"/>
      <c r="W104" s="809"/>
      <c r="X104" s="95"/>
      <c r="Y104" s="815">
        <f t="shared" ref="Y104:AB109" si="23">Y62+Y40+Y82</f>
        <v>0</v>
      </c>
      <c r="Z104" s="813" t="e">
        <f t="shared" si="23"/>
        <v>#DIV/0!</v>
      </c>
      <c r="AA104" s="724">
        <f t="shared" si="23"/>
        <v>0</v>
      </c>
      <c r="AB104" s="751" t="e">
        <f t="shared" si="23"/>
        <v>#DIV/0!</v>
      </c>
      <c r="AC104" s="95"/>
      <c r="AG104" s="95"/>
      <c r="AH104" s="764">
        <f t="shared" si="21"/>
        <v>0</v>
      </c>
      <c r="AI104" s="751" t="e">
        <f t="shared" si="21"/>
        <v>#DIV/0!</v>
      </c>
      <c r="AJ104" s="810">
        <f t="shared" si="21"/>
        <v>0</v>
      </c>
      <c r="AK104" s="813" t="e">
        <f t="shared" si="21"/>
        <v>#DIV/0!</v>
      </c>
      <c r="AL104" s="95"/>
      <c r="AM104" s="809"/>
      <c r="AN104" s="809"/>
      <c r="AO104" s="95"/>
      <c r="AP104" s="815">
        <f t="shared" ref="AP104:AS109" si="24">AP62+AP40+AP82</f>
        <v>0</v>
      </c>
      <c r="AQ104" s="813" t="e">
        <f t="shared" si="24"/>
        <v>#DIV/0!</v>
      </c>
      <c r="AR104" s="724">
        <f t="shared" si="24"/>
        <v>0</v>
      </c>
      <c r="AS104" s="751" t="e">
        <f t="shared" si="24"/>
        <v>#DIV/0!</v>
      </c>
      <c r="AT104" s="95"/>
      <c r="BC104" s="1"/>
      <c r="BD104" s="1"/>
      <c r="BE104" s="1"/>
    </row>
    <row r="105" spans="3:57" ht="16.2" thickTop="1" x14ac:dyDescent="0.3">
      <c r="C105"/>
      <c r="D105"/>
      <c r="E105"/>
      <c r="F105"/>
      <c r="G105"/>
      <c r="H105"/>
      <c r="I105"/>
      <c r="J105" s="839" t="s">
        <v>65</v>
      </c>
      <c r="K105" s="840"/>
      <c r="L105" s="839"/>
      <c r="M105" s="841" t="e">
        <f>(P101+Z101+AG101+AQ101)/M98</f>
        <v>#DIV/0!</v>
      </c>
      <c r="N105" s="841"/>
      <c r="O105"/>
      <c r="P105" s="95"/>
      <c r="Q105" s="765">
        <f t="shared" si="19"/>
        <v>0</v>
      </c>
      <c r="R105" s="751">
        <f t="shared" si="19"/>
        <v>0</v>
      </c>
      <c r="S105" s="811">
        <f t="shared" si="19"/>
        <v>0</v>
      </c>
      <c r="T105" s="814">
        <f t="shared" si="19"/>
        <v>0</v>
      </c>
      <c r="U105" s="95"/>
      <c r="V105" s="771">
        <f>V63+V41+V83</f>
        <v>0</v>
      </c>
      <c r="W105" s="771"/>
      <c r="X105" s="95"/>
      <c r="Y105" s="811">
        <f t="shared" si="23"/>
        <v>0</v>
      </c>
      <c r="Z105" s="814">
        <f t="shared" si="23"/>
        <v>0</v>
      </c>
      <c r="AA105" s="725">
        <f t="shared" si="23"/>
        <v>0</v>
      </c>
      <c r="AB105" s="751">
        <f t="shared" si="23"/>
        <v>0</v>
      </c>
      <c r="AC105" s="95"/>
      <c r="AG105" s="95"/>
      <c r="AH105" s="765">
        <f t="shared" si="21"/>
        <v>0</v>
      </c>
      <c r="AI105" s="751">
        <f t="shared" si="21"/>
        <v>0</v>
      </c>
      <c r="AJ105" s="811">
        <f t="shared" si="21"/>
        <v>0</v>
      </c>
      <c r="AK105" s="814">
        <f t="shared" si="21"/>
        <v>0</v>
      </c>
      <c r="AL105" s="95"/>
      <c r="AM105" s="771">
        <f>AM63+AM41+AM83</f>
        <v>0</v>
      </c>
      <c r="AN105" s="771"/>
      <c r="AO105" s="95"/>
      <c r="AP105" s="811">
        <f t="shared" si="24"/>
        <v>0</v>
      </c>
      <c r="AQ105" s="814">
        <f t="shared" si="24"/>
        <v>0</v>
      </c>
      <c r="AR105" s="725">
        <f t="shared" si="24"/>
        <v>0</v>
      </c>
      <c r="AS105" s="751">
        <f t="shared" si="24"/>
        <v>0</v>
      </c>
      <c r="AT105" s="95"/>
      <c r="BC105" s="1"/>
      <c r="BD105" s="1"/>
      <c r="BE105" s="1"/>
    </row>
    <row r="106" spans="3:57" ht="16.2" thickBot="1" x14ac:dyDescent="0.35">
      <c r="C106"/>
      <c r="D106"/>
      <c r="E106"/>
      <c r="F106"/>
      <c r="G106"/>
      <c r="H106"/>
      <c r="I106"/>
      <c r="J106" s="839" t="s">
        <v>74</v>
      </c>
      <c r="K106" s="840"/>
      <c r="L106" s="839"/>
      <c r="M106" s="841" t="e">
        <f>(V105+AM105)/M98</f>
        <v>#DIV/0!</v>
      </c>
      <c r="N106" s="841"/>
      <c r="O106"/>
      <c r="P106" s="95"/>
      <c r="Q106" s="766">
        <f t="shared" si="19"/>
        <v>0</v>
      </c>
      <c r="R106" s="752">
        <f t="shared" si="19"/>
        <v>0</v>
      </c>
      <c r="S106" s="812">
        <f t="shared" si="19"/>
        <v>0</v>
      </c>
      <c r="T106" s="814">
        <f t="shared" si="19"/>
        <v>0</v>
      </c>
      <c r="U106" s="95"/>
      <c r="V106" s="772" t="e">
        <f>V105/$M$98</f>
        <v>#DIV/0!</v>
      </c>
      <c r="W106" s="772"/>
      <c r="X106" s="95"/>
      <c r="Y106" s="812">
        <f t="shared" si="23"/>
        <v>0</v>
      </c>
      <c r="Z106" s="814">
        <f t="shared" si="23"/>
        <v>0</v>
      </c>
      <c r="AA106" s="726">
        <f t="shared" si="23"/>
        <v>0</v>
      </c>
      <c r="AB106" s="752">
        <f t="shared" si="23"/>
        <v>0</v>
      </c>
      <c r="AC106" s="95"/>
      <c r="AG106" s="95"/>
      <c r="AH106" s="766">
        <f t="shared" si="21"/>
        <v>0</v>
      </c>
      <c r="AI106" s="752">
        <f t="shared" si="21"/>
        <v>0</v>
      </c>
      <c r="AJ106" s="812">
        <f t="shared" si="21"/>
        <v>0</v>
      </c>
      <c r="AK106" s="814">
        <f t="shared" si="21"/>
        <v>0</v>
      </c>
      <c r="AL106" s="95"/>
      <c r="AM106" s="772" t="e">
        <f>AM105/$M$98</f>
        <v>#DIV/0!</v>
      </c>
      <c r="AN106" s="772"/>
      <c r="AO106" s="95"/>
      <c r="AP106" s="812">
        <f t="shared" si="24"/>
        <v>0</v>
      </c>
      <c r="AQ106" s="814">
        <f t="shared" si="24"/>
        <v>0</v>
      </c>
      <c r="AR106" s="726">
        <f t="shared" si="24"/>
        <v>0</v>
      </c>
      <c r="AS106" s="752">
        <f t="shared" si="24"/>
        <v>0</v>
      </c>
      <c r="AT106" s="95"/>
      <c r="BC106" s="1"/>
      <c r="BD106" s="1"/>
      <c r="BE106" s="1"/>
    </row>
    <row r="107" spans="3:57" ht="15.6" thickTop="1" thickBot="1" x14ac:dyDescent="0.3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5"/>
      <c r="Q107" s="95"/>
      <c r="R107" s="764">
        <f t="shared" si="19"/>
        <v>0</v>
      </c>
      <c r="S107" s="733" t="e">
        <f>R107/$M$98</f>
        <v>#DIV/0!</v>
      </c>
      <c r="T107" s="734"/>
      <c r="U107" s="738">
        <f t="shared" ref="U107:V109" si="25">U65+U43+U85</f>
        <v>0</v>
      </c>
      <c r="V107" s="739">
        <f t="shared" si="25"/>
        <v>0</v>
      </c>
      <c r="W107" s="742" t="e">
        <f>U107/$M$98</f>
        <v>#DIV/0!</v>
      </c>
      <c r="X107" s="742"/>
      <c r="Y107" s="744">
        <f t="shared" si="23"/>
        <v>0</v>
      </c>
      <c r="Z107" s="745">
        <f t="shared" si="23"/>
        <v>0</v>
      </c>
      <c r="AA107" s="750" t="e">
        <f>Y107/$M$98</f>
        <v>#DIV/0!</v>
      </c>
      <c r="AB107" s="95"/>
      <c r="AC107" s="95"/>
      <c r="AG107" s="95"/>
      <c r="AH107" s="95"/>
      <c r="AI107" s="764">
        <f t="shared" si="21"/>
        <v>0</v>
      </c>
      <c r="AJ107" s="733" t="e">
        <f>AI107/$M$98</f>
        <v>#DIV/0!</v>
      </c>
      <c r="AK107" s="734"/>
      <c r="AL107" s="738">
        <f t="shared" ref="AL107:AM109" si="26">AL65+AL43+AL85</f>
        <v>0</v>
      </c>
      <c r="AM107" s="739">
        <f t="shared" si="26"/>
        <v>0</v>
      </c>
      <c r="AN107" s="742" t="e">
        <f>AL107/$M$98</f>
        <v>#DIV/0!</v>
      </c>
      <c r="AO107" s="742"/>
      <c r="AP107" s="744">
        <f t="shared" si="24"/>
        <v>0</v>
      </c>
      <c r="AQ107" s="745">
        <f t="shared" si="24"/>
        <v>0</v>
      </c>
      <c r="AR107" s="750" t="e">
        <f>AP107/$M$98</f>
        <v>#DIV/0!</v>
      </c>
      <c r="AS107" s="95"/>
      <c r="AT107" s="95"/>
      <c r="BC107" s="1"/>
      <c r="BD107" s="1"/>
      <c r="BE107" s="1"/>
    </row>
    <row r="108" spans="3:57" ht="15.6" thickTop="1" thickBot="1" x14ac:dyDescent="0.3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5"/>
      <c r="Q108" s="95"/>
      <c r="R108" s="765">
        <f t="shared" si="19"/>
        <v>0</v>
      </c>
      <c r="S108" s="735"/>
      <c r="T108" s="736"/>
      <c r="U108" s="738">
        <f t="shared" si="25"/>
        <v>0</v>
      </c>
      <c r="V108" s="739">
        <f t="shared" si="25"/>
        <v>0</v>
      </c>
      <c r="W108" s="742"/>
      <c r="X108" s="742"/>
      <c r="Y108" s="746">
        <f t="shared" si="23"/>
        <v>0</v>
      </c>
      <c r="Z108" s="747">
        <f t="shared" si="23"/>
        <v>0</v>
      </c>
      <c r="AA108" s="751"/>
      <c r="AB108" s="95"/>
      <c r="AC108" s="95"/>
      <c r="AG108" s="95"/>
      <c r="AH108" s="95"/>
      <c r="AI108" s="765">
        <f t="shared" si="21"/>
        <v>0</v>
      </c>
      <c r="AJ108" s="735"/>
      <c r="AK108" s="736"/>
      <c r="AL108" s="738">
        <f t="shared" si="26"/>
        <v>0</v>
      </c>
      <c r="AM108" s="739">
        <f t="shared" si="26"/>
        <v>0</v>
      </c>
      <c r="AN108" s="742"/>
      <c r="AO108" s="742"/>
      <c r="AP108" s="746">
        <f t="shared" si="24"/>
        <v>0</v>
      </c>
      <c r="AQ108" s="747">
        <f t="shared" si="24"/>
        <v>0</v>
      </c>
      <c r="AR108" s="751"/>
      <c r="AS108" s="95"/>
      <c r="AT108" s="95"/>
      <c r="BC108" s="1"/>
      <c r="BD108" s="1"/>
      <c r="BE108" s="1"/>
    </row>
    <row r="109" spans="3:57" ht="15.6" thickTop="1" thickBot="1" x14ac:dyDescent="0.3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5"/>
      <c r="Q109" s="95"/>
      <c r="R109" s="766">
        <f t="shared" si="19"/>
        <v>0</v>
      </c>
      <c r="S109" s="737"/>
      <c r="T109" s="736"/>
      <c r="U109" s="740">
        <f t="shared" si="25"/>
        <v>0</v>
      </c>
      <c r="V109" s="741">
        <f t="shared" si="25"/>
        <v>0</v>
      </c>
      <c r="W109" s="743"/>
      <c r="X109" s="743"/>
      <c r="Y109" s="748">
        <f t="shared" si="23"/>
        <v>0</v>
      </c>
      <c r="Z109" s="749">
        <f t="shared" si="23"/>
        <v>0</v>
      </c>
      <c r="AA109" s="752"/>
      <c r="AB109" s="95"/>
      <c r="AC109" s="95"/>
      <c r="AD109" s="343"/>
      <c r="AG109" s="95"/>
      <c r="AH109" s="95"/>
      <c r="AI109" s="766">
        <f t="shared" si="21"/>
        <v>0</v>
      </c>
      <c r="AJ109" s="737"/>
      <c r="AK109" s="736"/>
      <c r="AL109" s="740">
        <f t="shared" si="26"/>
        <v>0</v>
      </c>
      <c r="AM109" s="741">
        <f t="shared" si="26"/>
        <v>0</v>
      </c>
      <c r="AN109" s="743"/>
      <c r="AO109" s="743"/>
      <c r="AP109" s="748">
        <f t="shared" si="24"/>
        <v>0</v>
      </c>
      <c r="AQ109" s="749">
        <f t="shared" si="24"/>
        <v>0</v>
      </c>
      <c r="AR109" s="752"/>
      <c r="AS109" s="95"/>
      <c r="AT109" s="95"/>
      <c r="BC109" s="1"/>
      <c r="BD109" s="1"/>
      <c r="BE109" s="1"/>
    </row>
    <row r="110" spans="3:57" ht="15" thickTop="1" x14ac:dyDescent="0.3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5"/>
      <c r="Q110" s="97"/>
      <c r="R110" s="97"/>
      <c r="S110" s="97"/>
      <c r="T110" s="744">
        <f t="shared" ref="T110:V112" si="27">T68+T46+T88</f>
        <v>0</v>
      </c>
      <c r="U110" s="753">
        <f t="shared" si="27"/>
        <v>0</v>
      </c>
      <c r="V110" s="754">
        <f t="shared" si="27"/>
        <v>0</v>
      </c>
      <c r="W110" s="760" t="e">
        <f>T110/$M$98</f>
        <v>#DIV/0!</v>
      </c>
      <c r="X110" s="760"/>
      <c r="Y110" s="734"/>
      <c r="Z110" s="97"/>
      <c r="AA110" s="97"/>
      <c r="AB110" s="95"/>
      <c r="AC110" s="95"/>
      <c r="AD110" s="343"/>
      <c r="AE110" s="2"/>
      <c r="AG110" s="95"/>
      <c r="AH110" s="97"/>
      <c r="AI110" s="97"/>
      <c r="AJ110" s="97"/>
      <c r="AK110" s="744">
        <f t="shared" ref="AK110:AM112" si="28">AK68+AK46+AK88</f>
        <v>0</v>
      </c>
      <c r="AL110" s="753">
        <f t="shared" si="28"/>
        <v>0</v>
      </c>
      <c r="AM110" s="754">
        <f t="shared" si="28"/>
        <v>0</v>
      </c>
      <c r="AN110" s="760" t="e">
        <f>AK110/$M$98</f>
        <v>#DIV/0!</v>
      </c>
      <c r="AO110" s="760"/>
      <c r="AP110" s="734"/>
      <c r="AQ110" s="97"/>
      <c r="AR110" s="97"/>
      <c r="AS110" s="95"/>
      <c r="AT110" s="95"/>
      <c r="BC110" s="1"/>
      <c r="BD110" s="1"/>
      <c r="BE110" s="1"/>
    </row>
    <row r="111" spans="3:57" x14ac:dyDescent="0.3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5"/>
      <c r="Q111" s="97"/>
      <c r="R111" s="97"/>
      <c r="S111" s="97"/>
      <c r="T111" s="746">
        <f t="shared" si="27"/>
        <v>0</v>
      </c>
      <c r="U111" s="755">
        <f t="shared" si="27"/>
        <v>0</v>
      </c>
      <c r="V111" s="756">
        <f t="shared" si="27"/>
        <v>0</v>
      </c>
      <c r="W111" s="761"/>
      <c r="X111" s="761"/>
      <c r="Y111" s="736"/>
      <c r="Z111" s="97"/>
      <c r="AA111" s="97"/>
      <c r="AB111" s="95"/>
      <c r="AC111" s="95"/>
      <c r="AD111" s="343"/>
      <c r="AE111" s="2"/>
      <c r="AG111" s="95"/>
      <c r="AH111" s="97"/>
      <c r="AI111" s="97"/>
      <c r="AJ111" s="97"/>
      <c r="AK111" s="746">
        <f t="shared" si="28"/>
        <v>0</v>
      </c>
      <c r="AL111" s="755">
        <f t="shared" si="28"/>
        <v>0</v>
      </c>
      <c r="AM111" s="756">
        <f t="shared" si="28"/>
        <v>0</v>
      </c>
      <c r="AN111" s="761"/>
      <c r="AO111" s="761"/>
      <c r="AP111" s="736"/>
      <c r="AQ111" s="97"/>
      <c r="AR111" s="97"/>
      <c r="AS111" s="95"/>
      <c r="AT111" s="95"/>
      <c r="BC111" s="1"/>
      <c r="BD111" s="1"/>
      <c r="BE111" s="1"/>
    </row>
    <row r="112" spans="3:57" ht="15" thickBot="1" x14ac:dyDescent="0.35">
      <c r="D112"/>
      <c r="E112"/>
      <c r="F112"/>
      <c r="G112"/>
      <c r="H112"/>
      <c r="I112"/>
      <c r="J112"/>
      <c r="K112"/>
      <c r="L112"/>
      <c r="M112"/>
      <c r="N112"/>
      <c r="P112" s="95"/>
      <c r="Q112" s="97"/>
      <c r="R112" s="97"/>
      <c r="S112" s="97"/>
      <c r="T112" s="757">
        <f t="shared" si="27"/>
        <v>0</v>
      </c>
      <c r="U112" s="758">
        <f t="shared" si="27"/>
        <v>0</v>
      </c>
      <c r="V112" s="759">
        <f t="shared" si="27"/>
        <v>0</v>
      </c>
      <c r="W112" s="762"/>
      <c r="X112" s="762"/>
      <c r="Y112" s="763"/>
      <c r="Z112" s="97"/>
      <c r="AA112" s="97"/>
      <c r="AB112" s="95"/>
      <c r="AC112" s="95"/>
      <c r="AD112" s="343"/>
      <c r="AE112" s="2"/>
      <c r="AG112" s="95"/>
      <c r="AH112" s="97"/>
      <c r="AI112" s="97"/>
      <c r="AJ112" s="97"/>
      <c r="AK112" s="757">
        <f t="shared" si="28"/>
        <v>0</v>
      </c>
      <c r="AL112" s="758">
        <f t="shared" si="28"/>
        <v>0</v>
      </c>
      <c r="AM112" s="759">
        <f t="shared" si="28"/>
        <v>0</v>
      </c>
      <c r="AN112" s="762"/>
      <c r="AO112" s="762"/>
      <c r="AP112" s="763"/>
      <c r="AQ112" s="97"/>
      <c r="AR112" s="97"/>
      <c r="AS112" s="95"/>
      <c r="AT112" s="95"/>
      <c r="BC112" s="1"/>
      <c r="BD112" s="1"/>
      <c r="BE112" s="1"/>
    </row>
    <row r="113" spans="2:64" ht="16.2" customHeight="1" thickTop="1" x14ac:dyDescent="0.3">
      <c r="D113"/>
      <c r="E113"/>
      <c r="F113"/>
      <c r="G113"/>
      <c r="H113"/>
      <c r="I113"/>
      <c r="J113"/>
      <c r="K113"/>
      <c r="L113"/>
      <c r="M113"/>
      <c r="N113"/>
      <c r="P113" s="95"/>
      <c r="Q113" s="97"/>
      <c r="R113" s="97"/>
      <c r="AA113" s="97"/>
      <c r="AB113" s="95"/>
      <c r="AC113" s="95"/>
      <c r="AD113" s="95"/>
      <c r="AE113" s="96"/>
      <c r="BC113" s="1"/>
      <c r="BD113" s="1"/>
      <c r="BE113" s="1"/>
    </row>
    <row r="114" spans="2:64" ht="9.15" customHeight="1" x14ac:dyDescent="0.3"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7"/>
      <c r="P114" s="108"/>
      <c r="Q114" s="109"/>
      <c r="R114" s="109"/>
      <c r="S114" s="107"/>
      <c r="T114" s="107"/>
      <c r="U114" s="107"/>
      <c r="V114" s="107"/>
      <c r="W114" s="107"/>
      <c r="X114" s="107"/>
      <c r="Y114" s="107"/>
      <c r="Z114" s="107"/>
      <c r="AA114" s="109"/>
      <c r="AB114" s="108"/>
      <c r="AC114" s="108"/>
      <c r="AD114" s="108"/>
      <c r="AE114" s="110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BC114" s="1"/>
      <c r="BD114" s="1"/>
      <c r="BE114" s="1"/>
    </row>
    <row r="116" spans="2:64" ht="15" thickBot="1" x14ac:dyDescent="0.35"/>
    <row r="117" spans="2:64" ht="24.6" thickTop="1" thickBot="1" x14ac:dyDescent="0.5">
      <c r="D117" s="1159"/>
      <c r="E117" s="1160"/>
      <c r="F117" s="1161"/>
      <c r="G117" s="1161"/>
      <c r="H117" s="1161"/>
      <c r="I117" s="1162"/>
      <c r="J117" s="1163" t="s">
        <v>75</v>
      </c>
      <c r="K117" s="1164"/>
      <c r="L117" s="1164"/>
      <c r="M117" s="1164"/>
      <c r="N117" s="1165"/>
      <c r="O117" s="1166"/>
      <c r="P117" s="1167"/>
      <c r="Q117" s="1167"/>
      <c r="R117" s="1167"/>
      <c r="S117" s="1167"/>
      <c r="T117" s="1167"/>
      <c r="U117" s="1167"/>
      <c r="V117" s="1167"/>
      <c r="W117" s="1167"/>
      <c r="X117" s="1167"/>
      <c r="Y117" s="1167"/>
      <c r="Z117" s="1167"/>
      <c r="AA117" s="1167"/>
      <c r="AB117" s="1167"/>
      <c r="AC117" s="1167"/>
      <c r="AD117" s="1167"/>
      <c r="AE117" s="1167"/>
      <c r="AF117" s="1168"/>
      <c r="AG117" s="1169"/>
      <c r="AH117" s="1170"/>
      <c r="AI117" s="1170"/>
      <c r="AJ117" s="1170"/>
      <c r="AK117" s="1170"/>
      <c r="AL117" s="1170"/>
      <c r="AM117" s="1170"/>
      <c r="AN117" s="1170"/>
      <c r="AO117" s="1170"/>
      <c r="AP117" s="1170"/>
      <c r="AQ117" s="1170"/>
      <c r="AR117" s="1171"/>
      <c r="AS117" s="1166"/>
      <c r="AT117" s="1172"/>
      <c r="AU117" s="1172"/>
      <c r="AV117" s="1173"/>
    </row>
    <row r="118" spans="2:64" ht="15" thickTop="1" x14ac:dyDescent="0.3">
      <c r="N118" s="1"/>
    </row>
    <row r="119" spans="2:64" s="159" customFormat="1" ht="18.600000000000001" thickBot="1" x14ac:dyDescent="0.4">
      <c r="F119" s="160"/>
      <c r="G119" s="160"/>
      <c r="H119" s="115"/>
      <c r="I119" s="115"/>
      <c r="J119" s="115"/>
      <c r="K119" s="115"/>
      <c r="L119" s="115"/>
      <c r="M119" s="115"/>
      <c r="N119" s="115"/>
      <c r="O119" s="115"/>
      <c r="P119" s="158"/>
      <c r="Q119" s="1131" t="s">
        <v>76</v>
      </c>
      <c r="R119" s="1132"/>
      <c r="S119" s="1132"/>
      <c r="T119" s="113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"/>
      <c r="AO119" s="1131" t="s">
        <v>77</v>
      </c>
      <c r="AP119" s="1132"/>
      <c r="AQ119" s="1132"/>
      <c r="AR119" s="1133"/>
      <c r="AS119" s="115"/>
      <c r="AT119" s="115"/>
      <c r="AU119" s="115"/>
      <c r="AV119" s="163"/>
      <c r="AW119" s="115"/>
      <c r="AX119" s="115"/>
      <c r="AY119" s="160"/>
      <c r="AZ119" s="160"/>
      <c r="BA119" s="160"/>
      <c r="BB119" s="160"/>
    </row>
    <row r="120" spans="2:64" ht="19.2" thickTop="1" thickBot="1" x14ac:dyDescent="0.4">
      <c r="D120" s="1153" t="s">
        <v>78</v>
      </c>
      <c r="E120" s="1154"/>
      <c r="F120" s="1155"/>
      <c r="G120" s="1156">
        <f>M98+AE120</f>
        <v>0</v>
      </c>
      <c r="H120" s="1156"/>
      <c r="I120" s="1157"/>
      <c r="J120" s="1158"/>
      <c r="P120" s="158"/>
      <c r="Q120" s="1134"/>
      <c r="R120" s="1114"/>
      <c r="S120" s="1114"/>
      <c r="T120" s="1135"/>
      <c r="X120" s="158"/>
      <c r="AB120" s="1153" t="s">
        <v>79</v>
      </c>
      <c r="AC120" s="1154"/>
      <c r="AD120" s="1155"/>
      <c r="AE120" s="1156">
        <f>AV159+AW162+AY162+AX165+BA165+BB163+AZ168+BE165+BE162+BG162+BF159</f>
        <v>0</v>
      </c>
      <c r="AF120" s="1156"/>
      <c r="AG120" s="1157" t="e">
        <f>AE120/G120</f>
        <v>#DIV/0!</v>
      </c>
      <c r="AH120" s="1158"/>
      <c r="AO120" s="1134"/>
      <c r="AP120" s="1114"/>
      <c r="AQ120" s="1114"/>
      <c r="AR120" s="1135"/>
    </row>
    <row r="121" spans="2:64" s="162" customFormat="1" ht="18.600000000000001" thickTop="1" x14ac:dyDescent="0.3">
      <c r="B121" s="161"/>
      <c r="C121" s="161"/>
      <c r="D121" s="154"/>
      <c r="E121" s="155"/>
      <c r="F121" s="155"/>
      <c r="G121" s="155"/>
      <c r="H121" s="155"/>
      <c r="I121" s="156"/>
      <c r="J121" s="157"/>
      <c r="K121" s="161"/>
      <c r="L121" s="1116" t="e">
        <f>I123</f>
        <v>#DIV/0!</v>
      </c>
      <c r="M121" s="1117"/>
      <c r="N121" s="1118"/>
      <c r="O121" s="1119"/>
      <c r="P121" s="169"/>
      <c r="Q121" s="1128" t="e">
        <f>I132</f>
        <v>#DIV/0!</v>
      </c>
      <c r="R121" s="977"/>
      <c r="S121" s="977"/>
      <c r="T121" s="978"/>
      <c r="U121" s="173"/>
      <c r="V121" s="1116" t="e">
        <f>I124</f>
        <v>#DIV/0!</v>
      </c>
      <c r="W121" s="1117"/>
      <c r="X121" s="1118"/>
      <c r="Y121" s="1119"/>
      <c r="Z121" s="161"/>
      <c r="AA121" s="161"/>
      <c r="AB121" s="154"/>
      <c r="AC121" s="155"/>
      <c r="AD121" s="155"/>
      <c r="AE121" s="155"/>
      <c r="AF121" s="155"/>
      <c r="AG121" s="156"/>
      <c r="AH121" s="157"/>
      <c r="AI121" s="161"/>
      <c r="AJ121" s="1116" t="e">
        <f>AG123</f>
        <v>#DIV/0!</v>
      </c>
      <c r="AK121" s="1117"/>
      <c r="AL121" s="1118"/>
      <c r="AM121" s="1119"/>
      <c r="AN121" s="169"/>
      <c r="AO121" s="1128" t="e">
        <f>AG133</f>
        <v>#DIV/0!</v>
      </c>
      <c r="AP121" s="977"/>
      <c r="AQ121" s="977"/>
      <c r="AR121" s="978"/>
      <c r="AS121" s="173"/>
      <c r="AT121" s="1116" t="e">
        <f>AG124</f>
        <v>#DIV/0!</v>
      </c>
      <c r="AU121" s="1117"/>
      <c r="AV121" s="1118"/>
      <c r="AW121" s="1119"/>
      <c r="AX121" s="158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</row>
    <row r="122" spans="2:64" ht="18" x14ac:dyDescent="0.35">
      <c r="B122" s="160">
        <f>AE138+BB138</f>
        <v>0</v>
      </c>
      <c r="C122" s="160">
        <f>AE138+BB138+AE120</f>
        <v>0</v>
      </c>
      <c r="D122" s="1150" t="s">
        <v>65</v>
      </c>
      <c r="E122" s="1056"/>
      <c r="F122" s="1056"/>
      <c r="G122" s="1059">
        <f>P101+Z101+AG101+AQ101+AV159+BF159</f>
        <v>0</v>
      </c>
      <c r="H122" s="1059"/>
      <c r="I122" s="1053" t="e">
        <f t="shared" ref="I122:I134" si="29">G122/$G$120</f>
        <v>#DIV/0!</v>
      </c>
      <c r="J122" s="1054"/>
      <c r="L122" s="1120"/>
      <c r="M122" s="1121"/>
      <c r="N122" s="1122"/>
      <c r="O122" s="1123"/>
      <c r="P122" s="165"/>
      <c r="Q122" s="1129"/>
      <c r="R122" s="981"/>
      <c r="S122" s="981"/>
      <c r="T122" s="982"/>
      <c r="U122" s="167"/>
      <c r="V122" s="1120"/>
      <c r="W122" s="1121"/>
      <c r="X122" s="1122"/>
      <c r="Y122" s="1123"/>
      <c r="AB122" s="1150" t="s">
        <v>65</v>
      </c>
      <c r="AC122" s="1056"/>
      <c r="AD122" s="1056"/>
      <c r="AE122" s="1059">
        <f>AV159+BF159</f>
        <v>0</v>
      </c>
      <c r="AF122" s="1059"/>
      <c r="AG122" s="1053" t="e">
        <f t="shared" ref="AG122:AG134" si="30">AE122/$G$120</f>
        <v>#DIV/0!</v>
      </c>
      <c r="AH122" s="1054"/>
      <c r="AJ122" s="1120"/>
      <c r="AK122" s="1121"/>
      <c r="AL122" s="1122"/>
      <c r="AM122" s="1123"/>
      <c r="AN122" s="165"/>
      <c r="AO122" s="1129"/>
      <c r="AP122" s="981"/>
      <c r="AQ122" s="981"/>
      <c r="AR122" s="982"/>
      <c r="AS122" s="167"/>
      <c r="AT122" s="1120"/>
      <c r="AU122" s="1121"/>
      <c r="AV122" s="1122"/>
      <c r="AW122" s="1123"/>
    </row>
    <row r="123" spans="2:64" ht="18.600000000000001" thickBot="1" x14ac:dyDescent="0.35">
      <c r="B123" s="164" t="e">
        <f>AG138+BD138</f>
        <v>#DIV/0!</v>
      </c>
      <c r="C123" s="164" t="e">
        <f>AG120+I138</f>
        <v>#DIV/0!</v>
      </c>
      <c r="D123" s="1067" t="s">
        <v>80</v>
      </c>
      <c r="E123" s="1068"/>
      <c r="F123" s="1069"/>
      <c r="G123" s="1070">
        <f>P101+AG101+AV159</f>
        <v>0</v>
      </c>
      <c r="H123" s="839"/>
      <c r="I123" s="841" t="e">
        <f t="shared" si="29"/>
        <v>#DIV/0!</v>
      </c>
      <c r="J123" s="1071"/>
      <c r="L123" s="1124"/>
      <c r="M123" s="1125"/>
      <c r="N123" s="1126"/>
      <c r="O123" s="1127"/>
      <c r="P123" s="168"/>
      <c r="Q123" s="1130"/>
      <c r="R123" s="985"/>
      <c r="S123" s="985"/>
      <c r="T123" s="986"/>
      <c r="U123" s="180"/>
      <c r="V123" s="1124"/>
      <c r="W123" s="1125"/>
      <c r="X123" s="1126"/>
      <c r="Y123" s="1127"/>
      <c r="AB123" s="1067" t="s">
        <v>80</v>
      </c>
      <c r="AC123" s="1068"/>
      <c r="AD123" s="1069"/>
      <c r="AE123" s="1070">
        <f>AV159</f>
        <v>0</v>
      </c>
      <c r="AF123" s="839"/>
      <c r="AG123" s="841" t="e">
        <f t="shared" si="30"/>
        <v>#DIV/0!</v>
      </c>
      <c r="AH123" s="1071"/>
      <c r="AJ123" s="1124"/>
      <c r="AK123" s="1125"/>
      <c r="AL123" s="1126"/>
      <c r="AM123" s="1127"/>
      <c r="AN123" s="168"/>
      <c r="AO123" s="1130"/>
      <c r="AP123" s="985"/>
      <c r="AQ123" s="985"/>
      <c r="AR123" s="986"/>
      <c r="AS123" s="180"/>
      <c r="AT123" s="1124"/>
      <c r="AU123" s="1125"/>
      <c r="AV123" s="1126"/>
      <c r="AW123" s="1127"/>
    </row>
    <row r="124" spans="2:64" s="162" customFormat="1" ht="18.600000000000001" thickTop="1" x14ac:dyDescent="0.3">
      <c r="C124" s="1"/>
      <c r="D124" s="1067" t="s">
        <v>81</v>
      </c>
      <c r="E124" s="1068"/>
      <c r="F124" s="1069"/>
      <c r="G124" s="1070">
        <f>Z101+AQ101+BF159</f>
        <v>0</v>
      </c>
      <c r="H124" s="839"/>
      <c r="I124" s="841" t="e">
        <f t="shared" si="29"/>
        <v>#DIV/0!</v>
      </c>
      <c r="J124" s="1071"/>
      <c r="K124" s="161"/>
      <c r="L124" s="174"/>
      <c r="M124" s="1107"/>
      <c r="N124" s="1108"/>
      <c r="O124" s="1101" t="e">
        <f>I130</f>
        <v>#DIV/0!</v>
      </c>
      <c r="P124" s="1102"/>
      <c r="Q124" s="165"/>
      <c r="R124" s="1114"/>
      <c r="S124" s="1114"/>
      <c r="T124" s="167"/>
      <c r="U124" s="1101" t="e">
        <f>I131</f>
        <v>#DIV/0!</v>
      </c>
      <c r="V124" s="1102"/>
      <c r="W124" s="1107"/>
      <c r="X124" s="1108"/>
      <c r="Y124" s="174"/>
      <c r="Z124" s="161"/>
      <c r="AA124" s="161"/>
      <c r="AB124" s="1067" t="s">
        <v>81</v>
      </c>
      <c r="AC124" s="1068"/>
      <c r="AD124" s="1069"/>
      <c r="AE124" s="1070">
        <f>BF159</f>
        <v>0</v>
      </c>
      <c r="AF124" s="839"/>
      <c r="AG124" s="841" t="e">
        <f t="shared" si="30"/>
        <v>#DIV/0!</v>
      </c>
      <c r="AH124" s="1071"/>
      <c r="AI124" s="161"/>
      <c r="AJ124" s="174"/>
      <c r="AK124" s="1107"/>
      <c r="AL124" s="1108"/>
      <c r="AM124" s="1101" t="e">
        <f>AG130</f>
        <v>#DIV/0!</v>
      </c>
      <c r="AN124" s="1102"/>
      <c r="AO124" s="165"/>
      <c r="AP124" s="1114"/>
      <c r="AQ124" s="1114"/>
      <c r="AR124" s="167"/>
      <c r="AS124" s="1101" t="e">
        <f>AG131</f>
        <v>#DIV/0!</v>
      </c>
      <c r="AT124" s="1102"/>
      <c r="AU124" s="1107"/>
      <c r="AV124" s="1108"/>
      <c r="AW124" s="174"/>
      <c r="AX124" s="158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</row>
    <row r="125" spans="2:64" ht="18.600000000000001" thickBot="1" x14ac:dyDescent="0.35">
      <c r="C125" s="158"/>
      <c r="D125" s="1055" t="s">
        <v>62</v>
      </c>
      <c r="E125" s="1056"/>
      <c r="F125" s="1057"/>
      <c r="G125" s="1059">
        <f>Q104+R107+T110+Y107+AA104+AH104+AI107+AK110+AP107+AR104+AW162+AX165+AZ168+BE165+BG162</f>
        <v>0</v>
      </c>
      <c r="H125" s="1059"/>
      <c r="I125" s="1053" t="e">
        <f t="shared" si="29"/>
        <v>#DIV/0!</v>
      </c>
      <c r="J125" s="1054"/>
      <c r="L125" s="175"/>
      <c r="M125" s="1109"/>
      <c r="N125" s="1098"/>
      <c r="O125" s="1103"/>
      <c r="P125" s="1104"/>
      <c r="Q125" s="175"/>
      <c r="R125" s="1110" t="e">
        <f>I134</f>
        <v>#DIV/0!</v>
      </c>
      <c r="S125" s="1111"/>
      <c r="T125" s="175"/>
      <c r="U125" s="1103"/>
      <c r="V125" s="1104"/>
      <c r="W125" s="1109"/>
      <c r="X125" s="1098"/>
      <c r="Y125" s="175"/>
      <c r="AB125" s="1055" t="s">
        <v>62</v>
      </c>
      <c r="AC125" s="1056"/>
      <c r="AD125" s="1057"/>
      <c r="AE125" s="1059">
        <f>AW162+AX165+AZ168+BE165+BG162</f>
        <v>0</v>
      </c>
      <c r="AF125" s="1059"/>
      <c r="AG125" s="1053" t="e">
        <f t="shared" si="30"/>
        <v>#DIV/0!</v>
      </c>
      <c r="AH125" s="1054"/>
      <c r="AJ125" s="175"/>
      <c r="AK125" s="1109"/>
      <c r="AL125" s="1098"/>
      <c r="AM125" s="1103"/>
      <c r="AN125" s="1104"/>
      <c r="AO125" s="175"/>
      <c r="AP125" s="1110" t="e">
        <f>AG134</f>
        <v>#DIV/0!</v>
      </c>
      <c r="AQ125" s="1111"/>
      <c r="AR125" s="175"/>
      <c r="AS125" s="1103"/>
      <c r="AT125" s="1104"/>
      <c r="AU125" s="1109"/>
      <c r="AV125" s="1098"/>
      <c r="AW125" s="175"/>
    </row>
    <row r="126" spans="2:64" ht="18.600000000000001" thickTop="1" x14ac:dyDescent="0.3">
      <c r="C126" s="1"/>
      <c r="D126" s="1067" t="s">
        <v>82</v>
      </c>
      <c r="E126" s="1068"/>
      <c r="F126" s="1069"/>
      <c r="G126" s="839">
        <f>Q104+R107+AH104+AI107+AW162+AX165</f>
        <v>0</v>
      </c>
      <c r="H126" s="839"/>
      <c r="I126" s="841" t="e">
        <f t="shared" si="29"/>
        <v>#DIV/0!</v>
      </c>
      <c r="J126" s="1071"/>
      <c r="L126" s="175"/>
      <c r="M126" s="1115"/>
      <c r="N126" s="1098"/>
      <c r="O126" s="1105"/>
      <c r="P126" s="1106"/>
      <c r="Q126" s="186"/>
      <c r="R126" s="1112"/>
      <c r="S126" s="1113"/>
      <c r="T126" s="186"/>
      <c r="U126" s="1105"/>
      <c r="V126" s="1106"/>
      <c r="W126" s="1109"/>
      <c r="X126" s="1100"/>
      <c r="Y126" s="175"/>
      <c r="AB126" s="1067" t="s">
        <v>82</v>
      </c>
      <c r="AC126" s="1068"/>
      <c r="AD126" s="1069"/>
      <c r="AE126" s="839">
        <f>AW162+AX165</f>
        <v>0</v>
      </c>
      <c r="AF126" s="839"/>
      <c r="AG126" s="841" t="e">
        <f t="shared" si="30"/>
        <v>#DIV/0!</v>
      </c>
      <c r="AH126" s="1071"/>
      <c r="AJ126" s="175"/>
      <c r="AK126" s="1115"/>
      <c r="AL126" s="1098"/>
      <c r="AM126" s="1105"/>
      <c r="AN126" s="1106"/>
      <c r="AO126" s="186"/>
      <c r="AP126" s="1112"/>
      <c r="AQ126" s="1113"/>
      <c r="AR126" s="186"/>
      <c r="AS126" s="1105"/>
      <c r="AT126" s="1106"/>
      <c r="AU126" s="1109"/>
      <c r="AV126" s="1100"/>
      <c r="AW126" s="175"/>
    </row>
    <row r="127" spans="2:64" ht="18.600000000000001" thickBot="1" x14ac:dyDescent="0.35">
      <c r="C127" s="1"/>
      <c r="D127" s="1067" t="s">
        <v>83</v>
      </c>
      <c r="E127" s="1068"/>
      <c r="F127" s="1069"/>
      <c r="G127" s="839">
        <f>AA104+Y107+AR104+AP107+BG162+BE165</f>
        <v>0</v>
      </c>
      <c r="H127" s="839"/>
      <c r="I127" s="841" t="e">
        <f t="shared" si="29"/>
        <v>#DIV/0!</v>
      </c>
      <c r="J127" s="1071"/>
      <c r="L127" s="165"/>
      <c r="M127" s="183"/>
      <c r="N127" s="1081" t="e">
        <f>I126</f>
        <v>#DIV/0!</v>
      </c>
      <c r="O127" s="1082"/>
      <c r="P127" s="1083"/>
      <c r="Q127" s="1089" t="e">
        <f>I132</f>
        <v>#DIV/0!</v>
      </c>
      <c r="R127" s="1090"/>
      <c r="S127" s="1090"/>
      <c r="T127" s="1091"/>
      <c r="U127" s="1072" t="e">
        <f>I127</f>
        <v>#DIV/0!</v>
      </c>
      <c r="V127" s="1082"/>
      <c r="W127" s="1098"/>
      <c r="X127" s="169"/>
      <c r="Y127" s="167"/>
      <c r="AB127" s="1067" t="s">
        <v>83</v>
      </c>
      <c r="AC127" s="1068"/>
      <c r="AD127" s="1069"/>
      <c r="AE127" s="839">
        <f>BG162+BE165</f>
        <v>0</v>
      </c>
      <c r="AF127" s="839"/>
      <c r="AG127" s="841" t="e">
        <f t="shared" si="30"/>
        <v>#DIV/0!</v>
      </c>
      <c r="AH127" s="1071"/>
      <c r="AJ127" s="165"/>
      <c r="AK127" s="183"/>
      <c r="AL127" s="1081" t="e">
        <f>AG126</f>
        <v>#DIV/0!</v>
      </c>
      <c r="AM127" s="1082"/>
      <c r="AN127" s="1083"/>
      <c r="AO127" s="1089" t="e">
        <f>AG132</f>
        <v>#DIV/0!</v>
      </c>
      <c r="AP127" s="1090"/>
      <c r="AQ127" s="1090"/>
      <c r="AR127" s="1091"/>
      <c r="AS127" s="1072" t="e">
        <f>AG127</f>
        <v>#DIV/0!</v>
      </c>
      <c r="AT127" s="1082"/>
      <c r="AU127" s="1098"/>
      <c r="AV127" s="169"/>
      <c r="AW127" s="167"/>
    </row>
    <row r="128" spans="2:64" s="162" customFormat="1" ht="19.2" thickTop="1" thickBot="1" x14ac:dyDescent="0.35">
      <c r="C128" s="1"/>
      <c r="D128" s="1067" t="s">
        <v>84</v>
      </c>
      <c r="E128" s="1068"/>
      <c r="F128" s="1069"/>
      <c r="G128" s="1070">
        <f>T110+AK110+AZ168</f>
        <v>0</v>
      </c>
      <c r="H128" s="839"/>
      <c r="I128" s="841" t="e">
        <f t="shared" si="29"/>
        <v>#DIV/0!</v>
      </c>
      <c r="J128" s="1071"/>
      <c r="K128" s="161"/>
      <c r="L128" s="165"/>
      <c r="M128" s="184"/>
      <c r="N128" s="1081"/>
      <c r="O128" s="1084"/>
      <c r="P128" s="1085"/>
      <c r="Q128" s="1092"/>
      <c r="R128" s="1093"/>
      <c r="S128" s="1093"/>
      <c r="T128" s="1094"/>
      <c r="U128" s="1075"/>
      <c r="V128" s="1084"/>
      <c r="W128" s="1098"/>
      <c r="X128" s="165"/>
      <c r="Y128" s="167"/>
      <c r="Z128" s="161"/>
      <c r="AA128" s="161"/>
      <c r="AB128" s="1067" t="s">
        <v>84</v>
      </c>
      <c r="AC128" s="1068"/>
      <c r="AD128" s="1069"/>
      <c r="AE128" s="1070">
        <f>AZ168</f>
        <v>0</v>
      </c>
      <c r="AF128" s="839"/>
      <c r="AG128" s="841" t="e">
        <f t="shared" si="30"/>
        <v>#DIV/0!</v>
      </c>
      <c r="AH128" s="1071"/>
      <c r="AI128" s="161"/>
      <c r="AJ128" s="165"/>
      <c r="AK128" s="184"/>
      <c r="AL128" s="1081"/>
      <c r="AM128" s="1084"/>
      <c r="AN128" s="1085"/>
      <c r="AO128" s="1092"/>
      <c r="AP128" s="1093"/>
      <c r="AQ128" s="1093"/>
      <c r="AR128" s="1094"/>
      <c r="AS128" s="1075"/>
      <c r="AT128" s="1084"/>
      <c r="AU128" s="1098"/>
      <c r="AV128" s="165"/>
      <c r="AW128" s="167"/>
      <c r="AX128" s="158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</row>
    <row r="129" spans="3:72" ht="18.600000000000001" thickTop="1" x14ac:dyDescent="0.3">
      <c r="C129" s="158"/>
      <c r="D129" s="1055" t="s">
        <v>61</v>
      </c>
      <c r="E129" s="1056"/>
      <c r="F129" s="1057"/>
      <c r="G129" s="1059">
        <f>S104+U107+Y104+AJ104+AL107+AP104+AY162+BA165+BE162</f>
        <v>0</v>
      </c>
      <c r="H129" s="1059"/>
      <c r="I129" s="1053" t="e">
        <f t="shared" si="29"/>
        <v>#DIV/0!</v>
      </c>
      <c r="J129" s="1054"/>
      <c r="L129" s="165"/>
      <c r="M129" s="184"/>
      <c r="N129" s="1086"/>
      <c r="O129" s="1087"/>
      <c r="P129" s="1088"/>
      <c r="Q129" s="1095"/>
      <c r="R129" s="1096"/>
      <c r="S129" s="1096"/>
      <c r="T129" s="1097"/>
      <c r="U129" s="1078"/>
      <c r="V129" s="1099"/>
      <c r="W129" s="1100"/>
      <c r="X129" s="165"/>
      <c r="Y129" s="167"/>
      <c r="AB129" s="1055" t="s">
        <v>61</v>
      </c>
      <c r="AC129" s="1056"/>
      <c r="AD129" s="1057"/>
      <c r="AE129" s="1059">
        <f>AY162+BA165+BE162</f>
        <v>0</v>
      </c>
      <c r="AF129" s="1059"/>
      <c r="AG129" s="1053" t="e">
        <f t="shared" si="30"/>
        <v>#DIV/0!</v>
      </c>
      <c r="AH129" s="1054"/>
      <c r="AJ129" s="165"/>
      <c r="AK129" s="184"/>
      <c r="AL129" s="1086"/>
      <c r="AM129" s="1087"/>
      <c r="AN129" s="1088"/>
      <c r="AO129" s="1095"/>
      <c r="AP129" s="1096"/>
      <c r="AQ129" s="1096"/>
      <c r="AR129" s="1097"/>
      <c r="AS129" s="1078"/>
      <c r="AT129" s="1099"/>
      <c r="AU129" s="1100"/>
      <c r="AV129" s="165"/>
      <c r="AW129" s="167"/>
    </row>
    <row r="130" spans="3:72" ht="18" x14ac:dyDescent="0.3">
      <c r="C130" s="1"/>
      <c r="D130" s="1067" t="s">
        <v>85</v>
      </c>
      <c r="E130" s="1068"/>
      <c r="F130" s="1069"/>
      <c r="G130" s="1070">
        <f>S104+AJ104+AY162</f>
        <v>0</v>
      </c>
      <c r="H130" s="839"/>
      <c r="I130" s="841" t="e">
        <f t="shared" si="29"/>
        <v>#DIV/0!</v>
      </c>
      <c r="J130" s="1071"/>
      <c r="L130" s="165"/>
      <c r="M130" s="144"/>
      <c r="N130" s="181"/>
      <c r="O130" s="182"/>
      <c r="P130" s="1072" t="e">
        <f>I128</f>
        <v>#DIV/0!</v>
      </c>
      <c r="Q130" s="1073"/>
      <c r="R130" s="1073"/>
      <c r="S130" s="1073"/>
      <c r="T130" s="1073"/>
      <c r="U130" s="1074"/>
      <c r="V130" s="170"/>
      <c r="W130" s="166"/>
      <c r="X130" s="137"/>
      <c r="Y130" s="167"/>
      <c r="AB130" s="1067" t="s">
        <v>85</v>
      </c>
      <c r="AC130" s="1068"/>
      <c r="AD130" s="1069"/>
      <c r="AE130" s="1070">
        <f>AY162</f>
        <v>0</v>
      </c>
      <c r="AF130" s="839"/>
      <c r="AG130" s="841" t="e">
        <f t="shared" si="30"/>
        <v>#DIV/0!</v>
      </c>
      <c r="AH130" s="1071"/>
      <c r="AJ130" s="165"/>
      <c r="AK130" s="144"/>
      <c r="AL130" s="181"/>
      <c r="AM130" s="182"/>
      <c r="AN130" s="1072" t="e">
        <f>AG128</f>
        <v>#DIV/0!</v>
      </c>
      <c r="AO130" s="1073"/>
      <c r="AP130" s="1073"/>
      <c r="AQ130" s="1073"/>
      <c r="AR130" s="1073"/>
      <c r="AS130" s="1074"/>
      <c r="AT130" s="170"/>
      <c r="AU130" s="166"/>
      <c r="AV130" s="137"/>
      <c r="AW130" s="167"/>
    </row>
    <row r="131" spans="3:72" ht="18" x14ac:dyDescent="0.3">
      <c r="C131" s="1"/>
      <c r="D131" s="1067" t="s">
        <v>86</v>
      </c>
      <c r="E131" s="1068"/>
      <c r="F131" s="1069"/>
      <c r="G131" s="1070">
        <f>Y104+AP104+BE162</f>
        <v>0</v>
      </c>
      <c r="H131" s="839"/>
      <c r="I131" s="841" t="e">
        <f t="shared" si="29"/>
        <v>#DIV/0!</v>
      </c>
      <c r="J131" s="1071"/>
      <c r="L131" s="165"/>
      <c r="M131" s="144"/>
      <c r="N131" s="144"/>
      <c r="O131" s="171"/>
      <c r="P131" s="1075"/>
      <c r="Q131" s="1076"/>
      <c r="R131" s="1076"/>
      <c r="S131" s="1076"/>
      <c r="T131" s="1076"/>
      <c r="U131" s="1077"/>
      <c r="V131" s="172"/>
      <c r="W131" s="144"/>
      <c r="X131" s="137"/>
      <c r="Y131" s="167"/>
      <c r="AB131" s="1067" t="s">
        <v>86</v>
      </c>
      <c r="AC131" s="1068"/>
      <c r="AD131" s="1069"/>
      <c r="AE131" s="1070">
        <f>BE162</f>
        <v>0</v>
      </c>
      <c r="AF131" s="839"/>
      <c r="AG131" s="841" t="e">
        <f t="shared" si="30"/>
        <v>#DIV/0!</v>
      </c>
      <c r="AH131" s="1071"/>
      <c r="AJ131" s="165"/>
      <c r="AK131" s="144"/>
      <c r="AL131" s="144"/>
      <c r="AM131" s="171"/>
      <c r="AN131" s="1075"/>
      <c r="AO131" s="1076"/>
      <c r="AP131" s="1076"/>
      <c r="AQ131" s="1076"/>
      <c r="AR131" s="1076"/>
      <c r="AS131" s="1077"/>
      <c r="AT131" s="172"/>
      <c r="AU131" s="144"/>
      <c r="AV131" s="137"/>
      <c r="AW131" s="167"/>
    </row>
    <row r="132" spans="3:72" s="162" customFormat="1" ht="18" x14ac:dyDescent="0.3">
      <c r="C132" s="1"/>
      <c r="D132" s="1067" t="s">
        <v>87</v>
      </c>
      <c r="E132" s="1068"/>
      <c r="F132" s="1069"/>
      <c r="G132" s="1070">
        <f>U107+AL107+BA165</f>
        <v>0</v>
      </c>
      <c r="H132" s="839"/>
      <c r="I132" s="841" t="e">
        <f t="shared" si="29"/>
        <v>#DIV/0!</v>
      </c>
      <c r="J132" s="1071"/>
      <c r="K132" s="161"/>
      <c r="L132" s="168"/>
      <c r="M132" s="176"/>
      <c r="N132" s="176"/>
      <c r="O132" s="177"/>
      <c r="P132" s="1078"/>
      <c r="Q132" s="1079"/>
      <c r="R132" s="1079"/>
      <c r="S132" s="1079"/>
      <c r="T132" s="1079"/>
      <c r="U132" s="1080"/>
      <c r="V132" s="178"/>
      <c r="W132" s="176"/>
      <c r="X132" s="179"/>
      <c r="Y132" s="180"/>
      <c r="Z132" s="161"/>
      <c r="AA132" s="161"/>
      <c r="AB132" s="1067" t="s">
        <v>87</v>
      </c>
      <c r="AC132" s="1068"/>
      <c r="AD132" s="1069"/>
      <c r="AE132" s="1070">
        <f>BA165</f>
        <v>0</v>
      </c>
      <c r="AF132" s="839"/>
      <c r="AG132" s="841" t="e">
        <f t="shared" si="30"/>
        <v>#DIV/0!</v>
      </c>
      <c r="AH132" s="1071"/>
      <c r="AI132" s="161"/>
      <c r="AJ132" s="168"/>
      <c r="AK132" s="176"/>
      <c r="AL132" s="176"/>
      <c r="AM132" s="177"/>
      <c r="AN132" s="1078"/>
      <c r="AO132" s="1079"/>
      <c r="AP132" s="1079"/>
      <c r="AQ132" s="1079"/>
      <c r="AR132" s="1079"/>
      <c r="AS132" s="1080"/>
      <c r="AT132" s="178"/>
      <c r="AU132" s="176"/>
      <c r="AV132" s="179"/>
      <c r="AW132" s="180"/>
      <c r="AX132" s="158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</row>
    <row r="133" spans="3:72" ht="15.6" x14ac:dyDescent="0.3">
      <c r="D133" s="1055" t="s">
        <v>64</v>
      </c>
      <c r="E133" s="1056"/>
      <c r="F133" s="1057"/>
      <c r="G133" s="1059">
        <f>U101+AL101</f>
        <v>0</v>
      </c>
      <c r="H133" s="1059"/>
      <c r="I133" s="1053" t="e">
        <f t="shared" si="29"/>
        <v>#DIV/0!</v>
      </c>
      <c r="J133" s="1054"/>
      <c r="N133" s="1"/>
      <c r="AB133" s="1055" t="s">
        <v>64</v>
      </c>
      <c r="AC133" s="1056"/>
      <c r="AD133" s="1057"/>
      <c r="AE133" s="1058">
        <f>BA159</f>
        <v>0</v>
      </c>
      <c r="AF133" s="1059"/>
      <c r="AG133" s="1053" t="e">
        <f t="shared" si="30"/>
        <v>#DIV/0!</v>
      </c>
      <c r="AH133" s="1054"/>
    </row>
    <row r="134" spans="3:72" ht="16.2" thickBot="1" x14ac:dyDescent="0.35">
      <c r="C134" s="158">
        <f>G134+G129+G125+G122</f>
        <v>0</v>
      </c>
      <c r="D134" s="1060" t="s">
        <v>88</v>
      </c>
      <c r="E134" s="1061"/>
      <c r="F134" s="1061"/>
      <c r="G134" s="1063">
        <f>V105+AM105+BB163</f>
        <v>0</v>
      </c>
      <c r="H134" s="1063"/>
      <c r="I134" s="1064" t="e">
        <f t="shared" si="29"/>
        <v>#DIV/0!</v>
      </c>
      <c r="J134" s="1065"/>
      <c r="Q134" s="3"/>
      <c r="AB134" s="1060" t="s">
        <v>88</v>
      </c>
      <c r="AC134" s="1061"/>
      <c r="AD134" s="1061"/>
      <c r="AE134" s="1062">
        <f>BB163</f>
        <v>0</v>
      </c>
      <c r="AF134" s="1063"/>
      <c r="AG134" s="1151" t="e">
        <f t="shared" si="30"/>
        <v>#DIV/0!</v>
      </c>
      <c r="AH134" s="1152"/>
    </row>
    <row r="135" spans="3:72" ht="15" thickTop="1" x14ac:dyDescent="0.3">
      <c r="Q135" s="3"/>
    </row>
    <row r="136" spans="3:72" x14ac:dyDescent="0.3">
      <c r="BA136" s="185" t="e">
        <f>BD138+AG138+AG120</f>
        <v>#DIV/0!</v>
      </c>
    </row>
    <row r="137" spans="3:72" ht="15" thickBot="1" x14ac:dyDescent="0.35">
      <c r="Q137" s="1131" t="s">
        <v>89</v>
      </c>
      <c r="R137" s="1132"/>
      <c r="S137" s="1132"/>
      <c r="T137" s="1133"/>
      <c r="AO137" s="1131" t="s">
        <v>90</v>
      </c>
      <c r="AP137" s="1132"/>
      <c r="AQ137" s="1132"/>
      <c r="AR137" s="1133"/>
      <c r="BL137" s="1136" t="s">
        <v>91</v>
      </c>
      <c r="BM137" s="1137"/>
      <c r="BN137" s="1137"/>
      <c r="BO137" s="1138"/>
    </row>
    <row r="138" spans="3:72" ht="19.2" thickTop="1" thickBot="1" x14ac:dyDescent="0.4">
      <c r="D138" s="1142" t="s">
        <v>92</v>
      </c>
      <c r="E138" s="1143"/>
      <c r="F138" s="1144"/>
      <c r="G138" s="1145">
        <f>AE138+BB138</f>
        <v>0</v>
      </c>
      <c r="H138" s="1145"/>
      <c r="I138" s="1146" t="e">
        <f>G138/$G$120</f>
        <v>#DIV/0!</v>
      </c>
      <c r="J138" s="1147"/>
      <c r="Q138" s="1134"/>
      <c r="R138" s="1114"/>
      <c r="S138" s="1114"/>
      <c r="T138" s="1135"/>
      <c r="AB138" s="1142" t="s">
        <v>93</v>
      </c>
      <c r="AC138" s="1143"/>
      <c r="AD138" s="1144"/>
      <c r="AE138" s="1143">
        <f>M99</f>
        <v>0</v>
      </c>
      <c r="AF138" s="1143"/>
      <c r="AG138" s="1148" t="e">
        <f>AE138/$G$120</f>
        <v>#DIV/0!</v>
      </c>
      <c r="AH138" s="1149"/>
      <c r="AO138" s="1134"/>
      <c r="AP138" s="1114"/>
      <c r="AQ138" s="1114"/>
      <c r="AR138" s="1135"/>
      <c r="AY138" s="1142" t="s">
        <v>94</v>
      </c>
      <c r="AZ138" s="1143"/>
      <c r="BA138" s="1144"/>
      <c r="BB138" s="1143">
        <f>M100</f>
        <v>0</v>
      </c>
      <c r="BC138" s="1143"/>
      <c r="BD138" s="1148" t="e">
        <f>BB138/$G$120</f>
        <v>#DIV/0!</v>
      </c>
      <c r="BE138" s="1149"/>
      <c r="BL138" s="1139"/>
      <c r="BM138" s="1140"/>
      <c r="BN138" s="1140"/>
      <c r="BO138" s="1141"/>
    </row>
    <row r="139" spans="3:72" ht="18.600000000000001" thickTop="1" x14ac:dyDescent="0.3">
      <c r="D139" s="154"/>
      <c r="E139" s="155"/>
      <c r="F139" s="155"/>
      <c r="G139" s="155"/>
      <c r="H139" s="155"/>
      <c r="I139" s="155"/>
      <c r="J139" s="157"/>
      <c r="L139" s="1116" t="e">
        <f>I141</f>
        <v>#DIV/0!</v>
      </c>
      <c r="M139" s="1117"/>
      <c r="N139" s="1118"/>
      <c r="O139" s="1119"/>
      <c r="P139" s="169"/>
      <c r="Q139" s="1128" t="e">
        <f>I151</f>
        <v>#DIV/0!</v>
      </c>
      <c r="R139" s="977"/>
      <c r="S139" s="977"/>
      <c r="T139" s="978"/>
      <c r="U139" s="173"/>
      <c r="V139" s="1116" t="e">
        <f>I142</f>
        <v>#DIV/0!</v>
      </c>
      <c r="W139" s="1117"/>
      <c r="X139" s="1118"/>
      <c r="Y139" s="1119"/>
      <c r="AB139" s="154"/>
      <c r="AC139" s="155"/>
      <c r="AD139" s="155"/>
      <c r="AE139" s="155"/>
      <c r="AF139" s="155"/>
      <c r="AG139" s="155"/>
      <c r="AH139" s="157"/>
      <c r="AJ139" s="1116" t="e">
        <f>AG141</f>
        <v>#DIV/0!</v>
      </c>
      <c r="AK139" s="1117"/>
      <c r="AL139" s="1118"/>
      <c r="AM139" s="1119"/>
      <c r="AN139" s="169"/>
      <c r="AO139" s="1128" t="e">
        <f>AG151</f>
        <v>#DIV/0!</v>
      </c>
      <c r="AP139" s="977"/>
      <c r="AQ139" s="977"/>
      <c r="AR139" s="978"/>
      <c r="AS139" s="173"/>
      <c r="AT139" s="1116" t="e">
        <f>AG142</f>
        <v>#DIV/0!</v>
      </c>
      <c r="AU139" s="1117"/>
      <c r="AV139" s="1118"/>
      <c r="AW139" s="1119"/>
      <c r="AY139" s="154"/>
      <c r="AZ139" s="155"/>
      <c r="BA139" s="155"/>
      <c r="BB139" s="155"/>
      <c r="BC139" s="155"/>
      <c r="BD139" s="156"/>
      <c r="BE139" s="157"/>
      <c r="BG139" s="1116" t="e">
        <f>BD141</f>
        <v>#DIV/0!</v>
      </c>
      <c r="BH139" s="1117"/>
      <c r="BI139" s="1118"/>
      <c r="BJ139" s="1119"/>
      <c r="BK139" s="169"/>
      <c r="BL139" s="1128" t="e">
        <f>BD151</f>
        <v>#DIV/0!</v>
      </c>
      <c r="BM139" s="977"/>
      <c r="BN139" s="977"/>
      <c r="BO139" s="978"/>
      <c r="BP139" s="173"/>
      <c r="BQ139" s="1116" t="e">
        <f>BD142</f>
        <v>#DIV/0!</v>
      </c>
      <c r="BR139" s="1117"/>
      <c r="BS139" s="1118"/>
      <c r="BT139" s="1119"/>
    </row>
    <row r="140" spans="3:72" ht="18" x14ac:dyDescent="0.3">
      <c r="D140" s="1150" t="s">
        <v>65</v>
      </c>
      <c r="E140" s="1056"/>
      <c r="F140" s="1056"/>
      <c r="G140" s="1059">
        <f t="shared" ref="G140:G152" si="31">AE140+BB140</f>
        <v>0</v>
      </c>
      <c r="H140" s="1059"/>
      <c r="I140" s="1053" t="e">
        <f t="shared" ref="I140:I152" si="32">G140/$G$120</f>
        <v>#DIV/0!</v>
      </c>
      <c r="J140" s="1054"/>
      <c r="L140" s="1120"/>
      <c r="M140" s="1121"/>
      <c r="N140" s="1122"/>
      <c r="O140" s="1123"/>
      <c r="P140" s="165"/>
      <c r="Q140" s="1129"/>
      <c r="R140" s="981"/>
      <c r="S140" s="981"/>
      <c r="T140" s="982"/>
      <c r="U140" s="167"/>
      <c r="V140" s="1120"/>
      <c r="W140" s="1121"/>
      <c r="X140" s="1122"/>
      <c r="Y140" s="1123"/>
      <c r="AB140" s="1150" t="s">
        <v>65</v>
      </c>
      <c r="AC140" s="1056"/>
      <c r="AD140" s="1056"/>
      <c r="AE140" s="1059">
        <f>P101+Z101</f>
        <v>0</v>
      </c>
      <c r="AF140" s="1059"/>
      <c r="AG140" s="1053" t="e">
        <f t="shared" ref="AG140:AG152" si="33">AE140/$G$120</f>
        <v>#DIV/0!</v>
      </c>
      <c r="AH140" s="1054"/>
      <c r="AJ140" s="1120"/>
      <c r="AK140" s="1121"/>
      <c r="AL140" s="1122"/>
      <c r="AM140" s="1123"/>
      <c r="AN140" s="165"/>
      <c r="AO140" s="1129"/>
      <c r="AP140" s="981"/>
      <c r="AQ140" s="981"/>
      <c r="AR140" s="982"/>
      <c r="AS140" s="167"/>
      <c r="AT140" s="1120"/>
      <c r="AU140" s="1121"/>
      <c r="AV140" s="1122"/>
      <c r="AW140" s="1123"/>
      <c r="AY140" s="1150" t="s">
        <v>65</v>
      </c>
      <c r="AZ140" s="1056"/>
      <c r="BA140" s="1056"/>
      <c r="BB140" s="1059">
        <f>AG101+AQ101</f>
        <v>0</v>
      </c>
      <c r="BC140" s="1059"/>
      <c r="BD140" s="1053" t="e">
        <f t="shared" ref="BD140:BD152" si="34">BB140/$G$120</f>
        <v>#DIV/0!</v>
      </c>
      <c r="BE140" s="1054"/>
      <c r="BG140" s="1120"/>
      <c r="BH140" s="1121"/>
      <c r="BI140" s="1122"/>
      <c r="BJ140" s="1123"/>
      <c r="BK140" s="165"/>
      <c r="BL140" s="1129"/>
      <c r="BM140" s="981"/>
      <c r="BN140" s="981"/>
      <c r="BO140" s="982"/>
      <c r="BP140" s="167"/>
      <c r="BQ140" s="1120"/>
      <c r="BR140" s="1121"/>
      <c r="BS140" s="1122"/>
      <c r="BT140" s="1123"/>
    </row>
    <row r="141" spans="3:72" ht="18.600000000000001" thickBot="1" x14ac:dyDescent="0.35">
      <c r="D141" s="1067" t="s">
        <v>80</v>
      </c>
      <c r="E141" s="1068"/>
      <c r="F141" s="1069"/>
      <c r="G141" s="1070">
        <f t="shared" si="31"/>
        <v>0</v>
      </c>
      <c r="H141" s="839"/>
      <c r="I141" s="841" t="e">
        <f t="shared" si="32"/>
        <v>#DIV/0!</v>
      </c>
      <c r="J141" s="1071"/>
      <c r="L141" s="1124"/>
      <c r="M141" s="1125"/>
      <c r="N141" s="1126"/>
      <c r="O141" s="1127"/>
      <c r="P141" s="168"/>
      <c r="Q141" s="1130"/>
      <c r="R141" s="985"/>
      <c r="S141" s="985"/>
      <c r="T141" s="986"/>
      <c r="U141" s="180"/>
      <c r="V141" s="1124"/>
      <c r="W141" s="1125"/>
      <c r="X141" s="1126"/>
      <c r="Y141" s="1127"/>
      <c r="AB141" s="1067" t="s">
        <v>80</v>
      </c>
      <c r="AC141" s="1068"/>
      <c r="AD141" s="1069"/>
      <c r="AE141" s="1070">
        <f>P101</f>
        <v>0</v>
      </c>
      <c r="AF141" s="839"/>
      <c r="AG141" s="841" t="e">
        <f t="shared" si="33"/>
        <v>#DIV/0!</v>
      </c>
      <c r="AH141" s="1071"/>
      <c r="AJ141" s="1124"/>
      <c r="AK141" s="1125"/>
      <c r="AL141" s="1126"/>
      <c r="AM141" s="1127"/>
      <c r="AN141" s="168"/>
      <c r="AO141" s="1130"/>
      <c r="AP141" s="985"/>
      <c r="AQ141" s="985"/>
      <c r="AR141" s="986"/>
      <c r="AS141" s="180"/>
      <c r="AT141" s="1124"/>
      <c r="AU141" s="1125"/>
      <c r="AV141" s="1126"/>
      <c r="AW141" s="1127"/>
      <c r="AY141" s="1067" t="s">
        <v>80</v>
      </c>
      <c r="AZ141" s="1068"/>
      <c r="BA141" s="1069"/>
      <c r="BB141" s="1070">
        <f>AG101</f>
        <v>0</v>
      </c>
      <c r="BC141" s="839"/>
      <c r="BD141" s="841" t="e">
        <f t="shared" si="34"/>
        <v>#DIV/0!</v>
      </c>
      <c r="BE141" s="1071"/>
      <c r="BG141" s="1124"/>
      <c r="BH141" s="1125"/>
      <c r="BI141" s="1126"/>
      <c r="BJ141" s="1127"/>
      <c r="BK141" s="168"/>
      <c r="BL141" s="1130"/>
      <c r="BM141" s="985"/>
      <c r="BN141" s="985"/>
      <c r="BO141" s="986"/>
      <c r="BP141" s="180"/>
      <c r="BQ141" s="1124"/>
      <c r="BR141" s="1125"/>
      <c r="BS141" s="1126"/>
      <c r="BT141" s="1127"/>
    </row>
    <row r="142" spans="3:72" ht="18.600000000000001" thickTop="1" x14ac:dyDescent="0.3">
      <c r="D142" s="1067" t="s">
        <v>81</v>
      </c>
      <c r="E142" s="1068"/>
      <c r="F142" s="1069"/>
      <c r="G142" s="1070">
        <f t="shared" si="31"/>
        <v>0</v>
      </c>
      <c r="H142" s="839"/>
      <c r="I142" s="841" t="e">
        <f t="shared" si="32"/>
        <v>#DIV/0!</v>
      </c>
      <c r="J142" s="1071"/>
      <c r="L142" s="174"/>
      <c r="M142" s="1107"/>
      <c r="N142" s="1108"/>
      <c r="O142" s="1101" t="e">
        <f>I148</f>
        <v>#DIV/0!</v>
      </c>
      <c r="P142" s="1102"/>
      <c r="Q142" s="165"/>
      <c r="R142" s="1114"/>
      <c r="S142" s="1114"/>
      <c r="T142" s="167"/>
      <c r="U142" s="1101" t="e">
        <f>I149</f>
        <v>#DIV/0!</v>
      </c>
      <c r="V142" s="1102"/>
      <c r="W142" s="1107"/>
      <c r="X142" s="1108"/>
      <c r="Y142" s="174"/>
      <c r="AB142" s="1067" t="s">
        <v>81</v>
      </c>
      <c r="AC142" s="1068"/>
      <c r="AD142" s="1069"/>
      <c r="AE142" s="1070">
        <f>Z101</f>
        <v>0</v>
      </c>
      <c r="AF142" s="839"/>
      <c r="AG142" s="841" t="e">
        <f t="shared" si="33"/>
        <v>#DIV/0!</v>
      </c>
      <c r="AH142" s="1071"/>
      <c r="AJ142" s="174"/>
      <c r="AK142" s="1107"/>
      <c r="AL142" s="1108"/>
      <c r="AM142" s="1101" t="e">
        <f>AG148</f>
        <v>#DIV/0!</v>
      </c>
      <c r="AN142" s="1102"/>
      <c r="AO142" s="165"/>
      <c r="AP142" s="1114"/>
      <c r="AQ142" s="1114"/>
      <c r="AR142" s="167"/>
      <c r="AS142" s="1101" t="e">
        <f>AG149</f>
        <v>#DIV/0!</v>
      </c>
      <c r="AT142" s="1102"/>
      <c r="AU142" s="1107"/>
      <c r="AV142" s="1108"/>
      <c r="AW142" s="174"/>
      <c r="AY142" s="1067" t="s">
        <v>81</v>
      </c>
      <c r="AZ142" s="1068"/>
      <c r="BA142" s="1069"/>
      <c r="BB142" s="1070">
        <f>AQ101</f>
        <v>0</v>
      </c>
      <c r="BC142" s="839"/>
      <c r="BD142" s="841" t="e">
        <f t="shared" si="34"/>
        <v>#DIV/0!</v>
      </c>
      <c r="BE142" s="1071"/>
      <c r="BG142" s="174"/>
      <c r="BH142" s="1107"/>
      <c r="BI142" s="1108"/>
      <c r="BJ142" s="1101" t="e">
        <f>BD148</f>
        <v>#DIV/0!</v>
      </c>
      <c r="BK142" s="1102"/>
      <c r="BL142" s="165"/>
      <c r="BM142" s="1114"/>
      <c r="BN142" s="1114"/>
      <c r="BO142" s="167"/>
      <c r="BP142" s="1101" t="e">
        <f>BD149</f>
        <v>#DIV/0!</v>
      </c>
      <c r="BQ142" s="1102"/>
      <c r="BR142" s="1107"/>
      <c r="BS142" s="1108"/>
      <c r="BT142" s="174"/>
    </row>
    <row r="143" spans="3:72" ht="18.600000000000001" thickBot="1" x14ac:dyDescent="0.35">
      <c r="D143" s="1055" t="s">
        <v>62</v>
      </c>
      <c r="E143" s="1056"/>
      <c r="F143" s="1057"/>
      <c r="G143" s="1059">
        <f t="shared" si="31"/>
        <v>0</v>
      </c>
      <c r="H143" s="1059"/>
      <c r="I143" s="1053" t="e">
        <f t="shared" si="32"/>
        <v>#DIV/0!</v>
      </c>
      <c r="J143" s="1054"/>
      <c r="L143" s="175"/>
      <c r="M143" s="1109"/>
      <c r="N143" s="1098"/>
      <c r="O143" s="1103"/>
      <c r="P143" s="1104"/>
      <c r="Q143" s="175"/>
      <c r="R143" s="1110" t="e">
        <f>I152</f>
        <v>#DIV/0!</v>
      </c>
      <c r="S143" s="1111"/>
      <c r="T143" s="175"/>
      <c r="U143" s="1103"/>
      <c r="V143" s="1104"/>
      <c r="W143" s="1109"/>
      <c r="X143" s="1098"/>
      <c r="Y143" s="175"/>
      <c r="AB143" s="1055" t="s">
        <v>62</v>
      </c>
      <c r="AC143" s="1056"/>
      <c r="AD143" s="1057"/>
      <c r="AE143" s="1059">
        <f>Q104+R107+T110+Y107+AA104</f>
        <v>0</v>
      </c>
      <c r="AF143" s="1059"/>
      <c r="AG143" s="1053" t="e">
        <f t="shared" si="33"/>
        <v>#DIV/0!</v>
      </c>
      <c r="AH143" s="1054"/>
      <c r="AJ143" s="175"/>
      <c r="AK143" s="1109"/>
      <c r="AL143" s="1098"/>
      <c r="AM143" s="1103"/>
      <c r="AN143" s="1104"/>
      <c r="AO143" s="175"/>
      <c r="AP143" s="1110" t="e">
        <f>AG152</f>
        <v>#DIV/0!</v>
      </c>
      <c r="AQ143" s="1111"/>
      <c r="AR143" s="175"/>
      <c r="AS143" s="1103"/>
      <c r="AT143" s="1104"/>
      <c r="AU143" s="1109"/>
      <c r="AV143" s="1098"/>
      <c r="AW143" s="175"/>
      <c r="AY143" s="1055" t="s">
        <v>62</v>
      </c>
      <c r="AZ143" s="1056"/>
      <c r="BA143" s="1057"/>
      <c r="BB143" s="1059">
        <f>AH104+AI107+AK110+AP107+AR104</f>
        <v>0</v>
      </c>
      <c r="BC143" s="1059"/>
      <c r="BD143" s="1053" t="e">
        <f t="shared" si="34"/>
        <v>#DIV/0!</v>
      </c>
      <c r="BE143" s="1054"/>
      <c r="BG143" s="175"/>
      <c r="BH143" s="1109"/>
      <c r="BI143" s="1098"/>
      <c r="BJ143" s="1103"/>
      <c r="BK143" s="1104"/>
      <c r="BL143" s="175"/>
      <c r="BM143" s="1110" t="e">
        <f>BD152</f>
        <v>#DIV/0!</v>
      </c>
      <c r="BN143" s="1111"/>
      <c r="BO143" s="175"/>
      <c r="BP143" s="1103"/>
      <c r="BQ143" s="1104"/>
      <c r="BR143" s="1109"/>
      <c r="BS143" s="1098"/>
      <c r="BT143" s="175"/>
    </row>
    <row r="144" spans="3:72" ht="18.600000000000001" thickTop="1" x14ac:dyDescent="0.3">
      <c r="D144" s="1067" t="s">
        <v>82</v>
      </c>
      <c r="E144" s="1068"/>
      <c r="F144" s="1069"/>
      <c r="G144" s="839">
        <f t="shared" si="31"/>
        <v>0</v>
      </c>
      <c r="H144" s="839"/>
      <c r="I144" s="841" t="e">
        <f t="shared" si="32"/>
        <v>#DIV/0!</v>
      </c>
      <c r="J144" s="1071"/>
      <c r="L144" s="175"/>
      <c r="M144" s="1115"/>
      <c r="N144" s="1098"/>
      <c r="O144" s="1105"/>
      <c r="P144" s="1106"/>
      <c r="Q144" s="186"/>
      <c r="R144" s="1112"/>
      <c r="S144" s="1113"/>
      <c r="T144" s="186"/>
      <c r="U144" s="1105"/>
      <c r="V144" s="1106"/>
      <c r="W144" s="1109"/>
      <c r="X144" s="1100"/>
      <c r="Y144" s="175"/>
      <c r="AB144" s="1067" t="s">
        <v>82</v>
      </c>
      <c r="AC144" s="1068"/>
      <c r="AD144" s="1069"/>
      <c r="AE144" s="839">
        <f>Q104+R107</f>
        <v>0</v>
      </c>
      <c r="AF144" s="839"/>
      <c r="AG144" s="841" t="e">
        <f t="shared" si="33"/>
        <v>#DIV/0!</v>
      </c>
      <c r="AH144" s="1071"/>
      <c r="AJ144" s="175"/>
      <c r="AK144" s="1115"/>
      <c r="AL144" s="1098"/>
      <c r="AM144" s="1105"/>
      <c r="AN144" s="1106"/>
      <c r="AO144" s="186"/>
      <c r="AP144" s="1112"/>
      <c r="AQ144" s="1113"/>
      <c r="AR144" s="186"/>
      <c r="AS144" s="1105"/>
      <c r="AT144" s="1106"/>
      <c r="AU144" s="1109"/>
      <c r="AV144" s="1100"/>
      <c r="AW144" s="175"/>
      <c r="AY144" s="1067" t="s">
        <v>82</v>
      </c>
      <c r="AZ144" s="1068"/>
      <c r="BA144" s="1069"/>
      <c r="BB144" s="839">
        <f>AH104+AI107</f>
        <v>0</v>
      </c>
      <c r="BC144" s="839"/>
      <c r="BD144" s="841" t="e">
        <f t="shared" si="34"/>
        <v>#DIV/0!</v>
      </c>
      <c r="BE144" s="1071"/>
      <c r="BG144" s="175"/>
      <c r="BH144" s="1115"/>
      <c r="BI144" s="1098"/>
      <c r="BJ144" s="1105"/>
      <c r="BK144" s="1106"/>
      <c r="BL144" s="186"/>
      <c r="BM144" s="1112"/>
      <c r="BN144" s="1113"/>
      <c r="BO144" s="186"/>
      <c r="BP144" s="1105"/>
      <c r="BQ144" s="1106"/>
      <c r="BR144" s="1109"/>
      <c r="BS144" s="1100"/>
      <c r="BT144" s="175"/>
    </row>
    <row r="145" spans="4:72" ht="18.600000000000001" thickBot="1" x14ac:dyDescent="0.35">
      <c r="D145" s="1067" t="s">
        <v>83</v>
      </c>
      <c r="E145" s="1068"/>
      <c r="F145" s="1069"/>
      <c r="G145" s="839">
        <f t="shared" si="31"/>
        <v>0</v>
      </c>
      <c r="H145" s="839"/>
      <c r="I145" s="841" t="e">
        <f t="shared" si="32"/>
        <v>#DIV/0!</v>
      </c>
      <c r="J145" s="1071"/>
      <c r="L145" s="165"/>
      <c r="M145" s="183"/>
      <c r="N145" s="1081" t="e">
        <f>I144</f>
        <v>#DIV/0!</v>
      </c>
      <c r="O145" s="1082"/>
      <c r="P145" s="1083"/>
      <c r="Q145" s="1089" t="e">
        <f>I150</f>
        <v>#DIV/0!</v>
      </c>
      <c r="R145" s="1090"/>
      <c r="S145" s="1090"/>
      <c r="T145" s="1091"/>
      <c r="U145" s="1072" t="e">
        <f>I145</f>
        <v>#DIV/0!</v>
      </c>
      <c r="V145" s="1082"/>
      <c r="W145" s="1098"/>
      <c r="X145" s="169"/>
      <c r="Y145" s="167"/>
      <c r="AB145" s="1067" t="s">
        <v>83</v>
      </c>
      <c r="AC145" s="1068"/>
      <c r="AD145" s="1069"/>
      <c r="AE145" s="839">
        <f>AA104+Y107</f>
        <v>0</v>
      </c>
      <c r="AF145" s="839"/>
      <c r="AG145" s="841" t="e">
        <f t="shared" si="33"/>
        <v>#DIV/0!</v>
      </c>
      <c r="AH145" s="1071"/>
      <c r="AJ145" s="165"/>
      <c r="AK145" s="183"/>
      <c r="AL145" s="1081" t="e">
        <f>AG144</f>
        <v>#DIV/0!</v>
      </c>
      <c r="AM145" s="1082"/>
      <c r="AN145" s="1083"/>
      <c r="AO145" s="1089" t="e">
        <f>AG150</f>
        <v>#DIV/0!</v>
      </c>
      <c r="AP145" s="1090"/>
      <c r="AQ145" s="1090"/>
      <c r="AR145" s="1091"/>
      <c r="AS145" s="1072" t="e">
        <f>AG145</f>
        <v>#DIV/0!</v>
      </c>
      <c r="AT145" s="1082"/>
      <c r="AU145" s="1098"/>
      <c r="AV145" s="169"/>
      <c r="AW145" s="167"/>
      <c r="AY145" s="1067" t="s">
        <v>83</v>
      </c>
      <c r="AZ145" s="1068"/>
      <c r="BA145" s="1069"/>
      <c r="BB145" s="839">
        <f>AR104+AP107</f>
        <v>0</v>
      </c>
      <c r="BC145" s="839"/>
      <c r="BD145" s="841" t="e">
        <f t="shared" si="34"/>
        <v>#DIV/0!</v>
      </c>
      <c r="BE145" s="1071"/>
      <c r="BG145" s="165"/>
      <c r="BH145" s="183"/>
      <c r="BI145" s="1081" t="e">
        <f>BD144</f>
        <v>#DIV/0!</v>
      </c>
      <c r="BJ145" s="1082"/>
      <c r="BK145" s="1083"/>
      <c r="BL145" s="1089" t="e">
        <f>BD150</f>
        <v>#DIV/0!</v>
      </c>
      <c r="BM145" s="1090"/>
      <c r="BN145" s="1090"/>
      <c r="BO145" s="1091"/>
      <c r="BP145" s="1072" t="e">
        <f>BD145</f>
        <v>#DIV/0!</v>
      </c>
      <c r="BQ145" s="1082"/>
      <c r="BR145" s="1098"/>
      <c r="BS145" s="169"/>
      <c r="BT145" s="167"/>
    </row>
    <row r="146" spans="4:72" ht="19.2" thickTop="1" thickBot="1" x14ac:dyDescent="0.35">
      <c r="D146" s="1067" t="s">
        <v>84</v>
      </c>
      <c r="E146" s="1068"/>
      <c r="F146" s="1069"/>
      <c r="G146" s="1070">
        <f t="shared" si="31"/>
        <v>0</v>
      </c>
      <c r="H146" s="839"/>
      <c r="I146" s="841" t="e">
        <f t="shared" si="32"/>
        <v>#DIV/0!</v>
      </c>
      <c r="J146" s="1071"/>
      <c r="L146" s="165"/>
      <c r="M146" s="184"/>
      <c r="N146" s="1081"/>
      <c r="O146" s="1084"/>
      <c r="P146" s="1085"/>
      <c r="Q146" s="1092"/>
      <c r="R146" s="1093"/>
      <c r="S146" s="1093"/>
      <c r="T146" s="1094"/>
      <c r="U146" s="1075"/>
      <c r="V146" s="1084"/>
      <c r="W146" s="1098"/>
      <c r="X146" s="165"/>
      <c r="Y146" s="167"/>
      <c r="AB146" s="1067" t="s">
        <v>84</v>
      </c>
      <c r="AC146" s="1068"/>
      <c r="AD146" s="1069"/>
      <c r="AE146" s="1070">
        <f>T110</f>
        <v>0</v>
      </c>
      <c r="AF146" s="839"/>
      <c r="AG146" s="841" t="e">
        <f t="shared" si="33"/>
        <v>#DIV/0!</v>
      </c>
      <c r="AH146" s="1071"/>
      <c r="AJ146" s="165"/>
      <c r="AK146" s="184"/>
      <c r="AL146" s="1081"/>
      <c r="AM146" s="1084"/>
      <c r="AN146" s="1085"/>
      <c r="AO146" s="1092"/>
      <c r="AP146" s="1093"/>
      <c r="AQ146" s="1093"/>
      <c r="AR146" s="1094"/>
      <c r="AS146" s="1075"/>
      <c r="AT146" s="1084"/>
      <c r="AU146" s="1098"/>
      <c r="AV146" s="165"/>
      <c r="AW146" s="167"/>
      <c r="AY146" s="1067" t="s">
        <v>84</v>
      </c>
      <c r="AZ146" s="1068"/>
      <c r="BA146" s="1069"/>
      <c r="BB146" s="1070">
        <f>AK110</f>
        <v>0</v>
      </c>
      <c r="BC146" s="839"/>
      <c r="BD146" s="841" t="e">
        <f t="shared" si="34"/>
        <v>#DIV/0!</v>
      </c>
      <c r="BE146" s="1071"/>
      <c r="BG146" s="165"/>
      <c r="BH146" s="184"/>
      <c r="BI146" s="1081"/>
      <c r="BJ146" s="1084"/>
      <c r="BK146" s="1085"/>
      <c r="BL146" s="1092"/>
      <c r="BM146" s="1093"/>
      <c r="BN146" s="1093"/>
      <c r="BO146" s="1094"/>
      <c r="BP146" s="1075"/>
      <c r="BQ146" s="1084"/>
      <c r="BR146" s="1098"/>
      <c r="BS146" s="165"/>
      <c r="BT146" s="167"/>
    </row>
    <row r="147" spans="4:72" ht="18.600000000000001" thickTop="1" x14ac:dyDescent="0.3">
      <c r="D147" s="1055" t="s">
        <v>61</v>
      </c>
      <c r="E147" s="1056"/>
      <c r="F147" s="1057"/>
      <c r="G147" s="1059">
        <f t="shared" si="31"/>
        <v>0</v>
      </c>
      <c r="H147" s="1059"/>
      <c r="I147" s="1053" t="e">
        <f t="shared" si="32"/>
        <v>#DIV/0!</v>
      </c>
      <c r="J147" s="1054"/>
      <c r="L147" s="165"/>
      <c r="M147" s="184"/>
      <c r="N147" s="1086"/>
      <c r="O147" s="1087"/>
      <c r="P147" s="1088"/>
      <c r="Q147" s="1095"/>
      <c r="R147" s="1096"/>
      <c r="S147" s="1096"/>
      <c r="T147" s="1097"/>
      <c r="U147" s="1078"/>
      <c r="V147" s="1099"/>
      <c r="W147" s="1100"/>
      <c r="X147" s="165"/>
      <c r="Y147" s="167"/>
      <c r="AB147" s="1055" t="s">
        <v>61</v>
      </c>
      <c r="AC147" s="1056"/>
      <c r="AD147" s="1057"/>
      <c r="AE147" s="1059">
        <f>S104+U107+Y104</f>
        <v>0</v>
      </c>
      <c r="AF147" s="1059"/>
      <c r="AG147" s="1053" t="e">
        <f t="shared" si="33"/>
        <v>#DIV/0!</v>
      </c>
      <c r="AH147" s="1054"/>
      <c r="AJ147" s="165"/>
      <c r="AK147" s="184"/>
      <c r="AL147" s="1086"/>
      <c r="AM147" s="1087"/>
      <c r="AN147" s="1088"/>
      <c r="AO147" s="1095"/>
      <c r="AP147" s="1096"/>
      <c r="AQ147" s="1096"/>
      <c r="AR147" s="1097"/>
      <c r="AS147" s="1078"/>
      <c r="AT147" s="1099"/>
      <c r="AU147" s="1100"/>
      <c r="AV147" s="165"/>
      <c r="AW147" s="167"/>
      <c r="AY147" s="1055" t="s">
        <v>61</v>
      </c>
      <c r="AZ147" s="1056"/>
      <c r="BA147" s="1057"/>
      <c r="BB147" s="1059">
        <f>AJ104+AL107+AP104</f>
        <v>0</v>
      </c>
      <c r="BC147" s="1059"/>
      <c r="BD147" s="1053" t="e">
        <f t="shared" si="34"/>
        <v>#DIV/0!</v>
      </c>
      <c r="BE147" s="1054"/>
      <c r="BG147" s="165"/>
      <c r="BH147" s="184"/>
      <c r="BI147" s="1086"/>
      <c r="BJ147" s="1087"/>
      <c r="BK147" s="1088"/>
      <c r="BL147" s="1095"/>
      <c r="BM147" s="1096"/>
      <c r="BN147" s="1096"/>
      <c r="BO147" s="1097"/>
      <c r="BP147" s="1078"/>
      <c r="BQ147" s="1099"/>
      <c r="BR147" s="1100"/>
      <c r="BS147" s="165"/>
      <c r="BT147" s="167"/>
    </row>
    <row r="148" spans="4:72" ht="18" x14ac:dyDescent="0.3">
      <c r="D148" s="1067" t="s">
        <v>85</v>
      </c>
      <c r="E148" s="1068"/>
      <c r="F148" s="1069"/>
      <c r="G148" s="1070">
        <f t="shared" si="31"/>
        <v>0</v>
      </c>
      <c r="H148" s="839"/>
      <c r="I148" s="841" t="e">
        <f t="shared" si="32"/>
        <v>#DIV/0!</v>
      </c>
      <c r="J148" s="1071"/>
      <c r="L148" s="165"/>
      <c r="M148" s="144"/>
      <c r="N148" s="181"/>
      <c r="O148" s="182"/>
      <c r="P148" s="1072" t="e">
        <f>I146</f>
        <v>#DIV/0!</v>
      </c>
      <c r="Q148" s="1073"/>
      <c r="R148" s="1073"/>
      <c r="S148" s="1073"/>
      <c r="T148" s="1073"/>
      <c r="U148" s="1074"/>
      <c r="V148" s="170"/>
      <c r="W148" s="166"/>
      <c r="X148" s="137"/>
      <c r="Y148" s="167"/>
      <c r="AB148" s="1067" t="s">
        <v>85</v>
      </c>
      <c r="AC148" s="1068"/>
      <c r="AD148" s="1069"/>
      <c r="AE148" s="1070">
        <f>S104</f>
        <v>0</v>
      </c>
      <c r="AF148" s="839"/>
      <c r="AG148" s="841" t="e">
        <f t="shared" si="33"/>
        <v>#DIV/0!</v>
      </c>
      <c r="AH148" s="1071"/>
      <c r="AJ148" s="165"/>
      <c r="AK148" s="144"/>
      <c r="AL148" s="181"/>
      <c r="AM148" s="182"/>
      <c r="AN148" s="1072" t="e">
        <f>AG146</f>
        <v>#DIV/0!</v>
      </c>
      <c r="AO148" s="1073"/>
      <c r="AP148" s="1073"/>
      <c r="AQ148" s="1073"/>
      <c r="AR148" s="1073"/>
      <c r="AS148" s="1074"/>
      <c r="AT148" s="170"/>
      <c r="AU148" s="166"/>
      <c r="AV148" s="137"/>
      <c r="AW148" s="167"/>
      <c r="AY148" s="1067" t="s">
        <v>85</v>
      </c>
      <c r="AZ148" s="1068"/>
      <c r="BA148" s="1069"/>
      <c r="BB148" s="1070">
        <f>AJ104</f>
        <v>0</v>
      </c>
      <c r="BC148" s="839"/>
      <c r="BD148" s="841" t="e">
        <f t="shared" si="34"/>
        <v>#DIV/0!</v>
      </c>
      <c r="BE148" s="1071"/>
      <c r="BG148" s="165"/>
      <c r="BH148" s="144"/>
      <c r="BI148" s="181"/>
      <c r="BJ148" s="182"/>
      <c r="BK148" s="1072" t="e">
        <f>BD146</f>
        <v>#DIV/0!</v>
      </c>
      <c r="BL148" s="1073"/>
      <c r="BM148" s="1073"/>
      <c r="BN148" s="1073"/>
      <c r="BO148" s="1073"/>
      <c r="BP148" s="1074"/>
      <c r="BQ148" s="170"/>
      <c r="BR148" s="166"/>
      <c r="BS148" s="137"/>
      <c r="BT148" s="167"/>
    </row>
    <row r="149" spans="4:72" ht="18" x14ac:dyDescent="0.3">
      <c r="D149" s="1067" t="s">
        <v>86</v>
      </c>
      <c r="E149" s="1068"/>
      <c r="F149" s="1069"/>
      <c r="G149" s="1070">
        <f t="shared" si="31"/>
        <v>0</v>
      </c>
      <c r="H149" s="839"/>
      <c r="I149" s="841" t="e">
        <f t="shared" si="32"/>
        <v>#DIV/0!</v>
      </c>
      <c r="J149" s="1071"/>
      <c r="L149" s="165"/>
      <c r="M149" s="144"/>
      <c r="N149" s="144"/>
      <c r="O149" s="171"/>
      <c r="P149" s="1075"/>
      <c r="Q149" s="1076"/>
      <c r="R149" s="1076"/>
      <c r="S149" s="1076"/>
      <c r="T149" s="1076"/>
      <c r="U149" s="1077"/>
      <c r="V149" s="172"/>
      <c r="W149" s="144"/>
      <c r="X149" s="137"/>
      <c r="Y149" s="167"/>
      <c r="AB149" s="1067" t="s">
        <v>86</v>
      </c>
      <c r="AC149" s="1068"/>
      <c r="AD149" s="1069"/>
      <c r="AE149" s="1070">
        <f>Y104</f>
        <v>0</v>
      </c>
      <c r="AF149" s="839"/>
      <c r="AG149" s="841" t="e">
        <f t="shared" si="33"/>
        <v>#DIV/0!</v>
      </c>
      <c r="AH149" s="1071"/>
      <c r="AJ149" s="165"/>
      <c r="AK149" s="144"/>
      <c r="AL149" s="144"/>
      <c r="AM149" s="171"/>
      <c r="AN149" s="1075"/>
      <c r="AO149" s="1076"/>
      <c r="AP149" s="1076"/>
      <c r="AQ149" s="1076"/>
      <c r="AR149" s="1076"/>
      <c r="AS149" s="1077"/>
      <c r="AT149" s="172"/>
      <c r="AU149" s="144"/>
      <c r="AV149" s="137"/>
      <c r="AW149" s="167"/>
      <c r="AY149" s="1067" t="s">
        <v>86</v>
      </c>
      <c r="AZ149" s="1068"/>
      <c r="BA149" s="1069"/>
      <c r="BB149" s="1070">
        <f>AP104</f>
        <v>0</v>
      </c>
      <c r="BC149" s="839"/>
      <c r="BD149" s="841" t="e">
        <f t="shared" si="34"/>
        <v>#DIV/0!</v>
      </c>
      <c r="BE149" s="1071"/>
      <c r="BG149" s="165"/>
      <c r="BH149" s="144"/>
      <c r="BI149" s="144"/>
      <c r="BJ149" s="171"/>
      <c r="BK149" s="1075"/>
      <c r="BL149" s="1076"/>
      <c r="BM149" s="1076"/>
      <c r="BN149" s="1076"/>
      <c r="BO149" s="1076"/>
      <c r="BP149" s="1077"/>
      <c r="BQ149" s="172"/>
      <c r="BR149" s="144"/>
      <c r="BS149" s="137"/>
      <c r="BT149" s="167"/>
    </row>
    <row r="150" spans="4:72" ht="18" x14ac:dyDescent="0.3">
      <c r="D150" s="1067" t="s">
        <v>87</v>
      </c>
      <c r="E150" s="1068"/>
      <c r="F150" s="1069"/>
      <c r="G150" s="1070">
        <f t="shared" si="31"/>
        <v>0</v>
      </c>
      <c r="H150" s="839"/>
      <c r="I150" s="841" t="e">
        <f t="shared" si="32"/>
        <v>#DIV/0!</v>
      </c>
      <c r="J150" s="1071"/>
      <c r="L150" s="168"/>
      <c r="M150" s="176"/>
      <c r="N150" s="176"/>
      <c r="O150" s="177"/>
      <c r="P150" s="1078"/>
      <c r="Q150" s="1079"/>
      <c r="R150" s="1079"/>
      <c r="S150" s="1079"/>
      <c r="T150" s="1079"/>
      <c r="U150" s="1080"/>
      <c r="V150" s="178"/>
      <c r="W150" s="176"/>
      <c r="X150" s="179"/>
      <c r="Y150" s="180"/>
      <c r="AB150" s="1067" t="s">
        <v>87</v>
      </c>
      <c r="AC150" s="1068"/>
      <c r="AD150" s="1069"/>
      <c r="AE150" s="1070">
        <f>U107</f>
        <v>0</v>
      </c>
      <c r="AF150" s="839"/>
      <c r="AG150" s="841" t="e">
        <f t="shared" si="33"/>
        <v>#DIV/0!</v>
      </c>
      <c r="AH150" s="1071"/>
      <c r="AJ150" s="168"/>
      <c r="AK150" s="176"/>
      <c r="AL150" s="176"/>
      <c r="AM150" s="177"/>
      <c r="AN150" s="1078"/>
      <c r="AO150" s="1079"/>
      <c r="AP150" s="1079"/>
      <c r="AQ150" s="1079"/>
      <c r="AR150" s="1079"/>
      <c r="AS150" s="1080"/>
      <c r="AT150" s="178"/>
      <c r="AU150" s="176"/>
      <c r="AV150" s="179"/>
      <c r="AW150" s="180"/>
      <c r="AY150" s="1067" t="s">
        <v>87</v>
      </c>
      <c r="AZ150" s="1068"/>
      <c r="BA150" s="1069"/>
      <c r="BB150" s="1070">
        <f>AL107</f>
        <v>0</v>
      </c>
      <c r="BC150" s="839"/>
      <c r="BD150" s="841" t="e">
        <f t="shared" si="34"/>
        <v>#DIV/0!</v>
      </c>
      <c r="BE150" s="1071"/>
      <c r="BG150" s="168"/>
      <c r="BH150" s="176"/>
      <c r="BI150" s="176"/>
      <c r="BJ150" s="177"/>
      <c r="BK150" s="1078"/>
      <c r="BL150" s="1079"/>
      <c r="BM150" s="1079"/>
      <c r="BN150" s="1079"/>
      <c r="BO150" s="1079"/>
      <c r="BP150" s="1080"/>
      <c r="BQ150" s="178"/>
      <c r="BR150" s="176"/>
      <c r="BS150" s="179"/>
      <c r="BT150" s="180"/>
    </row>
    <row r="151" spans="4:72" ht="15.6" x14ac:dyDescent="0.3">
      <c r="D151" s="1055" t="s">
        <v>64</v>
      </c>
      <c r="E151" s="1056"/>
      <c r="F151" s="1057"/>
      <c r="G151" s="1059">
        <f t="shared" si="31"/>
        <v>0</v>
      </c>
      <c r="H151" s="1059"/>
      <c r="I151" s="1053" t="e">
        <f t="shared" si="32"/>
        <v>#DIV/0!</v>
      </c>
      <c r="J151" s="1054"/>
      <c r="Q151" s="3"/>
      <c r="AB151" s="1055" t="s">
        <v>64</v>
      </c>
      <c r="AC151" s="1056"/>
      <c r="AD151" s="1057"/>
      <c r="AE151" s="1058">
        <f>U101</f>
        <v>0</v>
      </c>
      <c r="AF151" s="1059"/>
      <c r="AG151" s="1053" t="e">
        <f t="shared" si="33"/>
        <v>#DIV/0!</v>
      </c>
      <c r="AH151" s="1054"/>
      <c r="AY151" s="1055" t="s">
        <v>64</v>
      </c>
      <c r="AZ151" s="1056"/>
      <c r="BA151" s="1057"/>
      <c r="BB151" s="1058">
        <f>AL101</f>
        <v>0</v>
      </c>
      <c r="BC151" s="1059"/>
      <c r="BD151" s="1053" t="e">
        <f t="shared" si="34"/>
        <v>#DIV/0!</v>
      </c>
      <c r="BE151" s="1054"/>
    </row>
    <row r="152" spans="4:72" ht="16.2" thickBot="1" x14ac:dyDescent="0.35">
      <c r="D152" s="1060" t="s">
        <v>88</v>
      </c>
      <c r="E152" s="1061"/>
      <c r="F152" s="1061"/>
      <c r="G152" s="1062">
        <f t="shared" si="31"/>
        <v>0</v>
      </c>
      <c r="H152" s="1063"/>
      <c r="I152" s="1064" t="e">
        <f t="shared" si="32"/>
        <v>#DIV/0!</v>
      </c>
      <c r="J152" s="1065"/>
      <c r="Q152" s="3"/>
      <c r="AB152" s="1060" t="s">
        <v>88</v>
      </c>
      <c r="AC152" s="1061"/>
      <c r="AD152" s="1061"/>
      <c r="AE152" s="1066">
        <f>V105</f>
        <v>0</v>
      </c>
      <c r="AF152" s="1063"/>
      <c r="AG152" s="1064" t="e">
        <f t="shared" si="33"/>
        <v>#DIV/0!</v>
      </c>
      <c r="AH152" s="1065"/>
      <c r="AY152" s="1060" t="s">
        <v>88</v>
      </c>
      <c r="AZ152" s="1061"/>
      <c r="BA152" s="1061"/>
      <c r="BB152" s="1066">
        <f>AM105</f>
        <v>0</v>
      </c>
      <c r="BC152" s="1063"/>
      <c r="BD152" s="1064" t="e">
        <f t="shared" si="34"/>
        <v>#DIV/0!</v>
      </c>
      <c r="BE152" s="1065"/>
    </row>
    <row r="153" spans="4:72" ht="15" thickTop="1" x14ac:dyDescent="0.3">
      <c r="Q153" s="3"/>
    </row>
    <row r="155" spans="4:72" ht="15" thickBot="1" x14ac:dyDescent="0.35"/>
    <row r="156" spans="4:72" ht="24.6" thickTop="1" thickBot="1" x14ac:dyDescent="0.5">
      <c r="D156" s="965" t="s">
        <v>95</v>
      </c>
      <c r="E156" s="966"/>
      <c r="F156" s="966"/>
      <c r="G156" s="966"/>
      <c r="H156" s="967"/>
      <c r="I156" s="967"/>
      <c r="J156" s="967"/>
      <c r="K156" s="967"/>
      <c r="L156" s="967"/>
      <c r="M156" s="967"/>
      <c r="N156" s="967"/>
      <c r="O156" s="1015"/>
      <c r="P156" s="1015"/>
      <c r="Q156" s="1016"/>
    </row>
    <row r="157" spans="4:72" ht="22.2" thickTop="1" thickBot="1" x14ac:dyDescent="0.45">
      <c r="D157" s="125"/>
      <c r="E157" s="126"/>
      <c r="F157" s="132"/>
      <c r="G157" s="1017" t="s">
        <v>65</v>
      </c>
      <c r="H157" s="1018"/>
      <c r="I157" s="1019"/>
      <c r="J157" s="1020"/>
      <c r="K157" s="1017"/>
      <c r="L157" s="1018"/>
      <c r="M157" s="1019"/>
      <c r="N157" s="190"/>
      <c r="O157" s="1021" t="s">
        <v>96</v>
      </c>
      <c r="P157" s="1022"/>
      <c r="Q157" s="1023"/>
      <c r="R157" s="1024"/>
      <c r="S157" s="1025"/>
      <c r="T157" s="1026"/>
      <c r="U157" s="1027"/>
      <c r="V157" s="1028"/>
      <c r="W157" s="1021"/>
      <c r="X157" s="1022"/>
      <c r="Y157" s="1023"/>
      <c r="Z157" s="194"/>
      <c r="AA157" s="1029" t="s">
        <v>97</v>
      </c>
      <c r="AB157" s="1030"/>
      <c r="AC157" s="1031"/>
      <c r="AD157" s="1020"/>
      <c r="AE157" s="1029"/>
      <c r="AF157" s="1030"/>
      <c r="AG157" s="1031"/>
      <c r="AH157" s="1028"/>
      <c r="AI157" s="1029"/>
      <c r="AJ157" s="1030"/>
      <c r="AK157" s="1031"/>
      <c r="AL157" s="194"/>
      <c r="AM157" s="1032" t="s">
        <v>98</v>
      </c>
      <c r="AN157" s="1033"/>
      <c r="AO157" s="1034"/>
      <c r="AP157" s="191"/>
      <c r="AQ157" s="1035" t="s">
        <v>64</v>
      </c>
      <c r="AR157" s="1036"/>
      <c r="AS157" s="1037"/>
    </row>
    <row r="158" spans="4:72" ht="24.6" thickTop="1" thickBot="1" x14ac:dyDescent="0.5">
      <c r="D158" s="128"/>
      <c r="E158" s="116"/>
      <c r="F158" s="120"/>
      <c r="G158" s="1038" t="s">
        <v>99</v>
      </c>
      <c r="H158" s="1039"/>
      <c r="I158" s="1040"/>
      <c r="J158" s="133"/>
      <c r="K158" s="1038" t="s">
        <v>100</v>
      </c>
      <c r="L158" s="1039"/>
      <c r="M158" s="1040"/>
      <c r="N158" s="127"/>
      <c r="O158" s="1041" t="s">
        <v>99</v>
      </c>
      <c r="P158" s="1042"/>
      <c r="Q158" s="1043"/>
      <c r="R158" s="191"/>
      <c r="S158" s="1044" t="s">
        <v>101</v>
      </c>
      <c r="T158" s="1045"/>
      <c r="U158" s="1046"/>
      <c r="W158" s="1041" t="s">
        <v>100</v>
      </c>
      <c r="X158" s="1042"/>
      <c r="Y158" s="1047"/>
      <c r="Z158" s="195"/>
      <c r="AA158" s="1048" t="s">
        <v>99</v>
      </c>
      <c r="AB158" s="1049"/>
      <c r="AC158" s="1050"/>
      <c r="AD158" s="191"/>
      <c r="AE158" s="1051" t="s">
        <v>101</v>
      </c>
      <c r="AF158" s="1051"/>
      <c r="AG158" s="1051"/>
      <c r="AI158" s="1048" t="s">
        <v>100</v>
      </c>
      <c r="AJ158" s="1049"/>
      <c r="AK158" s="1052"/>
      <c r="AL158" s="195"/>
      <c r="AM158" s="121"/>
      <c r="AN158" s="155"/>
      <c r="AO158" s="157"/>
      <c r="AP158" s="191"/>
      <c r="AQ158" s="190"/>
      <c r="AR158" s="201"/>
      <c r="AS158" s="202"/>
      <c r="AV158" s="965" t="s">
        <v>95</v>
      </c>
      <c r="AW158" s="966"/>
      <c r="AX158" s="966"/>
      <c r="AY158" s="966"/>
      <c r="AZ158" s="967"/>
      <c r="BA158" s="967"/>
      <c r="BB158" s="967"/>
      <c r="BC158" s="967"/>
      <c r="BD158" s="967"/>
      <c r="BE158" s="967"/>
      <c r="BF158" s="967"/>
      <c r="BG158" s="967"/>
      <c r="BH158" s="967"/>
      <c r="BI158" s="968"/>
    </row>
    <row r="159" spans="4:72" ht="22.2" thickTop="1" thickBot="1" x14ac:dyDescent="0.35">
      <c r="D159" s="969" t="s">
        <v>102</v>
      </c>
      <c r="E159" s="970"/>
      <c r="F159" s="118"/>
      <c r="G159" s="129" t="s">
        <v>103</v>
      </c>
      <c r="H159" s="130" t="s">
        <v>104</v>
      </c>
      <c r="I159" s="131" t="s">
        <v>105</v>
      </c>
      <c r="J159" s="117"/>
      <c r="K159" s="129" t="s">
        <v>103</v>
      </c>
      <c r="L159" s="130" t="s">
        <v>104</v>
      </c>
      <c r="M159" s="131" t="s">
        <v>105</v>
      </c>
      <c r="N159" s="117"/>
      <c r="O159" s="129" t="s">
        <v>103</v>
      </c>
      <c r="P159" s="130" t="s">
        <v>104</v>
      </c>
      <c r="Q159" s="192" t="s">
        <v>105</v>
      </c>
      <c r="R159"/>
      <c r="S159" s="199" t="s">
        <v>103</v>
      </c>
      <c r="T159" s="197" t="s">
        <v>104</v>
      </c>
      <c r="U159" s="200" t="s">
        <v>105</v>
      </c>
      <c r="W159" s="129" t="s">
        <v>103</v>
      </c>
      <c r="X159" s="130" t="s">
        <v>104</v>
      </c>
      <c r="Y159" s="131" t="s">
        <v>105</v>
      </c>
      <c r="Z159" s="105"/>
      <c r="AA159" s="129" t="s">
        <v>103</v>
      </c>
      <c r="AB159" s="130" t="s">
        <v>104</v>
      </c>
      <c r="AC159" s="192" t="s">
        <v>105</v>
      </c>
      <c r="AD159"/>
      <c r="AE159" s="196" t="s">
        <v>103</v>
      </c>
      <c r="AF159" s="197" t="s">
        <v>104</v>
      </c>
      <c r="AG159" s="198" t="s">
        <v>105</v>
      </c>
      <c r="AI159" s="129" t="s">
        <v>103</v>
      </c>
      <c r="AJ159" s="130" t="s">
        <v>104</v>
      </c>
      <c r="AK159" s="131" t="s">
        <v>105</v>
      </c>
      <c r="AL159" s="105"/>
      <c r="AM159" s="129" t="s">
        <v>103</v>
      </c>
      <c r="AN159" s="130" t="s">
        <v>104</v>
      </c>
      <c r="AO159" s="131" t="s">
        <v>105</v>
      </c>
      <c r="AP159"/>
      <c r="AQ159" s="203" t="s">
        <v>103</v>
      </c>
      <c r="AR159" s="204" t="s">
        <v>104</v>
      </c>
      <c r="AS159" s="205" t="s">
        <v>105</v>
      </c>
      <c r="AV159" s="971"/>
      <c r="AW159" s="972"/>
      <c r="AX159" s="971"/>
      <c r="AY159" s="972"/>
      <c r="AZ159" s="134"/>
      <c r="BA159" s="975"/>
      <c r="BB159" s="976"/>
      <c r="BC159" s="977"/>
      <c r="BD159" s="978"/>
      <c r="BE159" s="135"/>
      <c r="BF159" s="971"/>
      <c r="BG159" s="972"/>
      <c r="BH159" s="971"/>
      <c r="BI159" s="972"/>
      <c r="BJ159" s="987" t="s">
        <v>77</v>
      </c>
      <c r="BK159" s="987"/>
      <c r="BL159" s="987"/>
      <c r="BM159" s="987"/>
      <c r="BN159" s="988"/>
    </row>
    <row r="160" spans="4:72" ht="19.2" thickTop="1" thickBot="1" x14ac:dyDescent="0.35">
      <c r="D160" s="951"/>
      <c r="E160" s="952"/>
      <c r="F160" s="118"/>
      <c r="G160" s="122"/>
      <c r="H160" s="123"/>
      <c r="I160" s="124"/>
      <c r="J160" s="118"/>
      <c r="K160" s="122"/>
      <c r="L160" s="123"/>
      <c r="M160" s="124"/>
      <c r="N160" s="118"/>
      <c r="O160" s="122"/>
      <c r="P160" s="123"/>
      <c r="Q160" s="193"/>
      <c r="R160" s="115"/>
      <c r="S160" s="122"/>
      <c r="T160" s="123"/>
      <c r="U160" s="124"/>
      <c r="W160" s="122"/>
      <c r="X160" s="123"/>
      <c r="Y160" s="124"/>
      <c r="Z160" s="105"/>
      <c r="AA160" s="122"/>
      <c r="AB160" s="123"/>
      <c r="AC160" s="193"/>
      <c r="AD160"/>
      <c r="AE160" s="122"/>
      <c r="AF160" s="123"/>
      <c r="AG160" s="124"/>
      <c r="AI160" s="122"/>
      <c r="AJ160" s="123"/>
      <c r="AK160" s="124"/>
      <c r="AL160" s="105"/>
      <c r="AM160" s="122"/>
      <c r="AN160" s="123"/>
      <c r="AO160" s="124"/>
      <c r="AP160"/>
      <c r="AQ160" s="122"/>
      <c r="AR160" s="123"/>
      <c r="AS160" s="124"/>
      <c r="AV160" s="971"/>
      <c r="AW160" s="972"/>
      <c r="AX160" s="971"/>
      <c r="AY160" s="972"/>
      <c r="AZ160" s="134"/>
      <c r="BA160" s="979"/>
      <c r="BB160" s="980"/>
      <c r="BC160" s="981"/>
      <c r="BD160" s="982"/>
      <c r="BE160" s="135"/>
      <c r="BF160" s="971"/>
      <c r="BG160" s="972"/>
      <c r="BH160" s="971"/>
      <c r="BI160" s="972"/>
      <c r="BJ160" s="987"/>
      <c r="BK160" s="987"/>
      <c r="BL160" s="987"/>
      <c r="BM160" s="987"/>
      <c r="BN160" s="988"/>
    </row>
    <row r="161" spans="4:66" ht="19.2" thickTop="1" thickBot="1" x14ac:dyDescent="0.35">
      <c r="D161" s="951"/>
      <c r="E161" s="952"/>
      <c r="F161" s="118"/>
      <c r="G161" s="122"/>
      <c r="H161" s="123"/>
      <c r="I161" s="124"/>
      <c r="J161" s="118"/>
      <c r="K161" s="122"/>
      <c r="L161" s="123"/>
      <c r="M161" s="124"/>
      <c r="N161" s="118"/>
      <c r="O161" s="122"/>
      <c r="P161" s="123"/>
      <c r="Q161" s="193"/>
      <c r="R161" s="115"/>
      <c r="S161" s="122"/>
      <c r="T161" s="123"/>
      <c r="U161" s="124"/>
      <c r="W161" s="122"/>
      <c r="X161" s="123"/>
      <c r="Y161" s="124"/>
      <c r="Z161" s="105"/>
      <c r="AA161" s="122"/>
      <c r="AB161" s="123"/>
      <c r="AC161" s="193"/>
      <c r="AD161"/>
      <c r="AE161" s="122"/>
      <c r="AF161" s="123"/>
      <c r="AG161" s="124"/>
      <c r="AI161" s="122"/>
      <c r="AJ161" s="123"/>
      <c r="AK161" s="124"/>
      <c r="AL161" s="105"/>
      <c r="AM161" s="122"/>
      <c r="AN161" s="123"/>
      <c r="AO161" s="124"/>
      <c r="AP161"/>
      <c r="AQ161" s="122"/>
      <c r="AR161" s="123"/>
      <c r="AS161" s="124"/>
      <c r="AV161" s="973"/>
      <c r="AW161" s="974"/>
      <c r="AX161" s="973"/>
      <c r="AY161" s="974"/>
      <c r="AZ161" s="136"/>
      <c r="BA161" s="983"/>
      <c r="BB161" s="984"/>
      <c r="BC161" s="985"/>
      <c r="BD161" s="986"/>
      <c r="BE161" s="138"/>
      <c r="BF161" s="973"/>
      <c r="BG161" s="974"/>
      <c r="BH161" s="973"/>
      <c r="BI161" s="974"/>
      <c r="BJ161" s="987"/>
      <c r="BK161" s="987"/>
      <c r="BL161" s="987"/>
      <c r="BM161" s="987"/>
      <c r="BN161" s="988"/>
    </row>
    <row r="162" spans="4:66" ht="19.2" thickTop="1" thickBot="1" x14ac:dyDescent="0.35">
      <c r="D162" s="951"/>
      <c r="E162" s="952"/>
      <c r="F162" s="118"/>
      <c r="G162" s="122"/>
      <c r="H162" s="123"/>
      <c r="I162" s="124"/>
      <c r="J162" s="118"/>
      <c r="K162" s="122"/>
      <c r="L162" s="123"/>
      <c r="M162" s="124"/>
      <c r="N162" s="118"/>
      <c r="O162" s="122"/>
      <c r="P162" s="123"/>
      <c r="Q162" s="193"/>
      <c r="R162" s="115"/>
      <c r="S162" s="122"/>
      <c r="T162" s="123"/>
      <c r="U162" s="124"/>
      <c r="W162" s="122"/>
      <c r="X162" s="123"/>
      <c r="Y162" s="124"/>
      <c r="Z162" s="105"/>
      <c r="AA162" s="122"/>
      <c r="AB162" s="123"/>
      <c r="AC162" s="193"/>
      <c r="AD162"/>
      <c r="AE162" s="122"/>
      <c r="AF162" s="123"/>
      <c r="AG162" s="124"/>
      <c r="AI162" s="122"/>
      <c r="AJ162" s="123"/>
      <c r="AK162" s="124"/>
      <c r="AL162" s="105"/>
      <c r="AM162" s="122"/>
      <c r="AN162" s="123"/>
      <c r="AO162" s="124"/>
      <c r="AP162"/>
      <c r="AQ162" s="122"/>
      <c r="AR162" s="123"/>
      <c r="AS162" s="124"/>
      <c r="AV162" s="139"/>
      <c r="AW162" s="990"/>
      <c r="AX162" s="991"/>
      <c r="AY162" s="996"/>
      <c r="AZ162" s="997"/>
      <c r="BA162" s="134"/>
      <c r="BB162" s="989"/>
      <c r="BC162" s="989"/>
      <c r="BD162" s="135"/>
      <c r="BE162" s="996"/>
      <c r="BF162" s="997"/>
      <c r="BG162" s="990"/>
      <c r="BH162" s="991"/>
      <c r="BI162" s="139"/>
      <c r="BJ162" s="987"/>
      <c r="BK162" s="987"/>
      <c r="BL162" s="987"/>
      <c r="BM162" s="987"/>
      <c r="BN162" s="988"/>
    </row>
    <row r="163" spans="4:66" ht="19.2" thickTop="1" thickBot="1" x14ac:dyDescent="0.35">
      <c r="D163" s="951"/>
      <c r="E163" s="952"/>
      <c r="F163" s="118"/>
      <c r="G163" s="122"/>
      <c r="H163" s="123"/>
      <c r="I163" s="124"/>
      <c r="J163" s="118"/>
      <c r="K163" s="122"/>
      <c r="L163" s="123"/>
      <c r="M163" s="124"/>
      <c r="N163" s="118"/>
      <c r="O163" s="122"/>
      <c r="P163" s="123"/>
      <c r="Q163" s="193"/>
      <c r="R163" s="115"/>
      <c r="S163" s="122"/>
      <c r="T163" s="123"/>
      <c r="U163" s="124"/>
      <c r="W163" s="122"/>
      <c r="X163" s="123"/>
      <c r="Y163" s="124"/>
      <c r="Z163" s="105"/>
      <c r="AA163" s="122"/>
      <c r="AB163" s="123"/>
      <c r="AC163" s="193"/>
      <c r="AD163"/>
      <c r="AE163" s="122"/>
      <c r="AF163" s="123"/>
      <c r="AG163" s="124"/>
      <c r="AI163" s="122"/>
      <c r="AJ163" s="123"/>
      <c r="AK163" s="124"/>
      <c r="AL163" s="105"/>
      <c r="AM163" s="122"/>
      <c r="AN163" s="123"/>
      <c r="AO163" s="124"/>
      <c r="AP163"/>
      <c r="AQ163" s="122"/>
      <c r="AR163" s="123"/>
      <c r="AS163" s="124"/>
      <c r="AV163" s="140"/>
      <c r="AW163" s="992"/>
      <c r="AX163" s="993"/>
      <c r="AY163" s="998"/>
      <c r="AZ163" s="999"/>
      <c r="BA163" s="140"/>
      <c r="BB163" s="1002"/>
      <c r="BC163" s="1002"/>
      <c r="BD163" s="140"/>
      <c r="BE163" s="998"/>
      <c r="BF163" s="999"/>
      <c r="BG163" s="992"/>
      <c r="BH163" s="993"/>
      <c r="BI163" s="140"/>
      <c r="BJ163" s="987"/>
      <c r="BK163" s="987"/>
      <c r="BL163" s="987"/>
      <c r="BM163" s="987"/>
      <c r="BN163" s="988"/>
    </row>
    <row r="164" spans="4:66" ht="19.2" thickTop="1" thickBot="1" x14ac:dyDescent="0.35">
      <c r="D164" s="951"/>
      <c r="E164" s="952"/>
      <c r="F164" s="118"/>
      <c r="G164" s="122"/>
      <c r="H164" s="123"/>
      <c r="I164" s="124"/>
      <c r="J164" s="118"/>
      <c r="K164" s="122"/>
      <c r="L164" s="123"/>
      <c r="M164" s="124"/>
      <c r="N164" s="118"/>
      <c r="O164" s="122"/>
      <c r="P164" s="123"/>
      <c r="Q164" s="193"/>
      <c r="R164" s="115"/>
      <c r="S164" s="122"/>
      <c r="T164" s="123"/>
      <c r="U164" s="124"/>
      <c r="W164" s="122"/>
      <c r="X164" s="123"/>
      <c r="Y164" s="124"/>
      <c r="Z164" s="105"/>
      <c r="AA164" s="122"/>
      <c r="AB164" s="123"/>
      <c r="AC164" s="193"/>
      <c r="AD164"/>
      <c r="AE164" s="122"/>
      <c r="AF164" s="123"/>
      <c r="AG164" s="124"/>
      <c r="AI164" s="122"/>
      <c r="AJ164" s="123"/>
      <c r="AK164" s="124"/>
      <c r="AL164" s="105"/>
      <c r="AM164" s="122"/>
      <c r="AN164" s="123"/>
      <c r="AO164" s="124"/>
      <c r="AP164"/>
      <c r="AQ164" s="122"/>
      <c r="AR164" s="123"/>
      <c r="AS164" s="124"/>
      <c r="AV164" s="140"/>
      <c r="AW164" s="994"/>
      <c r="AX164" s="995"/>
      <c r="AY164" s="1000"/>
      <c r="AZ164" s="1001"/>
      <c r="BA164" s="141"/>
      <c r="BB164" s="1003"/>
      <c r="BC164" s="1004"/>
      <c r="BD164" s="141"/>
      <c r="BE164" s="1000"/>
      <c r="BF164" s="1001"/>
      <c r="BG164" s="994"/>
      <c r="BH164" s="995"/>
      <c r="BI164" s="140"/>
      <c r="BJ164" s="987"/>
      <c r="BK164" s="987"/>
      <c r="BL164" s="987"/>
      <c r="BM164" s="987"/>
      <c r="BN164" s="988"/>
    </row>
    <row r="165" spans="4:66" ht="19.2" thickTop="1" thickBot="1" x14ac:dyDescent="0.35">
      <c r="D165" s="951"/>
      <c r="E165" s="952"/>
      <c r="F165" s="118"/>
      <c r="G165" s="122"/>
      <c r="H165" s="123"/>
      <c r="I165" s="124"/>
      <c r="J165" s="118"/>
      <c r="K165" s="122"/>
      <c r="L165" s="123"/>
      <c r="M165" s="124"/>
      <c r="N165" s="118"/>
      <c r="O165" s="122"/>
      <c r="P165" s="123"/>
      <c r="Q165" s="193"/>
      <c r="R165" s="115"/>
      <c r="S165" s="122"/>
      <c r="T165" s="123"/>
      <c r="U165" s="124"/>
      <c r="W165" s="122"/>
      <c r="X165" s="123"/>
      <c r="Y165" s="124"/>
      <c r="Z165" s="105"/>
      <c r="AA165" s="122"/>
      <c r="AB165" s="123"/>
      <c r="AC165" s="193"/>
      <c r="AD165"/>
      <c r="AE165" s="122"/>
      <c r="AF165" s="123"/>
      <c r="AG165" s="124"/>
      <c r="AI165" s="122"/>
      <c r="AJ165" s="123"/>
      <c r="AK165" s="124"/>
      <c r="AL165" s="105"/>
      <c r="AM165" s="122"/>
      <c r="AN165" s="123"/>
      <c r="AO165" s="124"/>
      <c r="AP165"/>
      <c r="AQ165" s="122"/>
      <c r="AR165" s="123"/>
      <c r="AS165" s="124"/>
      <c r="AV165" s="134"/>
      <c r="AW165" s="142"/>
      <c r="AX165" s="990"/>
      <c r="AY165" s="1005"/>
      <c r="AZ165" s="956"/>
      <c r="BA165" s="1008"/>
      <c r="BB165" s="1009"/>
      <c r="BC165" s="1010"/>
      <c r="BD165" s="1011"/>
      <c r="BE165" s="953"/>
      <c r="BF165" s="1012"/>
      <c r="BG165" s="991"/>
      <c r="BH165" s="143"/>
      <c r="BI165" s="135"/>
      <c r="BJ165" s="987"/>
      <c r="BK165" s="987"/>
      <c r="BL165" s="987"/>
      <c r="BM165" s="987"/>
      <c r="BN165" s="988"/>
    </row>
    <row r="166" spans="4:66" ht="19.2" thickTop="1" thickBot="1" x14ac:dyDescent="0.35">
      <c r="D166" s="951"/>
      <c r="E166" s="952"/>
      <c r="F166" s="118"/>
      <c r="G166" s="122"/>
      <c r="H166" s="123"/>
      <c r="I166" s="124"/>
      <c r="J166" s="118"/>
      <c r="K166" s="122"/>
      <c r="L166" s="123"/>
      <c r="M166" s="124"/>
      <c r="N166" s="118"/>
      <c r="O166" s="122"/>
      <c r="P166" s="123"/>
      <c r="Q166" s="193"/>
      <c r="R166" s="115"/>
      <c r="S166" s="122"/>
      <c r="T166" s="123"/>
      <c r="U166" s="124"/>
      <c r="W166" s="122"/>
      <c r="X166" s="123"/>
      <c r="Y166" s="124"/>
      <c r="Z166" s="105"/>
      <c r="AA166" s="122"/>
      <c r="AB166" s="123"/>
      <c r="AC166" s="193"/>
      <c r="AD166"/>
      <c r="AE166" s="122"/>
      <c r="AF166" s="123"/>
      <c r="AG166" s="124"/>
      <c r="AI166" s="122"/>
      <c r="AJ166" s="123"/>
      <c r="AK166" s="124"/>
      <c r="AL166" s="105"/>
      <c r="AM166" s="122"/>
      <c r="AN166" s="123"/>
      <c r="AO166" s="124"/>
      <c r="AP166"/>
      <c r="AQ166" s="122"/>
      <c r="AR166" s="123"/>
      <c r="AS166" s="124"/>
      <c r="AV166" s="134"/>
      <c r="AW166" s="135"/>
      <c r="AX166" s="992"/>
      <c r="AY166" s="1006"/>
      <c r="AZ166" s="960"/>
      <c r="BA166" s="1008"/>
      <c r="BB166" s="1009"/>
      <c r="BC166" s="1010"/>
      <c r="BD166" s="1011"/>
      <c r="BE166" s="957"/>
      <c r="BF166" s="1013"/>
      <c r="BG166" s="993"/>
      <c r="BH166" s="134"/>
      <c r="BI166" s="135"/>
      <c r="BJ166" s="987"/>
      <c r="BK166" s="987"/>
      <c r="BL166" s="987"/>
      <c r="BM166" s="987"/>
      <c r="BN166" s="988"/>
    </row>
    <row r="167" spans="4:66" ht="19.2" thickTop="1" thickBot="1" x14ac:dyDescent="0.35">
      <c r="D167" s="951"/>
      <c r="E167" s="952"/>
      <c r="F167" s="118"/>
      <c r="G167" s="122"/>
      <c r="H167" s="123"/>
      <c r="I167" s="124"/>
      <c r="J167" s="118"/>
      <c r="K167" s="122"/>
      <c r="L167" s="123"/>
      <c r="M167" s="124"/>
      <c r="N167" s="118"/>
      <c r="O167" s="122"/>
      <c r="P167" s="123"/>
      <c r="Q167" s="193"/>
      <c r="R167" s="115"/>
      <c r="S167" s="122"/>
      <c r="T167" s="123"/>
      <c r="U167" s="124"/>
      <c r="W167" s="122"/>
      <c r="X167" s="123"/>
      <c r="Y167" s="124"/>
      <c r="Z167" s="105"/>
      <c r="AA167" s="122"/>
      <c r="AB167" s="123"/>
      <c r="AC167" s="193"/>
      <c r="AD167"/>
      <c r="AE167" s="122"/>
      <c r="AF167" s="123"/>
      <c r="AG167" s="124"/>
      <c r="AI167" s="122"/>
      <c r="AJ167" s="123"/>
      <c r="AK167" s="124"/>
      <c r="AL167" s="105"/>
      <c r="AM167" s="122"/>
      <c r="AN167" s="123"/>
      <c r="AO167" s="124"/>
      <c r="AP167"/>
      <c r="AQ167" s="122"/>
      <c r="AR167" s="123"/>
      <c r="AS167" s="124"/>
      <c r="AV167" s="134"/>
      <c r="AW167" s="135"/>
      <c r="AX167" s="994"/>
      <c r="AY167" s="1007"/>
      <c r="AZ167" s="964"/>
      <c r="BA167" s="1008"/>
      <c r="BB167" s="1009"/>
      <c r="BC167" s="1010"/>
      <c r="BD167" s="1011"/>
      <c r="BE167" s="961"/>
      <c r="BF167" s="1014"/>
      <c r="BG167" s="995"/>
      <c r="BH167" s="134"/>
      <c r="BI167" s="135"/>
    </row>
    <row r="168" spans="4:66" ht="19.2" thickTop="1" thickBot="1" x14ac:dyDescent="0.35">
      <c r="D168" s="951"/>
      <c r="E168" s="952"/>
      <c r="F168" s="118"/>
      <c r="G168" s="122"/>
      <c r="H168" s="123"/>
      <c r="I168" s="124"/>
      <c r="J168" s="118"/>
      <c r="K168" s="122"/>
      <c r="L168" s="123"/>
      <c r="M168" s="124"/>
      <c r="N168" s="118"/>
      <c r="O168" s="122"/>
      <c r="P168" s="123"/>
      <c r="Q168" s="193"/>
      <c r="R168" s="115"/>
      <c r="S168" s="122"/>
      <c r="T168" s="123"/>
      <c r="U168" s="124"/>
      <c r="W168" s="122"/>
      <c r="X168" s="123"/>
      <c r="Y168" s="124"/>
      <c r="Z168" s="105"/>
      <c r="AA168" s="122"/>
      <c r="AB168" s="123"/>
      <c r="AC168" s="193"/>
      <c r="AD168"/>
      <c r="AE168" s="122"/>
      <c r="AF168" s="123"/>
      <c r="AG168" s="124"/>
      <c r="AI168" s="122"/>
      <c r="AJ168" s="123"/>
      <c r="AK168" s="124"/>
      <c r="AL168" s="105"/>
      <c r="AM168" s="122"/>
      <c r="AN168" s="123"/>
      <c r="AO168" s="124"/>
      <c r="AP168"/>
      <c r="AQ168" s="122"/>
      <c r="AR168" s="123"/>
      <c r="AS168" s="124"/>
      <c r="AV168" s="134"/>
      <c r="AW168" s="144"/>
      <c r="AX168" s="145"/>
      <c r="AY168" s="146"/>
      <c r="AZ168" s="953"/>
      <c r="BA168" s="954"/>
      <c r="BB168" s="954"/>
      <c r="BC168" s="955"/>
      <c r="BD168" s="955"/>
      <c r="BE168" s="956"/>
      <c r="BF168" s="147"/>
      <c r="BG168" s="145"/>
      <c r="BH168" s="137"/>
      <c r="BI168" s="135"/>
    </row>
    <row r="169" spans="4:66" ht="19.2" thickTop="1" thickBot="1" x14ac:dyDescent="0.35">
      <c r="D169" s="951"/>
      <c r="E169" s="952"/>
      <c r="F169" s="118"/>
      <c r="G169" s="122"/>
      <c r="H169" s="123"/>
      <c r="I169" s="124"/>
      <c r="J169" s="118"/>
      <c r="K169" s="122"/>
      <c r="L169" s="123"/>
      <c r="M169" s="124"/>
      <c r="N169" s="118"/>
      <c r="O169" s="122"/>
      <c r="P169" s="123"/>
      <c r="Q169" s="193"/>
      <c r="R169" s="115"/>
      <c r="S169" s="122"/>
      <c r="T169" s="123"/>
      <c r="U169" s="124"/>
      <c r="W169" s="122"/>
      <c r="X169" s="123"/>
      <c r="Y169" s="124"/>
      <c r="Z169" s="105"/>
      <c r="AA169" s="122"/>
      <c r="AB169" s="123"/>
      <c r="AC169" s="193"/>
      <c r="AD169"/>
      <c r="AE169" s="122"/>
      <c r="AF169" s="123"/>
      <c r="AG169" s="124"/>
      <c r="AI169" s="122"/>
      <c r="AJ169" s="123"/>
      <c r="AK169" s="124"/>
      <c r="AL169" s="105"/>
      <c r="AM169" s="122"/>
      <c r="AN169" s="123"/>
      <c r="AO169" s="124"/>
      <c r="AP169"/>
      <c r="AQ169" s="122"/>
      <c r="AR169" s="123"/>
      <c r="AS169" s="124"/>
      <c r="AV169" s="134"/>
      <c r="AW169" s="144"/>
      <c r="AX169" s="144"/>
      <c r="AY169" s="148"/>
      <c r="AZ169" s="957"/>
      <c r="BA169" s="958"/>
      <c r="BB169" s="958"/>
      <c r="BC169" s="959"/>
      <c r="BD169" s="959"/>
      <c r="BE169" s="960"/>
      <c r="BF169" s="149"/>
      <c r="BG169" s="144"/>
      <c r="BH169" s="137"/>
      <c r="BI169" s="135"/>
    </row>
    <row r="170" spans="4:66" ht="19.2" thickTop="1" thickBot="1" x14ac:dyDescent="0.35">
      <c r="D170" s="951"/>
      <c r="E170" s="952"/>
      <c r="F170" s="118"/>
      <c r="G170" s="122"/>
      <c r="H170" s="123"/>
      <c r="I170" s="124"/>
      <c r="J170" s="118"/>
      <c r="K170" s="122"/>
      <c r="L170" s="123"/>
      <c r="M170" s="124"/>
      <c r="N170" s="118"/>
      <c r="O170" s="122"/>
      <c r="P170" s="123"/>
      <c r="Q170" s="193"/>
      <c r="R170" s="115"/>
      <c r="S170" s="122"/>
      <c r="T170" s="123"/>
      <c r="U170" s="124"/>
      <c r="W170" s="122"/>
      <c r="X170" s="123"/>
      <c r="Y170" s="124"/>
      <c r="Z170" s="105"/>
      <c r="AA170" s="122"/>
      <c r="AB170" s="123"/>
      <c r="AC170" s="193"/>
      <c r="AD170"/>
      <c r="AE170" s="122"/>
      <c r="AF170" s="123"/>
      <c r="AG170" s="124"/>
      <c r="AI170" s="122"/>
      <c r="AJ170" s="123"/>
      <c r="AK170" s="124"/>
      <c r="AL170" s="105"/>
      <c r="AM170" s="122"/>
      <c r="AN170" s="123"/>
      <c r="AO170" s="124"/>
      <c r="AP170"/>
      <c r="AQ170" s="122"/>
      <c r="AR170" s="123"/>
      <c r="AS170" s="124"/>
      <c r="AV170" s="136"/>
      <c r="AW170" s="150"/>
      <c r="AX170" s="150"/>
      <c r="AY170" s="151"/>
      <c r="AZ170" s="961"/>
      <c r="BA170" s="962"/>
      <c r="BB170" s="962"/>
      <c r="BC170" s="963"/>
      <c r="BD170" s="963"/>
      <c r="BE170" s="964"/>
      <c r="BF170" s="152"/>
      <c r="BG170" s="150"/>
      <c r="BH170" s="153"/>
      <c r="BI170" s="138"/>
    </row>
    <row r="171" spans="4:66" ht="18.600000000000001" thickTop="1" thickBot="1" x14ac:dyDescent="0.35">
      <c r="D171" s="951"/>
      <c r="E171" s="952"/>
      <c r="F171" s="118"/>
      <c r="G171" s="122"/>
      <c r="H171" s="123"/>
      <c r="I171" s="124"/>
      <c r="J171" s="118"/>
      <c r="K171" s="122"/>
      <c r="L171" s="123"/>
      <c r="M171" s="124"/>
      <c r="N171" s="118"/>
      <c r="O171" s="122"/>
      <c r="P171" s="123"/>
      <c r="Q171" s="193"/>
      <c r="R171" s="115"/>
      <c r="S171" s="122"/>
      <c r="T171" s="123"/>
      <c r="U171" s="124"/>
      <c r="W171" s="122"/>
      <c r="X171" s="123"/>
      <c r="Y171" s="124"/>
      <c r="Z171" s="105"/>
      <c r="AA171" s="122"/>
      <c r="AB171" s="123"/>
      <c r="AC171" s="193"/>
      <c r="AD171"/>
      <c r="AE171" s="122"/>
      <c r="AF171" s="123"/>
      <c r="AG171" s="124"/>
      <c r="AI171" s="122"/>
      <c r="AJ171" s="123"/>
      <c r="AK171" s="124"/>
      <c r="AL171" s="105"/>
      <c r="AM171" s="122"/>
      <c r="AN171" s="123"/>
      <c r="AO171" s="124"/>
      <c r="AP171"/>
      <c r="AQ171" s="122"/>
      <c r="AR171" s="123"/>
      <c r="AS171" s="124"/>
    </row>
    <row r="172" spans="4:66" ht="18.600000000000001" thickTop="1" thickBot="1" x14ac:dyDescent="0.35">
      <c r="D172" s="951"/>
      <c r="E172" s="952"/>
      <c r="F172" s="118"/>
      <c r="G172" s="122"/>
      <c r="H172" s="123"/>
      <c r="I172" s="124"/>
      <c r="J172" s="118"/>
      <c r="K172" s="122"/>
      <c r="L172" s="123"/>
      <c r="M172" s="124"/>
      <c r="N172" s="118"/>
      <c r="O172" s="122"/>
      <c r="P172" s="123"/>
      <c r="Q172" s="193"/>
      <c r="R172" s="115"/>
      <c r="S172" s="122"/>
      <c r="T172" s="123"/>
      <c r="U172" s="124"/>
      <c r="W172" s="122"/>
      <c r="X172" s="123"/>
      <c r="Y172" s="124"/>
      <c r="Z172" s="105"/>
      <c r="AA172" s="122"/>
      <c r="AB172" s="123"/>
      <c r="AC172" s="193"/>
      <c r="AD172"/>
      <c r="AE172" s="122"/>
      <c r="AF172" s="123"/>
      <c r="AG172" s="124"/>
      <c r="AI172" s="122"/>
      <c r="AJ172" s="123"/>
      <c r="AK172" s="124"/>
      <c r="AL172" s="105"/>
      <c r="AM172" s="122"/>
      <c r="AN172" s="123"/>
      <c r="AO172" s="124"/>
      <c r="AP172"/>
      <c r="AQ172" s="122"/>
      <c r="AR172" s="123"/>
      <c r="AS172" s="124"/>
    </row>
    <row r="173" spans="4:66" ht="18.600000000000001" thickTop="1" thickBot="1" x14ac:dyDescent="0.35">
      <c r="D173" s="951"/>
      <c r="E173" s="952"/>
      <c r="F173" s="118"/>
      <c r="G173" s="122"/>
      <c r="H173" s="123"/>
      <c r="I173" s="124"/>
      <c r="J173" s="118"/>
      <c r="K173" s="122"/>
      <c r="L173" s="123"/>
      <c r="M173" s="124"/>
      <c r="N173" s="118"/>
      <c r="O173" s="122"/>
      <c r="P173" s="123"/>
      <c r="Q173" s="193"/>
      <c r="R173" s="115"/>
      <c r="S173" s="122"/>
      <c r="T173" s="123"/>
      <c r="U173" s="124"/>
      <c r="W173" s="122"/>
      <c r="X173" s="123"/>
      <c r="Y173" s="124"/>
      <c r="Z173" s="105"/>
      <c r="AA173" s="122"/>
      <c r="AB173" s="123"/>
      <c r="AC173" s="193"/>
      <c r="AD173"/>
      <c r="AE173" s="122"/>
      <c r="AF173" s="123"/>
      <c r="AG173" s="124"/>
      <c r="AI173" s="122"/>
      <c r="AJ173" s="123"/>
      <c r="AK173" s="124"/>
      <c r="AL173" s="105"/>
      <c r="AM173" s="122"/>
      <c r="AN173" s="123"/>
      <c r="AO173" s="124"/>
      <c r="AP173"/>
      <c r="AQ173" s="122"/>
      <c r="AR173" s="123"/>
      <c r="AS173" s="124"/>
    </row>
    <row r="174" spans="4:66" ht="18.600000000000001" thickTop="1" thickBot="1" x14ac:dyDescent="0.35">
      <c r="D174" s="951"/>
      <c r="E174" s="952"/>
      <c r="F174" s="118"/>
      <c r="G174" s="122"/>
      <c r="H174" s="123"/>
      <c r="I174" s="124"/>
      <c r="J174" s="118"/>
      <c r="K174" s="122"/>
      <c r="L174" s="123"/>
      <c r="M174" s="124"/>
      <c r="N174" s="118"/>
      <c r="O174" s="122"/>
      <c r="P174" s="123"/>
      <c r="Q174" s="193"/>
      <c r="R174" s="115"/>
      <c r="S174" s="122"/>
      <c r="T174" s="123"/>
      <c r="U174" s="124"/>
      <c r="W174" s="122"/>
      <c r="X174" s="123"/>
      <c r="Y174" s="124"/>
      <c r="Z174" s="105"/>
      <c r="AA174" s="122"/>
      <c r="AB174" s="123"/>
      <c r="AC174" s="193"/>
      <c r="AD174"/>
      <c r="AE174" s="122"/>
      <c r="AF174" s="123"/>
      <c r="AG174" s="124"/>
      <c r="AI174" s="122"/>
      <c r="AJ174" s="123"/>
      <c r="AK174" s="124"/>
      <c r="AL174" s="105"/>
      <c r="AM174" s="122"/>
      <c r="AN174" s="123"/>
      <c r="AO174" s="124"/>
      <c r="AP174"/>
      <c r="AQ174" s="122"/>
      <c r="AR174" s="123"/>
      <c r="AS174" s="124"/>
    </row>
    <row r="175" spans="4:66" ht="18.600000000000001" thickTop="1" thickBot="1" x14ac:dyDescent="0.35">
      <c r="D175" s="951"/>
      <c r="E175" s="952"/>
      <c r="F175" s="119"/>
      <c r="G175" s="122"/>
      <c r="H175" s="123"/>
      <c r="I175" s="124"/>
      <c r="J175" s="119"/>
      <c r="K175" s="122"/>
      <c r="L175" s="123"/>
      <c r="M175" s="124"/>
      <c r="N175" s="119"/>
      <c r="O175" s="122"/>
      <c r="P175" s="123"/>
      <c r="Q175" s="193"/>
      <c r="R175" s="115"/>
      <c r="S175" s="122"/>
      <c r="T175" s="123"/>
      <c r="U175" s="124"/>
      <c r="W175" s="122"/>
      <c r="X175" s="123"/>
      <c r="Y175" s="124"/>
      <c r="Z175" s="128"/>
      <c r="AA175" s="122"/>
      <c r="AB175" s="123"/>
      <c r="AC175" s="193"/>
      <c r="AD175"/>
      <c r="AE175" s="122"/>
      <c r="AF175" s="123"/>
      <c r="AG175" s="124"/>
      <c r="AI175" s="122"/>
      <c r="AJ175" s="123"/>
      <c r="AK175" s="124"/>
      <c r="AL175" s="128"/>
      <c r="AM175" s="122"/>
      <c r="AN175" s="123"/>
      <c r="AO175" s="124"/>
      <c r="AP175"/>
      <c r="AQ175" s="122"/>
      <c r="AR175" s="123"/>
      <c r="AS175" s="124"/>
    </row>
    <row r="176" spans="4:66" ht="15" thickTop="1" x14ac:dyDescent="0.3">
      <c r="D176" s="1"/>
      <c r="E176" s="1"/>
      <c r="AJ176">
        <f>SUM(AN160:AN175)</f>
        <v>0</v>
      </c>
      <c r="AK176">
        <f>SUM(AO160:AO175)</f>
        <v>0</v>
      </c>
      <c r="AL176" s="1">
        <f>AJ176+AK176</f>
        <v>0</v>
      </c>
    </row>
  </sheetData>
  <mergeCells count="706">
    <mergeCell ref="D168:E168"/>
    <mergeCell ref="AZ168:BE170"/>
    <mergeCell ref="D169:E169"/>
    <mergeCell ref="D170:E170"/>
    <mergeCell ref="D171:E171"/>
    <mergeCell ref="D172:E172"/>
    <mergeCell ref="D173:E173"/>
    <mergeCell ref="D174:E174"/>
    <mergeCell ref="D175:E175"/>
    <mergeCell ref="AV158:BI158"/>
    <mergeCell ref="D159:E159"/>
    <mergeCell ref="AV159:AY161"/>
    <mergeCell ref="BA159:BD161"/>
    <mergeCell ref="BF159:BI161"/>
    <mergeCell ref="BJ159:BN166"/>
    <mergeCell ref="D160:E160"/>
    <mergeCell ref="D161:E161"/>
    <mergeCell ref="D162:E162"/>
    <mergeCell ref="AW162:AX164"/>
    <mergeCell ref="AY162:AZ164"/>
    <mergeCell ref="BB162:BC162"/>
    <mergeCell ref="BE162:BF164"/>
    <mergeCell ref="BG162:BH164"/>
    <mergeCell ref="D163:E163"/>
    <mergeCell ref="BB163:BC164"/>
    <mergeCell ref="D164:E164"/>
    <mergeCell ref="D165:E165"/>
    <mergeCell ref="AX165:AZ167"/>
    <mergeCell ref="BA165:BD167"/>
    <mergeCell ref="BE165:BG167"/>
    <mergeCell ref="D166:E166"/>
    <mergeCell ref="D167:E167"/>
    <mergeCell ref="D156:Q156"/>
    <mergeCell ref="G157:M157"/>
    <mergeCell ref="O157:Y157"/>
    <mergeCell ref="AA157:AK157"/>
    <mergeCell ref="AM157:AO157"/>
    <mergeCell ref="AQ157:AS157"/>
    <mergeCell ref="G158:I158"/>
    <mergeCell ref="K158:M158"/>
    <mergeCell ref="O158:Q158"/>
    <mergeCell ref="S158:U158"/>
    <mergeCell ref="W158:Y158"/>
    <mergeCell ref="AA158:AC158"/>
    <mergeCell ref="AE158:AG158"/>
    <mergeCell ref="AI158:AK158"/>
    <mergeCell ref="AE151:AF151"/>
    <mergeCell ref="AG151:AH151"/>
    <mergeCell ref="AY151:BA151"/>
    <mergeCell ref="BB151:BC151"/>
    <mergeCell ref="BD151:BE151"/>
    <mergeCell ref="D152:F152"/>
    <mergeCell ref="G152:H152"/>
    <mergeCell ref="I152:J152"/>
    <mergeCell ref="AB152:AD152"/>
    <mergeCell ref="AE152:AF152"/>
    <mergeCell ref="AG152:AH152"/>
    <mergeCell ref="AY152:BA152"/>
    <mergeCell ref="BB152:BC152"/>
    <mergeCell ref="BD152:BE152"/>
    <mergeCell ref="D151:F151"/>
    <mergeCell ref="G151:H151"/>
    <mergeCell ref="I151:J151"/>
    <mergeCell ref="AB151:AD151"/>
    <mergeCell ref="BK148:BP150"/>
    <mergeCell ref="D149:F149"/>
    <mergeCell ref="G149:H149"/>
    <mergeCell ref="I149:J149"/>
    <mergeCell ref="AB149:AD149"/>
    <mergeCell ref="AE149:AF149"/>
    <mergeCell ref="AG149:AH149"/>
    <mergeCell ref="AY149:BA149"/>
    <mergeCell ref="BB149:BC149"/>
    <mergeCell ref="BD149:BE149"/>
    <mergeCell ref="D150:F150"/>
    <mergeCell ref="G150:H150"/>
    <mergeCell ref="I150:J150"/>
    <mergeCell ref="AB150:AD150"/>
    <mergeCell ref="AE150:AF150"/>
    <mergeCell ref="AG150:AH150"/>
    <mergeCell ref="AY150:BA150"/>
    <mergeCell ref="BB150:BC150"/>
    <mergeCell ref="BD150:BE150"/>
    <mergeCell ref="D148:F148"/>
    <mergeCell ref="G148:H148"/>
    <mergeCell ref="I148:J148"/>
    <mergeCell ref="P148:U150"/>
    <mergeCell ref="AB148:AD148"/>
    <mergeCell ref="AY145:BA145"/>
    <mergeCell ref="BB145:BC145"/>
    <mergeCell ref="BD145:BE145"/>
    <mergeCell ref="BI145:BK147"/>
    <mergeCell ref="BL145:BO147"/>
    <mergeCell ref="BP145:BR147"/>
    <mergeCell ref="AY146:BA146"/>
    <mergeCell ref="BB146:BC146"/>
    <mergeCell ref="BD146:BE146"/>
    <mergeCell ref="AY147:BA147"/>
    <mergeCell ref="BB147:BC147"/>
    <mergeCell ref="BD147:BE147"/>
    <mergeCell ref="D145:F145"/>
    <mergeCell ref="G145:H145"/>
    <mergeCell ref="I145:J145"/>
    <mergeCell ref="N145:P147"/>
    <mergeCell ref="Q145:T147"/>
    <mergeCell ref="U145:W147"/>
    <mergeCell ref="AB145:AD145"/>
    <mergeCell ref="AE145:AF145"/>
    <mergeCell ref="AG145:AH145"/>
    <mergeCell ref="D146:F146"/>
    <mergeCell ref="G146:H146"/>
    <mergeCell ref="I146:J146"/>
    <mergeCell ref="AB146:AD146"/>
    <mergeCell ref="AE146:AF146"/>
    <mergeCell ref="AG146:AH146"/>
    <mergeCell ref="D147:F147"/>
    <mergeCell ref="G147:H147"/>
    <mergeCell ref="I147:J147"/>
    <mergeCell ref="AB147:AD147"/>
    <mergeCell ref="AE147:AF147"/>
    <mergeCell ref="AG147:AH147"/>
    <mergeCell ref="BH142:BI144"/>
    <mergeCell ref="BJ142:BK144"/>
    <mergeCell ref="BM142:BN142"/>
    <mergeCell ref="BP142:BQ144"/>
    <mergeCell ref="BR142:BS144"/>
    <mergeCell ref="D143:F143"/>
    <mergeCell ref="G143:H143"/>
    <mergeCell ref="I143:J143"/>
    <mergeCell ref="R143:S144"/>
    <mergeCell ref="AB143:AD143"/>
    <mergeCell ref="AE143:AF143"/>
    <mergeCell ref="AG143:AH143"/>
    <mergeCell ref="AP143:AQ144"/>
    <mergeCell ref="AY143:BA143"/>
    <mergeCell ref="BB143:BC143"/>
    <mergeCell ref="BD143:BE143"/>
    <mergeCell ref="BM143:BN144"/>
    <mergeCell ref="D144:F144"/>
    <mergeCell ref="G144:H144"/>
    <mergeCell ref="I144:J144"/>
    <mergeCell ref="AB144:AD144"/>
    <mergeCell ref="AE144:AF144"/>
    <mergeCell ref="AG144:AH144"/>
    <mergeCell ref="AY144:BA144"/>
    <mergeCell ref="D142:F142"/>
    <mergeCell ref="G142:H142"/>
    <mergeCell ref="I142:J142"/>
    <mergeCell ref="M142:N144"/>
    <mergeCell ref="O142:P144"/>
    <mergeCell ref="R142:S142"/>
    <mergeCell ref="U142:V144"/>
    <mergeCell ref="W142:X144"/>
    <mergeCell ref="AB142:AD142"/>
    <mergeCell ref="D140:F140"/>
    <mergeCell ref="G140:H140"/>
    <mergeCell ref="I140:J140"/>
    <mergeCell ref="AB140:AD140"/>
    <mergeCell ref="AE140:AF140"/>
    <mergeCell ref="AG140:AH140"/>
    <mergeCell ref="AY140:BA140"/>
    <mergeCell ref="BB140:BC140"/>
    <mergeCell ref="BD140:BE140"/>
    <mergeCell ref="V139:Y141"/>
    <mergeCell ref="AJ139:AM141"/>
    <mergeCell ref="AO139:AR141"/>
    <mergeCell ref="AT139:AW141"/>
    <mergeCell ref="L139:O141"/>
    <mergeCell ref="Q139:T141"/>
    <mergeCell ref="D141:F141"/>
    <mergeCell ref="G141:H141"/>
    <mergeCell ref="I141:J141"/>
    <mergeCell ref="AB141:AD141"/>
    <mergeCell ref="AE141:AF141"/>
    <mergeCell ref="AG141:AH141"/>
    <mergeCell ref="AY141:BA141"/>
    <mergeCell ref="BB141:BC141"/>
    <mergeCell ref="BD141:BE141"/>
    <mergeCell ref="Q137:T138"/>
    <mergeCell ref="AO137:AR138"/>
    <mergeCell ref="BG139:BJ141"/>
    <mergeCell ref="BL139:BO141"/>
    <mergeCell ref="BQ139:BT141"/>
    <mergeCell ref="D133:F133"/>
    <mergeCell ref="G133:H133"/>
    <mergeCell ref="I133:J133"/>
    <mergeCell ref="AB133:AD133"/>
    <mergeCell ref="AE133:AF133"/>
    <mergeCell ref="AG133:AH133"/>
    <mergeCell ref="D134:F134"/>
    <mergeCell ref="G134:H134"/>
    <mergeCell ref="I134:J134"/>
    <mergeCell ref="AB134:AD134"/>
    <mergeCell ref="AE134:AF134"/>
    <mergeCell ref="AG134:AH134"/>
    <mergeCell ref="D138:F138"/>
    <mergeCell ref="G138:H138"/>
    <mergeCell ref="I138:J138"/>
    <mergeCell ref="AB138:AD138"/>
    <mergeCell ref="AE138:AF138"/>
    <mergeCell ref="AG138:AH138"/>
    <mergeCell ref="BL137:BO138"/>
    <mergeCell ref="AP124:AQ124"/>
    <mergeCell ref="AS124:AT126"/>
    <mergeCell ref="AU124:AV126"/>
    <mergeCell ref="R125:S126"/>
    <mergeCell ref="AP125:AQ126"/>
    <mergeCell ref="N127:P129"/>
    <mergeCell ref="Q127:T129"/>
    <mergeCell ref="U127:W129"/>
    <mergeCell ref="AL127:AN129"/>
    <mergeCell ref="AO127:AR129"/>
    <mergeCell ref="AS127:AU129"/>
    <mergeCell ref="AE125:AF125"/>
    <mergeCell ref="AG125:AH125"/>
    <mergeCell ref="AS104:AS106"/>
    <mergeCell ref="J105:L105"/>
    <mergeCell ref="M105:N105"/>
    <mergeCell ref="V105:W105"/>
    <mergeCell ref="AM105:AN105"/>
    <mergeCell ref="J106:L106"/>
    <mergeCell ref="M106:N106"/>
    <mergeCell ref="V106:W106"/>
    <mergeCell ref="AM106:AN106"/>
    <mergeCell ref="AR104:AR106"/>
    <mergeCell ref="AQ101:AR103"/>
    <mergeCell ref="AS101:AT103"/>
    <mergeCell ref="J102:L102"/>
    <mergeCell ref="M102:N102"/>
    <mergeCell ref="J103:L103"/>
    <mergeCell ref="M103:N103"/>
    <mergeCell ref="J104:L104"/>
    <mergeCell ref="M104:N104"/>
    <mergeCell ref="Q104:Q106"/>
    <mergeCell ref="R104:R106"/>
    <mergeCell ref="S104:S106"/>
    <mergeCell ref="T104:T106"/>
    <mergeCell ref="V104:W104"/>
    <mergeCell ref="Y104:Y106"/>
    <mergeCell ref="Z104:Z106"/>
    <mergeCell ref="AA104:AA106"/>
    <mergeCell ref="AB104:AB106"/>
    <mergeCell ref="AH104:AH106"/>
    <mergeCell ref="AI104:AI106"/>
    <mergeCell ref="AJ104:AJ106"/>
    <mergeCell ref="AK104:AK106"/>
    <mergeCell ref="AM104:AN104"/>
    <mergeCell ref="AP104:AP106"/>
    <mergeCell ref="AQ104:AQ106"/>
    <mergeCell ref="J100:L100"/>
    <mergeCell ref="M100:N100"/>
    <mergeCell ref="V100:W100"/>
    <mergeCell ref="AM100:AN100"/>
    <mergeCell ref="M101:N101"/>
    <mergeCell ref="P101:Q103"/>
    <mergeCell ref="R101:S103"/>
    <mergeCell ref="U101:V103"/>
    <mergeCell ref="W101:X103"/>
    <mergeCell ref="Z101:AA103"/>
    <mergeCell ref="AB101:AC103"/>
    <mergeCell ref="AG101:AH103"/>
    <mergeCell ref="AI101:AJ103"/>
    <mergeCell ref="AL101:AM103"/>
    <mergeCell ref="AN101:AO103"/>
    <mergeCell ref="J97:N97"/>
    <mergeCell ref="V97:W97"/>
    <mergeCell ref="AM97:AN97"/>
    <mergeCell ref="J98:L98"/>
    <mergeCell ref="M98:N98"/>
    <mergeCell ref="V98:W98"/>
    <mergeCell ref="AM98:AN98"/>
    <mergeCell ref="J99:L99"/>
    <mergeCell ref="M99:N99"/>
    <mergeCell ref="V99:W99"/>
    <mergeCell ref="AM99:AN99"/>
    <mergeCell ref="AQ79:AR81"/>
    <mergeCell ref="AS79:AT81"/>
    <mergeCell ref="J81:L81"/>
    <mergeCell ref="Q82:Q84"/>
    <mergeCell ref="R82:R84"/>
    <mergeCell ref="S82:S84"/>
    <mergeCell ref="T82:T84"/>
    <mergeCell ref="V82:W82"/>
    <mergeCell ref="Y82:Y84"/>
    <mergeCell ref="Z82:Z84"/>
    <mergeCell ref="AA82:AA84"/>
    <mergeCell ref="AB82:AB84"/>
    <mergeCell ref="AH82:AH84"/>
    <mergeCell ref="AI82:AI84"/>
    <mergeCell ref="AJ82:AJ84"/>
    <mergeCell ref="AK82:AK84"/>
    <mergeCell ref="AM82:AN82"/>
    <mergeCell ref="AP82:AP84"/>
    <mergeCell ref="AQ82:AQ84"/>
    <mergeCell ref="AR82:AR84"/>
    <mergeCell ref="AS82:AS84"/>
    <mergeCell ref="V83:W83"/>
    <mergeCell ref="AM83:AN83"/>
    <mergeCell ref="M79:N79"/>
    <mergeCell ref="F7:L7"/>
    <mergeCell ref="M7:AN7"/>
    <mergeCell ref="AO7:AT7"/>
    <mergeCell ref="AV7:BB7"/>
    <mergeCell ref="BC7:BG7"/>
    <mergeCell ref="J8:K8"/>
    <mergeCell ref="M8:O8"/>
    <mergeCell ref="P8:V8"/>
    <mergeCell ref="W8:AB8"/>
    <mergeCell ref="AC8:AH8"/>
    <mergeCell ref="AI8:AN8"/>
    <mergeCell ref="F8:F9"/>
    <mergeCell ref="G8:G9"/>
    <mergeCell ref="H8:H9"/>
    <mergeCell ref="I8:I9"/>
    <mergeCell ref="L8:L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I9:BJ9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I18:BJ18"/>
    <mergeCell ref="BI19:BJ19"/>
    <mergeCell ref="BI20:BJ20"/>
    <mergeCell ref="BI21:BJ21"/>
    <mergeCell ref="BI22:BJ22"/>
    <mergeCell ref="BI23:BJ23"/>
    <mergeCell ref="BI24:BJ24"/>
    <mergeCell ref="F25:G25"/>
    <mergeCell ref="BI25:BJ25"/>
    <mergeCell ref="P28:AS28"/>
    <mergeCell ref="P29:Q29"/>
    <mergeCell ref="R29:S29"/>
    <mergeCell ref="T29:U29"/>
    <mergeCell ref="V29:W29"/>
    <mergeCell ref="X29:Y29"/>
    <mergeCell ref="J31:N31"/>
    <mergeCell ref="S31:Z31"/>
    <mergeCell ref="AJ31:AQ31"/>
    <mergeCell ref="K32:L32"/>
    <mergeCell ref="V33:W33"/>
    <mergeCell ref="AM33:AN33"/>
    <mergeCell ref="J34:N34"/>
    <mergeCell ref="V34:W34"/>
    <mergeCell ref="AM34:AN34"/>
    <mergeCell ref="J35:L35"/>
    <mergeCell ref="M35:N35"/>
    <mergeCell ref="V35:W35"/>
    <mergeCell ref="AM35:AN35"/>
    <mergeCell ref="J36:L36"/>
    <mergeCell ref="M36:N36"/>
    <mergeCell ref="V36:W36"/>
    <mergeCell ref="AM36:AN36"/>
    <mergeCell ref="J37:L37"/>
    <mergeCell ref="M37:N37"/>
    <mergeCell ref="R37:S39"/>
    <mergeCell ref="U37:V39"/>
    <mergeCell ref="W37:X39"/>
    <mergeCell ref="Z37:AA39"/>
    <mergeCell ref="AB37:AC39"/>
    <mergeCell ref="AG37:AH39"/>
    <mergeCell ref="AI37:AJ39"/>
    <mergeCell ref="AL37:AM39"/>
    <mergeCell ref="AN37:AO39"/>
    <mergeCell ref="P37:Q39"/>
    <mergeCell ref="AQ37:AR39"/>
    <mergeCell ref="AS37:AT39"/>
    <mergeCell ref="M38:N38"/>
    <mergeCell ref="J39:L39"/>
    <mergeCell ref="M39:N39"/>
    <mergeCell ref="J40:L40"/>
    <mergeCell ref="M40:N40"/>
    <mergeCell ref="V40:W40"/>
    <mergeCell ref="AM40:AN40"/>
    <mergeCell ref="Q40:Q42"/>
    <mergeCell ref="R40:R42"/>
    <mergeCell ref="S40:S42"/>
    <mergeCell ref="T40:T42"/>
    <mergeCell ref="Y40:Y42"/>
    <mergeCell ref="Z40:Z42"/>
    <mergeCell ref="AA40:AA42"/>
    <mergeCell ref="AB40:AB42"/>
    <mergeCell ref="AH40:AH42"/>
    <mergeCell ref="AI40:AI42"/>
    <mergeCell ref="AJ40:AJ42"/>
    <mergeCell ref="AK40:AK42"/>
    <mergeCell ref="AP40:AP42"/>
    <mergeCell ref="AQ40:AQ42"/>
    <mergeCell ref="AR40:AR42"/>
    <mergeCell ref="AS40:AS42"/>
    <mergeCell ref="J41:L41"/>
    <mergeCell ref="M41:N41"/>
    <mergeCell ref="V41:W41"/>
    <mergeCell ref="AM41:AN41"/>
    <mergeCell ref="J42:L42"/>
    <mergeCell ref="M42:N42"/>
    <mergeCell ref="V42:W42"/>
    <mergeCell ref="AM42:AN42"/>
    <mergeCell ref="J43:L43"/>
    <mergeCell ref="M43:N43"/>
    <mergeCell ref="R43:R45"/>
    <mergeCell ref="S43:T45"/>
    <mergeCell ref="U43:V45"/>
    <mergeCell ref="W43:X45"/>
    <mergeCell ref="Y43:Z45"/>
    <mergeCell ref="AA43:AA45"/>
    <mergeCell ref="AI43:AI45"/>
    <mergeCell ref="AJ43:AK45"/>
    <mergeCell ref="AL43:AM45"/>
    <mergeCell ref="AN43:AO45"/>
    <mergeCell ref="AP43:AQ45"/>
    <mergeCell ref="AR43:AR45"/>
    <mergeCell ref="T46:V48"/>
    <mergeCell ref="W46:Y48"/>
    <mergeCell ref="AK46:AM48"/>
    <mergeCell ref="AN46:AP48"/>
    <mergeCell ref="J52:N52"/>
    <mergeCell ref="S52:Z52"/>
    <mergeCell ref="AJ52:AQ52"/>
    <mergeCell ref="K53:L53"/>
    <mergeCell ref="J55:N55"/>
    <mergeCell ref="V55:W55"/>
    <mergeCell ref="AM55:AN55"/>
    <mergeCell ref="J56:L56"/>
    <mergeCell ref="M56:N56"/>
    <mergeCell ref="V56:W56"/>
    <mergeCell ref="AM56:AN56"/>
    <mergeCell ref="J57:L57"/>
    <mergeCell ref="M57:N57"/>
    <mergeCell ref="V57:W57"/>
    <mergeCell ref="AM57:AN57"/>
    <mergeCell ref="J58:L58"/>
    <mergeCell ref="M58:N58"/>
    <mergeCell ref="V58:W58"/>
    <mergeCell ref="AM58:AN58"/>
    <mergeCell ref="M59:N59"/>
    <mergeCell ref="P59:Q61"/>
    <mergeCell ref="R59:S61"/>
    <mergeCell ref="U59:V61"/>
    <mergeCell ref="W59:X61"/>
    <mergeCell ref="Z59:AA61"/>
    <mergeCell ref="AB59:AC61"/>
    <mergeCell ref="AG59:AH61"/>
    <mergeCell ref="AI59:AJ61"/>
    <mergeCell ref="AL59:AM61"/>
    <mergeCell ref="AN59:AO61"/>
    <mergeCell ref="AQ59:AR61"/>
    <mergeCell ref="AS59:AT61"/>
    <mergeCell ref="J60:L60"/>
    <mergeCell ref="M60:N60"/>
    <mergeCell ref="J61:L61"/>
    <mergeCell ref="M61:N61"/>
    <mergeCell ref="J62:L62"/>
    <mergeCell ref="M62:N62"/>
    <mergeCell ref="V62:W62"/>
    <mergeCell ref="AM62:AN62"/>
    <mergeCell ref="Q62:Q64"/>
    <mergeCell ref="R62:R64"/>
    <mergeCell ref="S62:S64"/>
    <mergeCell ref="T62:T64"/>
    <mergeCell ref="Y62:Y64"/>
    <mergeCell ref="Z62:Z64"/>
    <mergeCell ref="AA62:AA64"/>
    <mergeCell ref="AB62:AB64"/>
    <mergeCell ref="AH62:AH64"/>
    <mergeCell ref="AI62:AI64"/>
    <mergeCell ref="AJ62:AJ64"/>
    <mergeCell ref="AK62:AK64"/>
    <mergeCell ref="AP62:AP64"/>
    <mergeCell ref="AQ62:AQ64"/>
    <mergeCell ref="AR62:AR64"/>
    <mergeCell ref="AS62:AS64"/>
    <mergeCell ref="J63:L63"/>
    <mergeCell ref="M63:N63"/>
    <mergeCell ref="V63:W63"/>
    <mergeCell ref="AM63:AN63"/>
    <mergeCell ref="J64:L64"/>
    <mergeCell ref="M64:N64"/>
    <mergeCell ref="V64:W64"/>
    <mergeCell ref="AM64:AN64"/>
    <mergeCell ref="AN65:AO67"/>
    <mergeCell ref="AP65:AQ67"/>
    <mergeCell ref="AR65:AR67"/>
    <mergeCell ref="T68:V70"/>
    <mergeCell ref="W68:Y70"/>
    <mergeCell ref="AK68:AM70"/>
    <mergeCell ref="AN68:AP70"/>
    <mergeCell ref="R65:R67"/>
    <mergeCell ref="S65:T67"/>
    <mergeCell ref="U65:V67"/>
    <mergeCell ref="W65:X67"/>
    <mergeCell ref="Y65:Z67"/>
    <mergeCell ref="AA65:AA67"/>
    <mergeCell ref="AI65:AI67"/>
    <mergeCell ref="AJ65:AK67"/>
    <mergeCell ref="AL65:AM67"/>
    <mergeCell ref="J72:N72"/>
    <mergeCell ref="S72:Z72"/>
    <mergeCell ref="AJ72:AQ72"/>
    <mergeCell ref="K73:L73"/>
    <mergeCell ref="V77:W77"/>
    <mergeCell ref="AM77:AN77"/>
    <mergeCell ref="J78:L78"/>
    <mergeCell ref="M78:N78"/>
    <mergeCell ref="V78:W78"/>
    <mergeCell ref="AM78:AN78"/>
    <mergeCell ref="J75:N75"/>
    <mergeCell ref="V75:W75"/>
    <mergeCell ref="AM75:AN75"/>
    <mergeCell ref="J76:L76"/>
    <mergeCell ref="M76:N76"/>
    <mergeCell ref="V76:W76"/>
    <mergeCell ref="AM76:AN76"/>
    <mergeCell ref="J77:L77"/>
    <mergeCell ref="M77:N77"/>
    <mergeCell ref="AN79:AO81"/>
    <mergeCell ref="J80:L80"/>
    <mergeCell ref="M80:N80"/>
    <mergeCell ref="M81:N81"/>
    <mergeCell ref="J82:L82"/>
    <mergeCell ref="M82:N82"/>
    <mergeCell ref="J83:L83"/>
    <mergeCell ref="M83:N83"/>
    <mergeCell ref="J84:L84"/>
    <mergeCell ref="M84:N84"/>
    <mergeCell ref="V84:W84"/>
    <mergeCell ref="AM84:AN84"/>
    <mergeCell ref="P79:Q81"/>
    <mergeCell ref="R79:S81"/>
    <mergeCell ref="U79:V81"/>
    <mergeCell ref="W79:X81"/>
    <mergeCell ref="Z79:AA81"/>
    <mergeCell ref="AB79:AC81"/>
    <mergeCell ref="AG79:AH81"/>
    <mergeCell ref="AI79:AJ81"/>
    <mergeCell ref="AL79:AM81"/>
    <mergeCell ref="AN85:AO87"/>
    <mergeCell ref="AP85:AQ87"/>
    <mergeCell ref="AR85:AR87"/>
    <mergeCell ref="T88:V90"/>
    <mergeCell ref="W88:Y90"/>
    <mergeCell ref="AK88:AM90"/>
    <mergeCell ref="AN88:AP90"/>
    <mergeCell ref="J94:N94"/>
    <mergeCell ref="S94:Z94"/>
    <mergeCell ref="R85:R87"/>
    <mergeCell ref="S85:T87"/>
    <mergeCell ref="U85:V87"/>
    <mergeCell ref="W85:X87"/>
    <mergeCell ref="Y85:Z87"/>
    <mergeCell ref="AA85:AA87"/>
    <mergeCell ref="AI85:AI87"/>
    <mergeCell ref="AJ85:AK87"/>
    <mergeCell ref="AL85:AM87"/>
    <mergeCell ref="AJ94:AQ94"/>
    <mergeCell ref="AN107:AO109"/>
    <mergeCell ref="AP107:AQ109"/>
    <mergeCell ref="AR107:AR109"/>
    <mergeCell ref="T110:V112"/>
    <mergeCell ref="W110:Y112"/>
    <mergeCell ref="AK110:AM112"/>
    <mergeCell ref="AN110:AP112"/>
    <mergeCell ref="D117:I117"/>
    <mergeCell ref="J117:AV117"/>
    <mergeCell ref="R107:R109"/>
    <mergeCell ref="S107:T109"/>
    <mergeCell ref="U107:V109"/>
    <mergeCell ref="W107:X109"/>
    <mergeCell ref="Y107:Z109"/>
    <mergeCell ref="AA107:AA109"/>
    <mergeCell ref="AI107:AI109"/>
    <mergeCell ref="AJ107:AK109"/>
    <mergeCell ref="AL107:AM109"/>
    <mergeCell ref="Q119:T120"/>
    <mergeCell ref="AO119:AR120"/>
    <mergeCell ref="D120:F120"/>
    <mergeCell ref="G120:H120"/>
    <mergeCell ref="I120:J120"/>
    <mergeCell ref="AB120:AD120"/>
    <mergeCell ref="AE120:AF120"/>
    <mergeCell ref="AG120:AH120"/>
    <mergeCell ref="D122:F122"/>
    <mergeCell ref="G122:H122"/>
    <mergeCell ref="I122:J122"/>
    <mergeCell ref="AB122:AD122"/>
    <mergeCell ref="AE122:AF122"/>
    <mergeCell ref="AG122:AH122"/>
    <mergeCell ref="L121:O123"/>
    <mergeCell ref="Q121:T123"/>
    <mergeCell ref="V121:Y123"/>
    <mergeCell ref="AJ121:AM123"/>
    <mergeCell ref="AO121:AR123"/>
    <mergeCell ref="AT121:AW123"/>
    <mergeCell ref="M124:N126"/>
    <mergeCell ref="O124:P126"/>
    <mergeCell ref="R124:S124"/>
    <mergeCell ref="U124:V126"/>
    <mergeCell ref="W124:X126"/>
    <mergeCell ref="AK124:AL126"/>
    <mergeCell ref="AM124:AN126"/>
    <mergeCell ref="D123:F123"/>
    <mergeCell ref="G123:H123"/>
    <mergeCell ref="I123:J123"/>
    <mergeCell ref="AB123:AD123"/>
    <mergeCell ref="AE123:AF123"/>
    <mergeCell ref="AG123:AH123"/>
    <mergeCell ref="D124:F124"/>
    <mergeCell ref="G124:H124"/>
    <mergeCell ref="I124:J124"/>
    <mergeCell ref="AB124:AD124"/>
    <mergeCell ref="AE124:AF124"/>
    <mergeCell ref="AG124:AH124"/>
    <mergeCell ref="D125:F125"/>
    <mergeCell ref="G125:H125"/>
    <mergeCell ref="I125:J125"/>
    <mergeCell ref="AB125:AD125"/>
    <mergeCell ref="D127:F127"/>
    <mergeCell ref="G127:H127"/>
    <mergeCell ref="I127:J127"/>
    <mergeCell ref="AB127:AD127"/>
    <mergeCell ref="AE127:AF127"/>
    <mergeCell ref="AG127:AH127"/>
    <mergeCell ref="AG130:AH130"/>
    <mergeCell ref="D126:F126"/>
    <mergeCell ref="G126:H126"/>
    <mergeCell ref="I126:J126"/>
    <mergeCell ref="AB126:AD126"/>
    <mergeCell ref="AE126:AF126"/>
    <mergeCell ref="AG126:AH126"/>
    <mergeCell ref="AG129:AH129"/>
    <mergeCell ref="AG128:AH128"/>
    <mergeCell ref="P130:U132"/>
    <mergeCell ref="I132:J132"/>
    <mergeCell ref="AB132:AD132"/>
    <mergeCell ref="AE132:AF132"/>
    <mergeCell ref="AG132:AH132"/>
    <mergeCell ref="AN130:AS132"/>
    <mergeCell ref="D128:F128"/>
    <mergeCell ref="G128:H128"/>
    <mergeCell ref="I128:J128"/>
    <mergeCell ref="AB128:AD128"/>
    <mergeCell ref="AE128:AF128"/>
    <mergeCell ref="D131:F131"/>
    <mergeCell ref="G131:H131"/>
    <mergeCell ref="I131:J131"/>
    <mergeCell ref="AB131:AD131"/>
    <mergeCell ref="AE131:AF131"/>
    <mergeCell ref="D130:F130"/>
    <mergeCell ref="G130:H130"/>
    <mergeCell ref="I130:J130"/>
    <mergeCell ref="AB130:AD130"/>
    <mergeCell ref="AE130:AF130"/>
    <mergeCell ref="D129:F129"/>
    <mergeCell ref="G129:H129"/>
    <mergeCell ref="I129:J129"/>
    <mergeCell ref="AB129:AD129"/>
    <mergeCell ref="AE129:AF129"/>
    <mergeCell ref="AG131:AH131"/>
    <mergeCell ref="D132:F132"/>
    <mergeCell ref="G132:H132"/>
    <mergeCell ref="AE148:AF148"/>
    <mergeCell ref="AG148:AH148"/>
    <mergeCell ref="AN148:AS150"/>
    <mergeCell ref="AY148:BA148"/>
    <mergeCell ref="BB148:BC148"/>
    <mergeCell ref="BD148:BE148"/>
    <mergeCell ref="AY138:BA138"/>
    <mergeCell ref="BB138:BC138"/>
    <mergeCell ref="BD138:BE138"/>
    <mergeCell ref="AE142:AF142"/>
    <mergeCell ref="AG142:AH142"/>
    <mergeCell ref="AK142:AL144"/>
    <mergeCell ref="AM142:AN144"/>
    <mergeCell ref="AP142:AQ142"/>
    <mergeCell ref="AS142:AT144"/>
    <mergeCell ref="AU142:AV144"/>
    <mergeCell ref="AY142:BA142"/>
    <mergeCell ref="BD142:BE142"/>
    <mergeCell ref="BB144:BC144"/>
    <mergeCell ref="BD144:BE144"/>
    <mergeCell ref="BB142:BC142"/>
    <mergeCell ref="AL145:AN147"/>
    <mergeCell ref="AO145:AR147"/>
    <mergeCell ref="AS145:AU147"/>
  </mergeCells>
  <conditionalFormatting sqref="J10: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num" val="1"/>
        <cfvo type="num" val="2"/>
        <cfvo type="num" val="3"/>
        <color rgb="FFFF0000"/>
        <color rgb="FFFFC000"/>
        <color rgb="FF00B050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0:M24 P10:P24 W10:W24 AC10:AC24 AI10:AI24">
    <cfRule type="containsErrors" dxfId="7" priority="1">
      <formula>ISERROR(M10)</formula>
    </cfRule>
  </conditionalFormatting>
  <pageMargins left="0.7" right="0.7" top="0.75" bottom="0.75" header="0.3" footer="0.3"/>
  <pageSetup paperSize="9" fitToWidth="0" pageOrder="overThenDown"/>
  <customProperties>
    <customPr name="EpmWorksheetKeyString_GUID" r:id="rId1"/>
  </customProperties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3A26-2990-4D54-A015-68417BF35881}">
  <dimension ref="B2:AE24"/>
  <sheetViews>
    <sheetView showGridLines="0" workbookViewId="0">
      <selection activeCell="X5" sqref="X5:X18"/>
    </sheetView>
  </sheetViews>
  <sheetFormatPr baseColWidth="10" defaultColWidth="11.44140625" defaultRowHeight="13.8" x14ac:dyDescent="0.25"/>
  <cols>
    <col min="1" max="1" width="11.44140625" style="534"/>
    <col min="2" max="2" width="8.88671875" style="534" bestFit="1" customWidth="1"/>
    <col min="3" max="3" width="3.109375" style="534" customWidth="1"/>
    <col min="4" max="5" width="3.5546875" style="534" customWidth="1"/>
    <col min="6" max="6" width="7.6640625" style="535" customWidth="1"/>
    <col min="7" max="8" width="3.5546875" style="534" customWidth="1"/>
    <col min="9" max="9" width="7.6640625" style="535" customWidth="1"/>
    <col min="10" max="11" width="3.5546875" style="534" customWidth="1"/>
    <col min="12" max="12" width="7.6640625" style="535" customWidth="1"/>
    <col min="13" max="13" width="9.6640625" style="535" customWidth="1"/>
    <col min="14" max="15" width="3.5546875" style="534" customWidth="1"/>
    <col min="16" max="16" width="7.6640625" style="535" customWidth="1"/>
    <col min="17" max="18" width="3.5546875" style="534" customWidth="1"/>
    <col min="19" max="19" width="7.6640625" style="535" customWidth="1"/>
    <col min="20" max="21" width="3.5546875" style="534" customWidth="1"/>
    <col min="22" max="22" width="7.6640625" style="535" customWidth="1"/>
    <col min="23" max="23" width="9.6640625" style="534" customWidth="1"/>
    <col min="24" max="24" width="11.44140625" style="534"/>
    <col min="25" max="25" width="11.44140625" style="535"/>
    <col min="26" max="30" width="11.44140625" style="534"/>
    <col min="31" max="31" width="14.88671875" style="534" customWidth="1"/>
    <col min="32" max="16384" width="11.44140625" style="534"/>
  </cols>
  <sheetData>
    <row r="2" spans="2:31" x14ac:dyDescent="0.25">
      <c r="B2" s="559" t="s">
        <v>171</v>
      </c>
      <c r="D2" s="1574"/>
      <c r="E2" s="1575"/>
      <c r="F2" s="1575"/>
      <c r="G2" s="1575"/>
      <c r="H2" s="1575"/>
      <c r="I2" s="1575"/>
      <c r="J2" s="1575"/>
      <c r="K2" s="1575"/>
      <c r="L2" s="1575"/>
      <c r="M2" s="1575"/>
      <c r="N2" s="1575"/>
      <c r="O2" s="1575"/>
      <c r="P2" s="1575"/>
      <c r="Q2" s="1575"/>
      <c r="R2" s="1575"/>
      <c r="S2" s="1575"/>
      <c r="T2" s="1575"/>
      <c r="U2" s="1575"/>
      <c r="V2" s="1575"/>
      <c r="W2" s="1576"/>
    </row>
    <row r="3" spans="2:31" ht="24" x14ac:dyDescent="0.25">
      <c r="B3" s="623" t="s">
        <v>130</v>
      </c>
      <c r="L3" s="536"/>
      <c r="M3" s="537" t="s">
        <v>142</v>
      </c>
      <c r="P3" s="536"/>
      <c r="S3" s="536"/>
      <c r="V3" s="538"/>
      <c r="W3" s="539" t="s">
        <v>143</v>
      </c>
    </row>
    <row r="4" spans="2:31" x14ac:dyDescent="0.25">
      <c r="D4" s="1577" t="s">
        <v>144</v>
      </c>
      <c r="E4" s="1578"/>
      <c r="F4" s="1579"/>
      <c r="G4" s="1577" t="s">
        <v>145</v>
      </c>
      <c r="H4" s="1578"/>
      <c r="I4" s="1579"/>
      <c r="J4" s="1577" t="s">
        <v>146</v>
      </c>
      <c r="K4" s="1578"/>
      <c r="L4" s="1579"/>
      <c r="M4" s="540"/>
      <c r="N4" s="1577" t="s">
        <v>144</v>
      </c>
      <c r="O4" s="1578"/>
      <c r="P4" s="1579"/>
      <c r="Q4" s="1577" t="s">
        <v>145</v>
      </c>
      <c r="R4" s="1578"/>
      <c r="S4" s="1579"/>
      <c r="T4" s="541" t="s">
        <v>146</v>
      </c>
      <c r="U4" s="542"/>
      <c r="V4" s="543"/>
      <c r="W4" s="543"/>
      <c r="AE4" s="621"/>
    </row>
    <row r="5" spans="2:31" x14ac:dyDescent="0.25">
      <c r="B5" s="535" t="s">
        <v>147</v>
      </c>
      <c r="D5" s="561">
        <v>0</v>
      </c>
      <c r="E5" s="561">
        <v>15</v>
      </c>
      <c r="F5" s="544">
        <f t="shared" ref="F5:F18" si="0">E5-D5</f>
        <v>15</v>
      </c>
      <c r="G5" s="561">
        <v>21</v>
      </c>
      <c r="H5" s="561">
        <v>30</v>
      </c>
      <c r="I5" s="544">
        <f t="shared" ref="I5:I18" si="1">H5-G5</f>
        <v>9</v>
      </c>
      <c r="J5" s="561"/>
      <c r="K5" s="561"/>
      <c r="L5" s="544">
        <f t="shared" ref="L5:L18" si="2">K5-J5</f>
        <v>0</v>
      </c>
      <c r="M5" s="545">
        <f>F5+I5+L5</f>
        <v>24</v>
      </c>
      <c r="N5" s="561">
        <v>0</v>
      </c>
      <c r="O5" s="561">
        <v>30</v>
      </c>
      <c r="P5" s="546">
        <f t="shared" ref="P5:P18" si="3">O5-N5</f>
        <v>30</v>
      </c>
      <c r="Q5" s="561"/>
      <c r="R5" s="561"/>
      <c r="S5" s="546">
        <f t="shared" ref="S5:S18" si="4">R5-Q5</f>
        <v>0</v>
      </c>
      <c r="T5" s="561"/>
      <c r="U5" s="561"/>
      <c r="V5" s="546">
        <f t="shared" ref="V5:V18" si="5">U5-T5</f>
        <v>0</v>
      </c>
      <c r="W5" s="547">
        <f>P5+S5+V5</f>
        <v>30</v>
      </c>
      <c r="X5" s="548">
        <f>M5+W5</f>
        <v>54</v>
      </c>
      <c r="Y5" s="535" t="s">
        <v>147</v>
      </c>
      <c r="AE5" s="620"/>
    </row>
    <row r="6" spans="2:31" x14ac:dyDescent="0.25">
      <c r="B6" s="535" t="s">
        <v>148</v>
      </c>
      <c r="D6" s="561">
        <v>0</v>
      </c>
      <c r="E6" s="562">
        <v>30</v>
      </c>
      <c r="F6" s="544">
        <f t="shared" si="0"/>
        <v>30</v>
      </c>
      <c r="G6" s="561"/>
      <c r="H6" s="561"/>
      <c r="I6" s="544">
        <f t="shared" si="1"/>
        <v>0</v>
      </c>
      <c r="J6" s="561"/>
      <c r="K6" s="562"/>
      <c r="L6" s="544">
        <f t="shared" si="2"/>
        <v>0</v>
      </c>
      <c r="M6" s="545">
        <f t="shared" ref="M6:M18" si="6">F6+I6+L6</f>
        <v>30</v>
      </c>
      <c r="N6" s="561">
        <v>0</v>
      </c>
      <c r="O6" s="561">
        <v>30</v>
      </c>
      <c r="P6" s="546">
        <f t="shared" si="3"/>
        <v>30</v>
      </c>
      <c r="Q6" s="561"/>
      <c r="R6" s="562"/>
      <c r="S6" s="546">
        <f t="shared" si="4"/>
        <v>0</v>
      </c>
      <c r="T6" s="561"/>
      <c r="U6" s="561"/>
      <c r="V6" s="546">
        <f t="shared" si="5"/>
        <v>0</v>
      </c>
      <c r="W6" s="547">
        <f t="shared" ref="W6:W18" si="7">P6+S6+V6</f>
        <v>30</v>
      </c>
      <c r="X6" s="548">
        <f t="shared" ref="X6:X18" si="8">M6+W6</f>
        <v>60</v>
      </c>
      <c r="Y6" s="535" t="s">
        <v>148</v>
      </c>
      <c r="AE6" s="620"/>
    </row>
    <row r="7" spans="2:31" x14ac:dyDescent="0.25">
      <c r="B7" s="535" t="s">
        <v>149</v>
      </c>
      <c r="D7" s="561">
        <v>0</v>
      </c>
      <c r="E7" s="562">
        <v>21</v>
      </c>
      <c r="F7" s="544">
        <f t="shared" si="0"/>
        <v>21</v>
      </c>
      <c r="G7" s="561"/>
      <c r="H7" s="561"/>
      <c r="I7" s="544">
        <f t="shared" si="1"/>
        <v>0</v>
      </c>
      <c r="J7" s="561"/>
      <c r="K7" s="562"/>
      <c r="L7" s="544">
        <f t="shared" si="2"/>
        <v>0</v>
      </c>
      <c r="M7" s="545">
        <f t="shared" si="6"/>
        <v>21</v>
      </c>
      <c r="N7" s="561">
        <v>0</v>
      </c>
      <c r="O7" s="561">
        <v>30</v>
      </c>
      <c r="P7" s="546">
        <f t="shared" si="3"/>
        <v>30</v>
      </c>
      <c r="Q7" s="561"/>
      <c r="R7" s="562"/>
      <c r="S7" s="546">
        <f t="shared" si="4"/>
        <v>0</v>
      </c>
      <c r="T7" s="561"/>
      <c r="U7" s="561"/>
      <c r="V7" s="546">
        <f t="shared" si="5"/>
        <v>0</v>
      </c>
      <c r="W7" s="547">
        <f t="shared" si="7"/>
        <v>30</v>
      </c>
      <c r="X7" s="548">
        <f t="shared" si="8"/>
        <v>51</v>
      </c>
      <c r="Y7" s="535" t="s">
        <v>149</v>
      </c>
      <c r="AE7" s="620"/>
    </row>
    <row r="8" spans="2:31" x14ac:dyDescent="0.25">
      <c r="B8" s="535" t="s">
        <v>150</v>
      </c>
      <c r="D8" s="561">
        <v>21</v>
      </c>
      <c r="E8" s="561">
        <v>30</v>
      </c>
      <c r="F8" s="544">
        <f t="shared" si="0"/>
        <v>9</v>
      </c>
      <c r="G8" s="561"/>
      <c r="H8" s="561"/>
      <c r="I8" s="544">
        <f t="shared" si="1"/>
        <v>0</v>
      </c>
      <c r="J8" s="561"/>
      <c r="K8" s="561"/>
      <c r="L8" s="544">
        <f t="shared" si="2"/>
        <v>0</v>
      </c>
      <c r="M8" s="545">
        <f t="shared" si="6"/>
        <v>9</v>
      </c>
      <c r="N8" s="561"/>
      <c r="O8" s="561"/>
      <c r="P8" s="546">
        <f t="shared" si="3"/>
        <v>0</v>
      </c>
      <c r="Q8" s="561"/>
      <c r="R8" s="561"/>
      <c r="S8" s="546">
        <f t="shared" si="4"/>
        <v>0</v>
      </c>
      <c r="T8" s="561"/>
      <c r="U8" s="561"/>
      <c r="V8" s="546">
        <f t="shared" si="5"/>
        <v>0</v>
      </c>
      <c r="W8" s="547">
        <f t="shared" si="7"/>
        <v>0</v>
      </c>
      <c r="X8" s="548">
        <f t="shared" si="8"/>
        <v>9</v>
      </c>
      <c r="Y8" s="535" t="s">
        <v>150</v>
      </c>
      <c r="AE8" s="620"/>
    </row>
    <row r="9" spans="2:31" x14ac:dyDescent="0.25">
      <c r="B9" s="535" t="s">
        <v>151</v>
      </c>
      <c r="D9" s="561">
        <v>15</v>
      </c>
      <c r="E9" s="562">
        <v>30</v>
      </c>
      <c r="F9" s="544">
        <f t="shared" si="0"/>
        <v>15</v>
      </c>
      <c r="G9" s="561"/>
      <c r="H9" s="561"/>
      <c r="I9" s="544">
        <f t="shared" si="1"/>
        <v>0</v>
      </c>
      <c r="J9" s="561"/>
      <c r="K9" s="562"/>
      <c r="L9" s="544">
        <f t="shared" si="2"/>
        <v>0</v>
      </c>
      <c r="M9" s="545">
        <f t="shared" si="6"/>
        <v>15</v>
      </c>
      <c r="N9" s="561">
        <v>16</v>
      </c>
      <c r="O9" s="561">
        <v>20</v>
      </c>
      <c r="P9" s="546">
        <f t="shared" si="3"/>
        <v>4</v>
      </c>
      <c r="Q9" s="561">
        <v>26</v>
      </c>
      <c r="R9" s="562">
        <v>28</v>
      </c>
      <c r="S9" s="546">
        <f t="shared" si="4"/>
        <v>2</v>
      </c>
      <c r="T9" s="561"/>
      <c r="U9" s="561"/>
      <c r="V9" s="546">
        <f t="shared" si="5"/>
        <v>0</v>
      </c>
      <c r="W9" s="547">
        <f>P9+S9+V9</f>
        <v>6</v>
      </c>
      <c r="X9" s="548">
        <f t="shared" si="8"/>
        <v>21</v>
      </c>
      <c r="Y9" s="535" t="s">
        <v>151</v>
      </c>
      <c r="AE9" s="620"/>
    </row>
    <row r="10" spans="2:31" x14ac:dyDescent="0.25">
      <c r="B10" s="535" t="s">
        <v>152</v>
      </c>
      <c r="D10" s="561"/>
      <c r="E10" s="562"/>
      <c r="F10" s="544">
        <f t="shared" si="0"/>
        <v>0</v>
      </c>
      <c r="G10" s="561"/>
      <c r="H10" s="561"/>
      <c r="I10" s="544">
        <f t="shared" si="1"/>
        <v>0</v>
      </c>
      <c r="J10" s="561"/>
      <c r="K10" s="562"/>
      <c r="L10" s="544">
        <f t="shared" si="2"/>
        <v>0</v>
      </c>
      <c r="M10" s="545">
        <f t="shared" si="6"/>
        <v>0</v>
      </c>
      <c r="N10" s="561"/>
      <c r="O10" s="561"/>
      <c r="P10" s="546">
        <f t="shared" si="3"/>
        <v>0</v>
      </c>
      <c r="Q10" s="561"/>
      <c r="R10" s="562"/>
      <c r="S10" s="546">
        <f t="shared" si="4"/>
        <v>0</v>
      </c>
      <c r="T10" s="561"/>
      <c r="U10" s="561"/>
      <c r="V10" s="546">
        <f t="shared" si="5"/>
        <v>0</v>
      </c>
      <c r="W10" s="547">
        <f t="shared" si="7"/>
        <v>0</v>
      </c>
      <c r="X10" s="548">
        <f t="shared" si="8"/>
        <v>0</v>
      </c>
      <c r="Y10" s="535" t="s">
        <v>152</v>
      </c>
      <c r="AE10" s="620"/>
    </row>
    <row r="11" spans="2:31" x14ac:dyDescent="0.25">
      <c r="B11" s="535" t="s">
        <v>153</v>
      </c>
      <c r="D11" s="561">
        <v>0</v>
      </c>
      <c r="E11" s="562">
        <v>30</v>
      </c>
      <c r="F11" s="544">
        <f t="shared" si="0"/>
        <v>30</v>
      </c>
      <c r="G11" s="561"/>
      <c r="H11" s="561"/>
      <c r="I11" s="544">
        <f t="shared" si="1"/>
        <v>0</v>
      </c>
      <c r="J11" s="561"/>
      <c r="K11" s="562"/>
      <c r="L11" s="544">
        <f t="shared" si="2"/>
        <v>0</v>
      </c>
      <c r="M11" s="545">
        <f t="shared" si="6"/>
        <v>30</v>
      </c>
      <c r="N11" s="561">
        <v>0</v>
      </c>
      <c r="O11" s="561">
        <v>30</v>
      </c>
      <c r="P11" s="546">
        <f t="shared" si="3"/>
        <v>30</v>
      </c>
      <c r="Q11" s="561"/>
      <c r="R11" s="562"/>
      <c r="S11" s="546">
        <f t="shared" si="4"/>
        <v>0</v>
      </c>
      <c r="T11" s="561"/>
      <c r="U11" s="561"/>
      <c r="V11" s="546">
        <f t="shared" si="5"/>
        <v>0</v>
      </c>
      <c r="W11" s="547">
        <f t="shared" si="7"/>
        <v>30</v>
      </c>
      <c r="X11" s="548">
        <f t="shared" si="8"/>
        <v>60</v>
      </c>
      <c r="Y11" s="535" t="s">
        <v>153</v>
      </c>
      <c r="AE11" s="620"/>
    </row>
    <row r="12" spans="2:31" x14ac:dyDescent="0.25">
      <c r="B12" s="535" t="s">
        <v>154</v>
      </c>
      <c r="D12" s="561">
        <v>0</v>
      </c>
      <c r="E12" s="562">
        <v>15</v>
      </c>
      <c r="F12" s="544">
        <f t="shared" si="0"/>
        <v>15</v>
      </c>
      <c r="G12" s="561"/>
      <c r="H12" s="561"/>
      <c r="I12" s="544">
        <f t="shared" si="1"/>
        <v>0</v>
      </c>
      <c r="J12" s="561"/>
      <c r="K12" s="562"/>
      <c r="L12" s="544">
        <f t="shared" si="2"/>
        <v>0</v>
      </c>
      <c r="M12" s="545">
        <f t="shared" si="6"/>
        <v>15</v>
      </c>
      <c r="N12" s="561">
        <v>0</v>
      </c>
      <c r="O12" s="561">
        <v>26</v>
      </c>
      <c r="P12" s="546">
        <f t="shared" si="3"/>
        <v>26</v>
      </c>
      <c r="Q12" s="561">
        <v>28</v>
      </c>
      <c r="R12" s="562">
        <v>30</v>
      </c>
      <c r="S12" s="546">
        <f t="shared" si="4"/>
        <v>2</v>
      </c>
      <c r="T12" s="561"/>
      <c r="U12" s="561"/>
      <c r="V12" s="546">
        <f t="shared" si="5"/>
        <v>0</v>
      </c>
      <c r="W12" s="547">
        <f t="shared" si="7"/>
        <v>28</v>
      </c>
      <c r="X12" s="548">
        <f t="shared" si="8"/>
        <v>43</v>
      </c>
      <c r="Y12" s="535" t="s">
        <v>154</v>
      </c>
      <c r="AE12" s="620"/>
    </row>
    <row r="13" spans="2:31" x14ac:dyDescent="0.25">
      <c r="B13" s="535" t="s">
        <v>155</v>
      </c>
      <c r="D13" s="561"/>
      <c r="E13" s="562"/>
      <c r="F13" s="544">
        <f t="shared" si="0"/>
        <v>0</v>
      </c>
      <c r="G13" s="561"/>
      <c r="H13" s="561"/>
      <c r="I13" s="544">
        <f t="shared" si="1"/>
        <v>0</v>
      </c>
      <c r="J13" s="561"/>
      <c r="K13" s="562"/>
      <c r="L13" s="544">
        <f t="shared" si="2"/>
        <v>0</v>
      </c>
      <c r="M13" s="545">
        <f t="shared" si="6"/>
        <v>0</v>
      </c>
      <c r="N13" s="561"/>
      <c r="O13" s="561"/>
      <c r="P13" s="546">
        <f t="shared" si="3"/>
        <v>0</v>
      </c>
      <c r="Q13" s="561"/>
      <c r="R13" s="562"/>
      <c r="S13" s="546">
        <f t="shared" si="4"/>
        <v>0</v>
      </c>
      <c r="T13" s="561"/>
      <c r="U13" s="561"/>
      <c r="V13" s="546">
        <f t="shared" si="5"/>
        <v>0</v>
      </c>
      <c r="W13" s="547">
        <f t="shared" si="7"/>
        <v>0</v>
      </c>
      <c r="X13" s="548">
        <f t="shared" si="8"/>
        <v>0</v>
      </c>
      <c r="Y13" s="535" t="s">
        <v>155</v>
      </c>
      <c r="AE13" s="620"/>
    </row>
    <row r="14" spans="2:31" x14ac:dyDescent="0.25">
      <c r="B14" s="535" t="s">
        <v>156</v>
      </c>
      <c r="D14" s="561">
        <v>15</v>
      </c>
      <c r="E14" s="562">
        <v>30</v>
      </c>
      <c r="F14" s="544">
        <f t="shared" si="0"/>
        <v>15</v>
      </c>
      <c r="G14" s="561"/>
      <c r="H14" s="561"/>
      <c r="I14" s="544">
        <f t="shared" si="1"/>
        <v>0</v>
      </c>
      <c r="J14" s="561"/>
      <c r="K14" s="562"/>
      <c r="L14" s="544">
        <f t="shared" si="2"/>
        <v>0</v>
      </c>
      <c r="M14" s="545">
        <f t="shared" si="6"/>
        <v>15</v>
      </c>
      <c r="N14" s="561"/>
      <c r="O14" s="561"/>
      <c r="P14" s="546">
        <f t="shared" si="3"/>
        <v>0</v>
      </c>
      <c r="Q14" s="561"/>
      <c r="R14" s="562"/>
      <c r="S14" s="546">
        <f t="shared" si="4"/>
        <v>0</v>
      </c>
      <c r="T14" s="561"/>
      <c r="U14" s="561"/>
      <c r="V14" s="546">
        <f t="shared" si="5"/>
        <v>0</v>
      </c>
      <c r="W14" s="547">
        <f t="shared" si="7"/>
        <v>0</v>
      </c>
      <c r="X14" s="548">
        <f t="shared" si="8"/>
        <v>15</v>
      </c>
      <c r="Y14" s="535" t="s">
        <v>156</v>
      </c>
    </row>
    <row r="15" spans="2:31" x14ac:dyDescent="0.25">
      <c r="B15" s="549" t="s">
        <v>157</v>
      </c>
      <c r="C15" s="550"/>
      <c r="D15" s="563">
        <v>0</v>
      </c>
      <c r="E15" s="564">
        <v>21</v>
      </c>
      <c r="F15" s="551">
        <f t="shared" si="0"/>
        <v>21</v>
      </c>
      <c r="G15" s="563"/>
      <c r="H15" s="563"/>
      <c r="I15" s="551">
        <f t="shared" si="1"/>
        <v>0</v>
      </c>
      <c r="J15" s="563"/>
      <c r="K15" s="564"/>
      <c r="L15" s="551">
        <f t="shared" si="2"/>
        <v>0</v>
      </c>
      <c r="M15" s="552">
        <f t="shared" si="6"/>
        <v>21</v>
      </c>
      <c r="N15" s="563">
        <v>0</v>
      </c>
      <c r="O15" s="563">
        <v>16</v>
      </c>
      <c r="P15" s="553">
        <f t="shared" si="3"/>
        <v>16</v>
      </c>
      <c r="Q15" s="563">
        <v>20</v>
      </c>
      <c r="R15" s="564">
        <v>30</v>
      </c>
      <c r="S15" s="553">
        <f t="shared" si="4"/>
        <v>10</v>
      </c>
      <c r="T15" s="563"/>
      <c r="U15" s="563"/>
      <c r="V15" s="553">
        <f t="shared" si="5"/>
        <v>0</v>
      </c>
      <c r="W15" s="554">
        <f t="shared" si="7"/>
        <v>26</v>
      </c>
      <c r="X15" s="548">
        <f t="shared" si="8"/>
        <v>47</v>
      </c>
      <c r="Y15" s="535" t="s">
        <v>157</v>
      </c>
    </row>
    <row r="16" spans="2:31" x14ac:dyDescent="0.25">
      <c r="B16" s="555" t="s">
        <v>158</v>
      </c>
      <c r="C16" s="556"/>
      <c r="D16" s="565">
        <v>0</v>
      </c>
      <c r="E16" s="566">
        <v>22</v>
      </c>
      <c r="F16" s="544">
        <f t="shared" si="0"/>
        <v>22</v>
      </c>
      <c r="G16" s="565"/>
      <c r="H16" s="565"/>
      <c r="I16" s="544">
        <f t="shared" si="1"/>
        <v>0</v>
      </c>
      <c r="J16" s="565"/>
      <c r="K16" s="566"/>
      <c r="L16" s="544">
        <f t="shared" si="2"/>
        <v>0</v>
      </c>
      <c r="M16" s="545">
        <f t="shared" si="6"/>
        <v>22</v>
      </c>
      <c r="N16" s="565">
        <v>0</v>
      </c>
      <c r="O16" s="565">
        <v>30</v>
      </c>
      <c r="P16" s="546">
        <f t="shared" si="3"/>
        <v>30</v>
      </c>
      <c r="Q16" s="565"/>
      <c r="R16" s="566"/>
      <c r="S16" s="546">
        <f t="shared" si="4"/>
        <v>0</v>
      </c>
      <c r="T16" s="565"/>
      <c r="U16" s="565"/>
      <c r="V16" s="546">
        <f t="shared" si="5"/>
        <v>0</v>
      </c>
      <c r="W16" s="547">
        <f t="shared" si="7"/>
        <v>30</v>
      </c>
      <c r="X16" s="548">
        <f t="shared" si="8"/>
        <v>52</v>
      </c>
      <c r="Y16" s="535" t="s">
        <v>158</v>
      </c>
    </row>
    <row r="17" spans="2:25" x14ac:dyDescent="0.25">
      <c r="B17" s="555" t="s">
        <v>159</v>
      </c>
      <c r="C17" s="556"/>
      <c r="D17" s="565">
        <v>22</v>
      </c>
      <c r="E17" s="566">
        <v>30</v>
      </c>
      <c r="F17" s="544">
        <f t="shared" si="0"/>
        <v>8</v>
      </c>
      <c r="G17" s="565"/>
      <c r="H17" s="565"/>
      <c r="I17" s="544">
        <f t="shared" si="1"/>
        <v>0</v>
      </c>
      <c r="J17" s="565"/>
      <c r="K17" s="566"/>
      <c r="L17" s="544">
        <f t="shared" si="2"/>
        <v>0</v>
      </c>
      <c r="M17" s="545">
        <f t="shared" si="6"/>
        <v>8</v>
      </c>
      <c r="N17" s="565"/>
      <c r="O17" s="565"/>
      <c r="P17" s="546">
        <f t="shared" si="3"/>
        <v>0</v>
      </c>
      <c r="Q17" s="565"/>
      <c r="R17" s="566"/>
      <c r="S17" s="546">
        <f t="shared" si="4"/>
        <v>0</v>
      </c>
      <c r="T17" s="565"/>
      <c r="U17" s="565"/>
      <c r="V17" s="546">
        <f t="shared" si="5"/>
        <v>0</v>
      </c>
      <c r="W17" s="547">
        <f t="shared" si="7"/>
        <v>0</v>
      </c>
      <c r="X17" s="548">
        <f t="shared" si="8"/>
        <v>8</v>
      </c>
      <c r="Y17" s="535" t="s">
        <v>159</v>
      </c>
    </row>
    <row r="18" spans="2:25" x14ac:dyDescent="0.25">
      <c r="B18" s="555" t="s">
        <v>160</v>
      </c>
      <c r="C18" s="556"/>
      <c r="D18" s="565"/>
      <c r="E18" s="566"/>
      <c r="F18" s="544">
        <f t="shared" si="0"/>
        <v>0</v>
      </c>
      <c r="G18" s="565"/>
      <c r="H18" s="565"/>
      <c r="I18" s="544">
        <f t="shared" si="1"/>
        <v>0</v>
      </c>
      <c r="J18" s="565"/>
      <c r="K18" s="566"/>
      <c r="L18" s="544">
        <f t="shared" si="2"/>
        <v>0</v>
      </c>
      <c r="M18" s="545">
        <f t="shared" si="6"/>
        <v>0</v>
      </c>
      <c r="N18" s="565"/>
      <c r="O18" s="565"/>
      <c r="P18" s="546">
        <f t="shared" si="3"/>
        <v>0</v>
      </c>
      <c r="Q18" s="565"/>
      <c r="R18" s="566"/>
      <c r="S18" s="546">
        <f t="shared" si="4"/>
        <v>0</v>
      </c>
      <c r="T18" s="565"/>
      <c r="U18" s="565"/>
      <c r="V18" s="546">
        <f t="shared" si="5"/>
        <v>0</v>
      </c>
      <c r="W18" s="547">
        <f t="shared" si="7"/>
        <v>0</v>
      </c>
      <c r="X18" s="548">
        <f t="shared" si="8"/>
        <v>0</v>
      </c>
      <c r="Y18" s="535" t="s">
        <v>160</v>
      </c>
    </row>
    <row r="19" spans="2:25" x14ac:dyDescent="0.25">
      <c r="L19" s="557" t="s">
        <v>161</v>
      </c>
      <c r="M19" s="535">
        <f>SUM(M5:M18)</f>
        <v>210</v>
      </c>
      <c r="W19" s="535">
        <f>SUM(W5:W18)</f>
        <v>210</v>
      </c>
      <c r="X19" s="534">
        <f>SUM(X5:X18)</f>
        <v>420</v>
      </c>
    </row>
    <row r="20" spans="2:25" x14ac:dyDescent="0.25">
      <c r="M20" s="535">
        <v>210</v>
      </c>
      <c r="W20" s="535">
        <v>210</v>
      </c>
      <c r="X20" s="534">
        <v>420</v>
      </c>
    </row>
    <row r="21" spans="2:25" x14ac:dyDescent="0.25">
      <c r="L21" s="557" t="s">
        <v>162</v>
      </c>
      <c r="M21" s="558">
        <f>M20-M19</f>
        <v>0</v>
      </c>
      <c r="W21" s="558">
        <f>W20-W19</f>
        <v>0</v>
      </c>
      <c r="X21" s="559">
        <f>X19-X20</f>
        <v>0</v>
      </c>
    </row>
    <row r="23" spans="2:25" ht="17.399999999999999" x14ac:dyDescent="0.3">
      <c r="B23" s="560" t="s">
        <v>163</v>
      </c>
      <c r="C23" s="534" t="s">
        <v>164</v>
      </c>
    </row>
    <row r="24" spans="2:25" x14ac:dyDescent="0.25">
      <c r="V24" s="534"/>
    </row>
  </sheetData>
  <sheetProtection algorithmName="SHA-512" hashValue="Oh/pEVJkqEGNsZcQHNaSMUQBBIMhz+0b42vF9HuopydVCimdUnqdVCtOUQy6mNCt4AIk7b6fErbaskredNdDzw==" saltValue="7OApqQ+ZtYkiGxLU1nNOhg==" spinCount="100000" sheet="1" objects="1" scenarios="1"/>
  <sortState xmlns:xlrd2="http://schemas.microsoft.com/office/spreadsheetml/2017/richdata2" ref="AB5:AC18">
    <sortCondition descending="1" ref="AB5:AB18"/>
  </sortState>
  <mergeCells count="6">
    <mergeCell ref="D2:W2"/>
    <mergeCell ref="D4:F4"/>
    <mergeCell ref="G4:I4"/>
    <mergeCell ref="J4:L4"/>
    <mergeCell ref="N4:P4"/>
    <mergeCell ref="Q4:S4"/>
  </mergeCells>
  <conditionalFormatting sqref="E6:E7 E9:E18">
    <cfRule type="cellIs" dxfId="6" priority="7" operator="equal">
      <formula>0</formula>
    </cfRule>
  </conditionalFormatting>
  <conditionalFormatting sqref="F5:F18 I5:I18 L5:L18">
    <cfRule type="cellIs" dxfId="5" priority="2" operator="equal">
      <formula>0</formula>
    </cfRule>
  </conditionalFormatting>
  <conditionalFormatting sqref="K6:K7 K9:K18">
    <cfRule type="cellIs" dxfId="4" priority="6" operator="equal">
      <formula>0</formula>
    </cfRule>
  </conditionalFormatting>
  <conditionalFormatting sqref="M5:M18">
    <cfRule type="cellIs" dxfId="3" priority="4" operator="equal">
      <formula>0</formula>
    </cfRule>
  </conditionalFormatting>
  <conditionalFormatting sqref="P5:P18 S5:S18 V5:V18">
    <cfRule type="cellIs" dxfId="2" priority="1" operator="equal">
      <formula>0</formula>
    </cfRule>
  </conditionalFormatting>
  <conditionalFormatting sqref="R6:R7 R9:R18">
    <cfRule type="cellIs" dxfId="1" priority="5" operator="equal">
      <formula>0</formula>
    </cfRule>
  </conditionalFormatting>
  <conditionalFormatting sqref="W5:W18">
    <cfRule type="cellIs" dxfId="0" priority="3" operator="equal">
      <formula>0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XEV42"/>
  <sheetViews>
    <sheetView topLeftCell="C1" zoomScale="50" workbookViewId="0">
      <selection activeCell="U20" sqref="U20"/>
    </sheetView>
  </sheetViews>
  <sheetFormatPr baseColWidth="10" defaultColWidth="10" defaultRowHeight="21" x14ac:dyDescent="0.25"/>
  <cols>
    <col min="1" max="1" width="10" style="25"/>
    <col min="2" max="2" width="16.44140625" style="26" customWidth="1"/>
    <col min="3" max="3" width="27.44140625" style="24" customWidth="1"/>
    <col min="4" max="14" width="17.44140625" style="25" customWidth="1"/>
    <col min="15" max="18" width="3.5546875" style="25" customWidth="1"/>
    <col min="19" max="16375" width="10" style="25"/>
  </cols>
  <sheetData>
    <row r="1" spans="1:16376" ht="21.6" thickBot="1" x14ac:dyDescent="0.3"/>
    <row r="2" spans="1:16376" s="27" customFormat="1" ht="32.1" customHeight="1" thickTop="1" thickBot="1" x14ac:dyDescent="0.5">
      <c r="A2" s="28"/>
      <c r="B2" s="29"/>
      <c r="C2" s="30"/>
      <c r="D2" s="36" t="s">
        <v>68</v>
      </c>
      <c r="E2" s="37"/>
      <c r="F2" s="28"/>
      <c r="G2" s="28"/>
      <c r="H2" s="31" t="s">
        <v>69</v>
      </c>
      <c r="I2" s="32"/>
      <c r="J2" s="34"/>
      <c r="K2" s="35"/>
      <c r="L2" s="32"/>
      <c r="M2" s="35" t="s">
        <v>106</v>
      </c>
      <c r="N2" s="33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  <c r="IW2" s="28"/>
      <c r="IX2" s="28"/>
      <c r="IY2" s="28"/>
      <c r="IZ2" s="28"/>
      <c r="JA2" s="28"/>
      <c r="JB2" s="28"/>
      <c r="JC2" s="28"/>
      <c r="JD2" s="28"/>
      <c r="JE2" s="28"/>
      <c r="JF2" s="28"/>
      <c r="JG2" s="28"/>
      <c r="JH2" s="28"/>
      <c r="JI2" s="28"/>
      <c r="JJ2" s="28"/>
      <c r="JK2" s="28"/>
      <c r="JL2" s="28"/>
      <c r="JM2" s="28"/>
      <c r="JN2" s="28"/>
      <c r="JO2" s="28"/>
      <c r="JP2" s="28"/>
      <c r="JQ2" s="28"/>
      <c r="JR2" s="28"/>
      <c r="JS2" s="28"/>
      <c r="JT2" s="28"/>
      <c r="JU2" s="28"/>
      <c r="JV2" s="28"/>
      <c r="JW2" s="28"/>
      <c r="JX2" s="28"/>
      <c r="JY2" s="28"/>
      <c r="JZ2" s="28"/>
      <c r="KA2" s="28"/>
      <c r="KB2" s="28"/>
      <c r="KC2" s="28"/>
      <c r="KD2" s="28"/>
      <c r="KE2" s="28"/>
      <c r="KF2" s="28"/>
      <c r="KG2" s="28"/>
      <c r="KH2" s="28"/>
      <c r="KI2" s="28"/>
      <c r="KJ2" s="28"/>
      <c r="KK2" s="28"/>
      <c r="KL2" s="28"/>
      <c r="KM2" s="28"/>
      <c r="KN2" s="28"/>
      <c r="KO2" s="28"/>
      <c r="KP2" s="28"/>
      <c r="KQ2" s="28"/>
      <c r="KR2" s="28"/>
      <c r="KS2" s="28"/>
      <c r="KT2" s="28"/>
      <c r="KU2" s="28"/>
      <c r="KV2" s="28"/>
      <c r="KW2" s="28"/>
      <c r="KX2" s="28"/>
      <c r="KY2" s="28"/>
      <c r="KZ2" s="28"/>
      <c r="LA2" s="28"/>
      <c r="LB2" s="28"/>
      <c r="LC2" s="28"/>
      <c r="LD2" s="28"/>
      <c r="LE2" s="28"/>
      <c r="LF2" s="28"/>
      <c r="LG2" s="28"/>
      <c r="LH2" s="28"/>
      <c r="LI2" s="28"/>
      <c r="LJ2" s="28"/>
      <c r="LK2" s="28"/>
      <c r="LL2" s="28"/>
      <c r="LM2" s="28"/>
      <c r="LN2" s="28"/>
      <c r="LO2" s="28"/>
      <c r="LP2" s="28"/>
      <c r="LQ2" s="28"/>
      <c r="LR2" s="28"/>
      <c r="LS2" s="28"/>
      <c r="LT2" s="28"/>
      <c r="LU2" s="28"/>
      <c r="LV2" s="28"/>
      <c r="LW2" s="28"/>
      <c r="LX2" s="28"/>
      <c r="LY2" s="28"/>
      <c r="LZ2" s="28"/>
      <c r="MA2" s="28"/>
      <c r="MB2" s="28"/>
      <c r="MC2" s="28"/>
      <c r="MD2" s="28"/>
      <c r="ME2" s="28"/>
      <c r="MF2" s="28"/>
      <c r="MG2" s="28"/>
      <c r="MH2" s="28"/>
      <c r="MI2" s="28"/>
      <c r="MJ2" s="28"/>
      <c r="MK2" s="28"/>
      <c r="ML2" s="28"/>
      <c r="MM2" s="28"/>
      <c r="MN2" s="28"/>
      <c r="MO2" s="28"/>
      <c r="MP2" s="28"/>
      <c r="MQ2" s="28"/>
      <c r="MR2" s="28"/>
      <c r="MS2" s="28"/>
      <c r="MT2" s="28"/>
      <c r="MU2" s="28"/>
      <c r="MV2" s="28"/>
      <c r="MW2" s="28"/>
      <c r="MX2" s="28"/>
      <c r="MY2" s="28"/>
      <c r="MZ2" s="28"/>
      <c r="NA2" s="28"/>
      <c r="NB2" s="28"/>
      <c r="NC2" s="28"/>
      <c r="ND2" s="28"/>
      <c r="NE2" s="28"/>
      <c r="NF2" s="28"/>
      <c r="NG2" s="28"/>
      <c r="NH2" s="28"/>
      <c r="NI2" s="28"/>
      <c r="NJ2" s="28"/>
      <c r="NK2" s="28"/>
      <c r="NL2" s="28"/>
      <c r="NM2" s="28"/>
      <c r="NN2" s="28"/>
      <c r="NO2" s="28"/>
      <c r="NP2" s="28"/>
      <c r="NQ2" s="28"/>
      <c r="NR2" s="28"/>
      <c r="NS2" s="28"/>
      <c r="NT2" s="28"/>
      <c r="NU2" s="28"/>
      <c r="NV2" s="28"/>
      <c r="NW2" s="28"/>
      <c r="NX2" s="28"/>
      <c r="NY2" s="28"/>
      <c r="NZ2" s="28"/>
      <c r="OA2" s="28"/>
      <c r="OB2" s="28"/>
      <c r="OC2" s="28"/>
      <c r="OD2" s="28"/>
      <c r="OE2" s="28"/>
      <c r="OF2" s="28"/>
      <c r="OG2" s="28"/>
      <c r="OH2" s="28"/>
      <c r="OI2" s="28"/>
      <c r="OJ2" s="28"/>
      <c r="OK2" s="28"/>
      <c r="OL2" s="28"/>
      <c r="OM2" s="28"/>
      <c r="ON2" s="28"/>
      <c r="OO2" s="28"/>
      <c r="OP2" s="28"/>
      <c r="OQ2" s="28"/>
      <c r="OR2" s="28"/>
      <c r="OS2" s="28"/>
      <c r="OT2" s="28"/>
      <c r="OU2" s="28"/>
      <c r="OV2" s="28"/>
      <c r="OW2" s="28"/>
      <c r="OX2" s="28"/>
      <c r="OY2" s="28"/>
      <c r="OZ2" s="28"/>
      <c r="PA2" s="28"/>
      <c r="PB2" s="28"/>
      <c r="PC2" s="28"/>
      <c r="PD2" s="28"/>
      <c r="PE2" s="28"/>
      <c r="PF2" s="28"/>
      <c r="PG2" s="28"/>
      <c r="PH2" s="28"/>
      <c r="PI2" s="28"/>
      <c r="PJ2" s="28"/>
      <c r="PK2" s="28"/>
      <c r="PL2" s="28"/>
      <c r="PM2" s="28"/>
      <c r="PN2" s="28"/>
      <c r="PO2" s="28"/>
      <c r="PP2" s="28"/>
      <c r="PQ2" s="28"/>
      <c r="PR2" s="28"/>
      <c r="PS2" s="28"/>
      <c r="PT2" s="28"/>
      <c r="PU2" s="28"/>
      <c r="PV2" s="28"/>
      <c r="PW2" s="28"/>
      <c r="PX2" s="28"/>
      <c r="PY2" s="28"/>
      <c r="PZ2" s="28"/>
      <c r="QA2" s="28"/>
      <c r="QB2" s="28"/>
      <c r="QC2" s="28"/>
      <c r="QD2" s="28"/>
      <c r="QE2" s="28"/>
      <c r="QF2" s="28"/>
      <c r="QG2" s="28"/>
      <c r="QH2" s="28"/>
      <c r="QI2" s="28"/>
      <c r="QJ2" s="28"/>
      <c r="QK2" s="28"/>
      <c r="QL2" s="28"/>
      <c r="QM2" s="28"/>
      <c r="QN2" s="28"/>
      <c r="QO2" s="28"/>
      <c r="QP2" s="28"/>
      <c r="QQ2" s="28"/>
      <c r="QR2" s="28"/>
      <c r="QS2" s="28"/>
      <c r="QT2" s="28"/>
      <c r="QU2" s="28"/>
      <c r="QV2" s="28"/>
      <c r="QW2" s="28"/>
      <c r="QX2" s="28"/>
      <c r="QY2" s="28"/>
      <c r="QZ2" s="28"/>
      <c r="RA2" s="28"/>
      <c r="RB2" s="28"/>
      <c r="RC2" s="28"/>
      <c r="RD2" s="28"/>
      <c r="RE2" s="28"/>
      <c r="RF2" s="28"/>
      <c r="RG2" s="28"/>
      <c r="RH2" s="28"/>
      <c r="RI2" s="28"/>
      <c r="RJ2" s="28"/>
      <c r="RK2" s="28"/>
      <c r="RL2" s="28"/>
      <c r="RM2" s="28"/>
      <c r="RN2" s="28"/>
      <c r="RO2" s="28"/>
      <c r="RP2" s="28"/>
      <c r="RQ2" s="28"/>
      <c r="RR2" s="28"/>
      <c r="RS2" s="28"/>
      <c r="RT2" s="28"/>
      <c r="RU2" s="28"/>
      <c r="RV2" s="28"/>
      <c r="RW2" s="28"/>
      <c r="RX2" s="28"/>
      <c r="RY2" s="28"/>
      <c r="RZ2" s="28"/>
      <c r="SA2" s="28"/>
      <c r="SB2" s="28"/>
      <c r="SC2" s="28"/>
      <c r="SD2" s="28"/>
      <c r="SE2" s="28"/>
      <c r="SF2" s="28"/>
      <c r="SG2" s="28"/>
      <c r="SH2" s="28"/>
      <c r="SI2" s="28"/>
      <c r="SJ2" s="28"/>
      <c r="SK2" s="28"/>
      <c r="SL2" s="28"/>
      <c r="SM2" s="28"/>
      <c r="SN2" s="28"/>
      <c r="SO2" s="28"/>
      <c r="SP2" s="28"/>
      <c r="SQ2" s="28"/>
      <c r="SR2" s="28"/>
      <c r="SS2" s="28"/>
      <c r="ST2" s="28"/>
      <c r="SU2" s="28"/>
      <c r="SV2" s="28"/>
      <c r="SW2" s="28"/>
      <c r="SX2" s="28"/>
      <c r="SY2" s="28"/>
      <c r="SZ2" s="28"/>
      <c r="TA2" s="28"/>
      <c r="TB2" s="28"/>
      <c r="TC2" s="28"/>
      <c r="TD2" s="28"/>
      <c r="TE2" s="28"/>
      <c r="TF2" s="28"/>
      <c r="TG2" s="28"/>
      <c r="TH2" s="28"/>
      <c r="TI2" s="28"/>
      <c r="TJ2" s="28"/>
      <c r="TK2" s="28"/>
      <c r="TL2" s="28"/>
      <c r="TM2" s="28"/>
      <c r="TN2" s="28"/>
      <c r="TO2" s="28"/>
      <c r="TP2" s="28"/>
      <c r="TQ2" s="28"/>
      <c r="TR2" s="28"/>
      <c r="TS2" s="28"/>
      <c r="TT2" s="28"/>
      <c r="TU2" s="28"/>
      <c r="TV2" s="28"/>
      <c r="TW2" s="28"/>
      <c r="TX2" s="28"/>
      <c r="TY2" s="28"/>
      <c r="TZ2" s="28"/>
      <c r="UA2" s="28"/>
      <c r="UB2" s="28"/>
      <c r="UC2" s="28"/>
      <c r="UD2" s="28"/>
      <c r="UE2" s="28"/>
      <c r="UF2" s="28"/>
      <c r="UG2" s="28"/>
      <c r="UH2" s="28"/>
      <c r="UI2" s="28"/>
      <c r="UJ2" s="28"/>
      <c r="UK2" s="28"/>
      <c r="UL2" s="28"/>
      <c r="UM2" s="28"/>
      <c r="UN2" s="28"/>
      <c r="UO2" s="28"/>
      <c r="UP2" s="28"/>
      <c r="UQ2" s="28"/>
      <c r="UR2" s="28"/>
      <c r="US2" s="28"/>
      <c r="UT2" s="28"/>
      <c r="UU2" s="28"/>
      <c r="UV2" s="28"/>
      <c r="UW2" s="28"/>
      <c r="UX2" s="28"/>
      <c r="UY2" s="28"/>
      <c r="UZ2" s="28"/>
      <c r="VA2" s="28"/>
      <c r="VB2" s="28"/>
      <c r="VC2" s="28"/>
      <c r="VD2" s="28"/>
      <c r="VE2" s="28"/>
      <c r="VF2" s="28"/>
      <c r="VG2" s="28"/>
      <c r="VH2" s="28"/>
      <c r="VI2" s="28"/>
      <c r="VJ2" s="28"/>
      <c r="VK2" s="28"/>
      <c r="VL2" s="28"/>
      <c r="VM2" s="28"/>
      <c r="VN2" s="28"/>
      <c r="VO2" s="28"/>
      <c r="VP2" s="28"/>
      <c r="VQ2" s="28"/>
      <c r="VR2" s="28"/>
      <c r="VS2" s="28"/>
      <c r="VT2" s="28"/>
      <c r="VU2" s="28"/>
      <c r="VV2" s="28"/>
      <c r="VW2" s="28"/>
      <c r="VX2" s="28"/>
      <c r="VY2" s="28"/>
      <c r="VZ2" s="28"/>
      <c r="WA2" s="28"/>
      <c r="WB2" s="28"/>
      <c r="WC2" s="28"/>
      <c r="WD2" s="28"/>
      <c r="WE2" s="28"/>
      <c r="WF2" s="28"/>
      <c r="WG2" s="28"/>
      <c r="WH2" s="28"/>
      <c r="WI2" s="28"/>
      <c r="WJ2" s="28"/>
      <c r="WK2" s="28"/>
      <c r="WL2" s="28"/>
      <c r="WM2" s="28"/>
      <c r="WN2" s="28"/>
      <c r="WO2" s="28"/>
      <c r="WP2" s="28"/>
      <c r="WQ2" s="28"/>
      <c r="WR2" s="28"/>
      <c r="WS2" s="28"/>
      <c r="WT2" s="28"/>
      <c r="WU2" s="28"/>
      <c r="WV2" s="28"/>
      <c r="WW2" s="28"/>
      <c r="WX2" s="28"/>
      <c r="WY2" s="28"/>
      <c r="WZ2" s="28"/>
      <c r="XA2" s="28"/>
      <c r="XB2" s="28"/>
      <c r="XC2" s="28"/>
      <c r="XD2" s="28"/>
      <c r="XE2" s="28"/>
      <c r="XF2" s="28"/>
      <c r="XG2" s="28"/>
      <c r="XH2" s="28"/>
      <c r="XI2" s="28"/>
      <c r="XJ2" s="28"/>
      <c r="XK2" s="28"/>
      <c r="XL2" s="28"/>
      <c r="XM2" s="28"/>
      <c r="XN2" s="28"/>
      <c r="XO2" s="28"/>
      <c r="XP2" s="28"/>
      <c r="XQ2" s="28"/>
      <c r="XR2" s="28"/>
      <c r="XS2" s="28"/>
      <c r="XT2" s="28"/>
      <c r="XU2" s="28"/>
      <c r="XV2" s="28"/>
      <c r="XW2" s="28"/>
      <c r="XX2" s="28"/>
      <c r="XY2" s="28"/>
      <c r="XZ2" s="28"/>
      <c r="YA2" s="28"/>
      <c r="YB2" s="28"/>
      <c r="YC2" s="28"/>
      <c r="YD2" s="28"/>
      <c r="YE2" s="28"/>
      <c r="YF2" s="28"/>
      <c r="YG2" s="28"/>
      <c r="YH2" s="28"/>
      <c r="YI2" s="28"/>
      <c r="YJ2" s="28"/>
      <c r="YK2" s="28"/>
      <c r="YL2" s="28"/>
      <c r="YM2" s="28"/>
      <c r="YN2" s="28"/>
      <c r="YO2" s="28"/>
      <c r="YP2" s="28"/>
      <c r="YQ2" s="28"/>
      <c r="YR2" s="28"/>
      <c r="YS2" s="28"/>
      <c r="YT2" s="28"/>
      <c r="YU2" s="28"/>
      <c r="YV2" s="28"/>
      <c r="YW2" s="28"/>
      <c r="YX2" s="28"/>
      <c r="YY2" s="28"/>
      <c r="YZ2" s="28"/>
      <c r="ZA2" s="28"/>
      <c r="ZB2" s="28"/>
      <c r="ZC2" s="28"/>
      <c r="ZD2" s="28"/>
      <c r="ZE2" s="28"/>
      <c r="ZF2" s="28"/>
      <c r="ZG2" s="28"/>
      <c r="ZH2" s="28"/>
      <c r="ZI2" s="28"/>
      <c r="ZJ2" s="28"/>
      <c r="ZK2" s="28"/>
      <c r="ZL2" s="28"/>
      <c r="ZM2" s="28"/>
      <c r="ZN2" s="28"/>
      <c r="ZO2" s="28"/>
      <c r="ZP2" s="28"/>
      <c r="ZQ2" s="28"/>
      <c r="ZR2" s="28"/>
      <c r="ZS2" s="28"/>
      <c r="ZT2" s="28"/>
      <c r="ZU2" s="28"/>
      <c r="ZV2" s="28"/>
      <c r="ZW2" s="28"/>
      <c r="ZX2" s="28"/>
      <c r="ZY2" s="28"/>
      <c r="ZZ2" s="28"/>
      <c r="AAA2" s="28"/>
      <c r="AAB2" s="28"/>
      <c r="AAC2" s="28"/>
      <c r="AAD2" s="28"/>
      <c r="AAE2" s="28"/>
      <c r="AAF2" s="28"/>
      <c r="AAG2" s="28"/>
      <c r="AAH2" s="28"/>
      <c r="AAI2" s="28"/>
      <c r="AAJ2" s="28"/>
      <c r="AAK2" s="28"/>
      <c r="AAL2" s="28"/>
      <c r="AAM2" s="28"/>
      <c r="AAN2" s="28"/>
      <c r="AAO2" s="28"/>
      <c r="AAP2" s="28"/>
      <c r="AAQ2" s="28"/>
      <c r="AAR2" s="28"/>
      <c r="AAS2" s="28"/>
      <c r="AAT2" s="28"/>
      <c r="AAU2" s="28"/>
      <c r="AAV2" s="28"/>
      <c r="AAW2" s="28"/>
      <c r="AAX2" s="28"/>
      <c r="AAY2" s="28"/>
      <c r="AAZ2" s="28"/>
      <c r="ABA2" s="28"/>
      <c r="ABB2" s="28"/>
      <c r="ABC2" s="28"/>
      <c r="ABD2" s="28"/>
      <c r="ABE2" s="28"/>
      <c r="ABF2" s="28"/>
      <c r="ABG2" s="28"/>
      <c r="ABH2" s="28"/>
      <c r="ABI2" s="28"/>
      <c r="ABJ2" s="28"/>
      <c r="ABK2" s="28"/>
      <c r="ABL2" s="28"/>
      <c r="ABM2" s="28"/>
      <c r="ABN2" s="28"/>
      <c r="ABO2" s="28"/>
      <c r="ABP2" s="28"/>
      <c r="ABQ2" s="28"/>
      <c r="ABR2" s="28"/>
      <c r="ABS2" s="28"/>
      <c r="ABT2" s="28"/>
      <c r="ABU2" s="28"/>
      <c r="ABV2" s="28"/>
      <c r="ABW2" s="28"/>
      <c r="ABX2" s="28"/>
      <c r="ABY2" s="28"/>
      <c r="ABZ2" s="28"/>
      <c r="ACA2" s="28"/>
      <c r="ACB2" s="28"/>
      <c r="ACC2" s="28"/>
      <c r="ACD2" s="28"/>
      <c r="ACE2" s="28"/>
      <c r="ACF2" s="28"/>
      <c r="ACG2" s="28"/>
      <c r="ACH2" s="28"/>
      <c r="ACI2" s="28"/>
      <c r="ACJ2" s="28"/>
      <c r="ACK2" s="28"/>
      <c r="ACL2" s="28"/>
      <c r="ACM2" s="28"/>
      <c r="ACN2" s="28"/>
      <c r="ACO2" s="28"/>
      <c r="ACP2" s="28"/>
      <c r="ACQ2" s="28"/>
      <c r="ACR2" s="28"/>
      <c r="ACS2" s="28"/>
      <c r="ACT2" s="28"/>
      <c r="ACU2" s="28"/>
      <c r="ACV2" s="28"/>
      <c r="ACW2" s="28"/>
      <c r="ACX2" s="28"/>
      <c r="ACY2" s="28"/>
      <c r="ACZ2" s="28"/>
      <c r="ADA2" s="28"/>
      <c r="ADB2" s="28"/>
      <c r="ADC2" s="28"/>
      <c r="ADD2" s="28"/>
      <c r="ADE2" s="28"/>
      <c r="ADF2" s="28"/>
      <c r="ADG2" s="28"/>
      <c r="ADH2" s="28"/>
      <c r="ADI2" s="28"/>
      <c r="ADJ2" s="28"/>
      <c r="ADK2" s="28"/>
      <c r="ADL2" s="28"/>
      <c r="ADM2" s="28"/>
      <c r="ADN2" s="28"/>
      <c r="ADO2" s="28"/>
      <c r="ADP2" s="28"/>
      <c r="ADQ2" s="28"/>
      <c r="ADR2" s="28"/>
      <c r="ADS2" s="28"/>
      <c r="ADT2" s="28"/>
      <c r="ADU2" s="28"/>
      <c r="ADV2" s="28"/>
      <c r="ADW2" s="28"/>
      <c r="ADX2" s="28"/>
      <c r="ADY2" s="28"/>
      <c r="ADZ2" s="28"/>
      <c r="AEA2" s="28"/>
      <c r="AEB2" s="28"/>
      <c r="AEC2" s="28"/>
      <c r="AED2" s="28"/>
      <c r="AEE2" s="28"/>
      <c r="AEF2" s="28"/>
      <c r="AEG2" s="28"/>
      <c r="AEH2" s="28"/>
      <c r="AEI2" s="28"/>
      <c r="AEJ2" s="28"/>
      <c r="AEK2" s="28"/>
      <c r="AEL2" s="28"/>
      <c r="AEM2" s="28"/>
      <c r="AEN2" s="28"/>
      <c r="AEO2" s="28"/>
      <c r="AEP2" s="28"/>
      <c r="AEQ2" s="28"/>
      <c r="AER2" s="28"/>
      <c r="AES2" s="28"/>
      <c r="AET2" s="28"/>
      <c r="AEU2" s="28"/>
      <c r="AEV2" s="28"/>
      <c r="AEW2" s="28"/>
      <c r="AEX2" s="28"/>
      <c r="AEY2" s="28"/>
      <c r="AEZ2" s="28"/>
      <c r="AFA2" s="28"/>
      <c r="AFB2" s="28"/>
      <c r="AFC2" s="28"/>
      <c r="AFD2" s="28"/>
      <c r="AFE2" s="28"/>
      <c r="AFF2" s="28"/>
      <c r="AFG2" s="28"/>
      <c r="AFH2" s="28"/>
      <c r="AFI2" s="28"/>
      <c r="AFJ2" s="28"/>
      <c r="AFK2" s="28"/>
      <c r="AFL2" s="28"/>
      <c r="AFM2" s="28"/>
      <c r="AFN2" s="28"/>
      <c r="AFO2" s="28"/>
      <c r="AFP2" s="28"/>
      <c r="AFQ2" s="28"/>
      <c r="AFR2" s="28"/>
      <c r="AFS2" s="28"/>
      <c r="AFT2" s="28"/>
      <c r="AFU2" s="28"/>
      <c r="AFV2" s="28"/>
      <c r="AFW2" s="28"/>
      <c r="AFX2" s="28"/>
      <c r="AFY2" s="28"/>
      <c r="AFZ2" s="28"/>
      <c r="AGA2" s="28"/>
      <c r="AGB2" s="28"/>
      <c r="AGC2" s="28"/>
      <c r="AGD2" s="28"/>
      <c r="AGE2" s="28"/>
      <c r="AGF2" s="28"/>
      <c r="AGG2" s="28"/>
      <c r="AGH2" s="28"/>
      <c r="AGI2" s="28"/>
      <c r="AGJ2" s="28"/>
      <c r="AGK2" s="28"/>
      <c r="AGL2" s="28"/>
      <c r="AGM2" s="28"/>
      <c r="AGN2" s="28"/>
      <c r="AGO2" s="28"/>
      <c r="AGP2" s="28"/>
      <c r="AGQ2" s="28"/>
      <c r="AGR2" s="28"/>
      <c r="AGS2" s="28"/>
      <c r="AGT2" s="28"/>
      <c r="AGU2" s="28"/>
      <c r="AGV2" s="28"/>
      <c r="AGW2" s="28"/>
      <c r="AGX2" s="28"/>
      <c r="AGY2" s="28"/>
      <c r="AGZ2" s="28"/>
      <c r="AHA2" s="28"/>
      <c r="AHB2" s="28"/>
      <c r="AHC2" s="28"/>
      <c r="AHD2" s="28"/>
      <c r="AHE2" s="28"/>
      <c r="AHF2" s="28"/>
      <c r="AHG2" s="28"/>
      <c r="AHH2" s="28"/>
      <c r="AHI2" s="28"/>
      <c r="AHJ2" s="28"/>
      <c r="AHK2" s="28"/>
      <c r="AHL2" s="28"/>
      <c r="AHM2" s="28"/>
      <c r="AHN2" s="28"/>
      <c r="AHO2" s="28"/>
      <c r="AHP2" s="28"/>
      <c r="AHQ2" s="28"/>
      <c r="AHR2" s="28"/>
      <c r="AHS2" s="28"/>
      <c r="AHT2" s="28"/>
      <c r="AHU2" s="28"/>
      <c r="AHV2" s="28"/>
      <c r="AHW2" s="28"/>
      <c r="AHX2" s="28"/>
      <c r="AHY2" s="28"/>
      <c r="AHZ2" s="28"/>
      <c r="AIA2" s="28"/>
      <c r="AIB2" s="28"/>
      <c r="AIC2" s="28"/>
      <c r="AID2" s="28"/>
      <c r="AIE2" s="28"/>
      <c r="AIF2" s="28"/>
      <c r="AIG2" s="28"/>
      <c r="AIH2" s="28"/>
      <c r="AII2" s="28"/>
      <c r="AIJ2" s="28"/>
      <c r="AIK2" s="28"/>
      <c r="AIL2" s="28"/>
      <c r="AIM2" s="28"/>
      <c r="AIN2" s="28"/>
      <c r="AIO2" s="28"/>
      <c r="AIP2" s="28"/>
      <c r="AIQ2" s="28"/>
      <c r="AIR2" s="28"/>
      <c r="AIS2" s="28"/>
      <c r="AIT2" s="28"/>
      <c r="AIU2" s="28"/>
      <c r="AIV2" s="28"/>
      <c r="AIW2" s="28"/>
      <c r="AIX2" s="28"/>
      <c r="AIY2" s="28"/>
      <c r="AIZ2" s="28"/>
      <c r="AJA2" s="28"/>
      <c r="AJB2" s="28"/>
      <c r="AJC2" s="28"/>
      <c r="AJD2" s="28"/>
      <c r="AJE2" s="28"/>
      <c r="AJF2" s="28"/>
      <c r="AJG2" s="28"/>
      <c r="AJH2" s="28"/>
      <c r="AJI2" s="28"/>
      <c r="AJJ2" s="28"/>
      <c r="AJK2" s="28"/>
      <c r="AJL2" s="28"/>
      <c r="AJM2" s="28"/>
      <c r="AJN2" s="28"/>
      <c r="AJO2" s="28"/>
      <c r="AJP2" s="28"/>
      <c r="AJQ2" s="28"/>
      <c r="AJR2" s="28"/>
      <c r="AJS2" s="28"/>
      <c r="AJT2" s="28"/>
      <c r="AJU2" s="28"/>
      <c r="AJV2" s="28"/>
      <c r="AJW2" s="28"/>
      <c r="AJX2" s="28"/>
      <c r="AJY2" s="28"/>
      <c r="AJZ2" s="28"/>
      <c r="AKA2" s="28"/>
      <c r="AKB2" s="28"/>
      <c r="AKC2" s="28"/>
      <c r="AKD2" s="28"/>
      <c r="AKE2" s="28"/>
      <c r="AKF2" s="28"/>
      <c r="AKG2" s="28"/>
      <c r="AKH2" s="28"/>
      <c r="AKI2" s="28"/>
      <c r="AKJ2" s="28"/>
      <c r="AKK2" s="28"/>
      <c r="AKL2" s="28"/>
      <c r="AKM2" s="28"/>
      <c r="AKN2" s="28"/>
      <c r="AKO2" s="28"/>
      <c r="AKP2" s="28"/>
      <c r="AKQ2" s="28"/>
      <c r="AKR2" s="28"/>
      <c r="AKS2" s="28"/>
      <c r="AKT2" s="28"/>
      <c r="AKU2" s="28"/>
      <c r="AKV2" s="28"/>
      <c r="AKW2" s="28"/>
      <c r="AKX2" s="28"/>
      <c r="AKY2" s="28"/>
      <c r="AKZ2" s="28"/>
      <c r="ALA2" s="28"/>
      <c r="ALB2" s="28"/>
      <c r="ALC2" s="28"/>
      <c r="ALD2" s="28"/>
      <c r="ALE2" s="28"/>
      <c r="ALF2" s="28"/>
      <c r="ALG2" s="28"/>
      <c r="ALH2" s="28"/>
      <c r="ALI2" s="28"/>
      <c r="ALJ2" s="28"/>
      <c r="ALK2" s="28"/>
      <c r="ALL2" s="28"/>
      <c r="ALM2" s="28"/>
      <c r="ALN2" s="28"/>
      <c r="ALO2" s="28"/>
      <c r="ALP2" s="28"/>
      <c r="ALQ2" s="28"/>
      <c r="ALR2" s="28"/>
      <c r="ALS2" s="28"/>
      <c r="ALT2" s="28"/>
      <c r="ALU2" s="28"/>
      <c r="ALV2" s="28"/>
      <c r="ALW2" s="28"/>
      <c r="ALX2" s="28"/>
      <c r="ALY2" s="28"/>
      <c r="ALZ2" s="28"/>
      <c r="AMA2" s="28"/>
      <c r="AMB2" s="28"/>
      <c r="AMC2" s="28"/>
      <c r="AMD2" s="28"/>
      <c r="AME2" s="28"/>
      <c r="AMF2" s="28"/>
      <c r="AMG2" s="28"/>
      <c r="AMH2" s="28"/>
      <c r="AMI2" s="28"/>
      <c r="AMJ2" s="28"/>
      <c r="AMK2" s="28"/>
      <c r="AML2" s="28"/>
      <c r="AMM2" s="28"/>
      <c r="AMN2" s="28"/>
      <c r="AMO2" s="28"/>
      <c r="AMP2" s="28"/>
      <c r="AMQ2" s="28"/>
      <c r="AMR2" s="28"/>
      <c r="AMS2" s="28"/>
      <c r="AMT2" s="28"/>
      <c r="AMU2" s="28"/>
      <c r="AMV2" s="28"/>
      <c r="AMW2" s="28"/>
      <c r="AMX2" s="28"/>
      <c r="AMY2" s="28"/>
      <c r="AMZ2" s="28"/>
      <c r="ANA2" s="28"/>
      <c r="ANB2" s="28"/>
      <c r="ANC2" s="28"/>
      <c r="AND2" s="28"/>
      <c r="ANE2" s="28"/>
      <c r="ANF2" s="28"/>
      <c r="ANG2" s="28"/>
      <c r="ANH2" s="28"/>
      <c r="ANI2" s="28"/>
      <c r="ANJ2" s="28"/>
      <c r="ANK2" s="28"/>
      <c r="ANL2" s="28"/>
      <c r="ANM2" s="28"/>
      <c r="ANN2" s="28"/>
      <c r="ANO2" s="28"/>
      <c r="ANP2" s="28"/>
      <c r="ANQ2" s="28"/>
      <c r="ANR2" s="28"/>
      <c r="ANS2" s="28"/>
      <c r="ANT2" s="28"/>
      <c r="ANU2" s="28"/>
      <c r="ANV2" s="28"/>
      <c r="ANW2" s="28"/>
      <c r="ANX2" s="28"/>
      <c r="ANY2" s="28"/>
      <c r="ANZ2" s="28"/>
      <c r="AOA2" s="28"/>
      <c r="AOB2" s="28"/>
      <c r="AOC2" s="28"/>
      <c r="AOD2" s="28"/>
      <c r="AOE2" s="28"/>
      <c r="AOF2" s="28"/>
      <c r="AOG2" s="28"/>
      <c r="AOH2" s="28"/>
      <c r="AOI2" s="28"/>
      <c r="AOJ2" s="28"/>
      <c r="AOK2" s="28"/>
      <c r="AOL2" s="28"/>
      <c r="AOM2" s="28"/>
      <c r="AON2" s="28"/>
      <c r="AOO2" s="28"/>
      <c r="AOP2" s="28"/>
      <c r="AOQ2" s="28"/>
      <c r="AOR2" s="28"/>
      <c r="AOS2" s="28"/>
      <c r="AOT2" s="28"/>
      <c r="AOU2" s="28"/>
      <c r="AOV2" s="28"/>
      <c r="AOW2" s="28"/>
      <c r="AOX2" s="28"/>
      <c r="AOY2" s="28"/>
      <c r="AOZ2" s="28"/>
      <c r="APA2" s="28"/>
      <c r="APB2" s="28"/>
      <c r="APC2" s="28"/>
      <c r="APD2" s="28"/>
      <c r="APE2" s="28"/>
      <c r="APF2" s="28"/>
      <c r="APG2" s="28"/>
      <c r="APH2" s="28"/>
      <c r="API2" s="28"/>
      <c r="APJ2" s="28"/>
      <c r="APK2" s="28"/>
      <c r="APL2" s="28"/>
      <c r="APM2" s="28"/>
      <c r="APN2" s="28"/>
      <c r="APO2" s="28"/>
      <c r="APP2" s="28"/>
      <c r="APQ2" s="28"/>
      <c r="APR2" s="28"/>
      <c r="APS2" s="28"/>
      <c r="APT2" s="28"/>
      <c r="APU2" s="28"/>
      <c r="APV2" s="28"/>
      <c r="APW2" s="28"/>
      <c r="APX2" s="28"/>
      <c r="APY2" s="28"/>
      <c r="APZ2" s="28"/>
      <c r="AQA2" s="28"/>
      <c r="AQB2" s="28"/>
      <c r="AQC2" s="28"/>
      <c r="AQD2" s="28"/>
      <c r="AQE2" s="28"/>
      <c r="AQF2" s="28"/>
      <c r="AQG2" s="28"/>
      <c r="AQH2" s="28"/>
      <c r="AQI2" s="28"/>
      <c r="AQJ2" s="28"/>
      <c r="AQK2" s="28"/>
      <c r="AQL2" s="28"/>
      <c r="AQM2" s="28"/>
      <c r="AQN2" s="28"/>
      <c r="AQO2" s="28"/>
      <c r="AQP2" s="28"/>
      <c r="AQQ2" s="28"/>
      <c r="AQR2" s="28"/>
      <c r="AQS2" s="28"/>
      <c r="AQT2" s="28"/>
      <c r="AQU2" s="28"/>
      <c r="AQV2" s="28"/>
      <c r="AQW2" s="28"/>
      <c r="AQX2" s="28"/>
      <c r="AQY2" s="28"/>
      <c r="AQZ2" s="28"/>
      <c r="ARA2" s="28"/>
      <c r="ARB2" s="28"/>
      <c r="ARC2" s="28"/>
      <c r="ARD2" s="28"/>
      <c r="ARE2" s="28"/>
      <c r="ARF2" s="28"/>
      <c r="ARG2" s="28"/>
      <c r="ARH2" s="28"/>
      <c r="ARI2" s="28"/>
      <c r="ARJ2" s="28"/>
      <c r="ARK2" s="28"/>
      <c r="ARL2" s="28"/>
      <c r="ARM2" s="28"/>
      <c r="ARN2" s="28"/>
      <c r="ARO2" s="28"/>
      <c r="ARP2" s="28"/>
      <c r="ARQ2" s="28"/>
      <c r="ARR2" s="28"/>
      <c r="ARS2" s="28"/>
      <c r="ART2" s="28"/>
      <c r="ARU2" s="28"/>
      <c r="ARV2" s="28"/>
      <c r="ARW2" s="28"/>
      <c r="ARX2" s="28"/>
      <c r="ARY2" s="28"/>
      <c r="ARZ2" s="28"/>
      <c r="ASA2" s="28"/>
      <c r="ASB2" s="28"/>
      <c r="ASC2" s="28"/>
      <c r="ASD2" s="28"/>
      <c r="ASE2" s="28"/>
      <c r="ASF2" s="28"/>
      <c r="ASG2" s="28"/>
      <c r="ASH2" s="28"/>
      <c r="ASI2" s="28"/>
      <c r="ASJ2" s="28"/>
      <c r="ASK2" s="28"/>
      <c r="ASL2" s="28"/>
      <c r="ASM2" s="28"/>
      <c r="ASN2" s="28"/>
      <c r="ASO2" s="28"/>
      <c r="ASP2" s="28"/>
      <c r="ASQ2" s="28"/>
      <c r="ASR2" s="28"/>
      <c r="ASS2" s="28"/>
      <c r="AST2" s="28"/>
      <c r="ASU2" s="28"/>
      <c r="ASV2" s="28"/>
      <c r="ASW2" s="28"/>
      <c r="ASX2" s="28"/>
      <c r="ASY2" s="28"/>
      <c r="ASZ2" s="28"/>
      <c r="ATA2" s="28"/>
      <c r="ATB2" s="28"/>
      <c r="ATC2" s="28"/>
      <c r="ATD2" s="28"/>
      <c r="ATE2" s="28"/>
      <c r="ATF2" s="28"/>
      <c r="ATG2" s="28"/>
      <c r="ATH2" s="28"/>
      <c r="ATI2" s="28"/>
      <c r="ATJ2" s="28"/>
      <c r="ATK2" s="28"/>
      <c r="ATL2" s="28"/>
      <c r="ATM2" s="28"/>
      <c r="ATN2" s="28"/>
      <c r="ATO2" s="28"/>
      <c r="ATP2" s="28"/>
      <c r="ATQ2" s="28"/>
      <c r="ATR2" s="28"/>
      <c r="ATS2" s="28"/>
      <c r="ATT2" s="28"/>
      <c r="ATU2" s="28"/>
      <c r="ATV2" s="28"/>
      <c r="ATW2" s="28"/>
      <c r="ATX2" s="28"/>
      <c r="ATY2" s="28"/>
      <c r="ATZ2" s="28"/>
      <c r="AUA2" s="28"/>
      <c r="AUB2" s="28"/>
      <c r="AUC2" s="28"/>
      <c r="AUD2" s="28"/>
      <c r="AUE2" s="28"/>
      <c r="AUF2" s="28"/>
      <c r="AUG2" s="28"/>
      <c r="AUH2" s="28"/>
      <c r="AUI2" s="28"/>
      <c r="AUJ2" s="28"/>
      <c r="AUK2" s="28"/>
      <c r="AUL2" s="28"/>
      <c r="AUM2" s="28"/>
      <c r="AUN2" s="28"/>
      <c r="AUO2" s="28"/>
      <c r="AUP2" s="28"/>
      <c r="AUQ2" s="28"/>
      <c r="AUR2" s="28"/>
      <c r="AUS2" s="28"/>
      <c r="AUT2" s="28"/>
      <c r="AUU2" s="28"/>
      <c r="AUV2" s="28"/>
      <c r="AUW2" s="28"/>
      <c r="AUX2" s="28"/>
      <c r="AUY2" s="28"/>
      <c r="AUZ2" s="28"/>
      <c r="AVA2" s="28"/>
      <c r="AVB2" s="28"/>
      <c r="AVC2" s="28"/>
      <c r="AVD2" s="28"/>
      <c r="AVE2" s="28"/>
      <c r="AVF2" s="28"/>
      <c r="AVG2" s="28"/>
      <c r="AVH2" s="28"/>
      <c r="AVI2" s="28"/>
      <c r="AVJ2" s="28"/>
      <c r="AVK2" s="28"/>
      <c r="AVL2" s="28"/>
      <c r="AVM2" s="28"/>
      <c r="AVN2" s="28"/>
      <c r="AVO2" s="28"/>
      <c r="AVP2" s="28"/>
      <c r="AVQ2" s="28"/>
      <c r="AVR2" s="28"/>
      <c r="AVS2" s="28"/>
      <c r="AVT2" s="28"/>
      <c r="AVU2" s="28"/>
      <c r="AVV2" s="28"/>
      <c r="AVW2" s="28"/>
      <c r="AVX2" s="28"/>
      <c r="AVY2" s="28"/>
      <c r="AVZ2" s="28"/>
      <c r="AWA2" s="28"/>
      <c r="AWB2" s="28"/>
      <c r="AWC2" s="28"/>
      <c r="AWD2" s="28"/>
      <c r="AWE2" s="28"/>
      <c r="AWF2" s="28"/>
      <c r="AWG2" s="28"/>
      <c r="AWH2" s="28"/>
      <c r="AWI2" s="28"/>
      <c r="AWJ2" s="28"/>
      <c r="AWK2" s="28"/>
      <c r="AWL2" s="28"/>
      <c r="AWM2" s="28"/>
      <c r="AWN2" s="28"/>
      <c r="AWO2" s="28"/>
      <c r="AWP2" s="28"/>
      <c r="AWQ2" s="28"/>
      <c r="AWR2" s="28"/>
      <c r="AWS2" s="28"/>
      <c r="AWT2" s="28"/>
      <c r="AWU2" s="28"/>
      <c r="AWV2" s="28"/>
      <c r="AWW2" s="28"/>
      <c r="AWX2" s="28"/>
      <c r="AWY2" s="28"/>
      <c r="AWZ2" s="28"/>
      <c r="AXA2" s="28"/>
      <c r="AXB2" s="28"/>
      <c r="AXC2" s="28"/>
      <c r="AXD2" s="28"/>
      <c r="AXE2" s="28"/>
      <c r="AXF2" s="28"/>
      <c r="AXG2" s="28"/>
      <c r="AXH2" s="28"/>
      <c r="AXI2" s="28"/>
      <c r="AXJ2" s="28"/>
      <c r="AXK2" s="28"/>
      <c r="AXL2" s="28"/>
      <c r="AXM2" s="28"/>
      <c r="AXN2" s="28"/>
      <c r="AXO2" s="28"/>
      <c r="AXP2" s="28"/>
      <c r="AXQ2" s="28"/>
      <c r="AXR2" s="28"/>
      <c r="AXS2" s="28"/>
      <c r="AXT2" s="28"/>
      <c r="AXU2" s="28"/>
      <c r="AXV2" s="28"/>
      <c r="AXW2" s="28"/>
      <c r="AXX2" s="28"/>
      <c r="AXY2" s="28"/>
      <c r="AXZ2" s="28"/>
      <c r="AYA2" s="28"/>
      <c r="AYB2" s="28"/>
      <c r="AYC2" s="28"/>
      <c r="AYD2" s="28"/>
      <c r="AYE2" s="28"/>
      <c r="AYF2" s="28"/>
      <c r="AYG2" s="28"/>
      <c r="AYH2" s="28"/>
      <c r="AYI2" s="28"/>
      <c r="AYJ2" s="28"/>
      <c r="AYK2" s="28"/>
      <c r="AYL2" s="28"/>
      <c r="AYM2" s="28"/>
      <c r="AYN2" s="28"/>
      <c r="AYO2" s="28"/>
      <c r="AYP2" s="28"/>
      <c r="AYQ2" s="28"/>
      <c r="AYR2" s="28"/>
      <c r="AYS2" s="28"/>
      <c r="AYT2" s="28"/>
      <c r="AYU2" s="28"/>
      <c r="AYV2" s="28"/>
      <c r="AYW2" s="28"/>
      <c r="AYX2" s="28"/>
      <c r="AYY2" s="28"/>
      <c r="AYZ2" s="28"/>
      <c r="AZA2" s="28"/>
      <c r="AZB2" s="28"/>
      <c r="AZC2" s="28"/>
      <c r="AZD2" s="28"/>
      <c r="AZE2" s="28"/>
      <c r="AZF2" s="28"/>
      <c r="AZG2" s="28"/>
      <c r="AZH2" s="28"/>
      <c r="AZI2" s="28"/>
      <c r="AZJ2" s="28"/>
      <c r="AZK2" s="28"/>
      <c r="AZL2" s="28"/>
      <c r="AZM2" s="28"/>
      <c r="AZN2" s="28"/>
      <c r="AZO2" s="28"/>
      <c r="AZP2" s="28"/>
      <c r="AZQ2" s="28"/>
      <c r="AZR2" s="28"/>
      <c r="AZS2" s="28"/>
      <c r="AZT2" s="28"/>
      <c r="AZU2" s="28"/>
      <c r="AZV2" s="28"/>
      <c r="AZW2" s="28"/>
      <c r="AZX2" s="28"/>
      <c r="AZY2" s="28"/>
      <c r="AZZ2" s="28"/>
      <c r="BAA2" s="28"/>
      <c r="BAB2" s="28"/>
      <c r="BAC2" s="28"/>
      <c r="BAD2" s="28"/>
      <c r="BAE2" s="28"/>
      <c r="BAF2" s="28"/>
      <c r="BAG2" s="28"/>
      <c r="BAH2" s="28"/>
      <c r="BAI2" s="28"/>
      <c r="BAJ2" s="28"/>
      <c r="BAK2" s="28"/>
      <c r="BAL2" s="28"/>
      <c r="BAM2" s="28"/>
      <c r="BAN2" s="28"/>
      <c r="BAO2" s="28"/>
      <c r="BAP2" s="28"/>
      <c r="BAQ2" s="28"/>
      <c r="BAR2" s="28"/>
      <c r="BAS2" s="28"/>
      <c r="BAT2" s="28"/>
      <c r="BAU2" s="28"/>
      <c r="BAV2" s="28"/>
      <c r="BAW2" s="28"/>
      <c r="BAX2" s="28"/>
      <c r="BAY2" s="28"/>
      <c r="BAZ2" s="28"/>
      <c r="BBA2" s="28"/>
      <c r="BBB2" s="28"/>
      <c r="BBC2" s="28"/>
      <c r="BBD2" s="28"/>
      <c r="BBE2" s="28"/>
      <c r="BBF2" s="28"/>
      <c r="BBG2" s="28"/>
      <c r="BBH2" s="28"/>
      <c r="BBI2" s="28"/>
      <c r="BBJ2" s="28"/>
      <c r="BBK2" s="28"/>
      <c r="BBL2" s="28"/>
      <c r="BBM2" s="28"/>
      <c r="BBN2" s="28"/>
      <c r="BBO2" s="28"/>
      <c r="BBP2" s="28"/>
      <c r="BBQ2" s="28"/>
      <c r="BBR2" s="28"/>
      <c r="BBS2" s="28"/>
      <c r="BBT2" s="28"/>
      <c r="BBU2" s="28"/>
      <c r="BBV2" s="28"/>
      <c r="BBW2" s="28"/>
      <c r="BBX2" s="28"/>
      <c r="BBY2" s="28"/>
      <c r="BBZ2" s="28"/>
      <c r="BCA2" s="28"/>
      <c r="BCB2" s="28"/>
      <c r="BCC2" s="28"/>
      <c r="BCD2" s="28"/>
      <c r="BCE2" s="28"/>
      <c r="BCF2" s="28"/>
      <c r="BCG2" s="28"/>
      <c r="BCH2" s="28"/>
      <c r="BCI2" s="28"/>
      <c r="BCJ2" s="28"/>
      <c r="BCK2" s="28"/>
      <c r="BCL2" s="28"/>
      <c r="BCM2" s="28"/>
      <c r="BCN2" s="28"/>
      <c r="BCO2" s="28"/>
      <c r="BCP2" s="28"/>
      <c r="BCQ2" s="28"/>
      <c r="BCR2" s="28"/>
      <c r="BCS2" s="28"/>
      <c r="BCT2" s="28"/>
      <c r="BCU2" s="28"/>
      <c r="BCV2" s="28"/>
      <c r="BCW2" s="28"/>
      <c r="BCX2" s="28"/>
      <c r="BCY2" s="28"/>
      <c r="BCZ2" s="28"/>
      <c r="BDA2" s="28"/>
      <c r="BDB2" s="28"/>
      <c r="BDC2" s="28"/>
      <c r="BDD2" s="28"/>
      <c r="BDE2" s="28"/>
      <c r="BDF2" s="28"/>
      <c r="BDG2" s="28"/>
      <c r="BDH2" s="28"/>
      <c r="BDI2" s="28"/>
      <c r="BDJ2" s="28"/>
      <c r="BDK2" s="28"/>
      <c r="BDL2" s="28"/>
      <c r="BDM2" s="28"/>
      <c r="BDN2" s="28"/>
      <c r="BDO2" s="28"/>
      <c r="BDP2" s="28"/>
      <c r="BDQ2" s="28"/>
      <c r="BDR2" s="28"/>
      <c r="BDS2" s="28"/>
      <c r="BDT2" s="28"/>
      <c r="BDU2" s="28"/>
      <c r="BDV2" s="28"/>
      <c r="BDW2" s="28"/>
      <c r="BDX2" s="28"/>
      <c r="BDY2" s="28"/>
      <c r="BDZ2" s="28"/>
      <c r="BEA2" s="28"/>
      <c r="BEB2" s="28"/>
      <c r="BEC2" s="28"/>
      <c r="BED2" s="28"/>
      <c r="BEE2" s="28"/>
      <c r="BEF2" s="28"/>
      <c r="BEG2" s="28"/>
      <c r="BEH2" s="28"/>
      <c r="BEI2" s="28"/>
      <c r="BEJ2" s="28"/>
      <c r="BEK2" s="28"/>
      <c r="BEL2" s="28"/>
      <c r="BEM2" s="28"/>
      <c r="BEN2" s="28"/>
      <c r="BEO2" s="28"/>
      <c r="BEP2" s="28"/>
      <c r="BEQ2" s="28"/>
      <c r="BER2" s="28"/>
      <c r="BES2" s="28"/>
      <c r="BET2" s="28"/>
      <c r="BEU2" s="28"/>
      <c r="BEV2" s="28"/>
      <c r="BEW2" s="28"/>
      <c r="BEX2" s="28"/>
      <c r="BEY2" s="28"/>
      <c r="BEZ2" s="28"/>
      <c r="BFA2" s="28"/>
      <c r="BFB2" s="28"/>
      <c r="BFC2" s="28"/>
      <c r="BFD2" s="28"/>
      <c r="BFE2" s="28"/>
      <c r="BFF2" s="28"/>
      <c r="BFG2" s="28"/>
      <c r="BFH2" s="28"/>
      <c r="BFI2" s="28"/>
      <c r="BFJ2" s="28"/>
      <c r="BFK2" s="28"/>
      <c r="BFL2" s="28"/>
      <c r="BFM2" s="28"/>
      <c r="BFN2" s="28"/>
      <c r="BFO2" s="28"/>
      <c r="BFP2" s="28"/>
      <c r="BFQ2" s="28"/>
      <c r="BFR2" s="28"/>
      <c r="BFS2" s="28"/>
      <c r="BFT2" s="28"/>
      <c r="BFU2" s="28"/>
      <c r="BFV2" s="28"/>
      <c r="BFW2" s="28"/>
      <c r="BFX2" s="28"/>
      <c r="BFY2" s="28"/>
      <c r="BFZ2" s="28"/>
      <c r="BGA2" s="28"/>
      <c r="BGB2" s="28"/>
      <c r="BGC2" s="28"/>
      <c r="BGD2" s="28"/>
      <c r="BGE2" s="28"/>
      <c r="BGF2" s="28"/>
      <c r="BGG2" s="28"/>
      <c r="BGH2" s="28"/>
      <c r="BGI2" s="28"/>
      <c r="BGJ2" s="28"/>
      <c r="BGK2" s="28"/>
      <c r="BGL2" s="28"/>
      <c r="BGM2" s="28"/>
      <c r="BGN2" s="28"/>
      <c r="BGO2" s="28"/>
      <c r="BGP2" s="28"/>
      <c r="BGQ2" s="28"/>
      <c r="BGR2" s="28"/>
      <c r="BGS2" s="28"/>
      <c r="BGT2" s="28"/>
      <c r="BGU2" s="28"/>
      <c r="BGV2" s="28"/>
      <c r="BGW2" s="28"/>
      <c r="BGX2" s="28"/>
      <c r="BGY2" s="28"/>
      <c r="BGZ2" s="28"/>
      <c r="BHA2" s="28"/>
      <c r="BHB2" s="28"/>
      <c r="BHC2" s="28"/>
      <c r="BHD2" s="28"/>
      <c r="BHE2" s="28"/>
      <c r="BHF2" s="28"/>
      <c r="BHG2" s="28"/>
      <c r="BHH2" s="28"/>
      <c r="BHI2" s="28"/>
      <c r="BHJ2" s="28"/>
      <c r="BHK2" s="28"/>
      <c r="BHL2" s="28"/>
      <c r="BHM2" s="28"/>
      <c r="BHN2" s="28"/>
      <c r="BHO2" s="28"/>
      <c r="BHP2" s="28"/>
      <c r="BHQ2" s="28"/>
      <c r="BHR2" s="28"/>
      <c r="BHS2" s="28"/>
      <c r="BHT2" s="28"/>
      <c r="BHU2" s="28"/>
      <c r="BHV2" s="28"/>
      <c r="BHW2" s="28"/>
      <c r="BHX2" s="28"/>
      <c r="BHY2" s="28"/>
      <c r="BHZ2" s="28"/>
      <c r="BIA2" s="28"/>
      <c r="BIB2" s="28"/>
      <c r="BIC2" s="28"/>
      <c r="BID2" s="28"/>
      <c r="BIE2" s="28"/>
      <c r="BIF2" s="28"/>
      <c r="BIG2" s="28"/>
      <c r="BIH2" s="28"/>
      <c r="BII2" s="28"/>
      <c r="BIJ2" s="28"/>
      <c r="BIK2" s="28"/>
      <c r="BIL2" s="28"/>
      <c r="BIM2" s="28"/>
      <c r="BIN2" s="28"/>
      <c r="BIO2" s="28"/>
      <c r="BIP2" s="28"/>
      <c r="BIQ2" s="28"/>
      <c r="BIR2" s="28"/>
      <c r="BIS2" s="28"/>
      <c r="BIT2" s="28"/>
      <c r="BIU2" s="28"/>
      <c r="BIV2" s="28"/>
      <c r="BIW2" s="28"/>
      <c r="BIX2" s="28"/>
      <c r="BIY2" s="28"/>
      <c r="BIZ2" s="28"/>
      <c r="BJA2" s="28"/>
      <c r="BJB2" s="28"/>
      <c r="BJC2" s="28"/>
      <c r="BJD2" s="28"/>
      <c r="BJE2" s="28"/>
      <c r="BJF2" s="28"/>
      <c r="BJG2" s="28"/>
      <c r="BJH2" s="28"/>
      <c r="BJI2" s="28"/>
      <c r="BJJ2" s="28"/>
      <c r="BJK2" s="28"/>
      <c r="BJL2" s="28"/>
      <c r="BJM2" s="28"/>
      <c r="BJN2" s="28"/>
      <c r="BJO2" s="28"/>
      <c r="BJP2" s="28"/>
      <c r="BJQ2" s="28"/>
      <c r="BJR2" s="28"/>
      <c r="BJS2" s="28"/>
      <c r="BJT2" s="28"/>
      <c r="BJU2" s="28"/>
      <c r="BJV2" s="28"/>
      <c r="BJW2" s="28"/>
      <c r="BJX2" s="28"/>
      <c r="BJY2" s="28"/>
      <c r="BJZ2" s="28"/>
      <c r="BKA2" s="28"/>
      <c r="BKB2" s="28"/>
      <c r="BKC2" s="28"/>
      <c r="BKD2" s="28"/>
      <c r="BKE2" s="28"/>
      <c r="BKF2" s="28"/>
      <c r="BKG2" s="28"/>
      <c r="BKH2" s="28"/>
      <c r="BKI2" s="28"/>
      <c r="BKJ2" s="28"/>
      <c r="BKK2" s="28"/>
      <c r="BKL2" s="28"/>
      <c r="BKM2" s="28"/>
      <c r="BKN2" s="28"/>
      <c r="BKO2" s="28"/>
      <c r="BKP2" s="28"/>
      <c r="BKQ2" s="28"/>
      <c r="BKR2" s="28"/>
      <c r="BKS2" s="28"/>
      <c r="BKT2" s="28"/>
      <c r="BKU2" s="28"/>
      <c r="BKV2" s="28"/>
      <c r="BKW2" s="28"/>
      <c r="BKX2" s="28"/>
      <c r="BKY2" s="28"/>
      <c r="BKZ2" s="28"/>
      <c r="BLA2" s="28"/>
      <c r="BLB2" s="28"/>
      <c r="BLC2" s="28"/>
      <c r="BLD2" s="28"/>
      <c r="BLE2" s="28"/>
      <c r="BLF2" s="28"/>
      <c r="BLG2" s="28"/>
      <c r="BLH2" s="28"/>
      <c r="BLI2" s="28"/>
      <c r="BLJ2" s="28"/>
      <c r="BLK2" s="28"/>
      <c r="BLL2" s="28"/>
      <c r="BLM2" s="28"/>
      <c r="BLN2" s="28"/>
      <c r="BLO2" s="28"/>
      <c r="BLP2" s="28"/>
      <c r="BLQ2" s="28"/>
      <c r="BLR2" s="28"/>
      <c r="BLS2" s="28"/>
      <c r="BLT2" s="28"/>
      <c r="BLU2" s="28"/>
      <c r="BLV2" s="28"/>
      <c r="BLW2" s="28"/>
      <c r="BLX2" s="28"/>
      <c r="BLY2" s="28"/>
      <c r="BLZ2" s="28"/>
      <c r="BMA2" s="28"/>
      <c r="BMB2" s="28"/>
      <c r="BMC2" s="28"/>
      <c r="BMD2" s="28"/>
      <c r="BME2" s="28"/>
      <c r="BMF2" s="28"/>
      <c r="BMG2" s="28"/>
      <c r="BMH2" s="28"/>
      <c r="BMI2" s="28"/>
      <c r="BMJ2" s="28"/>
      <c r="BMK2" s="28"/>
      <c r="BML2" s="28"/>
      <c r="BMM2" s="28"/>
      <c r="BMN2" s="28"/>
      <c r="BMO2" s="28"/>
      <c r="BMP2" s="28"/>
      <c r="BMQ2" s="28"/>
      <c r="BMR2" s="28"/>
      <c r="BMS2" s="28"/>
      <c r="BMT2" s="28"/>
      <c r="BMU2" s="28"/>
      <c r="BMV2" s="28"/>
      <c r="BMW2" s="28"/>
      <c r="BMX2" s="28"/>
      <c r="BMY2" s="28"/>
      <c r="BMZ2" s="28"/>
      <c r="BNA2" s="28"/>
      <c r="BNB2" s="28"/>
      <c r="BNC2" s="28"/>
      <c r="BND2" s="28"/>
      <c r="BNE2" s="28"/>
      <c r="BNF2" s="28"/>
      <c r="BNG2" s="28"/>
      <c r="BNH2" s="28"/>
      <c r="BNI2" s="28"/>
      <c r="BNJ2" s="28"/>
      <c r="BNK2" s="28"/>
      <c r="BNL2" s="28"/>
      <c r="BNM2" s="28"/>
      <c r="BNN2" s="28"/>
      <c r="BNO2" s="28"/>
      <c r="BNP2" s="28"/>
      <c r="BNQ2" s="28"/>
      <c r="BNR2" s="28"/>
      <c r="BNS2" s="28"/>
      <c r="BNT2" s="28"/>
      <c r="BNU2" s="28"/>
      <c r="BNV2" s="28"/>
      <c r="BNW2" s="28"/>
      <c r="BNX2" s="28"/>
      <c r="BNY2" s="28"/>
      <c r="BNZ2" s="28"/>
      <c r="BOA2" s="28"/>
      <c r="BOB2" s="28"/>
      <c r="BOC2" s="28"/>
      <c r="BOD2" s="28"/>
      <c r="BOE2" s="28"/>
      <c r="BOF2" s="28"/>
      <c r="BOG2" s="28"/>
      <c r="BOH2" s="28"/>
      <c r="BOI2" s="28"/>
      <c r="BOJ2" s="28"/>
      <c r="BOK2" s="28"/>
      <c r="BOL2" s="28"/>
      <c r="BOM2" s="28"/>
      <c r="BON2" s="28"/>
      <c r="BOO2" s="28"/>
      <c r="BOP2" s="28"/>
      <c r="BOQ2" s="28"/>
      <c r="BOR2" s="28"/>
      <c r="BOS2" s="28"/>
      <c r="BOT2" s="28"/>
      <c r="BOU2" s="28"/>
      <c r="BOV2" s="28"/>
      <c r="BOW2" s="28"/>
      <c r="BOX2" s="28"/>
      <c r="BOY2" s="28"/>
      <c r="BOZ2" s="28"/>
      <c r="BPA2" s="28"/>
      <c r="BPB2" s="28"/>
      <c r="BPC2" s="28"/>
      <c r="BPD2" s="28"/>
      <c r="BPE2" s="28"/>
      <c r="BPF2" s="28"/>
      <c r="BPG2" s="28"/>
      <c r="BPH2" s="28"/>
      <c r="BPI2" s="28"/>
      <c r="BPJ2" s="28"/>
      <c r="BPK2" s="28"/>
      <c r="BPL2" s="28"/>
      <c r="BPM2" s="28"/>
      <c r="BPN2" s="28"/>
      <c r="BPO2" s="28"/>
      <c r="BPP2" s="28"/>
      <c r="BPQ2" s="28"/>
      <c r="BPR2" s="28"/>
      <c r="BPS2" s="28"/>
      <c r="BPT2" s="28"/>
      <c r="BPU2" s="28"/>
      <c r="BPV2" s="28"/>
      <c r="BPW2" s="28"/>
      <c r="BPX2" s="28"/>
      <c r="BPY2" s="28"/>
      <c r="BPZ2" s="28"/>
      <c r="BQA2" s="28"/>
      <c r="BQB2" s="28"/>
      <c r="BQC2" s="28"/>
      <c r="BQD2" s="28"/>
      <c r="BQE2" s="28"/>
      <c r="BQF2" s="28"/>
      <c r="BQG2" s="28"/>
      <c r="BQH2" s="28"/>
      <c r="BQI2" s="28"/>
      <c r="BQJ2" s="28"/>
      <c r="BQK2" s="28"/>
      <c r="BQL2" s="28"/>
      <c r="BQM2" s="28"/>
      <c r="BQN2" s="28"/>
      <c r="BQO2" s="28"/>
      <c r="BQP2" s="28"/>
      <c r="BQQ2" s="28"/>
      <c r="BQR2" s="28"/>
      <c r="BQS2" s="28"/>
      <c r="BQT2" s="28"/>
      <c r="BQU2" s="28"/>
      <c r="BQV2" s="28"/>
      <c r="BQW2" s="28"/>
      <c r="BQX2" s="28"/>
      <c r="BQY2" s="28"/>
      <c r="BQZ2" s="28"/>
      <c r="BRA2" s="28"/>
      <c r="BRB2" s="28"/>
      <c r="BRC2" s="28"/>
      <c r="BRD2" s="28"/>
      <c r="BRE2" s="28"/>
      <c r="BRF2" s="28"/>
      <c r="BRG2" s="28"/>
      <c r="BRH2" s="28"/>
      <c r="BRI2" s="28"/>
      <c r="BRJ2" s="28"/>
      <c r="BRK2" s="28"/>
      <c r="BRL2" s="28"/>
      <c r="BRM2" s="28"/>
      <c r="BRN2" s="28"/>
      <c r="BRO2" s="28"/>
      <c r="BRP2" s="28"/>
      <c r="BRQ2" s="28"/>
      <c r="BRR2" s="28"/>
      <c r="BRS2" s="28"/>
      <c r="BRT2" s="28"/>
      <c r="BRU2" s="28"/>
      <c r="BRV2" s="28"/>
      <c r="BRW2" s="28"/>
      <c r="BRX2" s="28"/>
      <c r="BRY2" s="28"/>
      <c r="BRZ2" s="28"/>
      <c r="BSA2" s="28"/>
      <c r="BSB2" s="28"/>
      <c r="BSC2" s="28"/>
      <c r="BSD2" s="28"/>
      <c r="BSE2" s="28"/>
      <c r="BSF2" s="28"/>
      <c r="BSG2" s="28"/>
      <c r="BSH2" s="28"/>
      <c r="BSI2" s="28"/>
      <c r="BSJ2" s="28"/>
      <c r="BSK2" s="28"/>
      <c r="BSL2" s="28"/>
      <c r="BSM2" s="28"/>
      <c r="BSN2" s="28"/>
      <c r="BSO2" s="28"/>
      <c r="BSP2" s="28"/>
      <c r="BSQ2" s="28"/>
      <c r="BSR2" s="28"/>
      <c r="BSS2" s="28"/>
      <c r="BST2" s="28"/>
      <c r="BSU2" s="28"/>
      <c r="BSV2" s="28"/>
      <c r="BSW2" s="28"/>
      <c r="BSX2" s="28"/>
      <c r="BSY2" s="28"/>
      <c r="BSZ2" s="28"/>
      <c r="BTA2" s="28"/>
      <c r="BTB2" s="28"/>
      <c r="BTC2" s="28"/>
      <c r="BTD2" s="28"/>
      <c r="BTE2" s="28"/>
      <c r="BTF2" s="28"/>
      <c r="BTG2" s="28"/>
      <c r="BTH2" s="28"/>
      <c r="BTI2" s="28"/>
      <c r="BTJ2" s="28"/>
      <c r="BTK2" s="28"/>
      <c r="BTL2" s="28"/>
      <c r="BTM2" s="28"/>
      <c r="BTN2" s="28"/>
      <c r="BTO2" s="28"/>
      <c r="BTP2" s="28"/>
      <c r="BTQ2" s="28"/>
      <c r="BTR2" s="28"/>
      <c r="BTS2" s="28"/>
      <c r="BTT2" s="28"/>
      <c r="BTU2" s="28"/>
      <c r="BTV2" s="28"/>
      <c r="BTW2" s="28"/>
      <c r="BTX2" s="28"/>
      <c r="BTY2" s="28"/>
      <c r="BTZ2" s="28"/>
      <c r="BUA2" s="28"/>
      <c r="BUB2" s="28"/>
      <c r="BUC2" s="28"/>
      <c r="BUD2" s="28"/>
      <c r="BUE2" s="28"/>
      <c r="BUF2" s="28"/>
      <c r="BUG2" s="28"/>
      <c r="BUH2" s="28"/>
      <c r="BUI2" s="28"/>
      <c r="BUJ2" s="28"/>
      <c r="BUK2" s="28"/>
      <c r="BUL2" s="28"/>
      <c r="BUM2" s="28"/>
      <c r="BUN2" s="28"/>
      <c r="BUO2" s="28"/>
      <c r="BUP2" s="28"/>
      <c r="BUQ2" s="28"/>
      <c r="BUR2" s="28"/>
      <c r="BUS2" s="28"/>
      <c r="BUT2" s="28"/>
      <c r="BUU2" s="28"/>
      <c r="BUV2" s="28"/>
      <c r="BUW2" s="28"/>
      <c r="BUX2" s="28"/>
      <c r="BUY2" s="28"/>
      <c r="BUZ2" s="28"/>
      <c r="BVA2" s="28"/>
      <c r="BVB2" s="28"/>
      <c r="BVC2" s="28"/>
      <c r="BVD2" s="28"/>
      <c r="BVE2" s="28"/>
      <c r="BVF2" s="28"/>
      <c r="BVG2" s="28"/>
      <c r="BVH2" s="28"/>
      <c r="BVI2" s="28"/>
      <c r="BVJ2" s="28"/>
      <c r="BVK2" s="28"/>
      <c r="BVL2" s="28"/>
      <c r="BVM2" s="28"/>
      <c r="BVN2" s="28"/>
      <c r="BVO2" s="28"/>
      <c r="BVP2" s="28"/>
      <c r="BVQ2" s="28"/>
      <c r="BVR2" s="28"/>
      <c r="BVS2" s="28"/>
      <c r="BVT2" s="28"/>
      <c r="BVU2" s="28"/>
      <c r="BVV2" s="28"/>
      <c r="BVW2" s="28"/>
      <c r="BVX2" s="28"/>
      <c r="BVY2" s="28"/>
      <c r="BVZ2" s="28"/>
      <c r="BWA2" s="28"/>
      <c r="BWB2" s="28"/>
      <c r="BWC2" s="28"/>
      <c r="BWD2" s="28"/>
      <c r="BWE2" s="28"/>
      <c r="BWF2" s="28"/>
      <c r="BWG2" s="28"/>
      <c r="BWH2" s="28"/>
      <c r="BWI2" s="28"/>
      <c r="BWJ2" s="28"/>
      <c r="BWK2" s="28"/>
      <c r="BWL2" s="28"/>
      <c r="BWM2" s="28"/>
      <c r="BWN2" s="28"/>
      <c r="BWO2" s="28"/>
      <c r="BWP2" s="28"/>
      <c r="BWQ2" s="28"/>
      <c r="BWR2" s="28"/>
      <c r="BWS2" s="28"/>
      <c r="BWT2" s="28"/>
      <c r="BWU2" s="28"/>
      <c r="BWV2" s="28"/>
      <c r="BWW2" s="28"/>
      <c r="BWX2" s="28"/>
      <c r="BWY2" s="28"/>
      <c r="BWZ2" s="28"/>
      <c r="BXA2" s="28"/>
      <c r="BXB2" s="28"/>
      <c r="BXC2" s="28"/>
      <c r="BXD2" s="28"/>
      <c r="BXE2" s="28"/>
      <c r="BXF2" s="28"/>
      <c r="BXG2" s="28"/>
      <c r="BXH2" s="28"/>
      <c r="BXI2" s="28"/>
      <c r="BXJ2" s="28"/>
      <c r="BXK2" s="28"/>
      <c r="BXL2" s="28"/>
      <c r="BXM2" s="28"/>
      <c r="BXN2" s="28"/>
      <c r="BXO2" s="28"/>
      <c r="BXP2" s="28"/>
      <c r="BXQ2" s="28"/>
      <c r="BXR2" s="28"/>
      <c r="BXS2" s="28"/>
      <c r="BXT2" s="28"/>
      <c r="BXU2" s="28"/>
      <c r="BXV2" s="28"/>
      <c r="BXW2" s="28"/>
      <c r="BXX2" s="28"/>
      <c r="BXY2" s="28"/>
      <c r="BXZ2" s="28"/>
      <c r="BYA2" s="28"/>
      <c r="BYB2" s="28"/>
      <c r="BYC2" s="28"/>
      <c r="BYD2" s="28"/>
      <c r="BYE2" s="28"/>
      <c r="BYF2" s="28"/>
      <c r="BYG2" s="28"/>
      <c r="BYH2" s="28"/>
      <c r="BYI2" s="28"/>
      <c r="BYJ2" s="28"/>
      <c r="BYK2" s="28"/>
      <c r="BYL2" s="28"/>
      <c r="BYM2" s="28"/>
      <c r="BYN2" s="28"/>
      <c r="BYO2" s="28"/>
      <c r="BYP2" s="28"/>
      <c r="BYQ2" s="28"/>
      <c r="BYR2" s="28"/>
      <c r="BYS2" s="28"/>
      <c r="BYT2" s="28"/>
      <c r="BYU2" s="28"/>
      <c r="BYV2" s="28"/>
      <c r="BYW2" s="28"/>
      <c r="BYX2" s="28"/>
      <c r="BYY2" s="28"/>
      <c r="BYZ2" s="28"/>
      <c r="BZA2" s="28"/>
      <c r="BZB2" s="28"/>
      <c r="BZC2" s="28"/>
      <c r="BZD2" s="28"/>
      <c r="BZE2" s="28"/>
      <c r="BZF2" s="28"/>
      <c r="BZG2" s="28"/>
      <c r="BZH2" s="28"/>
      <c r="BZI2" s="28"/>
      <c r="BZJ2" s="28"/>
      <c r="BZK2" s="28"/>
      <c r="BZL2" s="28"/>
      <c r="BZM2" s="28"/>
      <c r="BZN2" s="28"/>
      <c r="BZO2" s="28"/>
      <c r="BZP2" s="28"/>
      <c r="BZQ2" s="28"/>
      <c r="BZR2" s="28"/>
      <c r="BZS2" s="28"/>
      <c r="BZT2" s="28"/>
      <c r="BZU2" s="28"/>
      <c r="BZV2" s="28"/>
      <c r="BZW2" s="28"/>
      <c r="BZX2" s="28"/>
      <c r="BZY2" s="28"/>
      <c r="BZZ2" s="28"/>
      <c r="CAA2" s="28"/>
      <c r="CAB2" s="28"/>
      <c r="CAC2" s="28"/>
      <c r="CAD2" s="28"/>
      <c r="CAE2" s="28"/>
      <c r="CAF2" s="28"/>
      <c r="CAG2" s="28"/>
      <c r="CAH2" s="28"/>
      <c r="CAI2" s="28"/>
      <c r="CAJ2" s="28"/>
      <c r="CAK2" s="28"/>
      <c r="CAL2" s="28"/>
      <c r="CAM2" s="28"/>
      <c r="CAN2" s="28"/>
      <c r="CAO2" s="28"/>
      <c r="CAP2" s="28"/>
      <c r="CAQ2" s="28"/>
      <c r="CAR2" s="28"/>
      <c r="CAS2" s="28"/>
      <c r="CAT2" s="28"/>
      <c r="CAU2" s="28"/>
      <c r="CAV2" s="28"/>
      <c r="CAW2" s="28"/>
      <c r="CAX2" s="28"/>
      <c r="CAY2" s="28"/>
      <c r="CAZ2" s="28"/>
      <c r="CBA2" s="28"/>
      <c r="CBB2" s="28"/>
      <c r="CBC2" s="28"/>
      <c r="CBD2" s="28"/>
      <c r="CBE2" s="28"/>
      <c r="CBF2" s="28"/>
      <c r="CBG2" s="28"/>
      <c r="CBH2" s="28"/>
      <c r="CBI2" s="28"/>
      <c r="CBJ2" s="28"/>
      <c r="CBK2" s="28"/>
      <c r="CBL2" s="28"/>
      <c r="CBM2" s="28"/>
      <c r="CBN2" s="28"/>
      <c r="CBO2" s="28"/>
      <c r="CBP2" s="28"/>
      <c r="CBQ2" s="28"/>
      <c r="CBR2" s="28"/>
      <c r="CBS2" s="28"/>
      <c r="CBT2" s="28"/>
      <c r="CBU2" s="28"/>
      <c r="CBV2" s="28"/>
      <c r="CBW2" s="28"/>
      <c r="CBX2" s="28"/>
      <c r="CBY2" s="28"/>
      <c r="CBZ2" s="28"/>
      <c r="CCA2" s="28"/>
      <c r="CCB2" s="28"/>
      <c r="CCC2" s="28"/>
      <c r="CCD2" s="28"/>
      <c r="CCE2" s="28"/>
      <c r="CCF2" s="28"/>
      <c r="CCG2" s="28"/>
      <c r="CCH2" s="28"/>
      <c r="CCI2" s="28"/>
      <c r="CCJ2" s="28"/>
      <c r="CCK2" s="28"/>
      <c r="CCL2" s="28"/>
      <c r="CCM2" s="28"/>
      <c r="CCN2" s="28"/>
      <c r="CCO2" s="28"/>
      <c r="CCP2" s="28"/>
      <c r="CCQ2" s="28"/>
      <c r="CCR2" s="28"/>
      <c r="CCS2" s="28"/>
      <c r="CCT2" s="28"/>
      <c r="CCU2" s="28"/>
      <c r="CCV2" s="28"/>
      <c r="CCW2" s="28"/>
      <c r="CCX2" s="28"/>
      <c r="CCY2" s="28"/>
      <c r="CCZ2" s="28"/>
      <c r="CDA2" s="28"/>
      <c r="CDB2" s="28"/>
      <c r="CDC2" s="28"/>
      <c r="CDD2" s="28"/>
      <c r="CDE2" s="28"/>
      <c r="CDF2" s="28"/>
      <c r="CDG2" s="28"/>
      <c r="CDH2" s="28"/>
      <c r="CDI2" s="28"/>
      <c r="CDJ2" s="28"/>
      <c r="CDK2" s="28"/>
      <c r="CDL2" s="28"/>
      <c r="CDM2" s="28"/>
      <c r="CDN2" s="28"/>
      <c r="CDO2" s="28"/>
      <c r="CDP2" s="28"/>
      <c r="CDQ2" s="28"/>
      <c r="CDR2" s="28"/>
      <c r="CDS2" s="28"/>
      <c r="CDT2" s="28"/>
      <c r="CDU2" s="28"/>
      <c r="CDV2" s="28"/>
      <c r="CDW2" s="28"/>
      <c r="CDX2" s="28"/>
      <c r="CDY2" s="28"/>
      <c r="CDZ2" s="28"/>
      <c r="CEA2" s="28"/>
      <c r="CEB2" s="28"/>
      <c r="CEC2" s="28"/>
      <c r="CED2" s="28"/>
      <c r="CEE2" s="28"/>
      <c r="CEF2" s="28"/>
      <c r="CEG2" s="28"/>
      <c r="CEH2" s="28"/>
      <c r="CEI2" s="28"/>
      <c r="CEJ2" s="28"/>
      <c r="CEK2" s="28"/>
      <c r="CEL2" s="28"/>
      <c r="CEM2" s="28"/>
      <c r="CEN2" s="28"/>
      <c r="CEO2" s="28"/>
      <c r="CEP2" s="28"/>
      <c r="CEQ2" s="28"/>
      <c r="CER2" s="28"/>
      <c r="CES2" s="28"/>
      <c r="CET2" s="28"/>
      <c r="CEU2" s="28"/>
      <c r="CEV2" s="28"/>
      <c r="CEW2" s="28"/>
      <c r="CEX2" s="28"/>
      <c r="CEY2" s="28"/>
      <c r="CEZ2" s="28"/>
      <c r="CFA2" s="28"/>
      <c r="CFB2" s="28"/>
      <c r="CFC2" s="28"/>
      <c r="CFD2" s="28"/>
      <c r="CFE2" s="28"/>
      <c r="CFF2" s="28"/>
      <c r="CFG2" s="28"/>
      <c r="CFH2" s="28"/>
      <c r="CFI2" s="28"/>
      <c r="CFJ2" s="28"/>
      <c r="CFK2" s="28"/>
      <c r="CFL2" s="28"/>
      <c r="CFM2" s="28"/>
      <c r="CFN2" s="28"/>
      <c r="CFO2" s="28"/>
      <c r="CFP2" s="28"/>
      <c r="CFQ2" s="28"/>
      <c r="CFR2" s="28"/>
      <c r="CFS2" s="28"/>
      <c r="CFT2" s="28"/>
      <c r="CFU2" s="28"/>
      <c r="CFV2" s="28"/>
      <c r="CFW2" s="28"/>
      <c r="CFX2" s="28"/>
      <c r="CFY2" s="28"/>
      <c r="CFZ2" s="28"/>
      <c r="CGA2" s="28"/>
      <c r="CGB2" s="28"/>
      <c r="CGC2" s="28"/>
      <c r="CGD2" s="28"/>
      <c r="CGE2" s="28"/>
      <c r="CGF2" s="28"/>
      <c r="CGG2" s="28"/>
      <c r="CGH2" s="28"/>
      <c r="CGI2" s="28"/>
      <c r="CGJ2" s="28"/>
      <c r="CGK2" s="28"/>
      <c r="CGL2" s="28"/>
      <c r="CGM2" s="28"/>
      <c r="CGN2" s="28"/>
      <c r="CGO2" s="28"/>
      <c r="CGP2" s="28"/>
      <c r="CGQ2" s="28"/>
      <c r="CGR2" s="28"/>
      <c r="CGS2" s="28"/>
      <c r="CGT2" s="28"/>
      <c r="CGU2" s="28"/>
      <c r="CGV2" s="28"/>
      <c r="CGW2" s="28"/>
      <c r="CGX2" s="28"/>
      <c r="CGY2" s="28"/>
      <c r="CGZ2" s="28"/>
      <c r="CHA2" s="28"/>
      <c r="CHB2" s="28"/>
      <c r="CHC2" s="28"/>
      <c r="CHD2" s="28"/>
      <c r="CHE2" s="28"/>
      <c r="CHF2" s="28"/>
      <c r="CHG2" s="28"/>
      <c r="CHH2" s="28"/>
      <c r="CHI2" s="28"/>
      <c r="CHJ2" s="28"/>
      <c r="CHK2" s="28"/>
      <c r="CHL2" s="28"/>
      <c r="CHM2" s="28"/>
      <c r="CHN2" s="28"/>
      <c r="CHO2" s="28"/>
      <c r="CHP2" s="28"/>
      <c r="CHQ2" s="28"/>
      <c r="CHR2" s="28"/>
      <c r="CHS2" s="28"/>
      <c r="CHT2" s="28"/>
      <c r="CHU2" s="28"/>
      <c r="CHV2" s="28"/>
      <c r="CHW2" s="28"/>
      <c r="CHX2" s="28"/>
      <c r="CHY2" s="28"/>
      <c r="CHZ2" s="28"/>
      <c r="CIA2" s="28"/>
      <c r="CIB2" s="28"/>
      <c r="CIC2" s="28"/>
      <c r="CID2" s="28"/>
      <c r="CIE2" s="28"/>
      <c r="CIF2" s="28"/>
      <c r="CIG2" s="28"/>
      <c r="CIH2" s="28"/>
      <c r="CII2" s="28"/>
      <c r="CIJ2" s="28"/>
      <c r="CIK2" s="28"/>
      <c r="CIL2" s="28"/>
      <c r="CIM2" s="28"/>
      <c r="CIN2" s="28"/>
      <c r="CIO2" s="28"/>
      <c r="CIP2" s="28"/>
      <c r="CIQ2" s="28"/>
      <c r="CIR2" s="28"/>
      <c r="CIS2" s="28"/>
      <c r="CIT2" s="28"/>
      <c r="CIU2" s="28"/>
      <c r="CIV2" s="28"/>
      <c r="CIW2" s="28"/>
      <c r="CIX2" s="28"/>
      <c r="CIY2" s="28"/>
      <c r="CIZ2" s="28"/>
      <c r="CJA2" s="28"/>
      <c r="CJB2" s="28"/>
      <c r="CJC2" s="28"/>
      <c r="CJD2" s="28"/>
      <c r="CJE2" s="28"/>
      <c r="CJF2" s="28"/>
      <c r="CJG2" s="28"/>
      <c r="CJH2" s="28"/>
      <c r="CJI2" s="28"/>
      <c r="CJJ2" s="28"/>
      <c r="CJK2" s="28"/>
      <c r="CJL2" s="28"/>
      <c r="CJM2" s="28"/>
      <c r="CJN2" s="28"/>
      <c r="CJO2" s="28"/>
      <c r="CJP2" s="28"/>
      <c r="CJQ2" s="28"/>
      <c r="CJR2" s="28"/>
      <c r="CJS2" s="28"/>
      <c r="CJT2" s="28"/>
      <c r="CJU2" s="28"/>
      <c r="CJV2" s="28"/>
      <c r="CJW2" s="28"/>
      <c r="CJX2" s="28"/>
      <c r="CJY2" s="28"/>
      <c r="CJZ2" s="28"/>
      <c r="CKA2" s="28"/>
      <c r="CKB2" s="28"/>
      <c r="CKC2" s="28"/>
      <c r="CKD2" s="28"/>
      <c r="CKE2" s="28"/>
      <c r="CKF2" s="28"/>
      <c r="CKG2" s="28"/>
      <c r="CKH2" s="28"/>
      <c r="CKI2" s="28"/>
      <c r="CKJ2" s="28"/>
      <c r="CKK2" s="28"/>
      <c r="CKL2" s="28"/>
      <c r="CKM2" s="28"/>
      <c r="CKN2" s="28"/>
      <c r="CKO2" s="28"/>
      <c r="CKP2" s="28"/>
      <c r="CKQ2" s="28"/>
      <c r="CKR2" s="28"/>
      <c r="CKS2" s="28"/>
      <c r="CKT2" s="28"/>
      <c r="CKU2" s="28"/>
      <c r="CKV2" s="28"/>
      <c r="CKW2" s="28"/>
      <c r="CKX2" s="28"/>
      <c r="CKY2" s="28"/>
      <c r="CKZ2" s="28"/>
      <c r="CLA2" s="28"/>
      <c r="CLB2" s="28"/>
      <c r="CLC2" s="28"/>
      <c r="CLD2" s="28"/>
      <c r="CLE2" s="28"/>
      <c r="CLF2" s="28"/>
      <c r="CLG2" s="28"/>
      <c r="CLH2" s="28"/>
      <c r="CLI2" s="28"/>
      <c r="CLJ2" s="28"/>
      <c r="CLK2" s="28"/>
      <c r="CLL2" s="28"/>
      <c r="CLM2" s="28"/>
      <c r="CLN2" s="28"/>
      <c r="CLO2" s="28"/>
      <c r="CLP2" s="28"/>
      <c r="CLQ2" s="28"/>
      <c r="CLR2" s="28"/>
      <c r="CLS2" s="28"/>
      <c r="CLT2" s="28"/>
      <c r="CLU2" s="28"/>
      <c r="CLV2" s="28"/>
      <c r="CLW2" s="28"/>
      <c r="CLX2" s="28"/>
      <c r="CLY2" s="28"/>
      <c r="CLZ2" s="28"/>
      <c r="CMA2" s="28"/>
      <c r="CMB2" s="28"/>
      <c r="CMC2" s="28"/>
      <c r="CMD2" s="28"/>
      <c r="CME2" s="28"/>
      <c r="CMF2" s="28"/>
      <c r="CMG2" s="28"/>
      <c r="CMH2" s="28"/>
      <c r="CMI2" s="28"/>
      <c r="CMJ2" s="28"/>
      <c r="CMK2" s="28"/>
      <c r="CML2" s="28"/>
      <c r="CMM2" s="28"/>
      <c r="CMN2" s="28"/>
      <c r="CMO2" s="28"/>
      <c r="CMP2" s="28"/>
      <c r="CMQ2" s="28"/>
      <c r="CMR2" s="28"/>
      <c r="CMS2" s="28"/>
      <c r="CMT2" s="28"/>
      <c r="CMU2" s="28"/>
      <c r="CMV2" s="28"/>
      <c r="CMW2" s="28"/>
      <c r="CMX2" s="28"/>
      <c r="CMY2" s="28"/>
      <c r="CMZ2" s="28"/>
      <c r="CNA2" s="28"/>
      <c r="CNB2" s="28"/>
      <c r="CNC2" s="28"/>
      <c r="CND2" s="28"/>
      <c r="CNE2" s="28"/>
      <c r="CNF2" s="28"/>
      <c r="CNG2" s="28"/>
      <c r="CNH2" s="28"/>
      <c r="CNI2" s="28"/>
      <c r="CNJ2" s="28"/>
      <c r="CNK2" s="28"/>
      <c r="CNL2" s="28"/>
      <c r="CNM2" s="28"/>
      <c r="CNN2" s="28"/>
      <c r="CNO2" s="28"/>
      <c r="CNP2" s="28"/>
      <c r="CNQ2" s="28"/>
      <c r="CNR2" s="28"/>
      <c r="CNS2" s="28"/>
      <c r="CNT2" s="28"/>
      <c r="CNU2" s="28"/>
      <c r="CNV2" s="28"/>
      <c r="CNW2" s="28"/>
      <c r="CNX2" s="28"/>
      <c r="CNY2" s="28"/>
      <c r="CNZ2" s="28"/>
      <c r="COA2" s="28"/>
      <c r="COB2" s="28"/>
      <c r="COC2" s="28"/>
      <c r="COD2" s="28"/>
      <c r="COE2" s="28"/>
      <c r="COF2" s="28"/>
      <c r="COG2" s="28"/>
      <c r="COH2" s="28"/>
      <c r="COI2" s="28"/>
      <c r="COJ2" s="28"/>
      <c r="COK2" s="28"/>
      <c r="COL2" s="28"/>
      <c r="COM2" s="28"/>
      <c r="CON2" s="28"/>
      <c r="COO2" s="28"/>
      <c r="COP2" s="28"/>
      <c r="COQ2" s="28"/>
      <c r="COR2" s="28"/>
      <c r="COS2" s="28"/>
      <c r="COT2" s="28"/>
      <c r="COU2" s="28"/>
      <c r="COV2" s="28"/>
      <c r="COW2" s="28"/>
      <c r="COX2" s="28"/>
      <c r="COY2" s="28"/>
      <c r="COZ2" s="28"/>
      <c r="CPA2" s="28"/>
      <c r="CPB2" s="28"/>
      <c r="CPC2" s="28"/>
      <c r="CPD2" s="28"/>
      <c r="CPE2" s="28"/>
      <c r="CPF2" s="28"/>
      <c r="CPG2" s="28"/>
      <c r="CPH2" s="28"/>
      <c r="CPI2" s="28"/>
      <c r="CPJ2" s="28"/>
      <c r="CPK2" s="28"/>
      <c r="CPL2" s="28"/>
      <c r="CPM2" s="28"/>
      <c r="CPN2" s="28"/>
      <c r="CPO2" s="28"/>
      <c r="CPP2" s="28"/>
      <c r="CPQ2" s="28"/>
      <c r="CPR2" s="28"/>
      <c r="CPS2" s="28"/>
      <c r="CPT2" s="28"/>
      <c r="CPU2" s="28"/>
      <c r="CPV2" s="28"/>
      <c r="CPW2" s="28"/>
      <c r="CPX2" s="28"/>
      <c r="CPY2" s="28"/>
      <c r="CPZ2" s="28"/>
      <c r="CQA2" s="28"/>
      <c r="CQB2" s="28"/>
      <c r="CQC2" s="28"/>
      <c r="CQD2" s="28"/>
      <c r="CQE2" s="28"/>
      <c r="CQF2" s="28"/>
      <c r="CQG2" s="28"/>
      <c r="CQH2" s="28"/>
      <c r="CQI2" s="28"/>
      <c r="CQJ2" s="28"/>
      <c r="CQK2" s="28"/>
      <c r="CQL2" s="28"/>
      <c r="CQM2" s="28"/>
      <c r="CQN2" s="28"/>
      <c r="CQO2" s="28"/>
      <c r="CQP2" s="28"/>
      <c r="CQQ2" s="28"/>
      <c r="CQR2" s="28"/>
      <c r="CQS2" s="28"/>
      <c r="CQT2" s="28"/>
      <c r="CQU2" s="28"/>
      <c r="CQV2" s="28"/>
      <c r="CQW2" s="28"/>
      <c r="CQX2" s="28"/>
      <c r="CQY2" s="28"/>
      <c r="CQZ2" s="28"/>
      <c r="CRA2" s="28"/>
      <c r="CRB2" s="28"/>
      <c r="CRC2" s="28"/>
      <c r="CRD2" s="28"/>
      <c r="CRE2" s="28"/>
      <c r="CRF2" s="28"/>
      <c r="CRG2" s="28"/>
      <c r="CRH2" s="28"/>
      <c r="CRI2" s="28"/>
      <c r="CRJ2" s="28"/>
      <c r="CRK2" s="28"/>
      <c r="CRL2" s="28"/>
      <c r="CRM2" s="28"/>
      <c r="CRN2" s="28"/>
      <c r="CRO2" s="28"/>
      <c r="CRP2" s="28"/>
      <c r="CRQ2" s="28"/>
      <c r="CRR2" s="28"/>
      <c r="CRS2" s="28"/>
      <c r="CRT2" s="28"/>
      <c r="CRU2" s="28"/>
      <c r="CRV2" s="28"/>
      <c r="CRW2" s="28"/>
      <c r="CRX2" s="28"/>
      <c r="CRY2" s="28"/>
      <c r="CRZ2" s="28"/>
      <c r="CSA2" s="28"/>
      <c r="CSB2" s="28"/>
      <c r="CSC2" s="28"/>
      <c r="CSD2" s="28"/>
      <c r="CSE2" s="28"/>
      <c r="CSF2" s="28"/>
      <c r="CSG2" s="28"/>
      <c r="CSH2" s="28"/>
      <c r="CSI2" s="28"/>
      <c r="CSJ2" s="28"/>
      <c r="CSK2" s="28"/>
      <c r="CSL2" s="28"/>
      <c r="CSM2" s="28"/>
      <c r="CSN2" s="28"/>
      <c r="CSO2" s="28"/>
      <c r="CSP2" s="28"/>
      <c r="CSQ2" s="28"/>
      <c r="CSR2" s="28"/>
      <c r="CSS2" s="28"/>
      <c r="CST2" s="28"/>
      <c r="CSU2" s="28"/>
      <c r="CSV2" s="28"/>
      <c r="CSW2" s="28"/>
      <c r="CSX2" s="28"/>
      <c r="CSY2" s="28"/>
      <c r="CSZ2" s="28"/>
      <c r="CTA2" s="28"/>
      <c r="CTB2" s="28"/>
      <c r="CTC2" s="28"/>
      <c r="CTD2" s="28"/>
      <c r="CTE2" s="28"/>
      <c r="CTF2" s="28"/>
      <c r="CTG2" s="28"/>
      <c r="CTH2" s="28"/>
      <c r="CTI2" s="28"/>
      <c r="CTJ2" s="28"/>
      <c r="CTK2" s="28"/>
      <c r="CTL2" s="28"/>
      <c r="CTM2" s="28"/>
      <c r="CTN2" s="28"/>
      <c r="CTO2" s="28"/>
      <c r="CTP2" s="28"/>
      <c r="CTQ2" s="28"/>
      <c r="CTR2" s="28"/>
      <c r="CTS2" s="28"/>
      <c r="CTT2" s="28"/>
      <c r="CTU2" s="28"/>
      <c r="CTV2" s="28"/>
      <c r="CTW2" s="28"/>
      <c r="CTX2" s="28"/>
      <c r="CTY2" s="28"/>
      <c r="CTZ2" s="28"/>
      <c r="CUA2" s="28"/>
      <c r="CUB2" s="28"/>
      <c r="CUC2" s="28"/>
      <c r="CUD2" s="28"/>
      <c r="CUE2" s="28"/>
      <c r="CUF2" s="28"/>
      <c r="CUG2" s="28"/>
      <c r="CUH2" s="28"/>
      <c r="CUI2" s="28"/>
      <c r="CUJ2" s="28"/>
      <c r="CUK2" s="28"/>
      <c r="CUL2" s="28"/>
      <c r="CUM2" s="28"/>
      <c r="CUN2" s="28"/>
      <c r="CUO2" s="28"/>
      <c r="CUP2" s="28"/>
      <c r="CUQ2" s="28"/>
      <c r="CUR2" s="28"/>
      <c r="CUS2" s="28"/>
      <c r="CUT2" s="28"/>
      <c r="CUU2" s="28"/>
      <c r="CUV2" s="28"/>
      <c r="CUW2" s="28"/>
      <c r="CUX2" s="28"/>
      <c r="CUY2" s="28"/>
      <c r="CUZ2" s="28"/>
      <c r="CVA2" s="28"/>
      <c r="CVB2" s="28"/>
      <c r="CVC2" s="28"/>
      <c r="CVD2" s="28"/>
      <c r="CVE2" s="28"/>
      <c r="CVF2" s="28"/>
      <c r="CVG2" s="28"/>
      <c r="CVH2" s="28"/>
      <c r="CVI2" s="28"/>
      <c r="CVJ2" s="28"/>
      <c r="CVK2" s="28"/>
      <c r="CVL2" s="28"/>
      <c r="CVM2" s="28"/>
      <c r="CVN2" s="28"/>
      <c r="CVO2" s="28"/>
      <c r="CVP2" s="28"/>
      <c r="CVQ2" s="28"/>
      <c r="CVR2" s="28"/>
      <c r="CVS2" s="28"/>
      <c r="CVT2" s="28"/>
      <c r="CVU2" s="28"/>
      <c r="CVV2" s="28"/>
      <c r="CVW2" s="28"/>
      <c r="CVX2" s="28"/>
      <c r="CVY2" s="28"/>
      <c r="CVZ2" s="28"/>
      <c r="CWA2" s="28"/>
      <c r="CWB2" s="28"/>
      <c r="CWC2" s="28"/>
      <c r="CWD2" s="28"/>
      <c r="CWE2" s="28"/>
      <c r="CWF2" s="28"/>
      <c r="CWG2" s="28"/>
      <c r="CWH2" s="28"/>
      <c r="CWI2" s="28"/>
      <c r="CWJ2" s="28"/>
      <c r="CWK2" s="28"/>
      <c r="CWL2" s="28"/>
      <c r="CWM2" s="28"/>
      <c r="CWN2" s="28"/>
      <c r="CWO2" s="28"/>
      <c r="CWP2" s="28"/>
      <c r="CWQ2" s="28"/>
      <c r="CWR2" s="28"/>
      <c r="CWS2" s="28"/>
      <c r="CWT2" s="28"/>
      <c r="CWU2" s="28"/>
      <c r="CWV2" s="28"/>
      <c r="CWW2" s="28"/>
      <c r="CWX2" s="28"/>
      <c r="CWY2" s="28"/>
      <c r="CWZ2" s="28"/>
      <c r="CXA2" s="28"/>
      <c r="CXB2" s="28"/>
      <c r="CXC2" s="28"/>
      <c r="CXD2" s="28"/>
      <c r="CXE2" s="28"/>
      <c r="CXF2" s="28"/>
      <c r="CXG2" s="28"/>
      <c r="CXH2" s="28"/>
      <c r="CXI2" s="28"/>
      <c r="CXJ2" s="28"/>
      <c r="CXK2" s="28"/>
      <c r="CXL2" s="28"/>
      <c r="CXM2" s="28"/>
      <c r="CXN2" s="28"/>
      <c r="CXO2" s="28"/>
      <c r="CXP2" s="28"/>
      <c r="CXQ2" s="28"/>
      <c r="CXR2" s="28"/>
      <c r="CXS2" s="28"/>
      <c r="CXT2" s="28"/>
      <c r="CXU2" s="28"/>
      <c r="CXV2" s="28"/>
      <c r="CXW2" s="28"/>
      <c r="CXX2" s="28"/>
      <c r="CXY2" s="28"/>
      <c r="CXZ2" s="28"/>
      <c r="CYA2" s="28"/>
      <c r="CYB2" s="28"/>
      <c r="CYC2" s="28"/>
      <c r="CYD2" s="28"/>
      <c r="CYE2" s="28"/>
      <c r="CYF2" s="28"/>
      <c r="CYG2" s="28"/>
      <c r="CYH2" s="28"/>
      <c r="CYI2" s="28"/>
      <c r="CYJ2" s="28"/>
      <c r="CYK2" s="28"/>
      <c r="CYL2" s="28"/>
      <c r="CYM2" s="28"/>
      <c r="CYN2" s="28"/>
      <c r="CYO2" s="28"/>
      <c r="CYP2" s="28"/>
      <c r="CYQ2" s="28"/>
      <c r="CYR2" s="28"/>
      <c r="CYS2" s="28"/>
      <c r="CYT2" s="28"/>
      <c r="CYU2" s="28"/>
      <c r="CYV2" s="28"/>
      <c r="CYW2" s="28"/>
      <c r="CYX2" s="28"/>
      <c r="CYY2" s="28"/>
      <c r="CYZ2" s="28"/>
      <c r="CZA2" s="28"/>
      <c r="CZB2" s="28"/>
      <c r="CZC2" s="28"/>
      <c r="CZD2" s="28"/>
      <c r="CZE2" s="28"/>
      <c r="CZF2" s="28"/>
      <c r="CZG2" s="28"/>
      <c r="CZH2" s="28"/>
      <c r="CZI2" s="28"/>
      <c r="CZJ2" s="28"/>
      <c r="CZK2" s="28"/>
      <c r="CZL2" s="28"/>
      <c r="CZM2" s="28"/>
      <c r="CZN2" s="28"/>
      <c r="CZO2" s="28"/>
      <c r="CZP2" s="28"/>
      <c r="CZQ2" s="28"/>
      <c r="CZR2" s="28"/>
      <c r="CZS2" s="28"/>
      <c r="CZT2" s="28"/>
      <c r="CZU2" s="28"/>
      <c r="CZV2" s="28"/>
      <c r="CZW2" s="28"/>
      <c r="CZX2" s="28"/>
      <c r="CZY2" s="28"/>
      <c r="CZZ2" s="28"/>
      <c r="DAA2" s="28"/>
      <c r="DAB2" s="28"/>
      <c r="DAC2" s="28"/>
      <c r="DAD2" s="28"/>
      <c r="DAE2" s="28"/>
      <c r="DAF2" s="28"/>
      <c r="DAG2" s="28"/>
      <c r="DAH2" s="28"/>
      <c r="DAI2" s="28"/>
      <c r="DAJ2" s="28"/>
      <c r="DAK2" s="28"/>
      <c r="DAL2" s="28"/>
      <c r="DAM2" s="28"/>
      <c r="DAN2" s="28"/>
      <c r="DAO2" s="28"/>
      <c r="DAP2" s="28"/>
      <c r="DAQ2" s="28"/>
      <c r="DAR2" s="28"/>
      <c r="DAS2" s="28"/>
      <c r="DAT2" s="28"/>
      <c r="DAU2" s="28"/>
      <c r="DAV2" s="28"/>
      <c r="DAW2" s="28"/>
      <c r="DAX2" s="28"/>
      <c r="DAY2" s="28"/>
      <c r="DAZ2" s="28"/>
      <c r="DBA2" s="28"/>
      <c r="DBB2" s="28"/>
      <c r="DBC2" s="28"/>
      <c r="DBD2" s="28"/>
      <c r="DBE2" s="28"/>
      <c r="DBF2" s="28"/>
      <c r="DBG2" s="28"/>
      <c r="DBH2" s="28"/>
      <c r="DBI2" s="28"/>
      <c r="DBJ2" s="28"/>
      <c r="DBK2" s="28"/>
      <c r="DBL2" s="28"/>
      <c r="DBM2" s="28"/>
      <c r="DBN2" s="28"/>
      <c r="DBO2" s="28"/>
      <c r="DBP2" s="28"/>
      <c r="DBQ2" s="28"/>
      <c r="DBR2" s="28"/>
      <c r="DBS2" s="28"/>
      <c r="DBT2" s="28"/>
      <c r="DBU2" s="28"/>
      <c r="DBV2" s="28"/>
      <c r="DBW2" s="28"/>
      <c r="DBX2" s="28"/>
      <c r="DBY2" s="28"/>
      <c r="DBZ2" s="28"/>
      <c r="DCA2" s="28"/>
      <c r="DCB2" s="28"/>
      <c r="DCC2" s="28"/>
      <c r="DCD2" s="28"/>
      <c r="DCE2" s="28"/>
      <c r="DCF2" s="28"/>
      <c r="DCG2" s="28"/>
      <c r="DCH2" s="28"/>
      <c r="DCI2" s="28"/>
      <c r="DCJ2" s="28"/>
      <c r="DCK2" s="28"/>
      <c r="DCL2" s="28"/>
      <c r="DCM2" s="28"/>
      <c r="DCN2" s="28"/>
      <c r="DCO2" s="28"/>
      <c r="DCP2" s="28"/>
      <c r="DCQ2" s="28"/>
      <c r="DCR2" s="28"/>
      <c r="DCS2" s="28"/>
      <c r="DCT2" s="28"/>
      <c r="DCU2" s="28"/>
      <c r="DCV2" s="28"/>
      <c r="DCW2" s="28"/>
      <c r="DCX2" s="28"/>
      <c r="DCY2" s="28"/>
      <c r="DCZ2" s="28"/>
      <c r="DDA2" s="28"/>
      <c r="DDB2" s="28"/>
      <c r="DDC2" s="28"/>
      <c r="DDD2" s="28"/>
      <c r="DDE2" s="28"/>
      <c r="DDF2" s="28"/>
      <c r="DDG2" s="28"/>
      <c r="DDH2" s="28"/>
      <c r="DDI2" s="28"/>
      <c r="DDJ2" s="28"/>
      <c r="DDK2" s="28"/>
      <c r="DDL2" s="28"/>
      <c r="DDM2" s="28"/>
      <c r="DDN2" s="28"/>
      <c r="DDO2" s="28"/>
      <c r="DDP2" s="28"/>
      <c r="DDQ2" s="28"/>
      <c r="DDR2" s="28"/>
      <c r="DDS2" s="28"/>
      <c r="DDT2" s="28"/>
      <c r="DDU2" s="28"/>
      <c r="DDV2" s="28"/>
      <c r="DDW2" s="28"/>
      <c r="DDX2" s="28"/>
      <c r="DDY2" s="28"/>
      <c r="DDZ2" s="28"/>
      <c r="DEA2" s="28"/>
      <c r="DEB2" s="28"/>
      <c r="DEC2" s="28"/>
      <c r="DED2" s="28"/>
      <c r="DEE2" s="28"/>
      <c r="DEF2" s="28"/>
      <c r="DEG2" s="28"/>
      <c r="DEH2" s="28"/>
      <c r="DEI2" s="28"/>
      <c r="DEJ2" s="28"/>
      <c r="DEK2" s="28"/>
      <c r="DEL2" s="28"/>
      <c r="DEM2" s="28"/>
      <c r="DEN2" s="28"/>
      <c r="DEO2" s="28"/>
      <c r="DEP2" s="28"/>
      <c r="DEQ2" s="28"/>
      <c r="DER2" s="28"/>
      <c r="DES2" s="28"/>
      <c r="DET2" s="28"/>
      <c r="DEU2" s="28"/>
      <c r="DEV2" s="28"/>
      <c r="DEW2" s="28"/>
      <c r="DEX2" s="28"/>
      <c r="DEY2" s="28"/>
      <c r="DEZ2" s="28"/>
      <c r="DFA2" s="28"/>
      <c r="DFB2" s="28"/>
      <c r="DFC2" s="28"/>
      <c r="DFD2" s="28"/>
      <c r="DFE2" s="28"/>
      <c r="DFF2" s="28"/>
      <c r="DFG2" s="28"/>
      <c r="DFH2" s="28"/>
      <c r="DFI2" s="28"/>
      <c r="DFJ2" s="28"/>
      <c r="DFK2" s="28"/>
      <c r="DFL2" s="28"/>
      <c r="DFM2" s="28"/>
      <c r="DFN2" s="28"/>
      <c r="DFO2" s="28"/>
      <c r="DFP2" s="28"/>
      <c r="DFQ2" s="28"/>
      <c r="DFR2" s="28"/>
      <c r="DFS2" s="28"/>
      <c r="DFT2" s="28"/>
      <c r="DFU2" s="28"/>
      <c r="DFV2" s="28"/>
      <c r="DFW2" s="28"/>
      <c r="DFX2" s="28"/>
      <c r="DFY2" s="28"/>
      <c r="DFZ2" s="28"/>
      <c r="DGA2" s="28"/>
      <c r="DGB2" s="28"/>
      <c r="DGC2" s="28"/>
      <c r="DGD2" s="28"/>
      <c r="DGE2" s="28"/>
      <c r="DGF2" s="28"/>
      <c r="DGG2" s="28"/>
      <c r="DGH2" s="28"/>
      <c r="DGI2" s="28"/>
      <c r="DGJ2" s="28"/>
      <c r="DGK2" s="28"/>
      <c r="DGL2" s="28"/>
      <c r="DGM2" s="28"/>
      <c r="DGN2" s="28"/>
      <c r="DGO2" s="28"/>
      <c r="DGP2" s="28"/>
      <c r="DGQ2" s="28"/>
      <c r="DGR2" s="28"/>
      <c r="DGS2" s="28"/>
      <c r="DGT2" s="28"/>
      <c r="DGU2" s="28"/>
      <c r="DGV2" s="28"/>
      <c r="DGW2" s="28"/>
      <c r="DGX2" s="28"/>
      <c r="DGY2" s="28"/>
      <c r="DGZ2" s="28"/>
      <c r="DHA2" s="28"/>
      <c r="DHB2" s="28"/>
      <c r="DHC2" s="28"/>
      <c r="DHD2" s="28"/>
      <c r="DHE2" s="28"/>
      <c r="DHF2" s="28"/>
      <c r="DHG2" s="28"/>
      <c r="DHH2" s="28"/>
      <c r="DHI2" s="28"/>
      <c r="DHJ2" s="28"/>
      <c r="DHK2" s="28"/>
      <c r="DHL2" s="28"/>
      <c r="DHM2" s="28"/>
      <c r="DHN2" s="28"/>
      <c r="DHO2" s="28"/>
      <c r="DHP2" s="28"/>
      <c r="DHQ2" s="28"/>
      <c r="DHR2" s="28"/>
      <c r="DHS2" s="28"/>
      <c r="DHT2" s="28"/>
      <c r="DHU2" s="28"/>
      <c r="DHV2" s="28"/>
      <c r="DHW2" s="28"/>
      <c r="DHX2" s="28"/>
      <c r="DHY2" s="28"/>
      <c r="DHZ2" s="28"/>
      <c r="DIA2" s="28"/>
      <c r="DIB2" s="28"/>
      <c r="DIC2" s="28"/>
      <c r="DID2" s="28"/>
      <c r="DIE2" s="28"/>
      <c r="DIF2" s="28"/>
      <c r="DIG2" s="28"/>
      <c r="DIH2" s="28"/>
      <c r="DII2" s="28"/>
      <c r="DIJ2" s="28"/>
      <c r="DIK2" s="28"/>
      <c r="DIL2" s="28"/>
      <c r="DIM2" s="28"/>
      <c r="DIN2" s="28"/>
      <c r="DIO2" s="28"/>
      <c r="DIP2" s="28"/>
      <c r="DIQ2" s="28"/>
      <c r="DIR2" s="28"/>
      <c r="DIS2" s="28"/>
      <c r="DIT2" s="28"/>
      <c r="DIU2" s="28"/>
      <c r="DIV2" s="28"/>
      <c r="DIW2" s="28"/>
      <c r="DIX2" s="28"/>
      <c r="DIY2" s="28"/>
      <c r="DIZ2" s="28"/>
      <c r="DJA2" s="28"/>
      <c r="DJB2" s="28"/>
      <c r="DJC2" s="28"/>
      <c r="DJD2" s="28"/>
      <c r="DJE2" s="28"/>
      <c r="DJF2" s="28"/>
      <c r="DJG2" s="28"/>
      <c r="DJH2" s="28"/>
      <c r="DJI2" s="28"/>
      <c r="DJJ2" s="28"/>
      <c r="DJK2" s="28"/>
      <c r="DJL2" s="28"/>
      <c r="DJM2" s="28"/>
      <c r="DJN2" s="28"/>
      <c r="DJO2" s="28"/>
      <c r="DJP2" s="28"/>
      <c r="DJQ2" s="28"/>
      <c r="DJR2" s="28"/>
      <c r="DJS2" s="28"/>
      <c r="DJT2" s="28"/>
      <c r="DJU2" s="28"/>
      <c r="DJV2" s="28"/>
      <c r="DJW2" s="28"/>
      <c r="DJX2" s="28"/>
      <c r="DJY2" s="28"/>
      <c r="DJZ2" s="28"/>
      <c r="DKA2" s="28"/>
      <c r="DKB2" s="28"/>
      <c r="DKC2" s="28"/>
      <c r="DKD2" s="28"/>
      <c r="DKE2" s="28"/>
      <c r="DKF2" s="28"/>
      <c r="DKG2" s="28"/>
      <c r="DKH2" s="28"/>
      <c r="DKI2" s="28"/>
      <c r="DKJ2" s="28"/>
      <c r="DKK2" s="28"/>
      <c r="DKL2" s="28"/>
      <c r="DKM2" s="28"/>
      <c r="DKN2" s="28"/>
      <c r="DKO2" s="28"/>
      <c r="DKP2" s="28"/>
      <c r="DKQ2" s="28"/>
      <c r="DKR2" s="28"/>
      <c r="DKS2" s="28"/>
      <c r="DKT2" s="28"/>
      <c r="DKU2" s="28"/>
      <c r="DKV2" s="28"/>
      <c r="DKW2" s="28"/>
      <c r="DKX2" s="28"/>
      <c r="DKY2" s="28"/>
      <c r="DKZ2" s="28"/>
      <c r="DLA2" s="28"/>
      <c r="DLB2" s="28"/>
      <c r="DLC2" s="28"/>
      <c r="DLD2" s="28"/>
      <c r="DLE2" s="28"/>
      <c r="DLF2" s="28"/>
      <c r="DLG2" s="28"/>
      <c r="DLH2" s="28"/>
      <c r="DLI2" s="28"/>
      <c r="DLJ2" s="28"/>
      <c r="DLK2" s="28"/>
      <c r="DLL2" s="28"/>
      <c r="DLM2" s="28"/>
      <c r="DLN2" s="28"/>
      <c r="DLO2" s="28"/>
      <c r="DLP2" s="28"/>
      <c r="DLQ2" s="28"/>
      <c r="DLR2" s="28"/>
      <c r="DLS2" s="28"/>
      <c r="DLT2" s="28"/>
      <c r="DLU2" s="28"/>
      <c r="DLV2" s="28"/>
      <c r="DLW2" s="28"/>
      <c r="DLX2" s="28"/>
      <c r="DLY2" s="28"/>
      <c r="DLZ2" s="28"/>
      <c r="DMA2" s="28"/>
      <c r="DMB2" s="28"/>
      <c r="DMC2" s="28"/>
      <c r="DMD2" s="28"/>
      <c r="DME2" s="28"/>
      <c r="DMF2" s="28"/>
      <c r="DMG2" s="28"/>
      <c r="DMH2" s="28"/>
      <c r="DMI2" s="28"/>
      <c r="DMJ2" s="28"/>
      <c r="DMK2" s="28"/>
      <c r="DML2" s="28"/>
      <c r="DMM2" s="28"/>
      <c r="DMN2" s="28"/>
      <c r="DMO2" s="28"/>
      <c r="DMP2" s="28"/>
      <c r="DMQ2" s="28"/>
      <c r="DMR2" s="28"/>
      <c r="DMS2" s="28"/>
      <c r="DMT2" s="28"/>
      <c r="DMU2" s="28"/>
      <c r="DMV2" s="28"/>
      <c r="DMW2" s="28"/>
      <c r="DMX2" s="28"/>
      <c r="DMY2" s="28"/>
      <c r="DMZ2" s="28"/>
      <c r="DNA2" s="28"/>
      <c r="DNB2" s="28"/>
      <c r="DNC2" s="28"/>
      <c r="DND2" s="28"/>
      <c r="DNE2" s="28"/>
      <c r="DNF2" s="28"/>
      <c r="DNG2" s="28"/>
      <c r="DNH2" s="28"/>
      <c r="DNI2" s="28"/>
      <c r="DNJ2" s="28"/>
      <c r="DNK2" s="28"/>
      <c r="DNL2" s="28"/>
      <c r="DNM2" s="28"/>
      <c r="DNN2" s="28"/>
      <c r="DNO2" s="28"/>
      <c r="DNP2" s="28"/>
      <c r="DNQ2" s="28"/>
      <c r="DNR2" s="28"/>
      <c r="DNS2" s="28"/>
      <c r="DNT2" s="28"/>
      <c r="DNU2" s="28"/>
      <c r="DNV2" s="28"/>
      <c r="DNW2" s="28"/>
      <c r="DNX2" s="28"/>
      <c r="DNY2" s="28"/>
      <c r="DNZ2" s="28"/>
      <c r="DOA2" s="28"/>
      <c r="DOB2" s="28"/>
      <c r="DOC2" s="28"/>
      <c r="DOD2" s="28"/>
      <c r="DOE2" s="28"/>
      <c r="DOF2" s="28"/>
      <c r="DOG2" s="28"/>
      <c r="DOH2" s="28"/>
      <c r="DOI2" s="28"/>
      <c r="DOJ2" s="28"/>
      <c r="DOK2" s="28"/>
      <c r="DOL2" s="28"/>
      <c r="DOM2" s="28"/>
      <c r="DON2" s="28"/>
      <c r="DOO2" s="28"/>
      <c r="DOP2" s="28"/>
      <c r="DOQ2" s="28"/>
      <c r="DOR2" s="28"/>
      <c r="DOS2" s="28"/>
      <c r="DOT2" s="28"/>
      <c r="DOU2" s="28"/>
      <c r="DOV2" s="28"/>
      <c r="DOW2" s="28"/>
      <c r="DOX2" s="28"/>
      <c r="DOY2" s="28"/>
      <c r="DOZ2" s="28"/>
      <c r="DPA2" s="28"/>
      <c r="DPB2" s="28"/>
      <c r="DPC2" s="28"/>
      <c r="DPD2" s="28"/>
      <c r="DPE2" s="28"/>
      <c r="DPF2" s="28"/>
      <c r="DPG2" s="28"/>
      <c r="DPH2" s="28"/>
      <c r="DPI2" s="28"/>
      <c r="DPJ2" s="28"/>
      <c r="DPK2" s="28"/>
      <c r="DPL2" s="28"/>
      <c r="DPM2" s="28"/>
      <c r="DPN2" s="28"/>
      <c r="DPO2" s="28"/>
      <c r="DPP2" s="28"/>
      <c r="DPQ2" s="28"/>
      <c r="DPR2" s="28"/>
      <c r="DPS2" s="28"/>
      <c r="DPT2" s="28"/>
      <c r="DPU2" s="28"/>
      <c r="DPV2" s="28"/>
      <c r="DPW2" s="28"/>
      <c r="DPX2" s="28"/>
      <c r="DPY2" s="28"/>
      <c r="DPZ2" s="28"/>
      <c r="DQA2" s="28"/>
      <c r="DQB2" s="28"/>
      <c r="DQC2" s="28"/>
      <c r="DQD2" s="28"/>
      <c r="DQE2" s="28"/>
      <c r="DQF2" s="28"/>
      <c r="DQG2" s="28"/>
      <c r="DQH2" s="28"/>
      <c r="DQI2" s="28"/>
      <c r="DQJ2" s="28"/>
      <c r="DQK2" s="28"/>
      <c r="DQL2" s="28"/>
      <c r="DQM2" s="28"/>
      <c r="DQN2" s="28"/>
      <c r="DQO2" s="28"/>
      <c r="DQP2" s="28"/>
      <c r="DQQ2" s="28"/>
      <c r="DQR2" s="28"/>
      <c r="DQS2" s="28"/>
      <c r="DQT2" s="28"/>
      <c r="DQU2" s="28"/>
      <c r="DQV2" s="28"/>
      <c r="DQW2" s="28"/>
      <c r="DQX2" s="28"/>
      <c r="DQY2" s="28"/>
      <c r="DQZ2" s="28"/>
      <c r="DRA2" s="28"/>
      <c r="DRB2" s="28"/>
      <c r="DRC2" s="28"/>
      <c r="DRD2" s="28"/>
      <c r="DRE2" s="28"/>
      <c r="DRF2" s="28"/>
      <c r="DRG2" s="28"/>
      <c r="DRH2" s="28"/>
      <c r="DRI2" s="28"/>
      <c r="DRJ2" s="28"/>
      <c r="DRK2" s="28"/>
      <c r="DRL2" s="28"/>
      <c r="DRM2" s="28"/>
      <c r="DRN2" s="28"/>
      <c r="DRO2" s="28"/>
      <c r="DRP2" s="28"/>
      <c r="DRQ2" s="28"/>
      <c r="DRR2" s="28"/>
      <c r="DRS2" s="28"/>
      <c r="DRT2" s="28"/>
      <c r="DRU2" s="28"/>
      <c r="DRV2" s="28"/>
      <c r="DRW2" s="28"/>
      <c r="DRX2" s="28"/>
      <c r="DRY2" s="28"/>
      <c r="DRZ2" s="28"/>
      <c r="DSA2" s="28"/>
      <c r="DSB2" s="28"/>
      <c r="DSC2" s="28"/>
      <c r="DSD2" s="28"/>
      <c r="DSE2" s="28"/>
      <c r="DSF2" s="28"/>
      <c r="DSG2" s="28"/>
      <c r="DSH2" s="28"/>
      <c r="DSI2" s="28"/>
      <c r="DSJ2" s="28"/>
      <c r="DSK2" s="28"/>
      <c r="DSL2" s="28"/>
      <c r="DSM2" s="28"/>
      <c r="DSN2" s="28"/>
      <c r="DSO2" s="28"/>
      <c r="DSP2" s="28"/>
      <c r="DSQ2" s="28"/>
      <c r="DSR2" s="28"/>
      <c r="DSS2" s="28"/>
      <c r="DST2" s="28"/>
      <c r="DSU2" s="28"/>
      <c r="DSV2" s="28"/>
      <c r="DSW2" s="28"/>
      <c r="DSX2" s="28"/>
      <c r="DSY2" s="28"/>
      <c r="DSZ2" s="28"/>
      <c r="DTA2" s="28"/>
      <c r="DTB2" s="28"/>
      <c r="DTC2" s="28"/>
      <c r="DTD2" s="28"/>
      <c r="DTE2" s="28"/>
      <c r="DTF2" s="28"/>
      <c r="DTG2" s="28"/>
      <c r="DTH2" s="28"/>
      <c r="DTI2" s="28"/>
      <c r="DTJ2" s="28"/>
      <c r="DTK2" s="28"/>
      <c r="DTL2" s="28"/>
      <c r="DTM2" s="28"/>
      <c r="DTN2" s="28"/>
      <c r="DTO2" s="28"/>
      <c r="DTP2" s="28"/>
      <c r="DTQ2" s="28"/>
      <c r="DTR2" s="28"/>
      <c r="DTS2" s="28"/>
      <c r="DTT2" s="28"/>
      <c r="DTU2" s="28"/>
      <c r="DTV2" s="28"/>
      <c r="DTW2" s="28"/>
      <c r="DTX2" s="28"/>
      <c r="DTY2" s="28"/>
      <c r="DTZ2" s="28"/>
      <c r="DUA2" s="28"/>
      <c r="DUB2" s="28"/>
      <c r="DUC2" s="28"/>
      <c r="DUD2" s="28"/>
      <c r="DUE2" s="28"/>
      <c r="DUF2" s="28"/>
      <c r="DUG2" s="28"/>
      <c r="DUH2" s="28"/>
      <c r="DUI2" s="28"/>
      <c r="DUJ2" s="28"/>
      <c r="DUK2" s="28"/>
      <c r="DUL2" s="28"/>
      <c r="DUM2" s="28"/>
      <c r="DUN2" s="28"/>
      <c r="DUO2" s="28"/>
      <c r="DUP2" s="28"/>
      <c r="DUQ2" s="28"/>
      <c r="DUR2" s="28"/>
      <c r="DUS2" s="28"/>
      <c r="DUT2" s="28"/>
      <c r="DUU2" s="28"/>
      <c r="DUV2" s="28"/>
      <c r="DUW2" s="28"/>
      <c r="DUX2" s="28"/>
      <c r="DUY2" s="28"/>
      <c r="DUZ2" s="28"/>
      <c r="DVA2" s="28"/>
      <c r="DVB2" s="28"/>
      <c r="DVC2" s="28"/>
      <c r="DVD2" s="28"/>
      <c r="DVE2" s="28"/>
      <c r="DVF2" s="28"/>
      <c r="DVG2" s="28"/>
      <c r="DVH2" s="28"/>
      <c r="DVI2" s="28"/>
      <c r="DVJ2" s="28"/>
      <c r="DVK2" s="28"/>
      <c r="DVL2" s="28"/>
      <c r="DVM2" s="28"/>
      <c r="DVN2" s="28"/>
      <c r="DVO2" s="28"/>
      <c r="DVP2" s="28"/>
      <c r="DVQ2" s="28"/>
      <c r="DVR2" s="28"/>
      <c r="DVS2" s="28"/>
      <c r="DVT2" s="28"/>
      <c r="DVU2" s="28"/>
      <c r="DVV2" s="28"/>
      <c r="DVW2" s="28"/>
      <c r="DVX2" s="28"/>
      <c r="DVY2" s="28"/>
      <c r="DVZ2" s="28"/>
      <c r="DWA2" s="28"/>
      <c r="DWB2" s="28"/>
      <c r="DWC2" s="28"/>
      <c r="DWD2" s="28"/>
      <c r="DWE2" s="28"/>
      <c r="DWF2" s="28"/>
      <c r="DWG2" s="28"/>
      <c r="DWH2" s="28"/>
      <c r="DWI2" s="28"/>
      <c r="DWJ2" s="28"/>
      <c r="DWK2" s="28"/>
      <c r="DWL2" s="28"/>
      <c r="DWM2" s="28"/>
      <c r="DWN2" s="28"/>
      <c r="DWO2" s="28"/>
      <c r="DWP2" s="28"/>
      <c r="DWQ2" s="28"/>
      <c r="DWR2" s="28"/>
      <c r="DWS2" s="28"/>
      <c r="DWT2" s="28"/>
      <c r="DWU2" s="28"/>
      <c r="DWV2" s="28"/>
      <c r="DWW2" s="28"/>
      <c r="DWX2" s="28"/>
      <c r="DWY2" s="28"/>
      <c r="DWZ2" s="28"/>
      <c r="DXA2" s="28"/>
      <c r="DXB2" s="28"/>
      <c r="DXC2" s="28"/>
      <c r="DXD2" s="28"/>
      <c r="DXE2" s="28"/>
      <c r="DXF2" s="28"/>
      <c r="DXG2" s="28"/>
      <c r="DXH2" s="28"/>
      <c r="DXI2" s="28"/>
      <c r="DXJ2" s="28"/>
      <c r="DXK2" s="28"/>
      <c r="DXL2" s="28"/>
      <c r="DXM2" s="28"/>
      <c r="DXN2" s="28"/>
      <c r="DXO2" s="28"/>
      <c r="DXP2" s="28"/>
      <c r="DXQ2" s="28"/>
      <c r="DXR2" s="28"/>
      <c r="DXS2" s="28"/>
      <c r="DXT2" s="28"/>
      <c r="DXU2" s="28"/>
      <c r="DXV2" s="28"/>
      <c r="DXW2" s="28"/>
      <c r="DXX2" s="28"/>
      <c r="DXY2" s="28"/>
      <c r="DXZ2" s="28"/>
      <c r="DYA2" s="28"/>
      <c r="DYB2" s="28"/>
      <c r="DYC2" s="28"/>
      <c r="DYD2" s="28"/>
      <c r="DYE2" s="28"/>
      <c r="DYF2" s="28"/>
      <c r="DYG2" s="28"/>
      <c r="DYH2" s="28"/>
      <c r="DYI2" s="28"/>
      <c r="DYJ2" s="28"/>
      <c r="DYK2" s="28"/>
      <c r="DYL2" s="28"/>
      <c r="DYM2" s="28"/>
      <c r="DYN2" s="28"/>
      <c r="DYO2" s="28"/>
      <c r="DYP2" s="28"/>
      <c r="DYQ2" s="28"/>
      <c r="DYR2" s="28"/>
      <c r="DYS2" s="28"/>
      <c r="DYT2" s="28"/>
      <c r="DYU2" s="28"/>
      <c r="DYV2" s="28"/>
      <c r="DYW2" s="28"/>
      <c r="DYX2" s="28"/>
      <c r="DYY2" s="28"/>
      <c r="DYZ2" s="28"/>
      <c r="DZA2" s="28"/>
      <c r="DZB2" s="28"/>
      <c r="DZC2" s="28"/>
      <c r="DZD2" s="28"/>
      <c r="DZE2" s="28"/>
      <c r="DZF2" s="28"/>
      <c r="DZG2" s="28"/>
      <c r="DZH2" s="28"/>
      <c r="DZI2" s="28"/>
      <c r="DZJ2" s="28"/>
      <c r="DZK2" s="28"/>
      <c r="DZL2" s="28"/>
      <c r="DZM2" s="28"/>
      <c r="DZN2" s="28"/>
      <c r="DZO2" s="28"/>
      <c r="DZP2" s="28"/>
      <c r="DZQ2" s="28"/>
      <c r="DZR2" s="28"/>
      <c r="DZS2" s="28"/>
      <c r="DZT2" s="28"/>
      <c r="DZU2" s="28"/>
      <c r="DZV2" s="28"/>
      <c r="DZW2" s="28"/>
      <c r="DZX2" s="28"/>
      <c r="DZY2" s="28"/>
      <c r="DZZ2" s="28"/>
      <c r="EAA2" s="28"/>
      <c r="EAB2" s="28"/>
      <c r="EAC2" s="28"/>
      <c r="EAD2" s="28"/>
      <c r="EAE2" s="28"/>
      <c r="EAF2" s="28"/>
      <c r="EAG2" s="28"/>
      <c r="EAH2" s="28"/>
      <c r="EAI2" s="28"/>
      <c r="EAJ2" s="28"/>
      <c r="EAK2" s="28"/>
      <c r="EAL2" s="28"/>
      <c r="EAM2" s="28"/>
      <c r="EAN2" s="28"/>
      <c r="EAO2" s="28"/>
      <c r="EAP2" s="28"/>
      <c r="EAQ2" s="28"/>
      <c r="EAR2" s="28"/>
      <c r="EAS2" s="28"/>
      <c r="EAT2" s="28"/>
      <c r="EAU2" s="28"/>
      <c r="EAV2" s="28"/>
      <c r="EAW2" s="28"/>
      <c r="EAX2" s="28"/>
      <c r="EAY2" s="28"/>
      <c r="EAZ2" s="28"/>
      <c r="EBA2" s="28"/>
      <c r="EBB2" s="28"/>
      <c r="EBC2" s="28"/>
      <c r="EBD2" s="28"/>
      <c r="EBE2" s="28"/>
      <c r="EBF2" s="28"/>
      <c r="EBG2" s="28"/>
      <c r="EBH2" s="28"/>
      <c r="EBI2" s="28"/>
      <c r="EBJ2" s="28"/>
      <c r="EBK2" s="28"/>
      <c r="EBL2" s="28"/>
      <c r="EBM2" s="28"/>
      <c r="EBN2" s="28"/>
      <c r="EBO2" s="28"/>
      <c r="EBP2" s="28"/>
      <c r="EBQ2" s="28"/>
      <c r="EBR2" s="28"/>
      <c r="EBS2" s="28"/>
      <c r="EBT2" s="28"/>
      <c r="EBU2" s="28"/>
      <c r="EBV2" s="28"/>
      <c r="EBW2" s="28"/>
      <c r="EBX2" s="28"/>
      <c r="EBY2" s="28"/>
      <c r="EBZ2" s="28"/>
      <c r="ECA2" s="28"/>
      <c r="ECB2" s="28"/>
      <c r="ECC2" s="28"/>
      <c r="ECD2" s="28"/>
      <c r="ECE2" s="28"/>
      <c r="ECF2" s="28"/>
      <c r="ECG2" s="28"/>
      <c r="ECH2" s="28"/>
      <c r="ECI2" s="28"/>
      <c r="ECJ2" s="28"/>
      <c r="ECK2" s="28"/>
      <c r="ECL2" s="28"/>
      <c r="ECM2" s="28"/>
      <c r="ECN2" s="28"/>
      <c r="ECO2" s="28"/>
      <c r="ECP2" s="28"/>
      <c r="ECQ2" s="28"/>
      <c r="ECR2" s="28"/>
      <c r="ECS2" s="28"/>
      <c r="ECT2" s="28"/>
      <c r="ECU2" s="28"/>
      <c r="ECV2" s="28"/>
      <c r="ECW2" s="28"/>
      <c r="ECX2" s="28"/>
      <c r="ECY2" s="28"/>
      <c r="ECZ2" s="28"/>
      <c r="EDA2" s="28"/>
      <c r="EDB2" s="28"/>
      <c r="EDC2" s="28"/>
      <c r="EDD2" s="28"/>
      <c r="EDE2" s="28"/>
      <c r="EDF2" s="28"/>
      <c r="EDG2" s="28"/>
      <c r="EDH2" s="28"/>
      <c r="EDI2" s="28"/>
      <c r="EDJ2" s="28"/>
      <c r="EDK2" s="28"/>
      <c r="EDL2" s="28"/>
      <c r="EDM2" s="28"/>
      <c r="EDN2" s="28"/>
      <c r="EDO2" s="28"/>
      <c r="EDP2" s="28"/>
      <c r="EDQ2" s="28"/>
      <c r="EDR2" s="28"/>
      <c r="EDS2" s="28"/>
      <c r="EDT2" s="28"/>
      <c r="EDU2" s="28"/>
      <c r="EDV2" s="28"/>
      <c r="EDW2" s="28"/>
      <c r="EDX2" s="28"/>
      <c r="EDY2" s="28"/>
      <c r="EDZ2" s="28"/>
      <c r="EEA2" s="28"/>
      <c r="EEB2" s="28"/>
      <c r="EEC2" s="28"/>
      <c r="EED2" s="28"/>
      <c r="EEE2" s="28"/>
      <c r="EEF2" s="28"/>
      <c r="EEG2" s="28"/>
      <c r="EEH2" s="28"/>
      <c r="EEI2" s="28"/>
      <c r="EEJ2" s="28"/>
      <c r="EEK2" s="28"/>
      <c r="EEL2" s="28"/>
      <c r="EEM2" s="28"/>
      <c r="EEN2" s="28"/>
      <c r="EEO2" s="28"/>
      <c r="EEP2" s="28"/>
      <c r="EEQ2" s="28"/>
      <c r="EER2" s="28"/>
      <c r="EES2" s="28"/>
      <c r="EET2" s="28"/>
      <c r="EEU2" s="28"/>
      <c r="EEV2" s="28"/>
      <c r="EEW2" s="28"/>
      <c r="EEX2" s="28"/>
      <c r="EEY2" s="28"/>
      <c r="EEZ2" s="28"/>
      <c r="EFA2" s="28"/>
      <c r="EFB2" s="28"/>
      <c r="EFC2" s="28"/>
      <c r="EFD2" s="28"/>
      <c r="EFE2" s="28"/>
      <c r="EFF2" s="28"/>
      <c r="EFG2" s="28"/>
      <c r="EFH2" s="28"/>
      <c r="EFI2" s="28"/>
      <c r="EFJ2" s="28"/>
      <c r="EFK2" s="28"/>
      <c r="EFL2" s="28"/>
      <c r="EFM2" s="28"/>
      <c r="EFN2" s="28"/>
      <c r="EFO2" s="28"/>
      <c r="EFP2" s="28"/>
      <c r="EFQ2" s="28"/>
      <c r="EFR2" s="28"/>
      <c r="EFS2" s="28"/>
      <c r="EFT2" s="28"/>
      <c r="EFU2" s="28"/>
      <c r="EFV2" s="28"/>
      <c r="EFW2" s="28"/>
      <c r="EFX2" s="28"/>
      <c r="EFY2" s="28"/>
      <c r="EFZ2" s="28"/>
      <c r="EGA2" s="28"/>
      <c r="EGB2" s="28"/>
      <c r="EGC2" s="28"/>
      <c r="EGD2" s="28"/>
      <c r="EGE2" s="28"/>
      <c r="EGF2" s="28"/>
      <c r="EGG2" s="28"/>
      <c r="EGH2" s="28"/>
      <c r="EGI2" s="28"/>
      <c r="EGJ2" s="28"/>
      <c r="EGK2" s="28"/>
      <c r="EGL2" s="28"/>
      <c r="EGM2" s="28"/>
      <c r="EGN2" s="28"/>
      <c r="EGO2" s="28"/>
      <c r="EGP2" s="28"/>
      <c r="EGQ2" s="28"/>
      <c r="EGR2" s="28"/>
      <c r="EGS2" s="28"/>
      <c r="EGT2" s="28"/>
      <c r="EGU2" s="28"/>
      <c r="EGV2" s="28"/>
      <c r="EGW2" s="28"/>
      <c r="EGX2" s="28"/>
      <c r="EGY2" s="28"/>
      <c r="EGZ2" s="28"/>
      <c r="EHA2" s="28"/>
      <c r="EHB2" s="28"/>
      <c r="EHC2" s="28"/>
      <c r="EHD2" s="28"/>
      <c r="EHE2" s="28"/>
      <c r="EHF2" s="28"/>
      <c r="EHG2" s="28"/>
      <c r="EHH2" s="28"/>
      <c r="EHI2" s="28"/>
      <c r="EHJ2" s="28"/>
      <c r="EHK2" s="28"/>
      <c r="EHL2" s="28"/>
      <c r="EHM2" s="28"/>
      <c r="EHN2" s="28"/>
      <c r="EHO2" s="28"/>
      <c r="EHP2" s="28"/>
      <c r="EHQ2" s="28"/>
      <c r="EHR2" s="28"/>
      <c r="EHS2" s="28"/>
      <c r="EHT2" s="28"/>
      <c r="EHU2" s="28"/>
      <c r="EHV2" s="28"/>
      <c r="EHW2" s="28"/>
      <c r="EHX2" s="28"/>
      <c r="EHY2" s="28"/>
      <c r="EHZ2" s="28"/>
      <c r="EIA2" s="28"/>
      <c r="EIB2" s="28"/>
      <c r="EIC2" s="28"/>
      <c r="EID2" s="28"/>
      <c r="EIE2" s="28"/>
      <c r="EIF2" s="28"/>
      <c r="EIG2" s="28"/>
      <c r="EIH2" s="28"/>
      <c r="EII2" s="28"/>
      <c r="EIJ2" s="28"/>
      <c r="EIK2" s="28"/>
      <c r="EIL2" s="28"/>
      <c r="EIM2" s="28"/>
      <c r="EIN2" s="28"/>
      <c r="EIO2" s="28"/>
      <c r="EIP2" s="28"/>
      <c r="EIQ2" s="28"/>
      <c r="EIR2" s="28"/>
      <c r="EIS2" s="28"/>
      <c r="EIT2" s="28"/>
      <c r="EIU2" s="28"/>
      <c r="EIV2" s="28"/>
      <c r="EIW2" s="28"/>
      <c r="EIX2" s="28"/>
      <c r="EIY2" s="28"/>
      <c r="EIZ2" s="28"/>
      <c r="EJA2" s="28"/>
      <c r="EJB2" s="28"/>
      <c r="EJC2" s="28"/>
      <c r="EJD2" s="28"/>
      <c r="EJE2" s="28"/>
      <c r="EJF2" s="28"/>
      <c r="EJG2" s="28"/>
      <c r="EJH2" s="28"/>
      <c r="EJI2" s="28"/>
      <c r="EJJ2" s="28"/>
      <c r="EJK2" s="28"/>
      <c r="EJL2" s="28"/>
      <c r="EJM2" s="28"/>
      <c r="EJN2" s="28"/>
      <c r="EJO2" s="28"/>
      <c r="EJP2" s="28"/>
      <c r="EJQ2" s="28"/>
      <c r="EJR2" s="28"/>
      <c r="EJS2" s="28"/>
      <c r="EJT2" s="28"/>
      <c r="EJU2" s="28"/>
      <c r="EJV2" s="28"/>
      <c r="EJW2" s="28"/>
      <c r="EJX2" s="28"/>
      <c r="EJY2" s="28"/>
      <c r="EJZ2" s="28"/>
      <c r="EKA2" s="28"/>
      <c r="EKB2" s="28"/>
      <c r="EKC2" s="28"/>
      <c r="EKD2" s="28"/>
      <c r="EKE2" s="28"/>
      <c r="EKF2" s="28"/>
      <c r="EKG2" s="28"/>
      <c r="EKH2" s="28"/>
      <c r="EKI2" s="28"/>
      <c r="EKJ2" s="28"/>
      <c r="EKK2" s="28"/>
      <c r="EKL2" s="28"/>
      <c r="EKM2" s="28"/>
      <c r="EKN2" s="28"/>
      <c r="EKO2" s="28"/>
      <c r="EKP2" s="28"/>
      <c r="EKQ2" s="28"/>
      <c r="EKR2" s="28"/>
      <c r="EKS2" s="28"/>
      <c r="EKT2" s="28"/>
      <c r="EKU2" s="28"/>
      <c r="EKV2" s="28"/>
      <c r="EKW2" s="28"/>
      <c r="EKX2" s="28"/>
      <c r="EKY2" s="28"/>
      <c r="EKZ2" s="28"/>
      <c r="ELA2" s="28"/>
      <c r="ELB2" s="28"/>
      <c r="ELC2" s="28"/>
      <c r="ELD2" s="28"/>
      <c r="ELE2" s="28"/>
      <c r="ELF2" s="28"/>
      <c r="ELG2" s="28"/>
      <c r="ELH2" s="28"/>
      <c r="ELI2" s="28"/>
      <c r="ELJ2" s="28"/>
      <c r="ELK2" s="28"/>
      <c r="ELL2" s="28"/>
      <c r="ELM2" s="28"/>
      <c r="ELN2" s="28"/>
      <c r="ELO2" s="28"/>
      <c r="ELP2" s="28"/>
      <c r="ELQ2" s="28"/>
      <c r="ELR2" s="28"/>
      <c r="ELS2" s="28"/>
      <c r="ELT2" s="28"/>
      <c r="ELU2" s="28"/>
      <c r="ELV2" s="28"/>
      <c r="ELW2" s="28"/>
      <c r="ELX2" s="28"/>
      <c r="ELY2" s="28"/>
      <c r="ELZ2" s="28"/>
      <c r="EMA2" s="28"/>
      <c r="EMB2" s="28"/>
      <c r="EMC2" s="28"/>
      <c r="EMD2" s="28"/>
      <c r="EME2" s="28"/>
      <c r="EMF2" s="28"/>
      <c r="EMG2" s="28"/>
      <c r="EMH2" s="28"/>
      <c r="EMI2" s="28"/>
      <c r="EMJ2" s="28"/>
      <c r="EMK2" s="28"/>
      <c r="EML2" s="28"/>
      <c r="EMM2" s="28"/>
      <c r="EMN2" s="28"/>
      <c r="EMO2" s="28"/>
      <c r="EMP2" s="28"/>
      <c r="EMQ2" s="28"/>
      <c r="EMR2" s="28"/>
      <c r="EMS2" s="28"/>
      <c r="EMT2" s="28"/>
      <c r="EMU2" s="28"/>
      <c r="EMV2" s="28"/>
      <c r="EMW2" s="28"/>
      <c r="EMX2" s="28"/>
      <c r="EMY2" s="28"/>
      <c r="EMZ2" s="28"/>
      <c r="ENA2" s="28"/>
      <c r="ENB2" s="28"/>
      <c r="ENC2" s="28"/>
      <c r="END2" s="28"/>
      <c r="ENE2" s="28"/>
      <c r="ENF2" s="28"/>
      <c r="ENG2" s="28"/>
      <c r="ENH2" s="28"/>
      <c r="ENI2" s="28"/>
      <c r="ENJ2" s="28"/>
      <c r="ENK2" s="28"/>
      <c r="ENL2" s="28"/>
      <c r="ENM2" s="28"/>
      <c r="ENN2" s="28"/>
      <c r="ENO2" s="28"/>
      <c r="ENP2" s="28"/>
      <c r="ENQ2" s="28"/>
      <c r="ENR2" s="28"/>
      <c r="ENS2" s="28"/>
      <c r="ENT2" s="28"/>
      <c r="ENU2" s="28"/>
      <c r="ENV2" s="28"/>
      <c r="ENW2" s="28"/>
      <c r="ENX2" s="28"/>
      <c r="ENY2" s="28"/>
      <c r="ENZ2" s="28"/>
      <c r="EOA2" s="28"/>
      <c r="EOB2" s="28"/>
      <c r="EOC2" s="28"/>
      <c r="EOD2" s="28"/>
      <c r="EOE2" s="28"/>
      <c r="EOF2" s="28"/>
      <c r="EOG2" s="28"/>
      <c r="EOH2" s="28"/>
      <c r="EOI2" s="28"/>
      <c r="EOJ2" s="28"/>
      <c r="EOK2" s="28"/>
      <c r="EOL2" s="28"/>
      <c r="EOM2" s="28"/>
      <c r="EON2" s="28"/>
      <c r="EOO2" s="28"/>
      <c r="EOP2" s="28"/>
      <c r="EOQ2" s="28"/>
      <c r="EOR2" s="28"/>
      <c r="EOS2" s="28"/>
      <c r="EOT2" s="28"/>
      <c r="EOU2" s="28"/>
      <c r="EOV2" s="28"/>
      <c r="EOW2" s="28"/>
      <c r="EOX2" s="28"/>
      <c r="EOY2" s="28"/>
      <c r="EOZ2" s="28"/>
      <c r="EPA2" s="28"/>
      <c r="EPB2" s="28"/>
      <c r="EPC2" s="28"/>
      <c r="EPD2" s="28"/>
      <c r="EPE2" s="28"/>
      <c r="EPF2" s="28"/>
      <c r="EPG2" s="28"/>
      <c r="EPH2" s="28"/>
      <c r="EPI2" s="28"/>
      <c r="EPJ2" s="28"/>
      <c r="EPK2" s="28"/>
      <c r="EPL2" s="28"/>
      <c r="EPM2" s="28"/>
      <c r="EPN2" s="28"/>
      <c r="EPO2" s="28"/>
      <c r="EPP2" s="28"/>
      <c r="EPQ2" s="28"/>
      <c r="EPR2" s="28"/>
      <c r="EPS2" s="28"/>
      <c r="EPT2" s="28"/>
      <c r="EPU2" s="28"/>
      <c r="EPV2" s="28"/>
      <c r="EPW2" s="28"/>
      <c r="EPX2" s="28"/>
      <c r="EPY2" s="28"/>
      <c r="EPZ2" s="28"/>
      <c r="EQA2" s="28"/>
      <c r="EQB2" s="28"/>
      <c r="EQC2" s="28"/>
      <c r="EQD2" s="28"/>
      <c r="EQE2" s="28"/>
      <c r="EQF2" s="28"/>
      <c r="EQG2" s="28"/>
      <c r="EQH2" s="28"/>
      <c r="EQI2" s="28"/>
      <c r="EQJ2" s="28"/>
      <c r="EQK2" s="28"/>
      <c r="EQL2" s="28"/>
      <c r="EQM2" s="28"/>
      <c r="EQN2" s="28"/>
      <c r="EQO2" s="28"/>
      <c r="EQP2" s="28"/>
      <c r="EQQ2" s="28"/>
      <c r="EQR2" s="28"/>
      <c r="EQS2" s="28"/>
      <c r="EQT2" s="28"/>
      <c r="EQU2" s="28"/>
      <c r="EQV2" s="28"/>
      <c r="EQW2" s="28"/>
      <c r="EQX2" s="28"/>
      <c r="EQY2" s="28"/>
      <c r="EQZ2" s="28"/>
      <c r="ERA2" s="28"/>
      <c r="ERB2" s="28"/>
      <c r="ERC2" s="28"/>
      <c r="ERD2" s="28"/>
      <c r="ERE2" s="28"/>
      <c r="ERF2" s="28"/>
      <c r="ERG2" s="28"/>
      <c r="ERH2" s="28"/>
      <c r="ERI2" s="28"/>
      <c r="ERJ2" s="28"/>
      <c r="ERK2" s="28"/>
      <c r="ERL2" s="28"/>
      <c r="ERM2" s="28"/>
      <c r="ERN2" s="28"/>
      <c r="ERO2" s="28"/>
      <c r="ERP2" s="28"/>
      <c r="ERQ2" s="28"/>
      <c r="ERR2" s="28"/>
      <c r="ERS2" s="28"/>
      <c r="ERT2" s="28"/>
      <c r="ERU2" s="28"/>
      <c r="ERV2" s="28"/>
      <c r="ERW2" s="28"/>
      <c r="ERX2" s="28"/>
      <c r="ERY2" s="28"/>
      <c r="ERZ2" s="28"/>
      <c r="ESA2" s="28"/>
      <c r="ESB2" s="28"/>
      <c r="ESC2" s="28"/>
      <c r="ESD2" s="28"/>
      <c r="ESE2" s="28"/>
      <c r="ESF2" s="28"/>
      <c r="ESG2" s="28"/>
      <c r="ESH2" s="28"/>
      <c r="ESI2" s="28"/>
      <c r="ESJ2" s="28"/>
      <c r="ESK2" s="28"/>
      <c r="ESL2" s="28"/>
      <c r="ESM2" s="28"/>
      <c r="ESN2" s="28"/>
      <c r="ESO2" s="28"/>
      <c r="ESP2" s="28"/>
      <c r="ESQ2" s="28"/>
      <c r="ESR2" s="28"/>
      <c r="ESS2" s="28"/>
      <c r="EST2" s="28"/>
      <c r="ESU2" s="28"/>
      <c r="ESV2" s="28"/>
      <c r="ESW2" s="28"/>
      <c r="ESX2" s="28"/>
      <c r="ESY2" s="28"/>
      <c r="ESZ2" s="28"/>
      <c r="ETA2" s="28"/>
      <c r="ETB2" s="28"/>
      <c r="ETC2" s="28"/>
      <c r="ETD2" s="28"/>
      <c r="ETE2" s="28"/>
      <c r="ETF2" s="28"/>
      <c r="ETG2" s="28"/>
      <c r="ETH2" s="28"/>
      <c r="ETI2" s="28"/>
      <c r="ETJ2" s="28"/>
      <c r="ETK2" s="28"/>
      <c r="ETL2" s="28"/>
      <c r="ETM2" s="28"/>
      <c r="ETN2" s="28"/>
      <c r="ETO2" s="28"/>
      <c r="ETP2" s="28"/>
      <c r="ETQ2" s="28"/>
      <c r="ETR2" s="28"/>
      <c r="ETS2" s="28"/>
      <c r="ETT2" s="28"/>
      <c r="ETU2" s="28"/>
      <c r="ETV2" s="28"/>
      <c r="ETW2" s="28"/>
      <c r="ETX2" s="28"/>
      <c r="ETY2" s="28"/>
      <c r="ETZ2" s="28"/>
      <c r="EUA2" s="28"/>
      <c r="EUB2" s="28"/>
      <c r="EUC2" s="28"/>
      <c r="EUD2" s="28"/>
      <c r="EUE2" s="28"/>
      <c r="EUF2" s="28"/>
      <c r="EUG2" s="28"/>
      <c r="EUH2" s="28"/>
      <c r="EUI2" s="28"/>
      <c r="EUJ2" s="28"/>
      <c r="EUK2" s="28"/>
      <c r="EUL2" s="28"/>
      <c r="EUM2" s="28"/>
      <c r="EUN2" s="28"/>
      <c r="EUO2" s="28"/>
      <c r="EUP2" s="28"/>
      <c r="EUQ2" s="28"/>
      <c r="EUR2" s="28"/>
      <c r="EUS2" s="28"/>
      <c r="EUT2" s="28"/>
      <c r="EUU2" s="28"/>
      <c r="EUV2" s="28"/>
      <c r="EUW2" s="28"/>
      <c r="EUX2" s="28"/>
      <c r="EUY2" s="28"/>
      <c r="EUZ2" s="28"/>
      <c r="EVA2" s="28"/>
      <c r="EVB2" s="28"/>
      <c r="EVC2" s="28"/>
      <c r="EVD2" s="28"/>
      <c r="EVE2" s="28"/>
      <c r="EVF2" s="28"/>
      <c r="EVG2" s="28"/>
      <c r="EVH2" s="28"/>
      <c r="EVI2" s="28"/>
      <c r="EVJ2" s="28"/>
      <c r="EVK2" s="28"/>
      <c r="EVL2" s="28"/>
      <c r="EVM2" s="28"/>
      <c r="EVN2" s="28"/>
      <c r="EVO2" s="28"/>
      <c r="EVP2" s="28"/>
      <c r="EVQ2" s="28"/>
      <c r="EVR2" s="28"/>
      <c r="EVS2" s="28"/>
      <c r="EVT2" s="28"/>
      <c r="EVU2" s="28"/>
      <c r="EVV2" s="28"/>
      <c r="EVW2" s="28"/>
      <c r="EVX2" s="28"/>
      <c r="EVY2" s="28"/>
      <c r="EVZ2" s="28"/>
      <c r="EWA2" s="28"/>
      <c r="EWB2" s="28"/>
      <c r="EWC2" s="28"/>
      <c r="EWD2" s="28"/>
      <c r="EWE2" s="28"/>
      <c r="EWF2" s="28"/>
      <c r="EWG2" s="28"/>
      <c r="EWH2" s="28"/>
      <c r="EWI2" s="28"/>
      <c r="EWJ2" s="28"/>
      <c r="EWK2" s="28"/>
      <c r="EWL2" s="28"/>
      <c r="EWM2" s="28"/>
      <c r="EWN2" s="28"/>
      <c r="EWO2" s="28"/>
      <c r="EWP2" s="28"/>
      <c r="EWQ2" s="28"/>
      <c r="EWR2" s="28"/>
      <c r="EWS2" s="28"/>
      <c r="EWT2" s="28"/>
      <c r="EWU2" s="28"/>
      <c r="EWV2" s="28"/>
      <c r="EWW2" s="28"/>
      <c r="EWX2" s="28"/>
      <c r="EWY2" s="28"/>
      <c r="EWZ2" s="28"/>
      <c r="EXA2" s="28"/>
      <c r="EXB2" s="28"/>
      <c r="EXC2" s="28"/>
      <c r="EXD2" s="28"/>
      <c r="EXE2" s="28"/>
      <c r="EXF2" s="28"/>
      <c r="EXG2" s="28"/>
      <c r="EXH2" s="28"/>
      <c r="EXI2" s="28"/>
      <c r="EXJ2" s="28"/>
      <c r="EXK2" s="28"/>
      <c r="EXL2" s="28"/>
      <c r="EXM2" s="28"/>
      <c r="EXN2" s="28"/>
      <c r="EXO2" s="28"/>
      <c r="EXP2" s="28"/>
      <c r="EXQ2" s="28"/>
      <c r="EXR2" s="28"/>
      <c r="EXS2" s="28"/>
      <c r="EXT2" s="28"/>
      <c r="EXU2" s="28"/>
      <c r="EXV2" s="28"/>
      <c r="EXW2" s="28"/>
      <c r="EXX2" s="28"/>
      <c r="EXY2" s="28"/>
      <c r="EXZ2" s="28"/>
      <c r="EYA2" s="28"/>
      <c r="EYB2" s="28"/>
      <c r="EYC2" s="28"/>
      <c r="EYD2" s="28"/>
      <c r="EYE2" s="28"/>
      <c r="EYF2" s="28"/>
      <c r="EYG2" s="28"/>
      <c r="EYH2" s="28"/>
      <c r="EYI2" s="28"/>
      <c r="EYJ2" s="28"/>
      <c r="EYK2" s="28"/>
      <c r="EYL2" s="28"/>
      <c r="EYM2" s="28"/>
      <c r="EYN2" s="28"/>
      <c r="EYO2" s="28"/>
      <c r="EYP2" s="28"/>
      <c r="EYQ2" s="28"/>
      <c r="EYR2" s="28"/>
      <c r="EYS2" s="28"/>
      <c r="EYT2" s="28"/>
      <c r="EYU2" s="28"/>
      <c r="EYV2" s="28"/>
      <c r="EYW2" s="28"/>
      <c r="EYX2" s="28"/>
      <c r="EYY2" s="28"/>
      <c r="EYZ2" s="28"/>
      <c r="EZA2" s="28"/>
      <c r="EZB2" s="28"/>
      <c r="EZC2" s="28"/>
      <c r="EZD2" s="28"/>
      <c r="EZE2" s="28"/>
      <c r="EZF2" s="28"/>
      <c r="EZG2" s="28"/>
      <c r="EZH2" s="28"/>
      <c r="EZI2" s="28"/>
      <c r="EZJ2" s="28"/>
      <c r="EZK2" s="28"/>
      <c r="EZL2" s="28"/>
      <c r="EZM2" s="28"/>
      <c r="EZN2" s="28"/>
      <c r="EZO2" s="28"/>
      <c r="EZP2" s="28"/>
      <c r="EZQ2" s="28"/>
      <c r="EZR2" s="28"/>
      <c r="EZS2" s="28"/>
      <c r="EZT2" s="28"/>
      <c r="EZU2" s="28"/>
      <c r="EZV2" s="28"/>
      <c r="EZW2" s="28"/>
      <c r="EZX2" s="28"/>
      <c r="EZY2" s="28"/>
      <c r="EZZ2" s="28"/>
      <c r="FAA2" s="28"/>
      <c r="FAB2" s="28"/>
      <c r="FAC2" s="28"/>
      <c r="FAD2" s="28"/>
      <c r="FAE2" s="28"/>
      <c r="FAF2" s="28"/>
      <c r="FAG2" s="28"/>
      <c r="FAH2" s="28"/>
      <c r="FAI2" s="28"/>
      <c r="FAJ2" s="28"/>
      <c r="FAK2" s="28"/>
      <c r="FAL2" s="28"/>
      <c r="FAM2" s="28"/>
      <c r="FAN2" s="28"/>
      <c r="FAO2" s="28"/>
      <c r="FAP2" s="28"/>
      <c r="FAQ2" s="28"/>
      <c r="FAR2" s="28"/>
      <c r="FAS2" s="28"/>
      <c r="FAT2" s="28"/>
      <c r="FAU2" s="28"/>
      <c r="FAV2" s="28"/>
      <c r="FAW2" s="28"/>
      <c r="FAX2" s="28"/>
      <c r="FAY2" s="28"/>
      <c r="FAZ2" s="28"/>
      <c r="FBA2" s="28"/>
      <c r="FBB2" s="28"/>
      <c r="FBC2" s="28"/>
      <c r="FBD2" s="28"/>
      <c r="FBE2" s="28"/>
      <c r="FBF2" s="28"/>
      <c r="FBG2" s="28"/>
      <c r="FBH2" s="28"/>
      <c r="FBI2" s="28"/>
      <c r="FBJ2" s="28"/>
      <c r="FBK2" s="28"/>
      <c r="FBL2" s="28"/>
      <c r="FBM2" s="28"/>
      <c r="FBN2" s="28"/>
      <c r="FBO2" s="28"/>
      <c r="FBP2" s="28"/>
      <c r="FBQ2" s="28"/>
      <c r="FBR2" s="28"/>
      <c r="FBS2" s="28"/>
      <c r="FBT2" s="28"/>
      <c r="FBU2" s="28"/>
      <c r="FBV2" s="28"/>
      <c r="FBW2" s="28"/>
      <c r="FBX2" s="28"/>
      <c r="FBY2" s="28"/>
      <c r="FBZ2" s="28"/>
      <c r="FCA2" s="28"/>
      <c r="FCB2" s="28"/>
      <c r="FCC2" s="28"/>
      <c r="FCD2" s="28"/>
      <c r="FCE2" s="28"/>
      <c r="FCF2" s="28"/>
      <c r="FCG2" s="28"/>
      <c r="FCH2" s="28"/>
      <c r="FCI2" s="28"/>
      <c r="FCJ2" s="28"/>
      <c r="FCK2" s="28"/>
      <c r="FCL2" s="28"/>
      <c r="FCM2" s="28"/>
      <c r="FCN2" s="28"/>
      <c r="FCO2" s="28"/>
      <c r="FCP2" s="28"/>
      <c r="FCQ2" s="28"/>
      <c r="FCR2" s="28"/>
      <c r="FCS2" s="28"/>
      <c r="FCT2" s="28"/>
      <c r="FCU2" s="28"/>
      <c r="FCV2" s="28"/>
      <c r="FCW2" s="28"/>
      <c r="FCX2" s="28"/>
      <c r="FCY2" s="28"/>
      <c r="FCZ2" s="28"/>
      <c r="FDA2" s="28"/>
      <c r="FDB2" s="28"/>
      <c r="FDC2" s="28"/>
      <c r="FDD2" s="28"/>
      <c r="FDE2" s="28"/>
      <c r="FDF2" s="28"/>
      <c r="FDG2" s="28"/>
      <c r="FDH2" s="28"/>
      <c r="FDI2" s="28"/>
      <c r="FDJ2" s="28"/>
      <c r="FDK2" s="28"/>
      <c r="FDL2" s="28"/>
      <c r="FDM2" s="28"/>
      <c r="FDN2" s="28"/>
      <c r="FDO2" s="28"/>
      <c r="FDP2" s="28"/>
      <c r="FDQ2" s="28"/>
      <c r="FDR2" s="28"/>
      <c r="FDS2" s="28"/>
      <c r="FDT2" s="28"/>
      <c r="FDU2" s="28"/>
      <c r="FDV2" s="28"/>
      <c r="FDW2" s="28"/>
      <c r="FDX2" s="28"/>
      <c r="FDY2" s="28"/>
      <c r="FDZ2" s="28"/>
      <c r="FEA2" s="28"/>
      <c r="FEB2" s="28"/>
      <c r="FEC2" s="28"/>
      <c r="FED2" s="28"/>
      <c r="FEE2" s="28"/>
      <c r="FEF2" s="28"/>
      <c r="FEG2" s="28"/>
      <c r="FEH2" s="28"/>
      <c r="FEI2" s="28"/>
      <c r="FEJ2" s="28"/>
      <c r="FEK2" s="28"/>
      <c r="FEL2" s="28"/>
      <c r="FEM2" s="28"/>
      <c r="FEN2" s="28"/>
      <c r="FEO2" s="28"/>
      <c r="FEP2" s="28"/>
      <c r="FEQ2" s="28"/>
      <c r="FER2" s="28"/>
      <c r="FES2" s="28"/>
      <c r="FET2" s="28"/>
      <c r="FEU2" s="28"/>
      <c r="FEV2" s="28"/>
      <c r="FEW2" s="28"/>
      <c r="FEX2" s="28"/>
      <c r="FEY2" s="28"/>
      <c r="FEZ2" s="28"/>
      <c r="FFA2" s="28"/>
      <c r="FFB2" s="28"/>
      <c r="FFC2" s="28"/>
      <c r="FFD2" s="28"/>
      <c r="FFE2" s="28"/>
      <c r="FFF2" s="28"/>
      <c r="FFG2" s="28"/>
      <c r="FFH2" s="28"/>
      <c r="FFI2" s="28"/>
      <c r="FFJ2" s="28"/>
      <c r="FFK2" s="28"/>
      <c r="FFL2" s="28"/>
      <c r="FFM2" s="28"/>
      <c r="FFN2" s="28"/>
      <c r="FFO2" s="28"/>
      <c r="FFP2" s="28"/>
      <c r="FFQ2" s="28"/>
      <c r="FFR2" s="28"/>
      <c r="FFS2" s="28"/>
      <c r="FFT2" s="28"/>
      <c r="FFU2" s="28"/>
      <c r="FFV2" s="28"/>
      <c r="FFW2" s="28"/>
      <c r="FFX2" s="28"/>
      <c r="FFY2" s="28"/>
      <c r="FFZ2" s="28"/>
      <c r="FGA2" s="28"/>
      <c r="FGB2" s="28"/>
      <c r="FGC2" s="28"/>
      <c r="FGD2" s="28"/>
      <c r="FGE2" s="28"/>
      <c r="FGF2" s="28"/>
      <c r="FGG2" s="28"/>
      <c r="FGH2" s="28"/>
      <c r="FGI2" s="28"/>
      <c r="FGJ2" s="28"/>
      <c r="FGK2" s="28"/>
      <c r="FGL2" s="28"/>
      <c r="FGM2" s="28"/>
      <c r="FGN2" s="28"/>
      <c r="FGO2" s="28"/>
      <c r="FGP2" s="28"/>
      <c r="FGQ2" s="28"/>
      <c r="FGR2" s="28"/>
      <c r="FGS2" s="28"/>
      <c r="FGT2" s="28"/>
      <c r="FGU2" s="28"/>
      <c r="FGV2" s="28"/>
      <c r="FGW2" s="28"/>
      <c r="FGX2" s="28"/>
      <c r="FGY2" s="28"/>
      <c r="FGZ2" s="28"/>
      <c r="FHA2" s="28"/>
      <c r="FHB2" s="28"/>
      <c r="FHC2" s="28"/>
      <c r="FHD2" s="28"/>
      <c r="FHE2" s="28"/>
      <c r="FHF2" s="28"/>
      <c r="FHG2" s="28"/>
      <c r="FHH2" s="28"/>
      <c r="FHI2" s="28"/>
      <c r="FHJ2" s="28"/>
      <c r="FHK2" s="28"/>
      <c r="FHL2" s="28"/>
      <c r="FHM2" s="28"/>
      <c r="FHN2" s="28"/>
      <c r="FHO2" s="28"/>
      <c r="FHP2" s="28"/>
      <c r="FHQ2" s="28"/>
      <c r="FHR2" s="28"/>
      <c r="FHS2" s="28"/>
      <c r="FHT2" s="28"/>
      <c r="FHU2" s="28"/>
      <c r="FHV2" s="28"/>
      <c r="FHW2" s="28"/>
      <c r="FHX2" s="28"/>
      <c r="FHY2" s="28"/>
      <c r="FHZ2" s="28"/>
      <c r="FIA2" s="28"/>
      <c r="FIB2" s="28"/>
      <c r="FIC2" s="28"/>
      <c r="FID2" s="28"/>
      <c r="FIE2" s="28"/>
      <c r="FIF2" s="28"/>
      <c r="FIG2" s="28"/>
      <c r="FIH2" s="28"/>
      <c r="FII2" s="28"/>
      <c r="FIJ2" s="28"/>
      <c r="FIK2" s="28"/>
      <c r="FIL2" s="28"/>
      <c r="FIM2" s="28"/>
      <c r="FIN2" s="28"/>
      <c r="FIO2" s="28"/>
      <c r="FIP2" s="28"/>
      <c r="FIQ2" s="28"/>
      <c r="FIR2" s="28"/>
      <c r="FIS2" s="28"/>
      <c r="FIT2" s="28"/>
      <c r="FIU2" s="28"/>
      <c r="FIV2" s="28"/>
      <c r="FIW2" s="28"/>
      <c r="FIX2" s="28"/>
      <c r="FIY2" s="28"/>
      <c r="FIZ2" s="28"/>
      <c r="FJA2" s="28"/>
      <c r="FJB2" s="28"/>
      <c r="FJC2" s="28"/>
      <c r="FJD2" s="28"/>
      <c r="FJE2" s="28"/>
      <c r="FJF2" s="28"/>
      <c r="FJG2" s="28"/>
      <c r="FJH2" s="28"/>
      <c r="FJI2" s="28"/>
      <c r="FJJ2" s="28"/>
      <c r="FJK2" s="28"/>
      <c r="FJL2" s="28"/>
      <c r="FJM2" s="28"/>
      <c r="FJN2" s="28"/>
      <c r="FJO2" s="28"/>
      <c r="FJP2" s="28"/>
      <c r="FJQ2" s="28"/>
      <c r="FJR2" s="28"/>
      <c r="FJS2" s="28"/>
      <c r="FJT2" s="28"/>
      <c r="FJU2" s="28"/>
      <c r="FJV2" s="28"/>
      <c r="FJW2" s="28"/>
      <c r="FJX2" s="28"/>
      <c r="FJY2" s="28"/>
      <c r="FJZ2" s="28"/>
      <c r="FKA2" s="28"/>
      <c r="FKB2" s="28"/>
      <c r="FKC2" s="28"/>
      <c r="FKD2" s="28"/>
      <c r="FKE2" s="28"/>
      <c r="FKF2" s="28"/>
      <c r="FKG2" s="28"/>
      <c r="FKH2" s="28"/>
      <c r="FKI2" s="28"/>
      <c r="FKJ2" s="28"/>
      <c r="FKK2" s="28"/>
      <c r="FKL2" s="28"/>
      <c r="FKM2" s="28"/>
      <c r="FKN2" s="28"/>
      <c r="FKO2" s="28"/>
      <c r="FKP2" s="28"/>
      <c r="FKQ2" s="28"/>
      <c r="FKR2" s="28"/>
      <c r="FKS2" s="28"/>
      <c r="FKT2" s="28"/>
      <c r="FKU2" s="28"/>
      <c r="FKV2" s="28"/>
      <c r="FKW2" s="28"/>
      <c r="FKX2" s="28"/>
      <c r="FKY2" s="28"/>
      <c r="FKZ2" s="28"/>
      <c r="FLA2" s="28"/>
      <c r="FLB2" s="28"/>
      <c r="FLC2" s="28"/>
      <c r="FLD2" s="28"/>
      <c r="FLE2" s="28"/>
      <c r="FLF2" s="28"/>
      <c r="FLG2" s="28"/>
      <c r="FLH2" s="28"/>
      <c r="FLI2" s="28"/>
      <c r="FLJ2" s="28"/>
      <c r="FLK2" s="28"/>
      <c r="FLL2" s="28"/>
      <c r="FLM2" s="28"/>
      <c r="FLN2" s="28"/>
      <c r="FLO2" s="28"/>
      <c r="FLP2" s="28"/>
      <c r="FLQ2" s="28"/>
      <c r="FLR2" s="28"/>
      <c r="FLS2" s="28"/>
      <c r="FLT2" s="28"/>
      <c r="FLU2" s="28"/>
      <c r="FLV2" s="28"/>
      <c r="FLW2" s="28"/>
      <c r="FLX2" s="28"/>
      <c r="FLY2" s="28"/>
      <c r="FLZ2" s="28"/>
      <c r="FMA2" s="28"/>
      <c r="FMB2" s="28"/>
      <c r="FMC2" s="28"/>
      <c r="FMD2" s="28"/>
      <c r="FME2" s="28"/>
      <c r="FMF2" s="28"/>
      <c r="FMG2" s="28"/>
      <c r="FMH2" s="28"/>
      <c r="FMI2" s="28"/>
      <c r="FMJ2" s="28"/>
      <c r="FMK2" s="28"/>
      <c r="FML2" s="28"/>
      <c r="FMM2" s="28"/>
      <c r="FMN2" s="28"/>
      <c r="FMO2" s="28"/>
      <c r="FMP2" s="28"/>
      <c r="FMQ2" s="28"/>
      <c r="FMR2" s="28"/>
      <c r="FMS2" s="28"/>
      <c r="FMT2" s="28"/>
      <c r="FMU2" s="28"/>
      <c r="FMV2" s="28"/>
      <c r="FMW2" s="28"/>
      <c r="FMX2" s="28"/>
      <c r="FMY2" s="28"/>
      <c r="FMZ2" s="28"/>
      <c r="FNA2" s="28"/>
      <c r="FNB2" s="28"/>
      <c r="FNC2" s="28"/>
      <c r="FND2" s="28"/>
      <c r="FNE2" s="28"/>
      <c r="FNF2" s="28"/>
      <c r="FNG2" s="28"/>
      <c r="FNH2" s="28"/>
      <c r="FNI2" s="28"/>
      <c r="FNJ2" s="28"/>
      <c r="FNK2" s="28"/>
      <c r="FNL2" s="28"/>
      <c r="FNM2" s="28"/>
      <c r="FNN2" s="28"/>
      <c r="FNO2" s="28"/>
      <c r="FNP2" s="28"/>
      <c r="FNQ2" s="28"/>
      <c r="FNR2" s="28"/>
      <c r="FNS2" s="28"/>
      <c r="FNT2" s="28"/>
      <c r="FNU2" s="28"/>
      <c r="FNV2" s="28"/>
      <c r="FNW2" s="28"/>
      <c r="FNX2" s="28"/>
      <c r="FNY2" s="28"/>
      <c r="FNZ2" s="28"/>
      <c r="FOA2" s="28"/>
      <c r="FOB2" s="28"/>
      <c r="FOC2" s="28"/>
      <c r="FOD2" s="28"/>
      <c r="FOE2" s="28"/>
      <c r="FOF2" s="28"/>
      <c r="FOG2" s="28"/>
      <c r="FOH2" s="28"/>
      <c r="FOI2" s="28"/>
      <c r="FOJ2" s="28"/>
      <c r="FOK2" s="28"/>
      <c r="FOL2" s="28"/>
      <c r="FOM2" s="28"/>
      <c r="FON2" s="28"/>
      <c r="FOO2" s="28"/>
      <c r="FOP2" s="28"/>
      <c r="FOQ2" s="28"/>
      <c r="FOR2" s="28"/>
      <c r="FOS2" s="28"/>
      <c r="FOT2" s="28"/>
      <c r="FOU2" s="28"/>
      <c r="FOV2" s="28"/>
      <c r="FOW2" s="28"/>
      <c r="FOX2" s="28"/>
      <c r="FOY2" s="28"/>
      <c r="FOZ2" s="28"/>
      <c r="FPA2" s="28"/>
      <c r="FPB2" s="28"/>
      <c r="FPC2" s="28"/>
      <c r="FPD2" s="28"/>
      <c r="FPE2" s="28"/>
      <c r="FPF2" s="28"/>
      <c r="FPG2" s="28"/>
      <c r="FPH2" s="28"/>
      <c r="FPI2" s="28"/>
      <c r="FPJ2" s="28"/>
      <c r="FPK2" s="28"/>
      <c r="FPL2" s="28"/>
      <c r="FPM2" s="28"/>
      <c r="FPN2" s="28"/>
      <c r="FPO2" s="28"/>
      <c r="FPP2" s="28"/>
      <c r="FPQ2" s="28"/>
      <c r="FPR2" s="28"/>
      <c r="FPS2" s="28"/>
      <c r="FPT2" s="28"/>
      <c r="FPU2" s="28"/>
      <c r="FPV2" s="28"/>
      <c r="FPW2" s="28"/>
      <c r="FPX2" s="28"/>
      <c r="FPY2" s="28"/>
      <c r="FPZ2" s="28"/>
      <c r="FQA2" s="28"/>
      <c r="FQB2" s="28"/>
      <c r="FQC2" s="28"/>
      <c r="FQD2" s="28"/>
      <c r="FQE2" s="28"/>
      <c r="FQF2" s="28"/>
      <c r="FQG2" s="28"/>
      <c r="FQH2" s="28"/>
      <c r="FQI2" s="28"/>
      <c r="FQJ2" s="28"/>
      <c r="FQK2" s="28"/>
      <c r="FQL2" s="28"/>
      <c r="FQM2" s="28"/>
      <c r="FQN2" s="28"/>
      <c r="FQO2" s="28"/>
      <c r="FQP2" s="28"/>
      <c r="FQQ2" s="28"/>
      <c r="FQR2" s="28"/>
      <c r="FQS2" s="28"/>
      <c r="FQT2" s="28"/>
      <c r="FQU2" s="28"/>
      <c r="FQV2" s="28"/>
      <c r="FQW2" s="28"/>
      <c r="FQX2" s="28"/>
      <c r="FQY2" s="28"/>
      <c r="FQZ2" s="28"/>
      <c r="FRA2" s="28"/>
      <c r="FRB2" s="28"/>
      <c r="FRC2" s="28"/>
      <c r="FRD2" s="28"/>
      <c r="FRE2" s="28"/>
      <c r="FRF2" s="28"/>
      <c r="FRG2" s="28"/>
      <c r="FRH2" s="28"/>
      <c r="FRI2" s="28"/>
      <c r="FRJ2" s="28"/>
      <c r="FRK2" s="28"/>
      <c r="FRL2" s="28"/>
      <c r="FRM2" s="28"/>
      <c r="FRN2" s="28"/>
      <c r="FRO2" s="28"/>
      <c r="FRP2" s="28"/>
      <c r="FRQ2" s="28"/>
      <c r="FRR2" s="28"/>
      <c r="FRS2" s="28"/>
      <c r="FRT2" s="28"/>
      <c r="FRU2" s="28"/>
      <c r="FRV2" s="28"/>
      <c r="FRW2" s="28"/>
      <c r="FRX2" s="28"/>
      <c r="FRY2" s="28"/>
      <c r="FRZ2" s="28"/>
      <c r="FSA2" s="28"/>
      <c r="FSB2" s="28"/>
      <c r="FSC2" s="28"/>
      <c r="FSD2" s="28"/>
      <c r="FSE2" s="28"/>
      <c r="FSF2" s="28"/>
      <c r="FSG2" s="28"/>
      <c r="FSH2" s="28"/>
      <c r="FSI2" s="28"/>
      <c r="FSJ2" s="28"/>
      <c r="FSK2" s="28"/>
      <c r="FSL2" s="28"/>
      <c r="FSM2" s="28"/>
      <c r="FSN2" s="28"/>
      <c r="FSO2" s="28"/>
      <c r="FSP2" s="28"/>
      <c r="FSQ2" s="28"/>
      <c r="FSR2" s="28"/>
      <c r="FSS2" s="28"/>
      <c r="FST2" s="28"/>
      <c r="FSU2" s="28"/>
      <c r="FSV2" s="28"/>
      <c r="FSW2" s="28"/>
      <c r="FSX2" s="28"/>
      <c r="FSY2" s="28"/>
      <c r="FSZ2" s="28"/>
      <c r="FTA2" s="28"/>
      <c r="FTB2" s="28"/>
      <c r="FTC2" s="28"/>
      <c r="FTD2" s="28"/>
      <c r="FTE2" s="28"/>
      <c r="FTF2" s="28"/>
      <c r="FTG2" s="28"/>
      <c r="FTH2" s="28"/>
      <c r="FTI2" s="28"/>
      <c r="FTJ2" s="28"/>
      <c r="FTK2" s="28"/>
      <c r="FTL2" s="28"/>
      <c r="FTM2" s="28"/>
      <c r="FTN2" s="28"/>
      <c r="FTO2" s="28"/>
      <c r="FTP2" s="28"/>
      <c r="FTQ2" s="28"/>
      <c r="FTR2" s="28"/>
      <c r="FTS2" s="28"/>
      <c r="FTT2" s="28"/>
      <c r="FTU2" s="28"/>
      <c r="FTV2" s="28"/>
      <c r="FTW2" s="28"/>
      <c r="FTX2" s="28"/>
      <c r="FTY2" s="28"/>
      <c r="FTZ2" s="28"/>
      <c r="FUA2" s="28"/>
      <c r="FUB2" s="28"/>
      <c r="FUC2" s="28"/>
      <c r="FUD2" s="28"/>
      <c r="FUE2" s="28"/>
      <c r="FUF2" s="28"/>
      <c r="FUG2" s="28"/>
      <c r="FUH2" s="28"/>
      <c r="FUI2" s="28"/>
      <c r="FUJ2" s="28"/>
      <c r="FUK2" s="28"/>
      <c r="FUL2" s="28"/>
      <c r="FUM2" s="28"/>
      <c r="FUN2" s="28"/>
      <c r="FUO2" s="28"/>
      <c r="FUP2" s="28"/>
      <c r="FUQ2" s="28"/>
      <c r="FUR2" s="28"/>
      <c r="FUS2" s="28"/>
      <c r="FUT2" s="28"/>
      <c r="FUU2" s="28"/>
      <c r="FUV2" s="28"/>
      <c r="FUW2" s="28"/>
      <c r="FUX2" s="28"/>
      <c r="FUY2" s="28"/>
      <c r="FUZ2" s="28"/>
      <c r="FVA2" s="28"/>
      <c r="FVB2" s="28"/>
      <c r="FVC2" s="28"/>
      <c r="FVD2" s="28"/>
      <c r="FVE2" s="28"/>
      <c r="FVF2" s="28"/>
      <c r="FVG2" s="28"/>
      <c r="FVH2" s="28"/>
      <c r="FVI2" s="28"/>
      <c r="FVJ2" s="28"/>
      <c r="FVK2" s="28"/>
      <c r="FVL2" s="28"/>
      <c r="FVM2" s="28"/>
      <c r="FVN2" s="28"/>
      <c r="FVO2" s="28"/>
      <c r="FVP2" s="28"/>
      <c r="FVQ2" s="28"/>
      <c r="FVR2" s="28"/>
      <c r="FVS2" s="28"/>
      <c r="FVT2" s="28"/>
      <c r="FVU2" s="28"/>
      <c r="FVV2" s="28"/>
      <c r="FVW2" s="28"/>
      <c r="FVX2" s="28"/>
      <c r="FVY2" s="28"/>
      <c r="FVZ2" s="28"/>
      <c r="FWA2" s="28"/>
      <c r="FWB2" s="28"/>
      <c r="FWC2" s="28"/>
      <c r="FWD2" s="28"/>
      <c r="FWE2" s="28"/>
      <c r="FWF2" s="28"/>
      <c r="FWG2" s="28"/>
      <c r="FWH2" s="28"/>
      <c r="FWI2" s="28"/>
      <c r="FWJ2" s="28"/>
      <c r="FWK2" s="28"/>
      <c r="FWL2" s="28"/>
      <c r="FWM2" s="28"/>
      <c r="FWN2" s="28"/>
      <c r="FWO2" s="28"/>
      <c r="FWP2" s="28"/>
      <c r="FWQ2" s="28"/>
      <c r="FWR2" s="28"/>
      <c r="FWS2" s="28"/>
      <c r="FWT2" s="28"/>
      <c r="FWU2" s="28"/>
      <c r="FWV2" s="28"/>
      <c r="FWW2" s="28"/>
      <c r="FWX2" s="28"/>
      <c r="FWY2" s="28"/>
      <c r="FWZ2" s="28"/>
      <c r="FXA2" s="28"/>
      <c r="FXB2" s="28"/>
      <c r="FXC2" s="28"/>
      <c r="FXD2" s="28"/>
      <c r="FXE2" s="28"/>
      <c r="FXF2" s="28"/>
      <c r="FXG2" s="28"/>
      <c r="FXH2" s="28"/>
      <c r="FXI2" s="28"/>
      <c r="FXJ2" s="28"/>
      <c r="FXK2" s="28"/>
      <c r="FXL2" s="28"/>
      <c r="FXM2" s="28"/>
      <c r="FXN2" s="28"/>
      <c r="FXO2" s="28"/>
      <c r="FXP2" s="28"/>
      <c r="FXQ2" s="28"/>
      <c r="FXR2" s="28"/>
      <c r="FXS2" s="28"/>
      <c r="FXT2" s="28"/>
      <c r="FXU2" s="28"/>
      <c r="FXV2" s="28"/>
      <c r="FXW2" s="28"/>
      <c r="FXX2" s="28"/>
      <c r="FXY2" s="28"/>
      <c r="FXZ2" s="28"/>
      <c r="FYA2" s="28"/>
      <c r="FYB2" s="28"/>
      <c r="FYC2" s="28"/>
      <c r="FYD2" s="28"/>
      <c r="FYE2" s="28"/>
      <c r="FYF2" s="28"/>
      <c r="FYG2" s="28"/>
      <c r="FYH2" s="28"/>
      <c r="FYI2" s="28"/>
      <c r="FYJ2" s="28"/>
      <c r="FYK2" s="28"/>
      <c r="FYL2" s="28"/>
      <c r="FYM2" s="28"/>
      <c r="FYN2" s="28"/>
      <c r="FYO2" s="28"/>
      <c r="FYP2" s="28"/>
      <c r="FYQ2" s="28"/>
      <c r="FYR2" s="28"/>
      <c r="FYS2" s="28"/>
      <c r="FYT2" s="28"/>
      <c r="FYU2" s="28"/>
      <c r="FYV2" s="28"/>
      <c r="FYW2" s="28"/>
      <c r="FYX2" s="28"/>
      <c r="FYY2" s="28"/>
      <c r="FYZ2" s="28"/>
      <c r="FZA2" s="28"/>
      <c r="FZB2" s="28"/>
      <c r="FZC2" s="28"/>
      <c r="FZD2" s="28"/>
      <c r="FZE2" s="28"/>
      <c r="FZF2" s="28"/>
      <c r="FZG2" s="28"/>
      <c r="FZH2" s="28"/>
      <c r="FZI2" s="28"/>
      <c r="FZJ2" s="28"/>
      <c r="FZK2" s="28"/>
      <c r="FZL2" s="28"/>
      <c r="FZM2" s="28"/>
      <c r="FZN2" s="28"/>
      <c r="FZO2" s="28"/>
      <c r="FZP2" s="28"/>
      <c r="FZQ2" s="28"/>
      <c r="FZR2" s="28"/>
      <c r="FZS2" s="28"/>
      <c r="FZT2" s="28"/>
      <c r="FZU2" s="28"/>
      <c r="FZV2" s="28"/>
      <c r="FZW2" s="28"/>
      <c r="FZX2" s="28"/>
      <c r="FZY2" s="28"/>
      <c r="FZZ2" s="28"/>
      <c r="GAA2" s="28"/>
      <c r="GAB2" s="28"/>
      <c r="GAC2" s="28"/>
      <c r="GAD2" s="28"/>
      <c r="GAE2" s="28"/>
      <c r="GAF2" s="28"/>
      <c r="GAG2" s="28"/>
      <c r="GAH2" s="28"/>
      <c r="GAI2" s="28"/>
      <c r="GAJ2" s="28"/>
      <c r="GAK2" s="28"/>
      <c r="GAL2" s="28"/>
      <c r="GAM2" s="28"/>
      <c r="GAN2" s="28"/>
      <c r="GAO2" s="28"/>
      <c r="GAP2" s="28"/>
      <c r="GAQ2" s="28"/>
      <c r="GAR2" s="28"/>
      <c r="GAS2" s="28"/>
      <c r="GAT2" s="28"/>
      <c r="GAU2" s="28"/>
      <c r="GAV2" s="28"/>
      <c r="GAW2" s="28"/>
      <c r="GAX2" s="28"/>
      <c r="GAY2" s="28"/>
      <c r="GAZ2" s="28"/>
      <c r="GBA2" s="28"/>
      <c r="GBB2" s="28"/>
      <c r="GBC2" s="28"/>
      <c r="GBD2" s="28"/>
      <c r="GBE2" s="28"/>
      <c r="GBF2" s="28"/>
      <c r="GBG2" s="28"/>
      <c r="GBH2" s="28"/>
      <c r="GBI2" s="28"/>
      <c r="GBJ2" s="28"/>
      <c r="GBK2" s="28"/>
      <c r="GBL2" s="28"/>
      <c r="GBM2" s="28"/>
      <c r="GBN2" s="28"/>
      <c r="GBO2" s="28"/>
      <c r="GBP2" s="28"/>
      <c r="GBQ2" s="28"/>
      <c r="GBR2" s="28"/>
      <c r="GBS2" s="28"/>
      <c r="GBT2" s="28"/>
      <c r="GBU2" s="28"/>
      <c r="GBV2" s="28"/>
      <c r="GBW2" s="28"/>
      <c r="GBX2" s="28"/>
      <c r="GBY2" s="28"/>
      <c r="GBZ2" s="28"/>
      <c r="GCA2" s="28"/>
      <c r="GCB2" s="28"/>
      <c r="GCC2" s="28"/>
      <c r="GCD2" s="28"/>
      <c r="GCE2" s="28"/>
      <c r="GCF2" s="28"/>
      <c r="GCG2" s="28"/>
      <c r="GCH2" s="28"/>
      <c r="GCI2" s="28"/>
      <c r="GCJ2" s="28"/>
      <c r="GCK2" s="28"/>
      <c r="GCL2" s="28"/>
      <c r="GCM2" s="28"/>
      <c r="GCN2" s="28"/>
      <c r="GCO2" s="28"/>
      <c r="GCP2" s="28"/>
      <c r="GCQ2" s="28"/>
      <c r="GCR2" s="28"/>
      <c r="GCS2" s="28"/>
      <c r="GCT2" s="28"/>
      <c r="GCU2" s="28"/>
      <c r="GCV2" s="28"/>
      <c r="GCW2" s="28"/>
      <c r="GCX2" s="28"/>
      <c r="GCY2" s="28"/>
      <c r="GCZ2" s="28"/>
      <c r="GDA2" s="28"/>
      <c r="GDB2" s="28"/>
      <c r="GDC2" s="28"/>
      <c r="GDD2" s="28"/>
      <c r="GDE2" s="28"/>
      <c r="GDF2" s="28"/>
      <c r="GDG2" s="28"/>
      <c r="GDH2" s="28"/>
      <c r="GDI2" s="28"/>
      <c r="GDJ2" s="28"/>
      <c r="GDK2" s="28"/>
      <c r="GDL2" s="28"/>
      <c r="GDM2" s="28"/>
      <c r="GDN2" s="28"/>
      <c r="GDO2" s="28"/>
      <c r="GDP2" s="28"/>
      <c r="GDQ2" s="28"/>
      <c r="GDR2" s="28"/>
      <c r="GDS2" s="28"/>
      <c r="GDT2" s="28"/>
      <c r="GDU2" s="28"/>
      <c r="GDV2" s="28"/>
      <c r="GDW2" s="28"/>
      <c r="GDX2" s="28"/>
      <c r="GDY2" s="28"/>
      <c r="GDZ2" s="28"/>
      <c r="GEA2" s="28"/>
      <c r="GEB2" s="28"/>
      <c r="GEC2" s="28"/>
      <c r="GED2" s="28"/>
      <c r="GEE2" s="28"/>
      <c r="GEF2" s="28"/>
      <c r="GEG2" s="28"/>
      <c r="GEH2" s="28"/>
      <c r="GEI2" s="28"/>
      <c r="GEJ2" s="28"/>
      <c r="GEK2" s="28"/>
      <c r="GEL2" s="28"/>
      <c r="GEM2" s="28"/>
      <c r="GEN2" s="28"/>
      <c r="GEO2" s="28"/>
      <c r="GEP2" s="28"/>
      <c r="GEQ2" s="28"/>
      <c r="GER2" s="28"/>
      <c r="GES2" s="28"/>
      <c r="GET2" s="28"/>
      <c r="GEU2" s="28"/>
      <c r="GEV2" s="28"/>
      <c r="GEW2" s="28"/>
      <c r="GEX2" s="28"/>
      <c r="GEY2" s="28"/>
      <c r="GEZ2" s="28"/>
      <c r="GFA2" s="28"/>
      <c r="GFB2" s="28"/>
      <c r="GFC2" s="28"/>
      <c r="GFD2" s="28"/>
      <c r="GFE2" s="28"/>
      <c r="GFF2" s="28"/>
      <c r="GFG2" s="28"/>
      <c r="GFH2" s="28"/>
      <c r="GFI2" s="28"/>
      <c r="GFJ2" s="28"/>
      <c r="GFK2" s="28"/>
      <c r="GFL2" s="28"/>
      <c r="GFM2" s="28"/>
      <c r="GFN2" s="28"/>
      <c r="GFO2" s="28"/>
      <c r="GFP2" s="28"/>
      <c r="GFQ2" s="28"/>
      <c r="GFR2" s="28"/>
      <c r="GFS2" s="28"/>
      <c r="GFT2" s="28"/>
      <c r="GFU2" s="28"/>
      <c r="GFV2" s="28"/>
      <c r="GFW2" s="28"/>
      <c r="GFX2" s="28"/>
      <c r="GFY2" s="28"/>
      <c r="GFZ2" s="28"/>
      <c r="GGA2" s="28"/>
      <c r="GGB2" s="28"/>
      <c r="GGC2" s="28"/>
      <c r="GGD2" s="28"/>
      <c r="GGE2" s="28"/>
      <c r="GGF2" s="28"/>
      <c r="GGG2" s="28"/>
      <c r="GGH2" s="28"/>
      <c r="GGI2" s="28"/>
      <c r="GGJ2" s="28"/>
      <c r="GGK2" s="28"/>
      <c r="GGL2" s="28"/>
      <c r="GGM2" s="28"/>
      <c r="GGN2" s="28"/>
      <c r="GGO2" s="28"/>
      <c r="GGP2" s="28"/>
      <c r="GGQ2" s="28"/>
      <c r="GGR2" s="28"/>
      <c r="GGS2" s="28"/>
      <c r="GGT2" s="28"/>
      <c r="GGU2" s="28"/>
      <c r="GGV2" s="28"/>
      <c r="GGW2" s="28"/>
      <c r="GGX2" s="28"/>
      <c r="GGY2" s="28"/>
      <c r="GGZ2" s="28"/>
      <c r="GHA2" s="28"/>
      <c r="GHB2" s="28"/>
      <c r="GHC2" s="28"/>
      <c r="GHD2" s="28"/>
      <c r="GHE2" s="28"/>
      <c r="GHF2" s="28"/>
      <c r="GHG2" s="28"/>
      <c r="GHH2" s="28"/>
      <c r="GHI2" s="28"/>
      <c r="GHJ2" s="28"/>
      <c r="GHK2" s="28"/>
      <c r="GHL2" s="28"/>
      <c r="GHM2" s="28"/>
      <c r="GHN2" s="28"/>
      <c r="GHO2" s="28"/>
      <c r="GHP2" s="28"/>
      <c r="GHQ2" s="28"/>
      <c r="GHR2" s="28"/>
      <c r="GHS2" s="28"/>
      <c r="GHT2" s="28"/>
      <c r="GHU2" s="28"/>
      <c r="GHV2" s="28"/>
      <c r="GHW2" s="28"/>
      <c r="GHX2" s="28"/>
      <c r="GHY2" s="28"/>
      <c r="GHZ2" s="28"/>
      <c r="GIA2" s="28"/>
      <c r="GIB2" s="28"/>
      <c r="GIC2" s="28"/>
      <c r="GID2" s="28"/>
      <c r="GIE2" s="28"/>
      <c r="GIF2" s="28"/>
      <c r="GIG2" s="28"/>
      <c r="GIH2" s="28"/>
      <c r="GII2" s="28"/>
      <c r="GIJ2" s="28"/>
      <c r="GIK2" s="28"/>
      <c r="GIL2" s="28"/>
      <c r="GIM2" s="28"/>
      <c r="GIN2" s="28"/>
      <c r="GIO2" s="28"/>
      <c r="GIP2" s="28"/>
      <c r="GIQ2" s="28"/>
      <c r="GIR2" s="28"/>
      <c r="GIS2" s="28"/>
      <c r="GIT2" s="28"/>
      <c r="GIU2" s="28"/>
      <c r="GIV2" s="28"/>
      <c r="GIW2" s="28"/>
      <c r="GIX2" s="28"/>
      <c r="GIY2" s="28"/>
      <c r="GIZ2" s="28"/>
      <c r="GJA2" s="28"/>
      <c r="GJB2" s="28"/>
      <c r="GJC2" s="28"/>
      <c r="GJD2" s="28"/>
      <c r="GJE2" s="28"/>
      <c r="GJF2" s="28"/>
      <c r="GJG2" s="28"/>
      <c r="GJH2" s="28"/>
      <c r="GJI2" s="28"/>
      <c r="GJJ2" s="28"/>
      <c r="GJK2" s="28"/>
      <c r="GJL2" s="28"/>
      <c r="GJM2" s="28"/>
      <c r="GJN2" s="28"/>
      <c r="GJO2" s="28"/>
      <c r="GJP2" s="28"/>
      <c r="GJQ2" s="28"/>
      <c r="GJR2" s="28"/>
      <c r="GJS2" s="28"/>
      <c r="GJT2" s="28"/>
      <c r="GJU2" s="28"/>
      <c r="GJV2" s="28"/>
      <c r="GJW2" s="28"/>
      <c r="GJX2" s="28"/>
      <c r="GJY2" s="28"/>
      <c r="GJZ2" s="28"/>
      <c r="GKA2" s="28"/>
      <c r="GKB2" s="28"/>
      <c r="GKC2" s="28"/>
      <c r="GKD2" s="28"/>
      <c r="GKE2" s="28"/>
      <c r="GKF2" s="28"/>
      <c r="GKG2" s="28"/>
      <c r="GKH2" s="28"/>
      <c r="GKI2" s="28"/>
      <c r="GKJ2" s="28"/>
      <c r="GKK2" s="28"/>
      <c r="GKL2" s="28"/>
      <c r="GKM2" s="28"/>
      <c r="GKN2" s="28"/>
      <c r="GKO2" s="28"/>
      <c r="GKP2" s="28"/>
      <c r="GKQ2" s="28"/>
      <c r="GKR2" s="28"/>
      <c r="GKS2" s="28"/>
      <c r="GKT2" s="28"/>
      <c r="GKU2" s="28"/>
      <c r="GKV2" s="28"/>
      <c r="GKW2" s="28"/>
      <c r="GKX2" s="28"/>
      <c r="GKY2" s="28"/>
      <c r="GKZ2" s="28"/>
      <c r="GLA2" s="28"/>
      <c r="GLB2" s="28"/>
      <c r="GLC2" s="28"/>
      <c r="GLD2" s="28"/>
      <c r="GLE2" s="28"/>
      <c r="GLF2" s="28"/>
      <c r="GLG2" s="28"/>
      <c r="GLH2" s="28"/>
      <c r="GLI2" s="28"/>
      <c r="GLJ2" s="28"/>
      <c r="GLK2" s="28"/>
      <c r="GLL2" s="28"/>
      <c r="GLM2" s="28"/>
      <c r="GLN2" s="28"/>
      <c r="GLO2" s="28"/>
      <c r="GLP2" s="28"/>
      <c r="GLQ2" s="28"/>
      <c r="GLR2" s="28"/>
      <c r="GLS2" s="28"/>
      <c r="GLT2" s="28"/>
      <c r="GLU2" s="28"/>
      <c r="GLV2" s="28"/>
      <c r="GLW2" s="28"/>
      <c r="GLX2" s="28"/>
      <c r="GLY2" s="28"/>
      <c r="GLZ2" s="28"/>
      <c r="GMA2" s="28"/>
      <c r="GMB2" s="28"/>
      <c r="GMC2" s="28"/>
      <c r="GMD2" s="28"/>
      <c r="GME2" s="28"/>
      <c r="GMF2" s="28"/>
      <c r="GMG2" s="28"/>
      <c r="GMH2" s="28"/>
      <c r="GMI2" s="28"/>
      <c r="GMJ2" s="28"/>
      <c r="GMK2" s="28"/>
      <c r="GML2" s="28"/>
      <c r="GMM2" s="28"/>
      <c r="GMN2" s="28"/>
      <c r="GMO2" s="28"/>
      <c r="GMP2" s="28"/>
      <c r="GMQ2" s="28"/>
      <c r="GMR2" s="28"/>
      <c r="GMS2" s="28"/>
      <c r="GMT2" s="28"/>
      <c r="GMU2" s="28"/>
      <c r="GMV2" s="28"/>
      <c r="GMW2" s="28"/>
      <c r="GMX2" s="28"/>
      <c r="GMY2" s="28"/>
      <c r="GMZ2" s="28"/>
      <c r="GNA2" s="28"/>
      <c r="GNB2" s="28"/>
      <c r="GNC2" s="28"/>
      <c r="GND2" s="28"/>
      <c r="GNE2" s="28"/>
      <c r="GNF2" s="28"/>
      <c r="GNG2" s="28"/>
      <c r="GNH2" s="28"/>
      <c r="GNI2" s="28"/>
      <c r="GNJ2" s="28"/>
      <c r="GNK2" s="28"/>
      <c r="GNL2" s="28"/>
      <c r="GNM2" s="28"/>
      <c r="GNN2" s="28"/>
      <c r="GNO2" s="28"/>
      <c r="GNP2" s="28"/>
      <c r="GNQ2" s="28"/>
      <c r="GNR2" s="28"/>
      <c r="GNS2" s="28"/>
      <c r="GNT2" s="28"/>
      <c r="GNU2" s="28"/>
      <c r="GNV2" s="28"/>
      <c r="GNW2" s="28"/>
      <c r="GNX2" s="28"/>
      <c r="GNY2" s="28"/>
      <c r="GNZ2" s="28"/>
      <c r="GOA2" s="28"/>
      <c r="GOB2" s="28"/>
      <c r="GOC2" s="28"/>
      <c r="GOD2" s="28"/>
      <c r="GOE2" s="28"/>
      <c r="GOF2" s="28"/>
      <c r="GOG2" s="28"/>
      <c r="GOH2" s="28"/>
      <c r="GOI2" s="28"/>
      <c r="GOJ2" s="28"/>
      <c r="GOK2" s="28"/>
      <c r="GOL2" s="28"/>
      <c r="GOM2" s="28"/>
      <c r="GON2" s="28"/>
      <c r="GOO2" s="28"/>
      <c r="GOP2" s="28"/>
      <c r="GOQ2" s="28"/>
      <c r="GOR2" s="28"/>
      <c r="GOS2" s="28"/>
      <c r="GOT2" s="28"/>
      <c r="GOU2" s="28"/>
      <c r="GOV2" s="28"/>
      <c r="GOW2" s="28"/>
      <c r="GOX2" s="28"/>
      <c r="GOY2" s="28"/>
      <c r="GOZ2" s="28"/>
      <c r="GPA2" s="28"/>
      <c r="GPB2" s="28"/>
      <c r="GPC2" s="28"/>
      <c r="GPD2" s="28"/>
      <c r="GPE2" s="28"/>
      <c r="GPF2" s="28"/>
      <c r="GPG2" s="28"/>
      <c r="GPH2" s="28"/>
      <c r="GPI2" s="28"/>
      <c r="GPJ2" s="28"/>
      <c r="GPK2" s="28"/>
      <c r="GPL2" s="28"/>
      <c r="GPM2" s="28"/>
      <c r="GPN2" s="28"/>
      <c r="GPO2" s="28"/>
      <c r="GPP2" s="28"/>
      <c r="GPQ2" s="28"/>
      <c r="GPR2" s="28"/>
      <c r="GPS2" s="28"/>
      <c r="GPT2" s="28"/>
      <c r="GPU2" s="28"/>
      <c r="GPV2" s="28"/>
      <c r="GPW2" s="28"/>
      <c r="GPX2" s="28"/>
      <c r="GPY2" s="28"/>
      <c r="GPZ2" s="28"/>
      <c r="GQA2" s="28"/>
      <c r="GQB2" s="28"/>
      <c r="GQC2" s="28"/>
      <c r="GQD2" s="28"/>
      <c r="GQE2" s="28"/>
      <c r="GQF2" s="28"/>
      <c r="GQG2" s="28"/>
      <c r="GQH2" s="28"/>
      <c r="GQI2" s="28"/>
      <c r="GQJ2" s="28"/>
      <c r="GQK2" s="28"/>
      <c r="GQL2" s="28"/>
      <c r="GQM2" s="28"/>
      <c r="GQN2" s="28"/>
      <c r="GQO2" s="28"/>
      <c r="GQP2" s="28"/>
      <c r="GQQ2" s="28"/>
      <c r="GQR2" s="28"/>
      <c r="GQS2" s="28"/>
      <c r="GQT2" s="28"/>
      <c r="GQU2" s="28"/>
      <c r="GQV2" s="28"/>
      <c r="GQW2" s="28"/>
      <c r="GQX2" s="28"/>
      <c r="GQY2" s="28"/>
      <c r="GQZ2" s="28"/>
      <c r="GRA2" s="28"/>
      <c r="GRB2" s="28"/>
      <c r="GRC2" s="28"/>
      <c r="GRD2" s="28"/>
      <c r="GRE2" s="28"/>
      <c r="GRF2" s="28"/>
      <c r="GRG2" s="28"/>
      <c r="GRH2" s="28"/>
      <c r="GRI2" s="28"/>
      <c r="GRJ2" s="28"/>
      <c r="GRK2" s="28"/>
      <c r="GRL2" s="28"/>
      <c r="GRM2" s="28"/>
      <c r="GRN2" s="28"/>
      <c r="GRO2" s="28"/>
      <c r="GRP2" s="28"/>
      <c r="GRQ2" s="28"/>
      <c r="GRR2" s="28"/>
      <c r="GRS2" s="28"/>
      <c r="GRT2" s="28"/>
      <c r="GRU2" s="28"/>
      <c r="GRV2" s="28"/>
      <c r="GRW2" s="28"/>
      <c r="GRX2" s="28"/>
      <c r="GRY2" s="28"/>
      <c r="GRZ2" s="28"/>
      <c r="GSA2" s="28"/>
      <c r="GSB2" s="28"/>
      <c r="GSC2" s="28"/>
      <c r="GSD2" s="28"/>
      <c r="GSE2" s="28"/>
      <c r="GSF2" s="28"/>
      <c r="GSG2" s="28"/>
      <c r="GSH2" s="28"/>
      <c r="GSI2" s="28"/>
      <c r="GSJ2" s="28"/>
      <c r="GSK2" s="28"/>
      <c r="GSL2" s="28"/>
      <c r="GSM2" s="28"/>
      <c r="GSN2" s="28"/>
      <c r="GSO2" s="28"/>
      <c r="GSP2" s="28"/>
      <c r="GSQ2" s="28"/>
      <c r="GSR2" s="28"/>
      <c r="GSS2" s="28"/>
      <c r="GST2" s="28"/>
      <c r="GSU2" s="28"/>
      <c r="GSV2" s="28"/>
      <c r="GSW2" s="28"/>
      <c r="GSX2" s="28"/>
      <c r="GSY2" s="28"/>
      <c r="GSZ2" s="28"/>
      <c r="GTA2" s="28"/>
      <c r="GTB2" s="28"/>
      <c r="GTC2" s="28"/>
      <c r="GTD2" s="28"/>
      <c r="GTE2" s="28"/>
      <c r="GTF2" s="28"/>
      <c r="GTG2" s="28"/>
      <c r="GTH2" s="28"/>
      <c r="GTI2" s="28"/>
      <c r="GTJ2" s="28"/>
      <c r="GTK2" s="28"/>
      <c r="GTL2" s="28"/>
      <c r="GTM2" s="28"/>
      <c r="GTN2" s="28"/>
      <c r="GTO2" s="28"/>
      <c r="GTP2" s="28"/>
      <c r="GTQ2" s="28"/>
      <c r="GTR2" s="28"/>
      <c r="GTS2" s="28"/>
      <c r="GTT2" s="28"/>
      <c r="GTU2" s="28"/>
      <c r="GTV2" s="28"/>
      <c r="GTW2" s="28"/>
      <c r="GTX2" s="28"/>
      <c r="GTY2" s="28"/>
      <c r="GTZ2" s="28"/>
      <c r="GUA2" s="28"/>
      <c r="GUB2" s="28"/>
      <c r="GUC2" s="28"/>
      <c r="GUD2" s="28"/>
      <c r="GUE2" s="28"/>
      <c r="GUF2" s="28"/>
      <c r="GUG2" s="28"/>
      <c r="GUH2" s="28"/>
      <c r="GUI2" s="28"/>
      <c r="GUJ2" s="28"/>
      <c r="GUK2" s="28"/>
      <c r="GUL2" s="28"/>
      <c r="GUM2" s="28"/>
      <c r="GUN2" s="28"/>
      <c r="GUO2" s="28"/>
      <c r="GUP2" s="28"/>
      <c r="GUQ2" s="28"/>
      <c r="GUR2" s="28"/>
      <c r="GUS2" s="28"/>
      <c r="GUT2" s="28"/>
      <c r="GUU2" s="28"/>
      <c r="GUV2" s="28"/>
      <c r="GUW2" s="28"/>
      <c r="GUX2" s="28"/>
      <c r="GUY2" s="28"/>
      <c r="GUZ2" s="28"/>
      <c r="GVA2" s="28"/>
      <c r="GVB2" s="28"/>
      <c r="GVC2" s="28"/>
      <c r="GVD2" s="28"/>
      <c r="GVE2" s="28"/>
      <c r="GVF2" s="28"/>
      <c r="GVG2" s="28"/>
      <c r="GVH2" s="28"/>
      <c r="GVI2" s="28"/>
      <c r="GVJ2" s="28"/>
      <c r="GVK2" s="28"/>
      <c r="GVL2" s="28"/>
      <c r="GVM2" s="28"/>
      <c r="GVN2" s="28"/>
      <c r="GVO2" s="28"/>
      <c r="GVP2" s="28"/>
      <c r="GVQ2" s="28"/>
      <c r="GVR2" s="28"/>
      <c r="GVS2" s="28"/>
      <c r="GVT2" s="28"/>
      <c r="GVU2" s="28"/>
      <c r="GVV2" s="28"/>
      <c r="GVW2" s="28"/>
      <c r="GVX2" s="28"/>
      <c r="GVY2" s="28"/>
      <c r="GVZ2" s="28"/>
      <c r="GWA2" s="28"/>
      <c r="GWB2" s="28"/>
      <c r="GWC2" s="28"/>
      <c r="GWD2" s="28"/>
      <c r="GWE2" s="28"/>
      <c r="GWF2" s="28"/>
      <c r="GWG2" s="28"/>
      <c r="GWH2" s="28"/>
      <c r="GWI2" s="28"/>
      <c r="GWJ2" s="28"/>
      <c r="GWK2" s="28"/>
      <c r="GWL2" s="28"/>
      <c r="GWM2" s="28"/>
      <c r="GWN2" s="28"/>
      <c r="GWO2" s="28"/>
      <c r="GWP2" s="28"/>
      <c r="GWQ2" s="28"/>
      <c r="GWR2" s="28"/>
      <c r="GWS2" s="28"/>
      <c r="GWT2" s="28"/>
      <c r="GWU2" s="28"/>
      <c r="GWV2" s="28"/>
      <c r="GWW2" s="28"/>
      <c r="GWX2" s="28"/>
      <c r="GWY2" s="28"/>
      <c r="GWZ2" s="28"/>
      <c r="GXA2" s="28"/>
      <c r="GXB2" s="28"/>
      <c r="GXC2" s="28"/>
      <c r="GXD2" s="28"/>
      <c r="GXE2" s="28"/>
      <c r="GXF2" s="28"/>
      <c r="GXG2" s="28"/>
      <c r="GXH2" s="28"/>
      <c r="GXI2" s="28"/>
      <c r="GXJ2" s="28"/>
      <c r="GXK2" s="28"/>
      <c r="GXL2" s="28"/>
      <c r="GXM2" s="28"/>
      <c r="GXN2" s="28"/>
      <c r="GXO2" s="28"/>
      <c r="GXP2" s="28"/>
      <c r="GXQ2" s="28"/>
      <c r="GXR2" s="28"/>
      <c r="GXS2" s="28"/>
      <c r="GXT2" s="28"/>
      <c r="GXU2" s="28"/>
      <c r="GXV2" s="28"/>
      <c r="GXW2" s="28"/>
      <c r="GXX2" s="28"/>
      <c r="GXY2" s="28"/>
      <c r="GXZ2" s="28"/>
      <c r="GYA2" s="28"/>
      <c r="GYB2" s="28"/>
      <c r="GYC2" s="28"/>
      <c r="GYD2" s="28"/>
      <c r="GYE2" s="28"/>
      <c r="GYF2" s="28"/>
      <c r="GYG2" s="28"/>
      <c r="GYH2" s="28"/>
      <c r="GYI2" s="28"/>
      <c r="GYJ2" s="28"/>
      <c r="GYK2" s="28"/>
      <c r="GYL2" s="28"/>
      <c r="GYM2" s="28"/>
      <c r="GYN2" s="28"/>
      <c r="GYO2" s="28"/>
      <c r="GYP2" s="28"/>
      <c r="GYQ2" s="28"/>
      <c r="GYR2" s="28"/>
      <c r="GYS2" s="28"/>
      <c r="GYT2" s="28"/>
      <c r="GYU2" s="28"/>
      <c r="GYV2" s="28"/>
      <c r="GYW2" s="28"/>
      <c r="GYX2" s="28"/>
      <c r="GYY2" s="28"/>
      <c r="GYZ2" s="28"/>
      <c r="GZA2" s="28"/>
      <c r="GZB2" s="28"/>
      <c r="GZC2" s="28"/>
      <c r="GZD2" s="28"/>
      <c r="GZE2" s="28"/>
      <c r="GZF2" s="28"/>
      <c r="GZG2" s="28"/>
      <c r="GZH2" s="28"/>
      <c r="GZI2" s="28"/>
      <c r="GZJ2" s="28"/>
      <c r="GZK2" s="28"/>
      <c r="GZL2" s="28"/>
      <c r="GZM2" s="28"/>
      <c r="GZN2" s="28"/>
      <c r="GZO2" s="28"/>
      <c r="GZP2" s="28"/>
      <c r="GZQ2" s="28"/>
      <c r="GZR2" s="28"/>
      <c r="GZS2" s="28"/>
      <c r="GZT2" s="28"/>
      <c r="GZU2" s="28"/>
      <c r="GZV2" s="28"/>
      <c r="GZW2" s="28"/>
      <c r="GZX2" s="28"/>
      <c r="GZY2" s="28"/>
      <c r="GZZ2" s="28"/>
      <c r="HAA2" s="28"/>
      <c r="HAB2" s="28"/>
      <c r="HAC2" s="28"/>
      <c r="HAD2" s="28"/>
      <c r="HAE2" s="28"/>
      <c r="HAF2" s="28"/>
      <c r="HAG2" s="28"/>
      <c r="HAH2" s="28"/>
      <c r="HAI2" s="28"/>
      <c r="HAJ2" s="28"/>
      <c r="HAK2" s="28"/>
      <c r="HAL2" s="28"/>
      <c r="HAM2" s="28"/>
      <c r="HAN2" s="28"/>
      <c r="HAO2" s="28"/>
      <c r="HAP2" s="28"/>
      <c r="HAQ2" s="28"/>
      <c r="HAR2" s="28"/>
      <c r="HAS2" s="28"/>
      <c r="HAT2" s="28"/>
      <c r="HAU2" s="28"/>
      <c r="HAV2" s="28"/>
      <c r="HAW2" s="28"/>
      <c r="HAX2" s="28"/>
      <c r="HAY2" s="28"/>
      <c r="HAZ2" s="28"/>
      <c r="HBA2" s="28"/>
      <c r="HBB2" s="28"/>
      <c r="HBC2" s="28"/>
      <c r="HBD2" s="28"/>
      <c r="HBE2" s="28"/>
      <c r="HBF2" s="28"/>
      <c r="HBG2" s="28"/>
      <c r="HBH2" s="28"/>
      <c r="HBI2" s="28"/>
      <c r="HBJ2" s="28"/>
      <c r="HBK2" s="28"/>
      <c r="HBL2" s="28"/>
      <c r="HBM2" s="28"/>
      <c r="HBN2" s="28"/>
      <c r="HBO2" s="28"/>
      <c r="HBP2" s="28"/>
      <c r="HBQ2" s="28"/>
      <c r="HBR2" s="28"/>
      <c r="HBS2" s="28"/>
      <c r="HBT2" s="28"/>
      <c r="HBU2" s="28"/>
      <c r="HBV2" s="28"/>
      <c r="HBW2" s="28"/>
      <c r="HBX2" s="28"/>
      <c r="HBY2" s="28"/>
      <c r="HBZ2" s="28"/>
      <c r="HCA2" s="28"/>
      <c r="HCB2" s="28"/>
      <c r="HCC2" s="28"/>
      <c r="HCD2" s="28"/>
      <c r="HCE2" s="28"/>
      <c r="HCF2" s="28"/>
      <c r="HCG2" s="28"/>
      <c r="HCH2" s="28"/>
      <c r="HCI2" s="28"/>
      <c r="HCJ2" s="28"/>
      <c r="HCK2" s="28"/>
      <c r="HCL2" s="28"/>
      <c r="HCM2" s="28"/>
      <c r="HCN2" s="28"/>
      <c r="HCO2" s="28"/>
      <c r="HCP2" s="28"/>
      <c r="HCQ2" s="28"/>
      <c r="HCR2" s="28"/>
      <c r="HCS2" s="28"/>
      <c r="HCT2" s="28"/>
      <c r="HCU2" s="28"/>
      <c r="HCV2" s="28"/>
      <c r="HCW2" s="28"/>
      <c r="HCX2" s="28"/>
      <c r="HCY2" s="28"/>
      <c r="HCZ2" s="28"/>
      <c r="HDA2" s="28"/>
      <c r="HDB2" s="28"/>
      <c r="HDC2" s="28"/>
      <c r="HDD2" s="28"/>
      <c r="HDE2" s="28"/>
      <c r="HDF2" s="28"/>
      <c r="HDG2" s="28"/>
      <c r="HDH2" s="28"/>
      <c r="HDI2" s="28"/>
      <c r="HDJ2" s="28"/>
      <c r="HDK2" s="28"/>
      <c r="HDL2" s="28"/>
      <c r="HDM2" s="28"/>
      <c r="HDN2" s="28"/>
      <c r="HDO2" s="28"/>
      <c r="HDP2" s="28"/>
      <c r="HDQ2" s="28"/>
      <c r="HDR2" s="28"/>
      <c r="HDS2" s="28"/>
      <c r="HDT2" s="28"/>
      <c r="HDU2" s="28"/>
      <c r="HDV2" s="28"/>
      <c r="HDW2" s="28"/>
      <c r="HDX2" s="28"/>
      <c r="HDY2" s="28"/>
      <c r="HDZ2" s="28"/>
      <c r="HEA2" s="28"/>
      <c r="HEB2" s="28"/>
      <c r="HEC2" s="28"/>
      <c r="HED2" s="28"/>
      <c r="HEE2" s="28"/>
      <c r="HEF2" s="28"/>
      <c r="HEG2" s="28"/>
      <c r="HEH2" s="28"/>
      <c r="HEI2" s="28"/>
      <c r="HEJ2" s="28"/>
      <c r="HEK2" s="28"/>
      <c r="HEL2" s="28"/>
      <c r="HEM2" s="28"/>
      <c r="HEN2" s="28"/>
      <c r="HEO2" s="28"/>
      <c r="HEP2" s="28"/>
      <c r="HEQ2" s="28"/>
      <c r="HER2" s="28"/>
      <c r="HES2" s="28"/>
      <c r="HET2" s="28"/>
      <c r="HEU2" s="28"/>
      <c r="HEV2" s="28"/>
      <c r="HEW2" s="28"/>
      <c r="HEX2" s="28"/>
      <c r="HEY2" s="28"/>
      <c r="HEZ2" s="28"/>
      <c r="HFA2" s="28"/>
      <c r="HFB2" s="28"/>
      <c r="HFC2" s="28"/>
      <c r="HFD2" s="28"/>
      <c r="HFE2" s="28"/>
      <c r="HFF2" s="28"/>
      <c r="HFG2" s="28"/>
      <c r="HFH2" s="28"/>
      <c r="HFI2" s="28"/>
      <c r="HFJ2" s="28"/>
      <c r="HFK2" s="28"/>
      <c r="HFL2" s="28"/>
      <c r="HFM2" s="28"/>
      <c r="HFN2" s="28"/>
      <c r="HFO2" s="28"/>
      <c r="HFP2" s="28"/>
      <c r="HFQ2" s="28"/>
      <c r="HFR2" s="28"/>
      <c r="HFS2" s="28"/>
      <c r="HFT2" s="28"/>
      <c r="HFU2" s="28"/>
      <c r="HFV2" s="28"/>
      <c r="HFW2" s="28"/>
      <c r="HFX2" s="28"/>
      <c r="HFY2" s="28"/>
      <c r="HFZ2" s="28"/>
      <c r="HGA2" s="28"/>
      <c r="HGB2" s="28"/>
      <c r="HGC2" s="28"/>
      <c r="HGD2" s="28"/>
      <c r="HGE2" s="28"/>
      <c r="HGF2" s="28"/>
      <c r="HGG2" s="28"/>
      <c r="HGH2" s="28"/>
      <c r="HGI2" s="28"/>
      <c r="HGJ2" s="28"/>
      <c r="HGK2" s="28"/>
      <c r="HGL2" s="28"/>
      <c r="HGM2" s="28"/>
      <c r="HGN2" s="28"/>
      <c r="HGO2" s="28"/>
      <c r="HGP2" s="28"/>
      <c r="HGQ2" s="28"/>
      <c r="HGR2" s="28"/>
      <c r="HGS2" s="28"/>
      <c r="HGT2" s="28"/>
      <c r="HGU2" s="28"/>
      <c r="HGV2" s="28"/>
      <c r="HGW2" s="28"/>
      <c r="HGX2" s="28"/>
      <c r="HGY2" s="28"/>
      <c r="HGZ2" s="28"/>
      <c r="HHA2" s="28"/>
      <c r="HHB2" s="28"/>
      <c r="HHC2" s="28"/>
      <c r="HHD2" s="28"/>
      <c r="HHE2" s="28"/>
      <c r="HHF2" s="28"/>
      <c r="HHG2" s="28"/>
      <c r="HHH2" s="28"/>
      <c r="HHI2" s="28"/>
      <c r="HHJ2" s="28"/>
      <c r="HHK2" s="28"/>
      <c r="HHL2" s="28"/>
      <c r="HHM2" s="28"/>
      <c r="HHN2" s="28"/>
      <c r="HHO2" s="28"/>
      <c r="HHP2" s="28"/>
      <c r="HHQ2" s="28"/>
      <c r="HHR2" s="28"/>
      <c r="HHS2" s="28"/>
      <c r="HHT2" s="28"/>
      <c r="HHU2" s="28"/>
      <c r="HHV2" s="28"/>
      <c r="HHW2" s="28"/>
      <c r="HHX2" s="28"/>
      <c r="HHY2" s="28"/>
      <c r="HHZ2" s="28"/>
      <c r="HIA2" s="28"/>
      <c r="HIB2" s="28"/>
      <c r="HIC2" s="28"/>
      <c r="HID2" s="28"/>
      <c r="HIE2" s="28"/>
      <c r="HIF2" s="28"/>
      <c r="HIG2" s="28"/>
      <c r="HIH2" s="28"/>
      <c r="HII2" s="28"/>
      <c r="HIJ2" s="28"/>
      <c r="HIK2" s="28"/>
      <c r="HIL2" s="28"/>
      <c r="HIM2" s="28"/>
      <c r="HIN2" s="28"/>
      <c r="HIO2" s="28"/>
      <c r="HIP2" s="28"/>
      <c r="HIQ2" s="28"/>
      <c r="HIR2" s="28"/>
      <c r="HIS2" s="28"/>
      <c r="HIT2" s="28"/>
      <c r="HIU2" s="28"/>
      <c r="HIV2" s="28"/>
      <c r="HIW2" s="28"/>
      <c r="HIX2" s="28"/>
      <c r="HIY2" s="28"/>
      <c r="HIZ2" s="28"/>
      <c r="HJA2" s="28"/>
      <c r="HJB2" s="28"/>
      <c r="HJC2" s="28"/>
      <c r="HJD2" s="28"/>
      <c r="HJE2" s="28"/>
      <c r="HJF2" s="28"/>
      <c r="HJG2" s="28"/>
      <c r="HJH2" s="28"/>
      <c r="HJI2" s="28"/>
      <c r="HJJ2" s="28"/>
      <c r="HJK2" s="28"/>
      <c r="HJL2" s="28"/>
      <c r="HJM2" s="28"/>
      <c r="HJN2" s="28"/>
      <c r="HJO2" s="28"/>
      <c r="HJP2" s="28"/>
      <c r="HJQ2" s="28"/>
      <c r="HJR2" s="28"/>
      <c r="HJS2" s="28"/>
      <c r="HJT2" s="28"/>
      <c r="HJU2" s="28"/>
      <c r="HJV2" s="28"/>
      <c r="HJW2" s="28"/>
      <c r="HJX2" s="28"/>
      <c r="HJY2" s="28"/>
      <c r="HJZ2" s="28"/>
      <c r="HKA2" s="28"/>
      <c r="HKB2" s="28"/>
      <c r="HKC2" s="28"/>
      <c r="HKD2" s="28"/>
      <c r="HKE2" s="28"/>
      <c r="HKF2" s="28"/>
      <c r="HKG2" s="28"/>
      <c r="HKH2" s="28"/>
      <c r="HKI2" s="28"/>
      <c r="HKJ2" s="28"/>
      <c r="HKK2" s="28"/>
      <c r="HKL2" s="28"/>
      <c r="HKM2" s="28"/>
      <c r="HKN2" s="28"/>
      <c r="HKO2" s="28"/>
      <c r="HKP2" s="28"/>
      <c r="HKQ2" s="28"/>
      <c r="HKR2" s="28"/>
      <c r="HKS2" s="28"/>
      <c r="HKT2" s="28"/>
      <c r="HKU2" s="28"/>
      <c r="HKV2" s="28"/>
      <c r="HKW2" s="28"/>
      <c r="HKX2" s="28"/>
      <c r="HKY2" s="28"/>
      <c r="HKZ2" s="28"/>
      <c r="HLA2" s="28"/>
      <c r="HLB2" s="28"/>
      <c r="HLC2" s="28"/>
      <c r="HLD2" s="28"/>
      <c r="HLE2" s="28"/>
      <c r="HLF2" s="28"/>
      <c r="HLG2" s="28"/>
      <c r="HLH2" s="28"/>
      <c r="HLI2" s="28"/>
      <c r="HLJ2" s="28"/>
      <c r="HLK2" s="28"/>
      <c r="HLL2" s="28"/>
      <c r="HLM2" s="28"/>
      <c r="HLN2" s="28"/>
      <c r="HLO2" s="28"/>
      <c r="HLP2" s="28"/>
      <c r="HLQ2" s="28"/>
      <c r="HLR2" s="28"/>
      <c r="HLS2" s="28"/>
      <c r="HLT2" s="28"/>
      <c r="HLU2" s="28"/>
      <c r="HLV2" s="28"/>
      <c r="HLW2" s="28"/>
      <c r="HLX2" s="28"/>
      <c r="HLY2" s="28"/>
      <c r="HLZ2" s="28"/>
      <c r="HMA2" s="28"/>
      <c r="HMB2" s="28"/>
      <c r="HMC2" s="28"/>
      <c r="HMD2" s="28"/>
      <c r="HME2" s="28"/>
      <c r="HMF2" s="28"/>
      <c r="HMG2" s="28"/>
      <c r="HMH2" s="28"/>
      <c r="HMI2" s="28"/>
      <c r="HMJ2" s="28"/>
      <c r="HMK2" s="28"/>
      <c r="HML2" s="28"/>
      <c r="HMM2" s="28"/>
      <c r="HMN2" s="28"/>
      <c r="HMO2" s="28"/>
      <c r="HMP2" s="28"/>
      <c r="HMQ2" s="28"/>
      <c r="HMR2" s="28"/>
      <c r="HMS2" s="28"/>
      <c r="HMT2" s="28"/>
      <c r="HMU2" s="28"/>
      <c r="HMV2" s="28"/>
      <c r="HMW2" s="28"/>
      <c r="HMX2" s="28"/>
      <c r="HMY2" s="28"/>
      <c r="HMZ2" s="28"/>
      <c r="HNA2" s="28"/>
      <c r="HNB2" s="28"/>
      <c r="HNC2" s="28"/>
      <c r="HND2" s="28"/>
      <c r="HNE2" s="28"/>
      <c r="HNF2" s="28"/>
      <c r="HNG2" s="28"/>
      <c r="HNH2" s="28"/>
      <c r="HNI2" s="28"/>
      <c r="HNJ2" s="28"/>
      <c r="HNK2" s="28"/>
      <c r="HNL2" s="28"/>
      <c r="HNM2" s="28"/>
      <c r="HNN2" s="28"/>
      <c r="HNO2" s="28"/>
      <c r="HNP2" s="28"/>
      <c r="HNQ2" s="28"/>
      <c r="HNR2" s="28"/>
      <c r="HNS2" s="28"/>
      <c r="HNT2" s="28"/>
      <c r="HNU2" s="28"/>
      <c r="HNV2" s="28"/>
      <c r="HNW2" s="28"/>
      <c r="HNX2" s="28"/>
      <c r="HNY2" s="28"/>
      <c r="HNZ2" s="28"/>
      <c r="HOA2" s="28"/>
      <c r="HOB2" s="28"/>
      <c r="HOC2" s="28"/>
      <c r="HOD2" s="28"/>
      <c r="HOE2" s="28"/>
      <c r="HOF2" s="28"/>
      <c r="HOG2" s="28"/>
      <c r="HOH2" s="28"/>
      <c r="HOI2" s="28"/>
      <c r="HOJ2" s="28"/>
      <c r="HOK2" s="28"/>
      <c r="HOL2" s="28"/>
      <c r="HOM2" s="28"/>
      <c r="HON2" s="28"/>
      <c r="HOO2" s="28"/>
      <c r="HOP2" s="28"/>
      <c r="HOQ2" s="28"/>
      <c r="HOR2" s="28"/>
      <c r="HOS2" s="28"/>
      <c r="HOT2" s="28"/>
      <c r="HOU2" s="28"/>
      <c r="HOV2" s="28"/>
      <c r="HOW2" s="28"/>
      <c r="HOX2" s="28"/>
      <c r="HOY2" s="28"/>
      <c r="HOZ2" s="28"/>
      <c r="HPA2" s="28"/>
      <c r="HPB2" s="28"/>
      <c r="HPC2" s="28"/>
      <c r="HPD2" s="28"/>
      <c r="HPE2" s="28"/>
      <c r="HPF2" s="28"/>
      <c r="HPG2" s="28"/>
      <c r="HPH2" s="28"/>
      <c r="HPI2" s="28"/>
      <c r="HPJ2" s="28"/>
      <c r="HPK2" s="28"/>
      <c r="HPL2" s="28"/>
      <c r="HPM2" s="28"/>
      <c r="HPN2" s="28"/>
      <c r="HPO2" s="28"/>
      <c r="HPP2" s="28"/>
      <c r="HPQ2" s="28"/>
      <c r="HPR2" s="28"/>
      <c r="HPS2" s="28"/>
      <c r="HPT2" s="28"/>
      <c r="HPU2" s="28"/>
      <c r="HPV2" s="28"/>
      <c r="HPW2" s="28"/>
      <c r="HPX2" s="28"/>
      <c r="HPY2" s="28"/>
      <c r="HPZ2" s="28"/>
      <c r="HQA2" s="28"/>
      <c r="HQB2" s="28"/>
      <c r="HQC2" s="28"/>
      <c r="HQD2" s="28"/>
      <c r="HQE2" s="28"/>
      <c r="HQF2" s="28"/>
      <c r="HQG2" s="28"/>
      <c r="HQH2" s="28"/>
      <c r="HQI2" s="28"/>
      <c r="HQJ2" s="28"/>
      <c r="HQK2" s="28"/>
      <c r="HQL2" s="28"/>
      <c r="HQM2" s="28"/>
      <c r="HQN2" s="28"/>
      <c r="HQO2" s="28"/>
      <c r="HQP2" s="28"/>
      <c r="HQQ2" s="28"/>
      <c r="HQR2" s="28"/>
      <c r="HQS2" s="28"/>
      <c r="HQT2" s="28"/>
      <c r="HQU2" s="28"/>
      <c r="HQV2" s="28"/>
      <c r="HQW2" s="28"/>
      <c r="HQX2" s="28"/>
      <c r="HQY2" s="28"/>
      <c r="HQZ2" s="28"/>
      <c r="HRA2" s="28"/>
      <c r="HRB2" s="28"/>
      <c r="HRC2" s="28"/>
      <c r="HRD2" s="28"/>
      <c r="HRE2" s="28"/>
      <c r="HRF2" s="28"/>
      <c r="HRG2" s="28"/>
      <c r="HRH2" s="28"/>
      <c r="HRI2" s="28"/>
      <c r="HRJ2" s="28"/>
      <c r="HRK2" s="28"/>
      <c r="HRL2" s="28"/>
      <c r="HRM2" s="28"/>
      <c r="HRN2" s="28"/>
      <c r="HRO2" s="28"/>
      <c r="HRP2" s="28"/>
      <c r="HRQ2" s="28"/>
      <c r="HRR2" s="28"/>
      <c r="HRS2" s="28"/>
      <c r="HRT2" s="28"/>
      <c r="HRU2" s="28"/>
      <c r="HRV2" s="28"/>
      <c r="HRW2" s="28"/>
      <c r="HRX2" s="28"/>
      <c r="HRY2" s="28"/>
      <c r="HRZ2" s="28"/>
      <c r="HSA2" s="28"/>
      <c r="HSB2" s="28"/>
      <c r="HSC2" s="28"/>
      <c r="HSD2" s="28"/>
      <c r="HSE2" s="28"/>
      <c r="HSF2" s="28"/>
      <c r="HSG2" s="28"/>
      <c r="HSH2" s="28"/>
      <c r="HSI2" s="28"/>
      <c r="HSJ2" s="28"/>
      <c r="HSK2" s="28"/>
      <c r="HSL2" s="28"/>
      <c r="HSM2" s="28"/>
      <c r="HSN2" s="28"/>
      <c r="HSO2" s="28"/>
      <c r="HSP2" s="28"/>
      <c r="HSQ2" s="28"/>
      <c r="HSR2" s="28"/>
      <c r="HSS2" s="28"/>
      <c r="HST2" s="28"/>
      <c r="HSU2" s="28"/>
      <c r="HSV2" s="28"/>
      <c r="HSW2" s="28"/>
      <c r="HSX2" s="28"/>
      <c r="HSY2" s="28"/>
      <c r="HSZ2" s="28"/>
      <c r="HTA2" s="28"/>
      <c r="HTB2" s="28"/>
      <c r="HTC2" s="28"/>
      <c r="HTD2" s="28"/>
      <c r="HTE2" s="28"/>
      <c r="HTF2" s="28"/>
      <c r="HTG2" s="28"/>
      <c r="HTH2" s="28"/>
      <c r="HTI2" s="28"/>
      <c r="HTJ2" s="28"/>
      <c r="HTK2" s="28"/>
      <c r="HTL2" s="28"/>
      <c r="HTM2" s="28"/>
      <c r="HTN2" s="28"/>
      <c r="HTO2" s="28"/>
      <c r="HTP2" s="28"/>
      <c r="HTQ2" s="28"/>
      <c r="HTR2" s="28"/>
      <c r="HTS2" s="28"/>
      <c r="HTT2" s="28"/>
      <c r="HTU2" s="28"/>
      <c r="HTV2" s="28"/>
      <c r="HTW2" s="28"/>
      <c r="HTX2" s="28"/>
      <c r="HTY2" s="28"/>
      <c r="HTZ2" s="28"/>
      <c r="HUA2" s="28"/>
      <c r="HUB2" s="28"/>
      <c r="HUC2" s="28"/>
      <c r="HUD2" s="28"/>
      <c r="HUE2" s="28"/>
      <c r="HUF2" s="28"/>
      <c r="HUG2" s="28"/>
      <c r="HUH2" s="28"/>
      <c r="HUI2" s="28"/>
      <c r="HUJ2" s="28"/>
      <c r="HUK2" s="28"/>
      <c r="HUL2" s="28"/>
      <c r="HUM2" s="28"/>
      <c r="HUN2" s="28"/>
      <c r="HUO2" s="28"/>
      <c r="HUP2" s="28"/>
      <c r="HUQ2" s="28"/>
      <c r="HUR2" s="28"/>
      <c r="HUS2" s="28"/>
      <c r="HUT2" s="28"/>
      <c r="HUU2" s="28"/>
      <c r="HUV2" s="28"/>
      <c r="HUW2" s="28"/>
      <c r="HUX2" s="28"/>
      <c r="HUY2" s="28"/>
      <c r="HUZ2" s="28"/>
      <c r="HVA2" s="28"/>
      <c r="HVB2" s="28"/>
      <c r="HVC2" s="28"/>
      <c r="HVD2" s="28"/>
      <c r="HVE2" s="28"/>
      <c r="HVF2" s="28"/>
      <c r="HVG2" s="28"/>
      <c r="HVH2" s="28"/>
      <c r="HVI2" s="28"/>
      <c r="HVJ2" s="28"/>
      <c r="HVK2" s="28"/>
      <c r="HVL2" s="28"/>
      <c r="HVM2" s="28"/>
      <c r="HVN2" s="28"/>
      <c r="HVO2" s="28"/>
      <c r="HVP2" s="28"/>
      <c r="HVQ2" s="28"/>
      <c r="HVR2" s="28"/>
      <c r="HVS2" s="28"/>
      <c r="HVT2" s="28"/>
      <c r="HVU2" s="28"/>
      <c r="HVV2" s="28"/>
      <c r="HVW2" s="28"/>
      <c r="HVX2" s="28"/>
      <c r="HVY2" s="28"/>
      <c r="HVZ2" s="28"/>
      <c r="HWA2" s="28"/>
      <c r="HWB2" s="28"/>
      <c r="HWC2" s="28"/>
      <c r="HWD2" s="28"/>
      <c r="HWE2" s="28"/>
      <c r="HWF2" s="28"/>
      <c r="HWG2" s="28"/>
      <c r="HWH2" s="28"/>
      <c r="HWI2" s="28"/>
      <c r="HWJ2" s="28"/>
      <c r="HWK2" s="28"/>
      <c r="HWL2" s="28"/>
      <c r="HWM2" s="28"/>
      <c r="HWN2" s="28"/>
      <c r="HWO2" s="28"/>
      <c r="HWP2" s="28"/>
      <c r="HWQ2" s="28"/>
      <c r="HWR2" s="28"/>
      <c r="HWS2" s="28"/>
      <c r="HWT2" s="28"/>
      <c r="HWU2" s="28"/>
      <c r="HWV2" s="28"/>
      <c r="HWW2" s="28"/>
      <c r="HWX2" s="28"/>
      <c r="HWY2" s="28"/>
      <c r="HWZ2" s="28"/>
      <c r="HXA2" s="28"/>
      <c r="HXB2" s="28"/>
      <c r="HXC2" s="28"/>
      <c r="HXD2" s="28"/>
      <c r="HXE2" s="28"/>
      <c r="HXF2" s="28"/>
      <c r="HXG2" s="28"/>
      <c r="HXH2" s="28"/>
      <c r="HXI2" s="28"/>
      <c r="HXJ2" s="28"/>
      <c r="HXK2" s="28"/>
      <c r="HXL2" s="28"/>
      <c r="HXM2" s="28"/>
      <c r="HXN2" s="28"/>
      <c r="HXO2" s="28"/>
      <c r="HXP2" s="28"/>
      <c r="HXQ2" s="28"/>
      <c r="HXR2" s="28"/>
      <c r="HXS2" s="28"/>
      <c r="HXT2" s="28"/>
      <c r="HXU2" s="28"/>
      <c r="HXV2" s="28"/>
      <c r="HXW2" s="28"/>
      <c r="HXX2" s="28"/>
      <c r="HXY2" s="28"/>
      <c r="HXZ2" s="28"/>
      <c r="HYA2" s="28"/>
      <c r="HYB2" s="28"/>
      <c r="HYC2" s="28"/>
      <c r="HYD2" s="28"/>
      <c r="HYE2" s="28"/>
      <c r="HYF2" s="28"/>
      <c r="HYG2" s="28"/>
      <c r="HYH2" s="28"/>
      <c r="HYI2" s="28"/>
      <c r="HYJ2" s="28"/>
      <c r="HYK2" s="28"/>
      <c r="HYL2" s="28"/>
      <c r="HYM2" s="28"/>
      <c r="HYN2" s="28"/>
      <c r="HYO2" s="28"/>
      <c r="HYP2" s="28"/>
      <c r="HYQ2" s="28"/>
      <c r="HYR2" s="28"/>
      <c r="HYS2" s="28"/>
      <c r="HYT2" s="28"/>
      <c r="HYU2" s="28"/>
      <c r="HYV2" s="28"/>
      <c r="HYW2" s="28"/>
      <c r="HYX2" s="28"/>
      <c r="HYY2" s="28"/>
      <c r="HYZ2" s="28"/>
      <c r="HZA2" s="28"/>
      <c r="HZB2" s="28"/>
      <c r="HZC2" s="28"/>
      <c r="HZD2" s="28"/>
      <c r="HZE2" s="28"/>
      <c r="HZF2" s="28"/>
      <c r="HZG2" s="28"/>
      <c r="HZH2" s="28"/>
      <c r="HZI2" s="28"/>
      <c r="HZJ2" s="28"/>
      <c r="HZK2" s="28"/>
      <c r="HZL2" s="28"/>
      <c r="HZM2" s="28"/>
      <c r="HZN2" s="28"/>
      <c r="HZO2" s="28"/>
      <c r="HZP2" s="28"/>
      <c r="HZQ2" s="28"/>
      <c r="HZR2" s="28"/>
      <c r="HZS2" s="28"/>
      <c r="HZT2" s="28"/>
      <c r="HZU2" s="28"/>
      <c r="HZV2" s="28"/>
      <c r="HZW2" s="28"/>
      <c r="HZX2" s="28"/>
      <c r="HZY2" s="28"/>
      <c r="HZZ2" s="28"/>
      <c r="IAA2" s="28"/>
      <c r="IAB2" s="28"/>
      <c r="IAC2" s="28"/>
      <c r="IAD2" s="28"/>
      <c r="IAE2" s="28"/>
      <c r="IAF2" s="28"/>
      <c r="IAG2" s="28"/>
      <c r="IAH2" s="28"/>
      <c r="IAI2" s="28"/>
      <c r="IAJ2" s="28"/>
      <c r="IAK2" s="28"/>
      <c r="IAL2" s="28"/>
      <c r="IAM2" s="28"/>
      <c r="IAN2" s="28"/>
      <c r="IAO2" s="28"/>
      <c r="IAP2" s="28"/>
      <c r="IAQ2" s="28"/>
      <c r="IAR2" s="28"/>
      <c r="IAS2" s="28"/>
      <c r="IAT2" s="28"/>
      <c r="IAU2" s="28"/>
      <c r="IAV2" s="28"/>
      <c r="IAW2" s="28"/>
      <c r="IAX2" s="28"/>
      <c r="IAY2" s="28"/>
      <c r="IAZ2" s="28"/>
      <c r="IBA2" s="28"/>
      <c r="IBB2" s="28"/>
      <c r="IBC2" s="28"/>
      <c r="IBD2" s="28"/>
      <c r="IBE2" s="28"/>
      <c r="IBF2" s="28"/>
      <c r="IBG2" s="28"/>
      <c r="IBH2" s="28"/>
      <c r="IBI2" s="28"/>
      <c r="IBJ2" s="28"/>
      <c r="IBK2" s="28"/>
      <c r="IBL2" s="28"/>
      <c r="IBM2" s="28"/>
      <c r="IBN2" s="28"/>
      <c r="IBO2" s="28"/>
      <c r="IBP2" s="28"/>
      <c r="IBQ2" s="28"/>
      <c r="IBR2" s="28"/>
      <c r="IBS2" s="28"/>
      <c r="IBT2" s="28"/>
      <c r="IBU2" s="28"/>
      <c r="IBV2" s="28"/>
      <c r="IBW2" s="28"/>
      <c r="IBX2" s="28"/>
      <c r="IBY2" s="28"/>
      <c r="IBZ2" s="28"/>
      <c r="ICA2" s="28"/>
      <c r="ICB2" s="28"/>
      <c r="ICC2" s="28"/>
      <c r="ICD2" s="28"/>
      <c r="ICE2" s="28"/>
      <c r="ICF2" s="28"/>
      <c r="ICG2" s="28"/>
      <c r="ICH2" s="28"/>
      <c r="ICI2" s="28"/>
      <c r="ICJ2" s="28"/>
      <c r="ICK2" s="28"/>
      <c r="ICL2" s="28"/>
      <c r="ICM2" s="28"/>
      <c r="ICN2" s="28"/>
      <c r="ICO2" s="28"/>
      <c r="ICP2" s="28"/>
      <c r="ICQ2" s="28"/>
      <c r="ICR2" s="28"/>
      <c r="ICS2" s="28"/>
      <c r="ICT2" s="28"/>
      <c r="ICU2" s="28"/>
      <c r="ICV2" s="28"/>
      <c r="ICW2" s="28"/>
      <c r="ICX2" s="28"/>
      <c r="ICY2" s="28"/>
      <c r="ICZ2" s="28"/>
      <c r="IDA2" s="28"/>
      <c r="IDB2" s="28"/>
      <c r="IDC2" s="28"/>
      <c r="IDD2" s="28"/>
      <c r="IDE2" s="28"/>
      <c r="IDF2" s="28"/>
      <c r="IDG2" s="28"/>
      <c r="IDH2" s="28"/>
      <c r="IDI2" s="28"/>
      <c r="IDJ2" s="28"/>
      <c r="IDK2" s="28"/>
      <c r="IDL2" s="28"/>
      <c r="IDM2" s="28"/>
      <c r="IDN2" s="28"/>
      <c r="IDO2" s="28"/>
      <c r="IDP2" s="28"/>
      <c r="IDQ2" s="28"/>
      <c r="IDR2" s="28"/>
      <c r="IDS2" s="28"/>
      <c r="IDT2" s="28"/>
      <c r="IDU2" s="28"/>
      <c r="IDV2" s="28"/>
      <c r="IDW2" s="28"/>
      <c r="IDX2" s="28"/>
      <c r="IDY2" s="28"/>
      <c r="IDZ2" s="28"/>
      <c r="IEA2" s="28"/>
      <c r="IEB2" s="28"/>
      <c r="IEC2" s="28"/>
      <c r="IED2" s="28"/>
      <c r="IEE2" s="28"/>
      <c r="IEF2" s="28"/>
      <c r="IEG2" s="28"/>
      <c r="IEH2" s="28"/>
      <c r="IEI2" s="28"/>
      <c r="IEJ2" s="28"/>
      <c r="IEK2" s="28"/>
      <c r="IEL2" s="28"/>
      <c r="IEM2" s="28"/>
      <c r="IEN2" s="28"/>
      <c r="IEO2" s="28"/>
      <c r="IEP2" s="28"/>
      <c r="IEQ2" s="28"/>
      <c r="IER2" s="28"/>
      <c r="IES2" s="28"/>
      <c r="IET2" s="28"/>
      <c r="IEU2" s="28"/>
      <c r="IEV2" s="28"/>
      <c r="IEW2" s="28"/>
      <c r="IEX2" s="28"/>
      <c r="IEY2" s="28"/>
      <c r="IEZ2" s="28"/>
      <c r="IFA2" s="28"/>
      <c r="IFB2" s="28"/>
      <c r="IFC2" s="28"/>
      <c r="IFD2" s="28"/>
      <c r="IFE2" s="28"/>
      <c r="IFF2" s="28"/>
      <c r="IFG2" s="28"/>
      <c r="IFH2" s="28"/>
      <c r="IFI2" s="28"/>
      <c r="IFJ2" s="28"/>
      <c r="IFK2" s="28"/>
      <c r="IFL2" s="28"/>
      <c r="IFM2" s="28"/>
      <c r="IFN2" s="28"/>
      <c r="IFO2" s="28"/>
      <c r="IFP2" s="28"/>
      <c r="IFQ2" s="28"/>
      <c r="IFR2" s="28"/>
      <c r="IFS2" s="28"/>
      <c r="IFT2" s="28"/>
      <c r="IFU2" s="28"/>
      <c r="IFV2" s="28"/>
      <c r="IFW2" s="28"/>
      <c r="IFX2" s="28"/>
      <c r="IFY2" s="28"/>
      <c r="IFZ2" s="28"/>
      <c r="IGA2" s="28"/>
      <c r="IGB2" s="28"/>
      <c r="IGC2" s="28"/>
      <c r="IGD2" s="28"/>
      <c r="IGE2" s="28"/>
      <c r="IGF2" s="28"/>
      <c r="IGG2" s="28"/>
      <c r="IGH2" s="28"/>
      <c r="IGI2" s="28"/>
      <c r="IGJ2" s="28"/>
      <c r="IGK2" s="28"/>
      <c r="IGL2" s="28"/>
      <c r="IGM2" s="28"/>
      <c r="IGN2" s="28"/>
      <c r="IGO2" s="28"/>
      <c r="IGP2" s="28"/>
      <c r="IGQ2" s="28"/>
      <c r="IGR2" s="28"/>
      <c r="IGS2" s="28"/>
      <c r="IGT2" s="28"/>
      <c r="IGU2" s="28"/>
      <c r="IGV2" s="28"/>
      <c r="IGW2" s="28"/>
      <c r="IGX2" s="28"/>
      <c r="IGY2" s="28"/>
      <c r="IGZ2" s="28"/>
      <c r="IHA2" s="28"/>
      <c r="IHB2" s="28"/>
      <c r="IHC2" s="28"/>
      <c r="IHD2" s="28"/>
      <c r="IHE2" s="28"/>
      <c r="IHF2" s="28"/>
      <c r="IHG2" s="28"/>
      <c r="IHH2" s="28"/>
      <c r="IHI2" s="28"/>
      <c r="IHJ2" s="28"/>
      <c r="IHK2" s="28"/>
      <c r="IHL2" s="28"/>
      <c r="IHM2" s="28"/>
      <c r="IHN2" s="28"/>
      <c r="IHO2" s="28"/>
      <c r="IHP2" s="28"/>
      <c r="IHQ2" s="28"/>
      <c r="IHR2" s="28"/>
      <c r="IHS2" s="28"/>
      <c r="IHT2" s="28"/>
      <c r="IHU2" s="28"/>
      <c r="IHV2" s="28"/>
      <c r="IHW2" s="28"/>
      <c r="IHX2" s="28"/>
      <c r="IHY2" s="28"/>
      <c r="IHZ2" s="28"/>
      <c r="IIA2" s="28"/>
      <c r="IIB2" s="28"/>
      <c r="IIC2" s="28"/>
      <c r="IID2" s="28"/>
      <c r="IIE2" s="28"/>
      <c r="IIF2" s="28"/>
      <c r="IIG2" s="28"/>
      <c r="IIH2" s="28"/>
      <c r="III2" s="28"/>
      <c r="IIJ2" s="28"/>
      <c r="IIK2" s="28"/>
      <c r="IIL2" s="28"/>
      <c r="IIM2" s="28"/>
      <c r="IIN2" s="28"/>
      <c r="IIO2" s="28"/>
      <c r="IIP2" s="28"/>
      <c r="IIQ2" s="28"/>
      <c r="IIR2" s="28"/>
      <c r="IIS2" s="28"/>
      <c r="IIT2" s="28"/>
      <c r="IIU2" s="28"/>
      <c r="IIV2" s="28"/>
      <c r="IIW2" s="28"/>
      <c r="IIX2" s="28"/>
      <c r="IIY2" s="28"/>
      <c r="IIZ2" s="28"/>
      <c r="IJA2" s="28"/>
      <c r="IJB2" s="28"/>
      <c r="IJC2" s="28"/>
      <c r="IJD2" s="28"/>
      <c r="IJE2" s="28"/>
      <c r="IJF2" s="28"/>
      <c r="IJG2" s="28"/>
      <c r="IJH2" s="28"/>
      <c r="IJI2" s="28"/>
      <c r="IJJ2" s="28"/>
      <c r="IJK2" s="28"/>
      <c r="IJL2" s="28"/>
      <c r="IJM2" s="28"/>
      <c r="IJN2" s="28"/>
      <c r="IJO2" s="28"/>
      <c r="IJP2" s="28"/>
      <c r="IJQ2" s="28"/>
      <c r="IJR2" s="28"/>
      <c r="IJS2" s="28"/>
      <c r="IJT2" s="28"/>
      <c r="IJU2" s="28"/>
      <c r="IJV2" s="28"/>
      <c r="IJW2" s="28"/>
      <c r="IJX2" s="28"/>
      <c r="IJY2" s="28"/>
      <c r="IJZ2" s="28"/>
      <c r="IKA2" s="28"/>
      <c r="IKB2" s="28"/>
      <c r="IKC2" s="28"/>
      <c r="IKD2" s="28"/>
      <c r="IKE2" s="28"/>
      <c r="IKF2" s="28"/>
      <c r="IKG2" s="28"/>
      <c r="IKH2" s="28"/>
      <c r="IKI2" s="28"/>
      <c r="IKJ2" s="28"/>
      <c r="IKK2" s="28"/>
      <c r="IKL2" s="28"/>
      <c r="IKM2" s="28"/>
      <c r="IKN2" s="28"/>
      <c r="IKO2" s="28"/>
      <c r="IKP2" s="28"/>
      <c r="IKQ2" s="28"/>
      <c r="IKR2" s="28"/>
      <c r="IKS2" s="28"/>
      <c r="IKT2" s="28"/>
      <c r="IKU2" s="28"/>
      <c r="IKV2" s="28"/>
      <c r="IKW2" s="28"/>
      <c r="IKX2" s="28"/>
      <c r="IKY2" s="28"/>
      <c r="IKZ2" s="28"/>
      <c r="ILA2" s="28"/>
      <c r="ILB2" s="28"/>
      <c r="ILC2" s="28"/>
      <c r="ILD2" s="28"/>
      <c r="ILE2" s="28"/>
      <c r="ILF2" s="28"/>
      <c r="ILG2" s="28"/>
      <c r="ILH2" s="28"/>
      <c r="ILI2" s="28"/>
      <c r="ILJ2" s="28"/>
      <c r="ILK2" s="28"/>
      <c r="ILL2" s="28"/>
      <c r="ILM2" s="28"/>
      <c r="ILN2" s="28"/>
      <c r="ILO2" s="28"/>
      <c r="ILP2" s="28"/>
      <c r="ILQ2" s="28"/>
      <c r="ILR2" s="28"/>
      <c r="ILS2" s="28"/>
      <c r="ILT2" s="28"/>
      <c r="ILU2" s="28"/>
      <c r="ILV2" s="28"/>
      <c r="ILW2" s="28"/>
      <c r="ILX2" s="28"/>
      <c r="ILY2" s="28"/>
      <c r="ILZ2" s="28"/>
      <c r="IMA2" s="28"/>
      <c r="IMB2" s="28"/>
      <c r="IMC2" s="28"/>
      <c r="IMD2" s="28"/>
      <c r="IME2" s="28"/>
      <c r="IMF2" s="28"/>
      <c r="IMG2" s="28"/>
      <c r="IMH2" s="28"/>
      <c r="IMI2" s="28"/>
      <c r="IMJ2" s="28"/>
      <c r="IMK2" s="28"/>
      <c r="IML2" s="28"/>
      <c r="IMM2" s="28"/>
      <c r="IMN2" s="28"/>
      <c r="IMO2" s="28"/>
      <c r="IMP2" s="28"/>
      <c r="IMQ2" s="28"/>
      <c r="IMR2" s="28"/>
      <c r="IMS2" s="28"/>
      <c r="IMT2" s="28"/>
      <c r="IMU2" s="28"/>
      <c r="IMV2" s="28"/>
      <c r="IMW2" s="28"/>
      <c r="IMX2" s="28"/>
      <c r="IMY2" s="28"/>
      <c r="IMZ2" s="28"/>
      <c r="INA2" s="28"/>
      <c r="INB2" s="28"/>
      <c r="INC2" s="28"/>
      <c r="IND2" s="28"/>
      <c r="INE2" s="28"/>
      <c r="INF2" s="28"/>
      <c r="ING2" s="28"/>
      <c r="INH2" s="28"/>
      <c r="INI2" s="28"/>
      <c r="INJ2" s="28"/>
      <c r="INK2" s="28"/>
      <c r="INL2" s="28"/>
      <c r="INM2" s="28"/>
      <c r="INN2" s="28"/>
      <c r="INO2" s="28"/>
      <c r="INP2" s="28"/>
      <c r="INQ2" s="28"/>
      <c r="INR2" s="28"/>
      <c r="INS2" s="28"/>
      <c r="INT2" s="28"/>
      <c r="INU2" s="28"/>
      <c r="INV2" s="28"/>
      <c r="INW2" s="28"/>
      <c r="INX2" s="28"/>
      <c r="INY2" s="28"/>
      <c r="INZ2" s="28"/>
      <c r="IOA2" s="28"/>
      <c r="IOB2" s="28"/>
      <c r="IOC2" s="28"/>
      <c r="IOD2" s="28"/>
      <c r="IOE2" s="28"/>
      <c r="IOF2" s="28"/>
      <c r="IOG2" s="28"/>
      <c r="IOH2" s="28"/>
      <c r="IOI2" s="28"/>
      <c r="IOJ2" s="28"/>
      <c r="IOK2" s="28"/>
      <c r="IOL2" s="28"/>
      <c r="IOM2" s="28"/>
      <c r="ION2" s="28"/>
      <c r="IOO2" s="28"/>
      <c r="IOP2" s="28"/>
      <c r="IOQ2" s="28"/>
      <c r="IOR2" s="28"/>
      <c r="IOS2" s="28"/>
      <c r="IOT2" s="28"/>
      <c r="IOU2" s="28"/>
      <c r="IOV2" s="28"/>
      <c r="IOW2" s="28"/>
      <c r="IOX2" s="28"/>
      <c r="IOY2" s="28"/>
      <c r="IOZ2" s="28"/>
      <c r="IPA2" s="28"/>
      <c r="IPB2" s="28"/>
      <c r="IPC2" s="28"/>
      <c r="IPD2" s="28"/>
      <c r="IPE2" s="28"/>
      <c r="IPF2" s="28"/>
      <c r="IPG2" s="28"/>
      <c r="IPH2" s="28"/>
      <c r="IPI2" s="28"/>
      <c r="IPJ2" s="28"/>
      <c r="IPK2" s="28"/>
      <c r="IPL2" s="28"/>
      <c r="IPM2" s="28"/>
      <c r="IPN2" s="28"/>
      <c r="IPO2" s="28"/>
      <c r="IPP2" s="28"/>
      <c r="IPQ2" s="28"/>
      <c r="IPR2" s="28"/>
      <c r="IPS2" s="28"/>
      <c r="IPT2" s="28"/>
      <c r="IPU2" s="28"/>
      <c r="IPV2" s="28"/>
      <c r="IPW2" s="28"/>
      <c r="IPX2" s="28"/>
      <c r="IPY2" s="28"/>
      <c r="IPZ2" s="28"/>
      <c r="IQA2" s="28"/>
      <c r="IQB2" s="28"/>
      <c r="IQC2" s="28"/>
      <c r="IQD2" s="28"/>
      <c r="IQE2" s="28"/>
      <c r="IQF2" s="28"/>
      <c r="IQG2" s="28"/>
      <c r="IQH2" s="28"/>
      <c r="IQI2" s="28"/>
      <c r="IQJ2" s="28"/>
      <c r="IQK2" s="28"/>
      <c r="IQL2" s="28"/>
      <c r="IQM2" s="28"/>
      <c r="IQN2" s="28"/>
      <c r="IQO2" s="28"/>
      <c r="IQP2" s="28"/>
      <c r="IQQ2" s="28"/>
      <c r="IQR2" s="28"/>
      <c r="IQS2" s="28"/>
      <c r="IQT2" s="28"/>
      <c r="IQU2" s="28"/>
      <c r="IQV2" s="28"/>
      <c r="IQW2" s="28"/>
      <c r="IQX2" s="28"/>
      <c r="IQY2" s="28"/>
      <c r="IQZ2" s="28"/>
      <c r="IRA2" s="28"/>
      <c r="IRB2" s="28"/>
      <c r="IRC2" s="28"/>
      <c r="IRD2" s="28"/>
      <c r="IRE2" s="28"/>
      <c r="IRF2" s="28"/>
      <c r="IRG2" s="28"/>
      <c r="IRH2" s="28"/>
      <c r="IRI2" s="28"/>
      <c r="IRJ2" s="28"/>
      <c r="IRK2" s="28"/>
      <c r="IRL2" s="28"/>
      <c r="IRM2" s="28"/>
      <c r="IRN2" s="28"/>
      <c r="IRO2" s="28"/>
      <c r="IRP2" s="28"/>
      <c r="IRQ2" s="28"/>
      <c r="IRR2" s="28"/>
      <c r="IRS2" s="28"/>
      <c r="IRT2" s="28"/>
      <c r="IRU2" s="28"/>
      <c r="IRV2" s="28"/>
      <c r="IRW2" s="28"/>
      <c r="IRX2" s="28"/>
      <c r="IRY2" s="28"/>
      <c r="IRZ2" s="28"/>
      <c r="ISA2" s="28"/>
      <c r="ISB2" s="28"/>
      <c r="ISC2" s="28"/>
      <c r="ISD2" s="28"/>
      <c r="ISE2" s="28"/>
      <c r="ISF2" s="28"/>
      <c r="ISG2" s="28"/>
      <c r="ISH2" s="28"/>
      <c r="ISI2" s="28"/>
      <c r="ISJ2" s="28"/>
      <c r="ISK2" s="28"/>
      <c r="ISL2" s="28"/>
      <c r="ISM2" s="28"/>
      <c r="ISN2" s="28"/>
      <c r="ISO2" s="28"/>
      <c r="ISP2" s="28"/>
      <c r="ISQ2" s="28"/>
      <c r="ISR2" s="28"/>
      <c r="ISS2" s="28"/>
      <c r="IST2" s="28"/>
      <c r="ISU2" s="28"/>
      <c r="ISV2" s="28"/>
      <c r="ISW2" s="28"/>
      <c r="ISX2" s="28"/>
      <c r="ISY2" s="28"/>
      <c r="ISZ2" s="28"/>
      <c r="ITA2" s="28"/>
      <c r="ITB2" s="28"/>
      <c r="ITC2" s="28"/>
      <c r="ITD2" s="28"/>
      <c r="ITE2" s="28"/>
      <c r="ITF2" s="28"/>
      <c r="ITG2" s="28"/>
      <c r="ITH2" s="28"/>
      <c r="ITI2" s="28"/>
      <c r="ITJ2" s="28"/>
      <c r="ITK2" s="28"/>
      <c r="ITL2" s="28"/>
      <c r="ITM2" s="28"/>
      <c r="ITN2" s="28"/>
      <c r="ITO2" s="28"/>
      <c r="ITP2" s="28"/>
      <c r="ITQ2" s="28"/>
      <c r="ITR2" s="28"/>
      <c r="ITS2" s="28"/>
      <c r="ITT2" s="28"/>
      <c r="ITU2" s="28"/>
      <c r="ITV2" s="28"/>
      <c r="ITW2" s="28"/>
      <c r="ITX2" s="28"/>
      <c r="ITY2" s="28"/>
      <c r="ITZ2" s="28"/>
      <c r="IUA2" s="28"/>
      <c r="IUB2" s="28"/>
      <c r="IUC2" s="28"/>
      <c r="IUD2" s="28"/>
      <c r="IUE2" s="28"/>
      <c r="IUF2" s="28"/>
      <c r="IUG2" s="28"/>
      <c r="IUH2" s="28"/>
      <c r="IUI2" s="28"/>
      <c r="IUJ2" s="28"/>
      <c r="IUK2" s="28"/>
      <c r="IUL2" s="28"/>
      <c r="IUM2" s="28"/>
      <c r="IUN2" s="28"/>
      <c r="IUO2" s="28"/>
      <c r="IUP2" s="28"/>
      <c r="IUQ2" s="28"/>
      <c r="IUR2" s="28"/>
      <c r="IUS2" s="28"/>
      <c r="IUT2" s="28"/>
      <c r="IUU2" s="28"/>
      <c r="IUV2" s="28"/>
      <c r="IUW2" s="28"/>
      <c r="IUX2" s="28"/>
      <c r="IUY2" s="28"/>
      <c r="IUZ2" s="28"/>
      <c r="IVA2" s="28"/>
      <c r="IVB2" s="28"/>
      <c r="IVC2" s="28"/>
      <c r="IVD2" s="28"/>
      <c r="IVE2" s="28"/>
      <c r="IVF2" s="28"/>
      <c r="IVG2" s="28"/>
      <c r="IVH2" s="28"/>
      <c r="IVI2" s="28"/>
      <c r="IVJ2" s="28"/>
      <c r="IVK2" s="28"/>
      <c r="IVL2" s="28"/>
      <c r="IVM2" s="28"/>
      <c r="IVN2" s="28"/>
      <c r="IVO2" s="28"/>
      <c r="IVP2" s="28"/>
      <c r="IVQ2" s="28"/>
      <c r="IVR2" s="28"/>
      <c r="IVS2" s="28"/>
      <c r="IVT2" s="28"/>
      <c r="IVU2" s="28"/>
      <c r="IVV2" s="28"/>
      <c r="IVW2" s="28"/>
      <c r="IVX2" s="28"/>
      <c r="IVY2" s="28"/>
      <c r="IVZ2" s="28"/>
      <c r="IWA2" s="28"/>
      <c r="IWB2" s="28"/>
      <c r="IWC2" s="28"/>
      <c r="IWD2" s="28"/>
      <c r="IWE2" s="28"/>
      <c r="IWF2" s="28"/>
      <c r="IWG2" s="28"/>
      <c r="IWH2" s="28"/>
      <c r="IWI2" s="28"/>
      <c r="IWJ2" s="28"/>
      <c r="IWK2" s="28"/>
      <c r="IWL2" s="28"/>
      <c r="IWM2" s="28"/>
      <c r="IWN2" s="28"/>
      <c r="IWO2" s="28"/>
      <c r="IWP2" s="28"/>
      <c r="IWQ2" s="28"/>
      <c r="IWR2" s="28"/>
      <c r="IWS2" s="28"/>
      <c r="IWT2" s="28"/>
      <c r="IWU2" s="28"/>
      <c r="IWV2" s="28"/>
      <c r="IWW2" s="28"/>
      <c r="IWX2" s="28"/>
      <c r="IWY2" s="28"/>
      <c r="IWZ2" s="28"/>
      <c r="IXA2" s="28"/>
      <c r="IXB2" s="28"/>
      <c r="IXC2" s="28"/>
      <c r="IXD2" s="28"/>
      <c r="IXE2" s="28"/>
      <c r="IXF2" s="28"/>
      <c r="IXG2" s="28"/>
      <c r="IXH2" s="28"/>
      <c r="IXI2" s="28"/>
      <c r="IXJ2" s="28"/>
      <c r="IXK2" s="28"/>
      <c r="IXL2" s="28"/>
      <c r="IXM2" s="28"/>
      <c r="IXN2" s="28"/>
      <c r="IXO2" s="28"/>
      <c r="IXP2" s="28"/>
      <c r="IXQ2" s="28"/>
      <c r="IXR2" s="28"/>
      <c r="IXS2" s="28"/>
      <c r="IXT2" s="28"/>
      <c r="IXU2" s="28"/>
      <c r="IXV2" s="28"/>
      <c r="IXW2" s="28"/>
      <c r="IXX2" s="28"/>
      <c r="IXY2" s="28"/>
      <c r="IXZ2" s="28"/>
      <c r="IYA2" s="28"/>
      <c r="IYB2" s="28"/>
      <c r="IYC2" s="28"/>
      <c r="IYD2" s="28"/>
      <c r="IYE2" s="28"/>
      <c r="IYF2" s="28"/>
      <c r="IYG2" s="28"/>
      <c r="IYH2" s="28"/>
      <c r="IYI2" s="28"/>
      <c r="IYJ2" s="28"/>
      <c r="IYK2" s="28"/>
      <c r="IYL2" s="28"/>
      <c r="IYM2" s="28"/>
      <c r="IYN2" s="28"/>
      <c r="IYO2" s="28"/>
      <c r="IYP2" s="28"/>
      <c r="IYQ2" s="28"/>
      <c r="IYR2" s="28"/>
      <c r="IYS2" s="28"/>
      <c r="IYT2" s="28"/>
      <c r="IYU2" s="28"/>
      <c r="IYV2" s="28"/>
      <c r="IYW2" s="28"/>
      <c r="IYX2" s="28"/>
      <c r="IYY2" s="28"/>
      <c r="IYZ2" s="28"/>
      <c r="IZA2" s="28"/>
      <c r="IZB2" s="28"/>
      <c r="IZC2" s="28"/>
      <c r="IZD2" s="28"/>
      <c r="IZE2" s="28"/>
      <c r="IZF2" s="28"/>
      <c r="IZG2" s="28"/>
      <c r="IZH2" s="28"/>
      <c r="IZI2" s="28"/>
      <c r="IZJ2" s="28"/>
      <c r="IZK2" s="28"/>
      <c r="IZL2" s="28"/>
      <c r="IZM2" s="28"/>
      <c r="IZN2" s="28"/>
      <c r="IZO2" s="28"/>
      <c r="IZP2" s="28"/>
      <c r="IZQ2" s="28"/>
      <c r="IZR2" s="28"/>
      <c r="IZS2" s="28"/>
      <c r="IZT2" s="28"/>
      <c r="IZU2" s="28"/>
      <c r="IZV2" s="28"/>
      <c r="IZW2" s="28"/>
      <c r="IZX2" s="28"/>
      <c r="IZY2" s="28"/>
      <c r="IZZ2" s="28"/>
      <c r="JAA2" s="28"/>
      <c r="JAB2" s="28"/>
      <c r="JAC2" s="28"/>
      <c r="JAD2" s="28"/>
      <c r="JAE2" s="28"/>
      <c r="JAF2" s="28"/>
      <c r="JAG2" s="28"/>
      <c r="JAH2" s="28"/>
      <c r="JAI2" s="28"/>
      <c r="JAJ2" s="28"/>
      <c r="JAK2" s="28"/>
      <c r="JAL2" s="28"/>
      <c r="JAM2" s="28"/>
      <c r="JAN2" s="28"/>
      <c r="JAO2" s="28"/>
      <c r="JAP2" s="28"/>
      <c r="JAQ2" s="28"/>
      <c r="JAR2" s="28"/>
      <c r="JAS2" s="28"/>
      <c r="JAT2" s="28"/>
      <c r="JAU2" s="28"/>
      <c r="JAV2" s="28"/>
      <c r="JAW2" s="28"/>
      <c r="JAX2" s="28"/>
      <c r="JAY2" s="28"/>
      <c r="JAZ2" s="28"/>
      <c r="JBA2" s="28"/>
      <c r="JBB2" s="28"/>
      <c r="JBC2" s="28"/>
      <c r="JBD2" s="28"/>
      <c r="JBE2" s="28"/>
      <c r="JBF2" s="28"/>
      <c r="JBG2" s="28"/>
      <c r="JBH2" s="28"/>
      <c r="JBI2" s="28"/>
      <c r="JBJ2" s="28"/>
      <c r="JBK2" s="28"/>
      <c r="JBL2" s="28"/>
      <c r="JBM2" s="28"/>
      <c r="JBN2" s="28"/>
      <c r="JBO2" s="28"/>
      <c r="JBP2" s="28"/>
      <c r="JBQ2" s="28"/>
      <c r="JBR2" s="28"/>
      <c r="JBS2" s="28"/>
      <c r="JBT2" s="28"/>
      <c r="JBU2" s="28"/>
      <c r="JBV2" s="28"/>
      <c r="JBW2" s="28"/>
      <c r="JBX2" s="28"/>
      <c r="JBY2" s="28"/>
      <c r="JBZ2" s="28"/>
      <c r="JCA2" s="28"/>
      <c r="JCB2" s="28"/>
      <c r="JCC2" s="28"/>
      <c r="JCD2" s="28"/>
      <c r="JCE2" s="28"/>
      <c r="JCF2" s="28"/>
      <c r="JCG2" s="28"/>
      <c r="JCH2" s="28"/>
      <c r="JCI2" s="28"/>
      <c r="JCJ2" s="28"/>
      <c r="JCK2" s="28"/>
      <c r="JCL2" s="28"/>
      <c r="JCM2" s="28"/>
      <c r="JCN2" s="28"/>
      <c r="JCO2" s="28"/>
      <c r="JCP2" s="28"/>
      <c r="JCQ2" s="28"/>
      <c r="JCR2" s="28"/>
      <c r="JCS2" s="28"/>
      <c r="JCT2" s="28"/>
      <c r="JCU2" s="28"/>
      <c r="JCV2" s="28"/>
      <c r="JCW2" s="28"/>
      <c r="JCX2" s="28"/>
      <c r="JCY2" s="28"/>
      <c r="JCZ2" s="28"/>
      <c r="JDA2" s="28"/>
      <c r="JDB2" s="28"/>
      <c r="JDC2" s="28"/>
      <c r="JDD2" s="28"/>
      <c r="JDE2" s="28"/>
      <c r="JDF2" s="28"/>
      <c r="JDG2" s="28"/>
      <c r="JDH2" s="28"/>
      <c r="JDI2" s="28"/>
      <c r="JDJ2" s="28"/>
      <c r="JDK2" s="28"/>
      <c r="JDL2" s="28"/>
      <c r="JDM2" s="28"/>
      <c r="JDN2" s="28"/>
      <c r="JDO2" s="28"/>
      <c r="JDP2" s="28"/>
      <c r="JDQ2" s="28"/>
      <c r="JDR2" s="28"/>
      <c r="JDS2" s="28"/>
      <c r="JDT2" s="28"/>
      <c r="JDU2" s="28"/>
      <c r="JDV2" s="28"/>
      <c r="JDW2" s="28"/>
      <c r="JDX2" s="28"/>
      <c r="JDY2" s="28"/>
      <c r="JDZ2" s="28"/>
      <c r="JEA2" s="28"/>
      <c r="JEB2" s="28"/>
      <c r="JEC2" s="28"/>
      <c r="JED2" s="28"/>
      <c r="JEE2" s="28"/>
      <c r="JEF2" s="28"/>
      <c r="JEG2" s="28"/>
      <c r="JEH2" s="28"/>
      <c r="JEI2" s="28"/>
      <c r="JEJ2" s="28"/>
      <c r="JEK2" s="28"/>
      <c r="JEL2" s="28"/>
      <c r="JEM2" s="28"/>
      <c r="JEN2" s="28"/>
      <c r="JEO2" s="28"/>
      <c r="JEP2" s="28"/>
      <c r="JEQ2" s="28"/>
      <c r="JER2" s="28"/>
      <c r="JES2" s="28"/>
      <c r="JET2" s="28"/>
      <c r="JEU2" s="28"/>
      <c r="JEV2" s="28"/>
      <c r="JEW2" s="28"/>
      <c r="JEX2" s="28"/>
      <c r="JEY2" s="28"/>
      <c r="JEZ2" s="28"/>
      <c r="JFA2" s="28"/>
      <c r="JFB2" s="28"/>
      <c r="JFC2" s="28"/>
      <c r="JFD2" s="28"/>
      <c r="JFE2" s="28"/>
      <c r="JFF2" s="28"/>
      <c r="JFG2" s="28"/>
      <c r="JFH2" s="28"/>
      <c r="JFI2" s="28"/>
      <c r="JFJ2" s="28"/>
      <c r="JFK2" s="28"/>
      <c r="JFL2" s="28"/>
      <c r="JFM2" s="28"/>
      <c r="JFN2" s="28"/>
      <c r="JFO2" s="28"/>
      <c r="JFP2" s="28"/>
      <c r="JFQ2" s="28"/>
      <c r="JFR2" s="28"/>
      <c r="JFS2" s="28"/>
      <c r="JFT2" s="28"/>
      <c r="JFU2" s="28"/>
      <c r="JFV2" s="28"/>
      <c r="JFW2" s="28"/>
      <c r="JFX2" s="28"/>
      <c r="JFY2" s="28"/>
      <c r="JFZ2" s="28"/>
      <c r="JGA2" s="28"/>
      <c r="JGB2" s="28"/>
      <c r="JGC2" s="28"/>
      <c r="JGD2" s="28"/>
      <c r="JGE2" s="28"/>
      <c r="JGF2" s="28"/>
      <c r="JGG2" s="28"/>
      <c r="JGH2" s="28"/>
      <c r="JGI2" s="28"/>
      <c r="JGJ2" s="28"/>
      <c r="JGK2" s="28"/>
      <c r="JGL2" s="28"/>
      <c r="JGM2" s="28"/>
      <c r="JGN2" s="28"/>
      <c r="JGO2" s="28"/>
      <c r="JGP2" s="28"/>
      <c r="JGQ2" s="28"/>
      <c r="JGR2" s="28"/>
      <c r="JGS2" s="28"/>
      <c r="JGT2" s="28"/>
      <c r="JGU2" s="28"/>
      <c r="JGV2" s="28"/>
      <c r="JGW2" s="28"/>
      <c r="JGX2" s="28"/>
      <c r="JGY2" s="28"/>
      <c r="JGZ2" s="28"/>
      <c r="JHA2" s="28"/>
      <c r="JHB2" s="28"/>
      <c r="JHC2" s="28"/>
      <c r="JHD2" s="28"/>
      <c r="JHE2" s="28"/>
      <c r="JHF2" s="28"/>
      <c r="JHG2" s="28"/>
      <c r="JHH2" s="28"/>
      <c r="JHI2" s="28"/>
      <c r="JHJ2" s="28"/>
      <c r="JHK2" s="28"/>
      <c r="JHL2" s="28"/>
      <c r="JHM2" s="28"/>
      <c r="JHN2" s="28"/>
      <c r="JHO2" s="28"/>
      <c r="JHP2" s="28"/>
      <c r="JHQ2" s="28"/>
      <c r="JHR2" s="28"/>
      <c r="JHS2" s="28"/>
      <c r="JHT2" s="28"/>
      <c r="JHU2" s="28"/>
      <c r="JHV2" s="28"/>
      <c r="JHW2" s="28"/>
      <c r="JHX2" s="28"/>
      <c r="JHY2" s="28"/>
      <c r="JHZ2" s="28"/>
      <c r="JIA2" s="28"/>
      <c r="JIB2" s="28"/>
      <c r="JIC2" s="28"/>
      <c r="JID2" s="28"/>
      <c r="JIE2" s="28"/>
      <c r="JIF2" s="28"/>
      <c r="JIG2" s="28"/>
      <c r="JIH2" s="28"/>
      <c r="JII2" s="28"/>
      <c r="JIJ2" s="28"/>
      <c r="JIK2" s="28"/>
      <c r="JIL2" s="28"/>
      <c r="JIM2" s="28"/>
      <c r="JIN2" s="28"/>
      <c r="JIO2" s="28"/>
      <c r="JIP2" s="28"/>
      <c r="JIQ2" s="28"/>
      <c r="JIR2" s="28"/>
      <c r="JIS2" s="28"/>
      <c r="JIT2" s="28"/>
      <c r="JIU2" s="28"/>
      <c r="JIV2" s="28"/>
      <c r="JIW2" s="28"/>
      <c r="JIX2" s="28"/>
      <c r="JIY2" s="28"/>
      <c r="JIZ2" s="28"/>
      <c r="JJA2" s="28"/>
      <c r="JJB2" s="28"/>
      <c r="JJC2" s="28"/>
      <c r="JJD2" s="28"/>
      <c r="JJE2" s="28"/>
      <c r="JJF2" s="28"/>
      <c r="JJG2" s="28"/>
      <c r="JJH2" s="28"/>
      <c r="JJI2" s="28"/>
      <c r="JJJ2" s="28"/>
      <c r="JJK2" s="28"/>
      <c r="JJL2" s="28"/>
      <c r="JJM2" s="28"/>
      <c r="JJN2" s="28"/>
      <c r="JJO2" s="28"/>
      <c r="JJP2" s="28"/>
      <c r="JJQ2" s="28"/>
      <c r="JJR2" s="28"/>
      <c r="JJS2" s="28"/>
      <c r="JJT2" s="28"/>
      <c r="JJU2" s="28"/>
      <c r="JJV2" s="28"/>
      <c r="JJW2" s="28"/>
      <c r="JJX2" s="28"/>
      <c r="JJY2" s="28"/>
      <c r="JJZ2" s="28"/>
      <c r="JKA2" s="28"/>
      <c r="JKB2" s="28"/>
      <c r="JKC2" s="28"/>
      <c r="JKD2" s="28"/>
      <c r="JKE2" s="28"/>
      <c r="JKF2" s="28"/>
      <c r="JKG2" s="28"/>
      <c r="JKH2" s="28"/>
      <c r="JKI2" s="28"/>
      <c r="JKJ2" s="28"/>
      <c r="JKK2" s="28"/>
      <c r="JKL2" s="28"/>
      <c r="JKM2" s="28"/>
      <c r="JKN2" s="28"/>
      <c r="JKO2" s="28"/>
      <c r="JKP2" s="28"/>
      <c r="JKQ2" s="28"/>
      <c r="JKR2" s="28"/>
      <c r="JKS2" s="28"/>
      <c r="JKT2" s="28"/>
      <c r="JKU2" s="28"/>
      <c r="JKV2" s="28"/>
      <c r="JKW2" s="28"/>
      <c r="JKX2" s="28"/>
      <c r="JKY2" s="28"/>
      <c r="JKZ2" s="28"/>
      <c r="JLA2" s="28"/>
      <c r="JLB2" s="28"/>
      <c r="JLC2" s="28"/>
      <c r="JLD2" s="28"/>
      <c r="JLE2" s="28"/>
      <c r="JLF2" s="28"/>
      <c r="JLG2" s="28"/>
      <c r="JLH2" s="28"/>
      <c r="JLI2" s="28"/>
      <c r="JLJ2" s="28"/>
      <c r="JLK2" s="28"/>
      <c r="JLL2" s="28"/>
      <c r="JLM2" s="28"/>
      <c r="JLN2" s="28"/>
      <c r="JLO2" s="28"/>
      <c r="JLP2" s="28"/>
      <c r="JLQ2" s="28"/>
      <c r="JLR2" s="28"/>
      <c r="JLS2" s="28"/>
      <c r="JLT2" s="28"/>
      <c r="JLU2" s="28"/>
      <c r="JLV2" s="28"/>
      <c r="JLW2" s="28"/>
      <c r="JLX2" s="28"/>
      <c r="JLY2" s="28"/>
      <c r="JLZ2" s="28"/>
      <c r="JMA2" s="28"/>
      <c r="JMB2" s="28"/>
      <c r="JMC2" s="28"/>
      <c r="JMD2" s="28"/>
      <c r="JME2" s="28"/>
      <c r="JMF2" s="28"/>
      <c r="JMG2" s="28"/>
      <c r="JMH2" s="28"/>
      <c r="JMI2" s="28"/>
      <c r="JMJ2" s="28"/>
      <c r="JMK2" s="28"/>
      <c r="JML2" s="28"/>
      <c r="JMM2" s="28"/>
      <c r="JMN2" s="28"/>
      <c r="JMO2" s="28"/>
      <c r="JMP2" s="28"/>
      <c r="JMQ2" s="28"/>
      <c r="JMR2" s="28"/>
      <c r="JMS2" s="28"/>
      <c r="JMT2" s="28"/>
      <c r="JMU2" s="28"/>
      <c r="JMV2" s="28"/>
      <c r="JMW2" s="28"/>
      <c r="JMX2" s="28"/>
      <c r="JMY2" s="28"/>
      <c r="JMZ2" s="28"/>
      <c r="JNA2" s="28"/>
      <c r="JNB2" s="28"/>
      <c r="JNC2" s="28"/>
      <c r="JND2" s="28"/>
      <c r="JNE2" s="28"/>
      <c r="JNF2" s="28"/>
      <c r="JNG2" s="28"/>
      <c r="JNH2" s="28"/>
      <c r="JNI2" s="28"/>
      <c r="JNJ2" s="28"/>
      <c r="JNK2" s="28"/>
      <c r="JNL2" s="28"/>
      <c r="JNM2" s="28"/>
      <c r="JNN2" s="28"/>
      <c r="JNO2" s="28"/>
      <c r="JNP2" s="28"/>
      <c r="JNQ2" s="28"/>
      <c r="JNR2" s="28"/>
      <c r="JNS2" s="28"/>
      <c r="JNT2" s="28"/>
      <c r="JNU2" s="28"/>
      <c r="JNV2" s="28"/>
      <c r="JNW2" s="28"/>
      <c r="JNX2" s="28"/>
      <c r="JNY2" s="28"/>
      <c r="JNZ2" s="28"/>
      <c r="JOA2" s="28"/>
      <c r="JOB2" s="28"/>
      <c r="JOC2" s="28"/>
      <c r="JOD2" s="28"/>
      <c r="JOE2" s="28"/>
      <c r="JOF2" s="28"/>
      <c r="JOG2" s="28"/>
      <c r="JOH2" s="28"/>
      <c r="JOI2" s="28"/>
      <c r="JOJ2" s="28"/>
      <c r="JOK2" s="28"/>
      <c r="JOL2" s="28"/>
      <c r="JOM2" s="28"/>
      <c r="JON2" s="28"/>
      <c r="JOO2" s="28"/>
      <c r="JOP2" s="28"/>
      <c r="JOQ2" s="28"/>
      <c r="JOR2" s="28"/>
      <c r="JOS2" s="28"/>
      <c r="JOT2" s="28"/>
      <c r="JOU2" s="28"/>
      <c r="JOV2" s="28"/>
      <c r="JOW2" s="28"/>
      <c r="JOX2" s="28"/>
      <c r="JOY2" s="28"/>
      <c r="JOZ2" s="28"/>
      <c r="JPA2" s="28"/>
      <c r="JPB2" s="28"/>
      <c r="JPC2" s="28"/>
      <c r="JPD2" s="28"/>
      <c r="JPE2" s="28"/>
      <c r="JPF2" s="28"/>
      <c r="JPG2" s="28"/>
      <c r="JPH2" s="28"/>
      <c r="JPI2" s="28"/>
      <c r="JPJ2" s="28"/>
      <c r="JPK2" s="28"/>
      <c r="JPL2" s="28"/>
      <c r="JPM2" s="28"/>
      <c r="JPN2" s="28"/>
      <c r="JPO2" s="28"/>
      <c r="JPP2" s="28"/>
      <c r="JPQ2" s="28"/>
      <c r="JPR2" s="28"/>
      <c r="JPS2" s="28"/>
      <c r="JPT2" s="28"/>
      <c r="JPU2" s="28"/>
      <c r="JPV2" s="28"/>
      <c r="JPW2" s="28"/>
      <c r="JPX2" s="28"/>
      <c r="JPY2" s="28"/>
      <c r="JPZ2" s="28"/>
      <c r="JQA2" s="28"/>
      <c r="JQB2" s="28"/>
      <c r="JQC2" s="28"/>
      <c r="JQD2" s="28"/>
      <c r="JQE2" s="28"/>
      <c r="JQF2" s="28"/>
      <c r="JQG2" s="28"/>
      <c r="JQH2" s="28"/>
      <c r="JQI2" s="28"/>
      <c r="JQJ2" s="28"/>
      <c r="JQK2" s="28"/>
      <c r="JQL2" s="28"/>
      <c r="JQM2" s="28"/>
      <c r="JQN2" s="28"/>
      <c r="JQO2" s="28"/>
      <c r="JQP2" s="28"/>
      <c r="JQQ2" s="28"/>
      <c r="JQR2" s="28"/>
      <c r="JQS2" s="28"/>
      <c r="JQT2" s="28"/>
      <c r="JQU2" s="28"/>
      <c r="JQV2" s="28"/>
      <c r="JQW2" s="28"/>
      <c r="JQX2" s="28"/>
      <c r="JQY2" s="28"/>
      <c r="JQZ2" s="28"/>
      <c r="JRA2" s="28"/>
      <c r="JRB2" s="28"/>
      <c r="JRC2" s="28"/>
      <c r="JRD2" s="28"/>
      <c r="JRE2" s="28"/>
      <c r="JRF2" s="28"/>
      <c r="JRG2" s="28"/>
      <c r="JRH2" s="28"/>
      <c r="JRI2" s="28"/>
      <c r="JRJ2" s="28"/>
      <c r="JRK2" s="28"/>
      <c r="JRL2" s="28"/>
      <c r="JRM2" s="28"/>
      <c r="JRN2" s="28"/>
      <c r="JRO2" s="28"/>
      <c r="JRP2" s="28"/>
      <c r="JRQ2" s="28"/>
      <c r="JRR2" s="28"/>
      <c r="JRS2" s="28"/>
      <c r="JRT2" s="28"/>
      <c r="JRU2" s="28"/>
      <c r="JRV2" s="28"/>
      <c r="JRW2" s="28"/>
      <c r="JRX2" s="28"/>
      <c r="JRY2" s="28"/>
      <c r="JRZ2" s="28"/>
      <c r="JSA2" s="28"/>
      <c r="JSB2" s="28"/>
      <c r="JSC2" s="28"/>
      <c r="JSD2" s="28"/>
      <c r="JSE2" s="28"/>
      <c r="JSF2" s="28"/>
      <c r="JSG2" s="28"/>
      <c r="JSH2" s="28"/>
      <c r="JSI2" s="28"/>
      <c r="JSJ2" s="28"/>
      <c r="JSK2" s="28"/>
      <c r="JSL2" s="28"/>
      <c r="JSM2" s="28"/>
      <c r="JSN2" s="28"/>
      <c r="JSO2" s="28"/>
      <c r="JSP2" s="28"/>
      <c r="JSQ2" s="28"/>
      <c r="JSR2" s="28"/>
      <c r="JSS2" s="28"/>
      <c r="JST2" s="28"/>
      <c r="JSU2" s="28"/>
      <c r="JSV2" s="28"/>
      <c r="JSW2" s="28"/>
      <c r="JSX2" s="28"/>
      <c r="JSY2" s="28"/>
      <c r="JSZ2" s="28"/>
      <c r="JTA2" s="28"/>
      <c r="JTB2" s="28"/>
      <c r="JTC2" s="28"/>
      <c r="JTD2" s="28"/>
      <c r="JTE2" s="28"/>
      <c r="JTF2" s="28"/>
      <c r="JTG2" s="28"/>
      <c r="JTH2" s="28"/>
      <c r="JTI2" s="28"/>
      <c r="JTJ2" s="28"/>
      <c r="JTK2" s="28"/>
      <c r="JTL2" s="28"/>
      <c r="JTM2" s="28"/>
      <c r="JTN2" s="28"/>
      <c r="JTO2" s="28"/>
      <c r="JTP2" s="28"/>
      <c r="JTQ2" s="28"/>
      <c r="JTR2" s="28"/>
      <c r="JTS2" s="28"/>
      <c r="JTT2" s="28"/>
      <c r="JTU2" s="28"/>
      <c r="JTV2" s="28"/>
      <c r="JTW2" s="28"/>
      <c r="JTX2" s="28"/>
      <c r="JTY2" s="28"/>
      <c r="JTZ2" s="28"/>
      <c r="JUA2" s="28"/>
      <c r="JUB2" s="28"/>
      <c r="JUC2" s="28"/>
      <c r="JUD2" s="28"/>
      <c r="JUE2" s="28"/>
      <c r="JUF2" s="28"/>
      <c r="JUG2" s="28"/>
      <c r="JUH2" s="28"/>
      <c r="JUI2" s="28"/>
      <c r="JUJ2" s="28"/>
      <c r="JUK2" s="28"/>
      <c r="JUL2" s="28"/>
      <c r="JUM2" s="28"/>
      <c r="JUN2" s="28"/>
      <c r="JUO2" s="28"/>
      <c r="JUP2" s="28"/>
      <c r="JUQ2" s="28"/>
      <c r="JUR2" s="28"/>
      <c r="JUS2" s="28"/>
      <c r="JUT2" s="28"/>
      <c r="JUU2" s="28"/>
      <c r="JUV2" s="28"/>
      <c r="JUW2" s="28"/>
      <c r="JUX2" s="28"/>
      <c r="JUY2" s="28"/>
      <c r="JUZ2" s="28"/>
      <c r="JVA2" s="28"/>
      <c r="JVB2" s="28"/>
      <c r="JVC2" s="28"/>
      <c r="JVD2" s="28"/>
      <c r="JVE2" s="28"/>
      <c r="JVF2" s="28"/>
      <c r="JVG2" s="28"/>
      <c r="JVH2" s="28"/>
      <c r="JVI2" s="28"/>
      <c r="JVJ2" s="28"/>
      <c r="JVK2" s="28"/>
      <c r="JVL2" s="28"/>
      <c r="JVM2" s="28"/>
      <c r="JVN2" s="28"/>
      <c r="JVO2" s="28"/>
      <c r="JVP2" s="28"/>
      <c r="JVQ2" s="28"/>
      <c r="JVR2" s="28"/>
      <c r="JVS2" s="28"/>
      <c r="JVT2" s="28"/>
      <c r="JVU2" s="28"/>
      <c r="JVV2" s="28"/>
      <c r="JVW2" s="28"/>
      <c r="JVX2" s="28"/>
      <c r="JVY2" s="28"/>
      <c r="JVZ2" s="28"/>
      <c r="JWA2" s="28"/>
      <c r="JWB2" s="28"/>
      <c r="JWC2" s="28"/>
      <c r="JWD2" s="28"/>
      <c r="JWE2" s="28"/>
      <c r="JWF2" s="28"/>
      <c r="JWG2" s="28"/>
      <c r="JWH2" s="28"/>
      <c r="JWI2" s="28"/>
      <c r="JWJ2" s="28"/>
      <c r="JWK2" s="28"/>
      <c r="JWL2" s="28"/>
      <c r="JWM2" s="28"/>
      <c r="JWN2" s="28"/>
      <c r="JWO2" s="28"/>
      <c r="JWP2" s="28"/>
      <c r="JWQ2" s="28"/>
      <c r="JWR2" s="28"/>
      <c r="JWS2" s="28"/>
      <c r="JWT2" s="28"/>
      <c r="JWU2" s="28"/>
      <c r="JWV2" s="28"/>
      <c r="JWW2" s="28"/>
      <c r="JWX2" s="28"/>
      <c r="JWY2" s="28"/>
      <c r="JWZ2" s="28"/>
      <c r="JXA2" s="28"/>
      <c r="JXB2" s="28"/>
      <c r="JXC2" s="28"/>
      <c r="JXD2" s="28"/>
      <c r="JXE2" s="28"/>
      <c r="JXF2" s="28"/>
      <c r="JXG2" s="28"/>
      <c r="JXH2" s="28"/>
      <c r="JXI2" s="28"/>
      <c r="JXJ2" s="28"/>
      <c r="JXK2" s="28"/>
      <c r="JXL2" s="28"/>
      <c r="JXM2" s="28"/>
      <c r="JXN2" s="28"/>
      <c r="JXO2" s="28"/>
      <c r="JXP2" s="28"/>
      <c r="JXQ2" s="28"/>
      <c r="JXR2" s="28"/>
      <c r="JXS2" s="28"/>
      <c r="JXT2" s="28"/>
      <c r="JXU2" s="28"/>
      <c r="JXV2" s="28"/>
      <c r="JXW2" s="28"/>
      <c r="JXX2" s="28"/>
      <c r="JXY2" s="28"/>
      <c r="JXZ2" s="28"/>
      <c r="JYA2" s="28"/>
      <c r="JYB2" s="28"/>
      <c r="JYC2" s="28"/>
      <c r="JYD2" s="28"/>
      <c r="JYE2" s="28"/>
      <c r="JYF2" s="28"/>
      <c r="JYG2" s="28"/>
      <c r="JYH2" s="28"/>
      <c r="JYI2" s="28"/>
      <c r="JYJ2" s="28"/>
      <c r="JYK2" s="28"/>
      <c r="JYL2" s="28"/>
      <c r="JYM2" s="28"/>
      <c r="JYN2" s="28"/>
      <c r="JYO2" s="28"/>
      <c r="JYP2" s="28"/>
      <c r="JYQ2" s="28"/>
      <c r="JYR2" s="28"/>
      <c r="JYS2" s="28"/>
      <c r="JYT2" s="28"/>
      <c r="JYU2" s="28"/>
      <c r="JYV2" s="28"/>
      <c r="JYW2" s="28"/>
      <c r="JYX2" s="28"/>
      <c r="JYY2" s="28"/>
      <c r="JYZ2" s="28"/>
      <c r="JZA2" s="28"/>
      <c r="JZB2" s="28"/>
      <c r="JZC2" s="28"/>
      <c r="JZD2" s="28"/>
      <c r="JZE2" s="28"/>
      <c r="JZF2" s="28"/>
      <c r="JZG2" s="28"/>
      <c r="JZH2" s="28"/>
      <c r="JZI2" s="28"/>
      <c r="JZJ2" s="28"/>
      <c r="JZK2" s="28"/>
      <c r="JZL2" s="28"/>
      <c r="JZM2" s="28"/>
      <c r="JZN2" s="28"/>
      <c r="JZO2" s="28"/>
      <c r="JZP2" s="28"/>
      <c r="JZQ2" s="28"/>
      <c r="JZR2" s="28"/>
      <c r="JZS2" s="28"/>
      <c r="JZT2" s="28"/>
      <c r="JZU2" s="28"/>
      <c r="JZV2" s="28"/>
      <c r="JZW2" s="28"/>
      <c r="JZX2" s="28"/>
      <c r="JZY2" s="28"/>
      <c r="JZZ2" s="28"/>
      <c r="KAA2" s="28"/>
      <c r="KAB2" s="28"/>
      <c r="KAC2" s="28"/>
      <c r="KAD2" s="28"/>
      <c r="KAE2" s="28"/>
      <c r="KAF2" s="28"/>
      <c r="KAG2" s="28"/>
      <c r="KAH2" s="28"/>
      <c r="KAI2" s="28"/>
      <c r="KAJ2" s="28"/>
      <c r="KAK2" s="28"/>
      <c r="KAL2" s="28"/>
      <c r="KAM2" s="28"/>
      <c r="KAN2" s="28"/>
      <c r="KAO2" s="28"/>
      <c r="KAP2" s="28"/>
      <c r="KAQ2" s="28"/>
      <c r="KAR2" s="28"/>
      <c r="KAS2" s="28"/>
      <c r="KAT2" s="28"/>
      <c r="KAU2" s="28"/>
      <c r="KAV2" s="28"/>
      <c r="KAW2" s="28"/>
      <c r="KAX2" s="28"/>
      <c r="KAY2" s="28"/>
      <c r="KAZ2" s="28"/>
      <c r="KBA2" s="28"/>
      <c r="KBB2" s="28"/>
      <c r="KBC2" s="28"/>
      <c r="KBD2" s="28"/>
      <c r="KBE2" s="28"/>
      <c r="KBF2" s="28"/>
      <c r="KBG2" s="28"/>
      <c r="KBH2" s="28"/>
      <c r="KBI2" s="28"/>
      <c r="KBJ2" s="28"/>
      <c r="KBK2" s="28"/>
      <c r="KBL2" s="28"/>
      <c r="KBM2" s="28"/>
      <c r="KBN2" s="28"/>
      <c r="KBO2" s="28"/>
      <c r="KBP2" s="28"/>
      <c r="KBQ2" s="28"/>
      <c r="KBR2" s="28"/>
      <c r="KBS2" s="28"/>
      <c r="KBT2" s="28"/>
      <c r="KBU2" s="28"/>
      <c r="KBV2" s="28"/>
      <c r="KBW2" s="28"/>
      <c r="KBX2" s="28"/>
      <c r="KBY2" s="28"/>
      <c r="KBZ2" s="28"/>
      <c r="KCA2" s="28"/>
      <c r="KCB2" s="28"/>
      <c r="KCC2" s="28"/>
      <c r="KCD2" s="28"/>
      <c r="KCE2" s="28"/>
      <c r="KCF2" s="28"/>
      <c r="KCG2" s="28"/>
      <c r="KCH2" s="28"/>
      <c r="KCI2" s="28"/>
      <c r="KCJ2" s="28"/>
      <c r="KCK2" s="28"/>
      <c r="KCL2" s="28"/>
      <c r="KCM2" s="28"/>
      <c r="KCN2" s="28"/>
      <c r="KCO2" s="28"/>
      <c r="KCP2" s="28"/>
      <c r="KCQ2" s="28"/>
      <c r="KCR2" s="28"/>
      <c r="KCS2" s="28"/>
      <c r="KCT2" s="28"/>
      <c r="KCU2" s="28"/>
      <c r="KCV2" s="28"/>
      <c r="KCW2" s="28"/>
      <c r="KCX2" s="28"/>
      <c r="KCY2" s="28"/>
      <c r="KCZ2" s="28"/>
      <c r="KDA2" s="28"/>
      <c r="KDB2" s="28"/>
      <c r="KDC2" s="28"/>
      <c r="KDD2" s="28"/>
      <c r="KDE2" s="28"/>
      <c r="KDF2" s="28"/>
      <c r="KDG2" s="28"/>
      <c r="KDH2" s="28"/>
      <c r="KDI2" s="28"/>
      <c r="KDJ2" s="28"/>
      <c r="KDK2" s="28"/>
      <c r="KDL2" s="28"/>
      <c r="KDM2" s="28"/>
      <c r="KDN2" s="28"/>
      <c r="KDO2" s="28"/>
      <c r="KDP2" s="28"/>
      <c r="KDQ2" s="28"/>
      <c r="KDR2" s="28"/>
      <c r="KDS2" s="28"/>
      <c r="KDT2" s="28"/>
      <c r="KDU2" s="28"/>
      <c r="KDV2" s="28"/>
      <c r="KDW2" s="28"/>
      <c r="KDX2" s="28"/>
      <c r="KDY2" s="28"/>
      <c r="KDZ2" s="28"/>
      <c r="KEA2" s="28"/>
      <c r="KEB2" s="28"/>
      <c r="KEC2" s="28"/>
      <c r="KED2" s="28"/>
      <c r="KEE2" s="28"/>
      <c r="KEF2" s="28"/>
      <c r="KEG2" s="28"/>
      <c r="KEH2" s="28"/>
      <c r="KEI2" s="28"/>
      <c r="KEJ2" s="28"/>
      <c r="KEK2" s="28"/>
      <c r="KEL2" s="28"/>
      <c r="KEM2" s="28"/>
      <c r="KEN2" s="28"/>
      <c r="KEO2" s="28"/>
      <c r="KEP2" s="28"/>
      <c r="KEQ2" s="28"/>
      <c r="KER2" s="28"/>
      <c r="KES2" s="28"/>
      <c r="KET2" s="28"/>
      <c r="KEU2" s="28"/>
      <c r="KEV2" s="28"/>
      <c r="KEW2" s="28"/>
      <c r="KEX2" s="28"/>
      <c r="KEY2" s="28"/>
      <c r="KEZ2" s="28"/>
      <c r="KFA2" s="28"/>
      <c r="KFB2" s="28"/>
      <c r="KFC2" s="28"/>
      <c r="KFD2" s="28"/>
      <c r="KFE2" s="28"/>
      <c r="KFF2" s="28"/>
      <c r="KFG2" s="28"/>
      <c r="KFH2" s="28"/>
      <c r="KFI2" s="28"/>
      <c r="KFJ2" s="28"/>
      <c r="KFK2" s="28"/>
      <c r="KFL2" s="28"/>
      <c r="KFM2" s="28"/>
      <c r="KFN2" s="28"/>
      <c r="KFO2" s="28"/>
      <c r="KFP2" s="28"/>
      <c r="KFQ2" s="28"/>
      <c r="KFR2" s="28"/>
      <c r="KFS2" s="28"/>
      <c r="KFT2" s="28"/>
      <c r="KFU2" s="28"/>
      <c r="KFV2" s="28"/>
      <c r="KFW2" s="28"/>
      <c r="KFX2" s="28"/>
      <c r="KFY2" s="28"/>
      <c r="KFZ2" s="28"/>
      <c r="KGA2" s="28"/>
      <c r="KGB2" s="28"/>
      <c r="KGC2" s="28"/>
      <c r="KGD2" s="28"/>
      <c r="KGE2" s="28"/>
      <c r="KGF2" s="28"/>
      <c r="KGG2" s="28"/>
      <c r="KGH2" s="28"/>
      <c r="KGI2" s="28"/>
      <c r="KGJ2" s="28"/>
      <c r="KGK2" s="28"/>
      <c r="KGL2" s="28"/>
      <c r="KGM2" s="28"/>
      <c r="KGN2" s="28"/>
      <c r="KGO2" s="28"/>
      <c r="KGP2" s="28"/>
      <c r="KGQ2" s="28"/>
      <c r="KGR2" s="28"/>
      <c r="KGS2" s="28"/>
      <c r="KGT2" s="28"/>
      <c r="KGU2" s="28"/>
      <c r="KGV2" s="28"/>
      <c r="KGW2" s="28"/>
      <c r="KGX2" s="28"/>
      <c r="KGY2" s="28"/>
      <c r="KGZ2" s="28"/>
      <c r="KHA2" s="28"/>
      <c r="KHB2" s="28"/>
      <c r="KHC2" s="28"/>
      <c r="KHD2" s="28"/>
      <c r="KHE2" s="28"/>
      <c r="KHF2" s="28"/>
      <c r="KHG2" s="28"/>
      <c r="KHH2" s="28"/>
      <c r="KHI2" s="28"/>
      <c r="KHJ2" s="28"/>
      <c r="KHK2" s="28"/>
      <c r="KHL2" s="28"/>
      <c r="KHM2" s="28"/>
      <c r="KHN2" s="28"/>
      <c r="KHO2" s="28"/>
      <c r="KHP2" s="28"/>
      <c r="KHQ2" s="28"/>
      <c r="KHR2" s="28"/>
      <c r="KHS2" s="28"/>
      <c r="KHT2" s="28"/>
      <c r="KHU2" s="28"/>
      <c r="KHV2" s="28"/>
      <c r="KHW2" s="28"/>
      <c r="KHX2" s="28"/>
      <c r="KHY2" s="28"/>
      <c r="KHZ2" s="28"/>
      <c r="KIA2" s="28"/>
      <c r="KIB2" s="28"/>
      <c r="KIC2" s="28"/>
      <c r="KID2" s="28"/>
      <c r="KIE2" s="28"/>
      <c r="KIF2" s="28"/>
      <c r="KIG2" s="28"/>
      <c r="KIH2" s="28"/>
      <c r="KII2" s="28"/>
      <c r="KIJ2" s="28"/>
      <c r="KIK2" s="28"/>
      <c r="KIL2" s="28"/>
      <c r="KIM2" s="28"/>
      <c r="KIN2" s="28"/>
      <c r="KIO2" s="28"/>
      <c r="KIP2" s="28"/>
      <c r="KIQ2" s="28"/>
      <c r="KIR2" s="28"/>
      <c r="KIS2" s="28"/>
      <c r="KIT2" s="28"/>
      <c r="KIU2" s="28"/>
      <c r="KIV2" s="28"/>
      <c r="KIW2" s="28"/>
      <c r="KIX2" s="28"/>
      <c r="KIY2" s="28"/>
      <c r="KIZ2" s="28"/>
      <c r="KJA2" s="28"/>
      <c r="KJB2" s="28"/>
      <c r="KJC2" s="28"/>
      <c r="KJD2" s="28"/>
      <c r="KJE2" s="28"/>
      <c r="KJF2" s="28"/>
      <c r="KJG2" s="28"/>
      <c r="KJH2" s="28"/>
      <c r="KJI2" s="28"/>
      <c r="KJJ2" s="28"/>
      <c r="KJK2" s="28"/>
      <c r="KJL2" s="28"/>
      <c r="KJM2" s="28"/>
      <c r="KJN2" s="28"/>
      <c r="KJO2" s="28"/>
      <c r="KJP2" s="28"/>
      <c r="KJQ2" s="28"/>
      <c r="KJR2" s="28"/>
      <c r="KJS2" s="28"/>
      <c r="KJT2" s="28"/>
      <c r="KJU2" s="28"/>
      <c r="KJV2" s="28"/>
      <c r="KJW2" s="28"/>
      <c r="KJX2" s="28"/>
      <c r="KJY2" s="28"/>
      <c r="KJZ2" s="28"/>
      <c r="KKA2" s="28"/>
      <c r="KKB2" s="28"/>
      <c r="KKC2" s="28"/>
      <c r="KKD2" s="28"/>
      <c r="KKE2" s="28"/>
      <c r="KKF2" s="28"/>
      <c r="KKG2" s="28"/>
      <c r="KKH2" s="28"/>
      <c r="KKI2" s="28"/>
      <c r="KKJ2" s="28"/>
      <c r="KKK2" s="28"/>
      <c r="KKL2" s="28"/>
      <c r="KKM2" s="28"/>
      <c r="KKN2" s="28"/>
      <c r="KKO2" s="28"/>
      <c r="KKP2" s="28"/>
      <c r="KKQ2" s="28"/>
      <c r="KKR2" s="28"/>
      <c r="KKS2" s="28"/>
      <c r="KKT2" s="28"/>
      <c r="KKU2" s="28"/>
      <c r="KKV2" s="28"/>
      <c r="KKW2" s="28"/>
      <c r="KKX2" s="28"/>
      <c r="KKY2" s="28"/>
      <c r="KKZ2" s="28"/>
      <c r="KLA2" s="28"/>
      <c r="KLB2" s="28"/>
      <c r="KLC2" s="28"/>
      <c r="KLD2" s="28"/>
      <c r="KLE2" s="28"/>
      <c r="KLF2" s="28"/>
      <c r="KLG2" s="28"/>
      <c r="KLH2" s="28"/>
      <c r="KLI2" s="28"/>
      <c r="KLJ2" s="28"/>
      <c r="KLK2" s="28"/>
      <c r="KLL2" s="28"/>
      <c r="KLM2" s="28"/>
      <c r="KLN2" s="28"/>
      <c r="KLO2" s="28"/>
      <c r="KLP2" s="28"/>
      <c r="KLQ2" s="28"/>
      <c r="KLR2" s="28"/>
      <c r="KLS2" s="28"/>
      <c r="KLT2" s="28"/>
      <c r="KLU2" s="28"/>
      <c r="KLV2" s="28"/>
      <c r="KLW2" s="28"/>
      <c r="KLX2" s="28"/>
      <c r="KLY2" s="28"/>
      <c r="KLZ2" s="28"/>
      <c r="KMA2" s="28"/>
      <c r="KMB2" s="28"/>
      <c r="KMC2" s="28"/>
      <c r="KMD2" s="28"/>
      <c r="KME2" s="28"/>
      <c r="KMF2" s="28"/>
      <c r="KMG2" s="28"/>
      <c r="KMH2" s="28"/>
      <c r="KMI2" s="28"/>
      <c r="KMJ2" s="28"/>
      <c r="KMK2" s="28"/>
      <c r="KML2" s="28"/>
      <c r="KMM2" s="28"/>
      <c r="KMN2" s="28"/>
      <c r="KMO2" s="28"/>
      <c r="KMP2" s="28"/>
      <c r="KMQ2" s="28"/>
      <c r="KMR2" s="28"/>
      <c r="KMS2" s="28"/>
      <c r="KMT2" s="28"/>
      <c r="KMU2" s="28"/>
      <c r="KMV2" s="28"/>
      <c r="KMW2" s="28"/>
      <c r="KMX2" s="28"/>
      <c r="KMY2" s="28"/>
      <c r="KMZ2" s="28"/>
      <c r="KNA2" s="28"/>
      <c r="KNB2" s="28"/>
      <c r="KNC2" s="28"/>
      <c r="KND2" s="28"/>
      <c r="KNE2" s="28"/>
      <c r="KNF2" s="28"/>
      <c r="KNG2" s="28"/>
      <c r="KNH2" s="28"/>
      <c r="KNI2" s="28"/>
      <c r="KNJ2" s="28"/>
      <c r="KNK2" s="28"/>
      <c r="KNL2" s="28"/>
      <c r="KNM2" s="28"/>
      <c r="KNN2" s="28"/>
      <c r="KNO2" s="28"/>
      <c r="KNP2" s="28"/>
      <c r="KNQ2" s="28"/>
      <c r="KNR2" s="28"/>
      <c r="KNS2" s="28"/>
      <c r="KNT2" s="28"/>
      <c r="KNU2" s="28"/>
      <c r="KNV2" s="28"/>
      <c r="KNW2" s="28"/>
      <c r="KNX2" s="28"/>
      <c r="KNY2" s="28"/>
      <c r="KNZ2" s="28"/>
      <c r="KOA2" s="28"/>
      <c r="KOB2" s="28"/>
      <c r="KOC2" s="28"/>
      <c r="KOD2" s="28"/>
      <c r="KOE2" s="28"/>
      <c r="KOF2" s="28"/>
      <c r="KOG2" s="28"/>
      <c r="KOH2" s="28"/>
      <c r="KOI2" s="28"/>
      <c r="KOJ2" s="28"/>
      <c r="KOK2" s="28"/>
      <c r="KOL2" s="28"/>
      <c r="KOM2" s="28"/>
      <c r="KON2" s="28"/>
      <c r="KOO2" s="28"/>
      <c r="KOP2" s="28"/>
      <c r="KOQ2" s="28"/>
      <c r="KOR2" s="28"/>
      <c r="KOS2" s="28"/>
      <c r="KOT2" s="28"/>
      <c r="KOU2" s="28"/>
      <c r="KOV2" s="28"/>
      <c r="KOW2" s="28"/>
      <c r="KOX2" s="28"/>
      <c r="KOY2" s="28"/>
      <c r="KOZ2" s="28"/>
      <c r="KPA2" s="28"/>
      <c r="KPB2" s="28"/>
      <c r="KPC2" s="28"/>
      <c r="KPD2" s="28"/>
      <c r="KPE2" s="28"/>
      <c r="KPF2" s="28"/>
      <c r="KPG2" s="28"/>
      <c r="KPH2" s="28"/>
      <c r="KPI2" s="28"/>
      <c r="KPJ2" s="28"/>
      <c r="KPK2" s="28"/>
      <c r="KPL2" s="28"/>
      <c r="KPM2" s="28"/>
      <c r="KPN2" s="28"/>
      <c r="KPO2" s="28"/>
      <c r="KPP2" s="28"/>
      <c r="KPQ2" s="28"/>
      <c r="KPR2" s="28"/>
      <c r="KPS2" s="28"/>
      <c r="KPT2" s="28"/>
      <c r="KPU2" s="28"/>
      <c r="KPV2" s="28"/>
      <c r="KPW2" s="28"/>
      <c r="KPX2" s="28"/>
      <c r="KPY2" s="28"/>
      <c r="KPZ2" s="28"/>
      <c r="KQA2" s="28"/>
      <c r="KQB2" s="28"/>
      <c r="KQC2" s="28"/>
      <c r="KQD2" s="28"/>
      <c r="KQE2" s="28"/>
      <c r="KQF2" s="28"/>
      <c r="KQG2" s="28"/>
      <c r="KQH2" s="28"/>
      <c r="KQI2" s="28"/>
      <c r="KQJ2" s="28"/>
      <c r="KQK2" s="28"/>
      <c r="KQL2" s="28"/>
      <c r="KQM2" s="28"/>
      <c r="KQN2" s="28"/>
      <c r="KQO2" s="28"/>
      <c r="KQP2" s="28"/>
      <c r="KQQ2" s="28"/>
      <c r="KQR2" s="28"/>
      <c r="KQS2" s="28"/>
      <c r="KQT2" s="28"/>
      <c r="KQU2" s="28"/>
      <c r="KQV2" s="28"/>
      <c r="KQW2" s="28"/>
      <c r="KQX2" s="28"/>
      <c r="KQY2" s="28"/>
      <c r="KQZ2" s="28"/>
      <c r="KRA2" s="28"/>
      <c r="KRB2" s="28"/>
      <c r="KRC2" s="28"/>
      <c r="KRD2" s="28"/>
      <c r="KRE2" s="28"/>
      <c r="KRF2" s="28"/>
      <c r="KRG2" s="28"/>
      <c r="KRH2" s="28"/>
      <c r="KRI2" s="28"/>
      <c r="KRJ2" s="28"/>
      <c r="KRK2" s="28"/>
      <c r="KRL2" s="28"/>
      <c r="KRM2" s="28"/>
      <c r="KRN2" s="28"/>
      <c r="KRO2" s="28"/>
      <c r="KRP2" s="28"/>
      <c r="KRQ2" s="28"/>
      <c r="KRR2" s="28"/>
      <c r="KRS2" s="28"/>
      <c r="KRT2" s="28"/>
      <c r="KRU2" s="28"/>
      <c r="KRV2" s="28"/>
      <c r="KRW2" s="28"/>
      <c r="KRX2" s="28"/>
      <c r="KRY2" s="28"/>
      <c r="KRZ2" s="28"/>
      <c r="KSA2" s="28"/>
      <c r="KSB2" s="28"/>
      <c r="KSC2" s="28"/>
      <c r="KSD2" s="28"/>
      <c r="KSE2" s="28"/>
      <c r="KSF2" s="28"/>
      <c r="KSG2" s="28"/>
      <c r="KSH2" s="28"/>
      <c r="KSI2" s="28"/>
      <c r="KSJ2" s="28"/>
      <c r="KSK2" s="28"/>
      <c r="KSL2" s="28"/>
      <c r="KSM2" s="28"/>
      <c r="KSN2" s="28"/>
      <c r="KSO2" s="28"/>
      <c r="KSP2" s="28"/>
      <c r="KSQ2" s="28"/>
      <c r="KSR2" s="28"/>
      <c r="KSS2" s="28"/>
      <c r="KST2" s="28"/>
      <c r="KSU2" s="28"/>
      <c r="KSV2" s="28"/>
      <c r="KSW2" s="28"/>
      <c r="KSX2" s="28"/>
      <c r="KSY2" s="28"/>
      <c r="KSZ2" s="28"/>
      <c r="KTA2" s="28"/>
      <c r="KTB2" s="28"/>
      <c r="KTC2" s="28"/>
      <c r="KTD2" s="28"/>
      <c r="KTE2" s="28"/>
      <c r="KTF2" s="28"/>
      <c r="KTG2" s="28"/>
      <c r="KTH2" s="28"/>
      <c r="KTI2" s="28"/>
      <c r="KTJ2" s="28"/>
      <c r="KTK2" s="28"/>
      <c r="KTL2" s="28"/>
      <c r="KTM2" s="28"/>
      <c r="KTN2" s="28"/>
      <c r="KTO2" s="28"/>
      <c r="KTP2" s="28"/>
      <c r="KTQ2" s="28"/>
      <c r="KTR2" s="28"/>
      <c r="KTS2" s="28"/>
      <c r="KTT2" s="28"/>
      <c r="KTU2" s="28"/>
      <c r="KTV2" s="28"/>
      <c r="KTW2" s="28"/>
      <c r="KTX2" s="28"/>
      <c r="KTY2" s="28"/>
      <c r="KTZ2" s="28"/>
      <c r="KUA2" s="28"/>
      <c r="KUB2" s="28"/>
      <c r="KUC2" s="28"/>
      <c r="KUD2" s="28"/>
      <c r="KUE2" s="28"/>
      <c r="KUF2" s="28"/>
      <c r="KUG2" s="28"/>
      <c r="KUH2" s="28"/>
      <c r="KUI2" s="28"/>
      <c r="KUJ2" s="28"/>
      <c r="KUK2" s="28"/>
      <c r="KUL2" s="28"/>
      <c r="KUM2" s="28"/>
      <c r="KUN2" s="28"/>
      <c r="KUO2" s="28"/>
      <c r="KUP2" s="28"/>
      <c r="KUQ2" s="28"/>
      <c r="KUR2" s="28"/>
      <c r="KUS2" s="28"/>
      <c r="KUT2" s="28"/>
      <c r="KUU2" s="28"/>
      <c r="KUV2" s="28"/>
      <c r="KUW2" s="28"/>
      <c r="KUX2" s="28"/>
      <c r="KUY2" s="28"/>
      <c r="KUZ2" s="28"/>
      <c r="KVA2" s="28"/>
      <c r="KVB2" s="28"/>
      <c r="KVC2" s="28"/>
      <c r="KVD2" s="28"/>
      <c r="KVE2" s="28"/>
      <c r="KVF2" s="28"/>
      <c r="KVG2" s="28"/>
      <c r="KVH2" s="28"/>
      <c r="KVI2" s="28"/>
      <c r="KVJ2" s="28"/>
      <c r="KVK2" s="28"/>
      <c r="KVL2" s="28"/>
      <c r="KVM2" s="28"/>
      <c r="KVN2" s="28"/>
      <c r="KVO2" s="28"/>
      <c r="KVP2" s="28"/>
      <c r="KVQ2" s="28"/>
      <c r="KVR2" s="28"/>
      <c r="KVS2" s="28"/>
      <c r="KVT2" s="28"/>
      <c r="KVU2" s="28"/>
      <c r="KVV2" s="28"/>
      <c r="KVW2" s="28"/>
      <c r="KVX2" s="28"/>
      <c r="KVY2" s="28"/>
      <c r="KVZ2" s="28"/>
      <c r="KWA2" s="28"/>
      <c r="KWB2" s="28"/>
      <c r="KWC2" s="28"/>
      <c r="KWD2" s="28"/>
      <c r="KWE2" s="28"/>
      <c r="KWF2" s="28"/>
      <c r="KWG2" s="28"/>
      <c r="KWH2" s="28"/>
      <c r="KWI2" s="28"/>
      <c r="KWJ2" s="28"/>
      <c r="KWK2" s="28"/>
      <c r="KWL2" s="28"/>
      <c r="KWM2" s="28"/>
      <c r="KWN2" s="28"/>
      <c r="KWO2" s="28"/>
      <c r="KWP2" s="28"/>
      <c r="KWQ2" s="28"/>
      <c r="KWR2" s="28"/>
      <c r="KWS2" s="28"/>
      <c r="KWT2" s="28"/>
      <c r="KWU2" s="28"/>
      <c r="KWV2" s="28"/>
      <c r="KWW2" s="28"/>
      <c r="KWX2" s="28"/>
      <c r="KWY2" s="28"/>
      <c r="KWZ2" s="28"/>
      <c r="KXA2" s="28"/>
      <c r="KXB2" s="28"/>
      <c r="KXC2" s="28"/>
      <c r="KXD2" s="28"/>
      <c r="KXE2" s="28"/>
      <c r="KXF2" s="28"/>
      <c r="KXG2" s="28"/>
      <c r="KXH2" s="28"/>
      <c r="KXI2" s="28"/>
      <c r="KXJ2" s="28"/>
      <c r="KXK2" s="28"/>
      <c r="KXL2" s="28"/>
      <c r="KXM2" s="28"/>
      <c r="KXN2" s="28"/>
      <c r="KXO2" s="28"/>
      <c r="KXP2" s="28"/>
      <c r="KXQ2" s="28"/>
      <c r="KXR2" s="28"/>
      <c r="KXS2" s="28"/>
      <c r="KXT2" s="28"/>
      <c r="KXU2" s="28"/>
      <c r="KXV2" s="28"/>
      <c r="KXW2" s="28"/>
      <c r="KXX2" s="28"/>
      <c r="KXY2" s="28"/>
      <c r="KXZ2" s="28"/>
      <c r="KYA2" s="28"/>
      <c r="KYB2" s="28"/>
      <c r="KYC2" s="28"/>
      <c r="KYD2" s="28"/>
      <c r="KYE2" s="28"/>
      <c r="KYF2" s="28"/>
      <c r="KYG2" s="28"/>
      <c r="KYH2" s="28"/>
      <c r="KYI2" s="28"/>
      <c r="KYJ2" s="28"/>
      <c r="KYK2" s="28"/>
      <c r="KYL2" s="28"/>
      <c r="KYM2" s="28"/>
      <c r="KYN2" s="28"/>
      <c r="KYO2" s="28"/>
      <c r="KYP2" s="28"/>
      <c r="KYQ2" s="28"/>
      <c r="KYR2" s="28"/>
      <c r="KYS2" s="28"/>
      <c r="KYT2" s="28"/>
      <c r="KYU2" s="28"/>
      <c r="KYV2" s="28"/>
      <c r="KYW2" s="28"/>
      <c r="KYX2" s="28"/>
      <c r="KYY2" s="28"/>
      <c r="KYZ2" s="28"/>
      <c r="KZA2" s="28"/>
      <c r="KZB2" s="28"/>
      <c r="KZC2" s="28"/>
      <c r="KZD2" s="28"/>
      <c r="KZE2" s="28"/>
      <c r="KZF2" s="28"/>
      <c r="KZG2" s="28"/>
      <c r="KZH2" s="28"/>
      <c r="KZI2" s="28"/>
      <c r="KZJ2" s="28"/>
      <c r="KZK2" s="28"/>
      <c r="KZL2" s="28"/>
      <c r="KZM2" s="28"/>
      <c r="KZN2" s="28"/>
      <c r="KZO2" s="28"/>
      <c r="KZP2" s="28"/>
      <c r="KZQ2" s="28"/>
      <c r="KZR2" s="28"/>
      <c r="KZS2" s="28"/>
      <c r="KZT2" s="28"/>
      <c r="KZU2" s="28"/>
      <c r="KZV2" s="28"/>
      <c r="KZW2" s="28"/>
      <c r="KZX2" s="28"/>
      <c r="KZY2" s="28"/>
      <c r="KZZ2" s="28"/>
      <c r="LAA2" s="28"/>
      <c r="LAB2" s="28"/>
      <c r="LAC2" s="28"/>
      <c r="LAD2" s="28"/>
      <c r="LAE2" s="28"/>
      <c r="LAF2" s="28"/>
      <c r="LAG2" s="28"/>
      <c r="LAH2" s="28"/>
      <c r="LAI2" s="28"/>
      <c r="LAJ2" s="28"/>
      <c r="LAK2" s="28"/>
      <c r="LAL2" s="28"/>
      <c r="LAM2" s="28"/>
      <c r="LAN2" s="28"/>
      <c r="LAO2" s="28"/>
      <c r="LAP2" s="28"/>
      <c r="LAQ2" s="28"/>
      <c r="LAR2" s="28"/>
      <c r="LAS2" s="28"/>
      <c r="LAT2" s="28"/>
      <c r="LAU2" s="28"/>
      <c r="LAV2" s="28"/>
      <c r="LAW2" s="28"/>
      <c r="LAX2" s="28"/>
      <c r="LAY2" s="28"/>
      <c r="LAZ2" s="28"/>
      <c r="LBA2" s="28"/>
      <c r="LBB2" s="28"/>
      <c r="LBC2" s="28"/>
      <c r="LBD2" s="28"/>
      <c r="LBE2" s="28"/>
      <c r="LBF2" s="28"/>
      <c r="LBG2" s="28"/>
      <c r="LBH2" s="28"/>
      <c r="LBI2" s="28"/>
      <c r="LBJ2" s="28"/>
      <c r="LBK2" s="28"/>
      <c r="LBL2" s="28"/>
      <c r="LBM2" s="28"/>
      <c r="LBN2" s="28"/>
      <c r="LBO2" s="28"/>
      <c r="LBP2" s="28"/>
      <c r="LBQ2" s="28"/>
      <c r="LBR2" s="28"/>
      <c r="LBS2" s="28"/>
      <c r="LBT2" s="28"/>
      <c r="LBU2" s="28"/>
      <c r="LBV2" s="28"/>
      <c r="LBW2" s="28"/>
      <c r="LBX2" s="28"/>
      <c r="LBY2" s="28"/>
      <c r="LBZ2" s="28"/>
      <c r="LCA2" s="28"/>
      <c r="LCB2" s="28"/>
      <c r="LCC2" s="28"/>
      <c r="LCD2" s="28"/>
      <c r="LCE2" s="28"/>
      <c r="LCF2" s="28"/>
      <c r="LCG2" s="28"/>
      <c r="LCH2" s="28"/>
      <c r="LCI2" s="28"/>
      <c r="LCJ2" s="28"/>
      <c r="LCK2" s="28"/>
      <c r="LCL2" s="28"/>
      <c r="LCM2" s="28"/>
      <c r="LCN2" s="28"/>
      <c r="LCO2" s="28"/>
      <c r="LCP2" s="28"/>
      <c r="LCQ2" s="28"/>
      <c r="LCR2" s="28"/>
      <c r="LCS2" s="28"/>
      <c r="LCT2" s="28"/>
      <c r="LCU2" s="28"/>
      <c r="LCV2" s="28"/>
      <c r="LCW2" s="28"/>
      <c r="LCX2" s="28"/>
      <c r="LCY2" s="28"/>
      <c r="LCZ2" s="28"/>
      <c r="LDA2" s="28"/>
      <c r="LDB2" s="28"/>
      <c r="LDC2" s="28"/>
      <c r="LDD2" s="28"/>
      <c r="LDE2" s="28"/>
      <c r="LDF2" s="28"/>
      <c r="LDG2" s="28"/>
      <c r="LDH2" s="28"/>
      <c r="LDI2" s="28"/>
      <c r="LDJ2" s="28"/>
      <c r="LDK2" s="28"/>
      <c r="LDL2" s="28"/>
      <c r="LDM2" s="28"/>
      <c r="LDN2" s="28"/>
      <c r="LDO2" s="28"/>
      <c r="LDP2" s="28"/>
      <c r="LDQ2" s="28"/>
      <c r="LDR2" s="28"/>
      <c r="LDS2" s="28"/>
      <c r="LDT2" s="28"/>
      <c r="LDU2" s="28"/>
      <c r="LDV2" s="28"/>
      <c r="LDW2" s="28"/>
      <c r="LDX2" s="28"/>
      <c r="LDY2" s="28"/>
      <c r="LDZ2" s="28"/>
      <c r="LEA2" s="28"/>
      <c r="LEB2" s="28"/>
      <c r="LEC2" s="28"/>
      <c r="LED2" s="28"/>
      <c r="LEE2" s="28"/>
      <c r="LEF2" s="28"/>
      <c r="LEG2" s="28"/>
      <c r="LEH2" s="28"/>
      <c r="LEI2" s="28"/>
      <c r="LEJ2" s="28"/>
      <c r="LEK2" s="28"/>
      <c r="LEL2" s="28"/>
      <c r="LEM2" s="28"/>
      <c r="LEN2" s="28"/>
      <c r="LEO2" s="28"/>
      <c r="LEP2" s="28"/>
      <c r="LEQ2" s="28"/>
      <c r="LER2" s="28"/>
      <c r="LES2" s="28"/>
      <c r="LET2" s="28"/>
      <c r="LEU2" s="28"/>
      <c r="LEV2" s="28"/>
      <c r="LEW2" s="28"/>
      <c r="LEX2" s="28"/>
      <c r="LEY2" s="28"/>
      <c r="LEZ2" s="28"/>
      <c r="LFA2" s="28"/>
      <c r="LFB2" s="28"/>
      <c r="LFC2" s="28"/>
      <c r="LFD2" s="28"/>
      <c r="LFE2" s="28"/>
      <c r="LFF2" s="28"/>
      <c r="LFG2" s="28"/>
      <c r="LFH2" s="28"/>
      <c r="LFI2" s="28"/>
      <c r="LFJ2" s="28"/>
      <c r="LFK2" s="28"/>
      <c r="LFL2" s="28"/>
      <c r="LFM2" s="28"/>
      <c r="LFN2" s="28"/>
      <c r="LFO2" s="28"/>
      <c r="LFP2" s="28"/>
      <c r="LFQ2" s="28"/>
      <c r="LFR2" s="28"/>
      <c r="LFS2" s="28"/>
      <c r="LFT2" s="28"/>
      <c r="LFU2" s="28"/>
      <c r="LFV2" s="28"/>
      <c r="LFW2" s="28"/>
      <c r="LFX2" s="28"/>
      <c r="LFY2" s="28"/>
      <c r="LFZ2" s="28"/>
      <c r="LGA2" s="28"/>
      <c r="LGB2" s="28"/>
      <c r="LGC2" s="28"/>
      <c r="LGD2" s="28"/>
      <c r="LGE2" s="28"/>
      <c r="LGF2" s="28"/>
      <c r="LGG2" s="28"/>
      <c r="LGH2" s="28"/>
      <c r="LGI2" s="28"/>
      <c r="LGJ2" s="28"/>
      <c r="LGK2" s="28"/>
      <c r="LGL2" s="28"/>
      <c r="LGM2" s="28"/>
      <c r="LGN2" s="28"/>
      <c r="LGO2" s="28"/>
      <c r="LGP2" s="28"/>
      <c r="LGQ2" s="28"/>
      <c r="LGR2" s="28"/>
      <c r="LGS2" s="28"/>
      <c r="LGT2" s="28"/>
      <c r="LGU2" s="28"/>
      <c r="LGV2" s="28"/>
      <c r="LGW2" s="28"/>
      <c r="LGX2" s="28"/>
      <c r="LGY2" s="28"/>
      <c r="LGZ2" s="28"/>
      <c r="LHA2" s="28"/>
      <c r="LHB2" s="28"/>
      <c r="LHC2" s="28"/>
      <c r="LHD2" s="28"/>
      <c r="LHE2" s="28"/>
      <c r="LHF2" s="28"/>
      <c r="LHG2" s="28"/>
      <c r="LHH2" s="28"/>
      <c r="LHI2" s="28"/>
      <c r="LHJ2" s="28"/>
      <c r="LHK2" s="28"/>
      <c r="LHL2" s="28"/>
      <c r="LHM2" s="28"/>
      <c r="LHN2" s="28"/>
      <c r="LHO2" s="28"/>
      <c r="LHP2" s="28"/>
      <c r="LHQ2" s="28"/>
      <c r="LHR2" s="28"/>
      <c r="LHS2" s="28"/>
      <c r="LHT2" s="28"/>
      <c r="LHU2" s="28"/>
      <c r="LHV2" s="28"/>
      <c r="LHW2" s="28"/>
      <c r="LHX2" s="28"/>
      <c r="LHY2" s="28"/>
      <c r="LHZ2" s="28"/>
      <c r="LIA2" s="28"/>
      <c r="LIB2" s="28"/>
      <c r="LIC2" s="28"/>
      <c r="LID2" s="28"/>
      <c r="LIE2" s="28"/>
      <c r="LIF2" s="28"/>
      <c r="LIG2" s="28"/>
      <c r="LIH2" s="28"/>
      <c r="LII2" s="28"/>
      <c r="LIJ2" s="28"/>
      <c r="LIK2" s="28"/>
      <c r="LIL2" s="28"/>
      <c r="LIM2" s="28"/>
      <c r="LIN2" s="28"/>
      <c r="LIO2" s="28"/>
      <c r="LIP2" s="28"/>
      <c r="LIQ2" s="28"/>
      <c r="LIR2" s="28"/>
      <c r="LIS2" s="28"/>
      <c r="LIT2" s="28"/>
      <c r="LIU2" s="28"/>
      <c r="LIV2" s="28"/>
      <c r="LIW2" s="28"/>
      <c r="LIX2" s="28"/>
      <c r="LIY2" s="28"/>
      <c r="LIZ2" s="28"/>
      <c r="LJA2" s="28"/>
      <c r="LJB2" s="28"/>
      <c r="LJC2" s="28"/>
      <c r="LJD2" s="28"/>
      <c r="LJE2" s="28"/>
      <c r="LJF2" s="28"/>
      <c r="LJG2" s="28"/>
      <c r="LJH2" s="28"/>
      <c r="LJI2" s="28"/>
      <c r="LJJ2" s="28"/>
      <c r="LJK2" s="28"/>
      <c r="LJL2" s="28"/>
      <c r="LJM2" s="28"/>
      <c r="LJN2" s="28"/>
      <c r="LJO2" s="28"/>
      <c r="LJP2" s="28"/>
      <c r="LJQ2" s="28"/>
      <c r="LJR2" s="28"/>
      <c r="LJS2" s="28"/>
      <c r="LJT2" s="28"/>
      <c r="LJU2" s="28"/>
      <c r="LJV2" s="28"/>
      <c r="LJW2" s="28"/>
      <c r="LJX2" s="28"/>
      <c r="LJY2" s="28"/>
      <c r="LJZ2" s="28"/>
      <c r="LKA2" s="28"/>
      <c r="LKB2" s="28"/>
      <c r="LKC2" s="28"/>
      <c r="LKD2" s="28"/>
      <c r="LKE2" s="28"/>
      <c r="LKF2" s="28"/>
      <c r="LKG2" s="28"/>
      <c r="LKH2" s="28"/>
      <c r="LKI2" s="28"/>
      <c r="LKJ2" s="28"/>
      <c r="LKK2" s="28"/>
      <c r="LKL2" s="28"/>
      <c r="LKM2" s="28"/>
      <c r="LKN2" s="28"/>
      <c r="LKO2" s="28"/>
      <c r="LKP2" s="28"/>
      <c r="LKQ2" s="28"/>
      <c r="LKR2" s="28"/>
      <c r="LKS2" s="28"/>
      <c r="LKT2" s="28"/>
      <c r="LKU2" s="28"/>
      <c r="LKV2" s="28"/>
      <c r="LKW2" s="28"/>
      <c r="LKX2" s="28"/>
      <c r="LKY2" s="28"/>
      <c r="LKZ2" s="28"/>
      <c r="LLA2" s="28"/>
      <c r="LLB2" s="28"/>
      <c r="LLC2" s="28"/>
      <c r="LLD2" s="28"/>
      <c r="LLE2" s="28"/>
      <c r="LLF2" s="28"/>
      <c r="LLG2" s="28"/>
      <c r="LLH2" s="28"/>
      <c r="LLI2" s="28"/>
      <c r="LLJ2" s="28"/>
      <c r="LLK2" s="28"/>
      <c r="LLL2" s="28"/>
      <c r="LLM2" s="28"/>
      <c r="LLN2" s="28"/>
      <c r="LLO2" s="28"/>
      <c r="LLP2" s="28"/>
      <c r="LLQ2" s="28"/>
      <c r="LLR2" s="28"/>
      <c r="LLS2" s="28"/>
      <c r="LLT2" s="28"/>
      <c r="LLU2" s="28"/>
      <c r="LLV2" s="28"/>
      <c r="LLW2" s="28"/>
      <c r="LLX2" s="28"/>
      <c r="LLY2" s="28"/>
      <c r="LLZ2" s="28"/>
      <c r="LMA2" s="28"/>
      <c r="LMB2" s="28"/>
      <c r="LMC2" s="28"/>
      <c r="LMD2" s="28"/>
      <c r="LME2" s="28"/>
      <c r="LMF2" s="28"/>
      <c r="LMG2" s="28"/>
      <c r="LMH2" s="28"/>
      <c r="LMI2" s="28"/>
      <c r="LMJ2" s="28"/>
      <c r="LMK2" s="28"/>
      <c r="LML2" s="28"/>
      <c r="LMM2" s="28"/>
      <c r="LMN2" s="28"/>
      <c r="LMO2" s="28"/>
      <c r="LMP2" s="28"/>
      <c r="LMQ2" s="28"/>
      <c r="LMR2" s="28"/>
      <c r="LMS2" s="28"/>
      <c r="LMT2" s="28"/>
      <c r="LMU2" s="28"/>
      <c r="LMV2" s="28"/>
      <c r="LMW2" s="28"/>
      <c r="LMX2" s="28"/>
      <c r="LMY2" s="28"/>
      <c r="LMZ2" s="28"/>
      <c r="LNA2" s="28"/>
      <c r="LNB2" s="28"/>
      <c r="LNC2" s="28"/>
      <c r="LND2" s="28"/>
      <c r="LNE2" s="28"/>
      <c r="LNF2" s="28"/>
      <c r="LNG2" s="28"/>
      <c r="LNH2" s="28"/>
      <c r="LNI2" s="28"/>
      <c r="LNJ2" s="28"/>
      <c r="LNK2" s="28"/>
      <c r="LNL2" s="28"/>
      <c r="LNM2" s="28"/>
      <c r="LNN2" s="28"/>
      <c r="LNO2" s="28"/>
      <c r="LNP2" s="28"/>
      <c r="LNQ2" s="28"/>
      <c r="LNR2" s="28"/>
      <c r="LNS2" s="28"/>
      <c r="LNT2" s="28"/>
      <c r="LNU2" s="28"/>
      <c r="LNV2" s="28"/>
      <c r="LNW2" s="28"/>
      <c r="LNX2" s="28"/>
      <c r="LNY2" s="28"/>
      <c r="LNZ2" s="28"/>
      <c r="LOA2" s="28"/>
      <c r="LOB2" s="28"/>
      <c r="LOC2" s="28"/>
      <c r="LOD2" s="28"/>
      <c r="LOE2" s="28"/>
      <c r="LOF2" s="28"/>
      <c r="LOG2" s="28"/>
      <c r="LOH2" s="28"/>
      <c r="LOI2" s="28"/>
      <c r="LOJ2" s="28"/>
      <c r="LOK2" s="28"/>
      <c r="LOL2" s="28"/>
      <c r="LOM2" s="28"/>
      <c r="LON2" s="28"/>
      <c r="LOO2" s="28"/>
      <c r="LOP2" s="28"/>
      <c r="LOQ2" s="28"/>
      <c r="LOR2" s="28"/>
      <c r="LOS2" s="28"/>
      <c r="LOT2" s="28"/>
      <c r="LOU2" s="28"/>
      <c r="LOV2" s="28"/>
      <c r="LOW2" s="28"/>
      <c r="LOX2" s="28"/>
      <c r="LOY2" s="28"/>
      <c r="LOZ2" s="28"/>
      <c r="LPA2" s="28"/>
      <c r="LPB2" s="28"/>
      <c r="LPC2" s="28"/>
      <c r="LPD2" s="28"/>
      <c r="LPE2" s="28"/>
      <c r="LPF2" s="28"/>
      <c r="LPG2" s="28"/>
      <c r="LPH2" s="28"/>
      <c r="LPI2" s="28"/>
      <c r="LPJ2" s="28"/>
      <c r="LPK2" s="28"/>
      <c r="LPL2" s="28"/>
      <c r="LPM2" s="28"/>
      <c r="LPN2" s="28"/>
      <c r="LPO2" s="28"/>
      <c r="LPP2" s="28"/>
      <c r="LPQ2" s="28"/>
      <c r="LPR2" s="28"/>
      <c r="LPS2" s="28"/>
      <c r="LPT2" s="28"/>
      <c r="LPU2" s="28"/>
      <c r="LPV2" s="28"/>
      <c r="LPW2" s="28"/>
      <c r="LPX2" s="28"/>
      <c r="LPY2" s="28"/>
      <c r="LPZ2" s="28"/>
      <c r="LQA2" s="28"/>
      <c r="LQB2" s="28"/>
      <c r="LQC2" s="28"/>
      <c r="LQD2" s="28"/>
      <c r="LQE2" s="28"/>
      <c r="LQF2" s="28"/>
      <c r="LQG2" s="28"/>
      <c r="LQH2" s="28"/>
      <c r="LQI2" s="28"/>
      <c r="LQJ2" s="28"/>
      <c r="LQK2" s="28"/>
      <c r="LQL2" s="28"/>
      <c r="LQM2" s="28"/>
      <c r="LQN2" s="28"/>
      <c r="LQO2" s="28"/>
      <c r="LQP2" s="28"/>
      <c r="LQQ2" s="28"/>
      <c r="LQR2" s="28"/>
      <c r="LQS2" s="28"/>
      <c r="LQT2" s="28"/>
      <c r="LQU2" s="28"/>
      <c r="LQV2" s="28"/>
      <c r="LQW2" s="28"/>
      <c r="LQX2" s="28"/>
      <c r="LQY2" s="28"/>
      <c r="LQZ2" s="28"/>
      <c r="LRA2" s="28"/>
      <c r="LRB2" s="28"/>
      <c r="LRC2" s="28"/>
      <c r="LRD2" s="28"/>
      <c r="LRE2" s="28"/>
      <c r="LRF2" s="28"/>
      <c r="LRG2" s="28"/>
      <c r="LRH2" s="28"/>
      <c r="LRI2" s="28"/>
      <c r="LRJ2" s="28"/>
      <c r="LRK2" s="28"/>
      <c r="LRL2" s="28"/>
      <c r="LRM2" s="28"/>
      <c r="LRN2" s="28"/>
      <c r="LRO2" s="28"/>
      <c r="LRP2" s="28"/>
      <c r="LRQ2" s="28"/>
      <c r="LRR2" s="28"/>
      <c r="LRS2" s="28"/>
      <c r="LRT2" s="28"/>
      <c r="LRU2" s="28"/>
      <c r="LRV2" s="28"/>
      <c r="LRW2" s="28"/>
      <c r="LRX2" s="28"/>
      <c r="LRY2" s="28"/>
      <c r="LRZ2" s="28"/>
      <c r="LSA2" s="28"/>
      <c r="LSB2" s="28"/>
      <c r="LSC2" s="28"/>
      <c r="LSD2" s="28"/>
      <c r="LSE2" s="28"/>
      <c r="LSF2" s="28"/>
      <c r="LSG2" s="28"/>
      <c r="LSH2" s="28"/>
      <c r="LSI2" s="28"/>
      <c r="LSJ2" s="28"/>
      <c r="LSK2" s="28"/>
      <c r="LSL2" s="28"/>
      <c r="LSM2" s="28"/>
      <c r="LSN2" s="28"/>
      <c r="LSO2" s="28"/>
      <c r="LSP2" s="28"/>
      <c r="LSQ2" s="28"/>
      <c r="LSR2" s="28"/>
      <c r="LSS2" s="28"/>
      <c r="LST2" s="28"/>
      <c r="LSU2" s="28"/>
      <c r="LSV2" s="28"/>
      <c r="LSW2" s="28"/>
      <c r="LSX2" s="28"/>
      <c r="LSY2" s="28"/>
      <c r="LSZ2" s="28"/>
      <c r="LTA2" s="28"/>
      <c r="LTB2" s="28"/>
      <c r="LTC2" s="28"/>
      <c r="LTD2" s="28"/>
      <c r="LTE2" s="28"/>
      <c r="LTF2" s="28"/>
      <c r="LTG2" s="28"/>
      <c r="LTH2" s="28"/>
      <c r="LTI2" s="28"/>
      <c r="LTJ2" s="28"/>
      <c r="LTK2" s="28"/>
      <c r="LTL2" s="28"/>
      <c r="LTM2" s="28"/>
      <c r="LTN2" s="28"/>
      <c r="LTO2" s="28"/>
      <c r="LTP2" s="28"/>
      <c r="LTQ2" s="28"/>
      <c r="LTR2" s="28"/>
      <c r="LTS2" s="28"/>
      <c r="LTT2" s="28"/>
      <c r="LTU2" s="28"/>
      <c r="LTV2" s="28"/>
      <c r="LTW2" s="28"/>
      <c r="LTX2" s="28"/>
      <c r="LTY2" s="28"/>
      <c r="LTZ2" s="28"/>
      <c r="LUA2" s="28"/>
      <c r="LUB2" s="28"/>
      <c r="LUC2" s="28"/>
      <c r="LUD2" s="28"/>
      <c r="LUE2" s="28"/>
      <c r="LUF2" s="28"/>
      <c r="LUG2" s="28"/>
      <c r="LUH2" s="28"/>
      <c r="LUI2" s="28"/>
      <c r="LUJ2" s="28"/>
      <c r="LUK2" s="28"/>
      <c r="LUL2" s="28"/>
      <c r="LUM2" s="28"/>
      <c r="LUN2" s="28"/>
      <c r="LUO2" s="28"/>
      <c r="LUP2" s="28"/>
      <c r="LUQ2" s="28"/>
      <c r="LUR2" s="28"/>
      <c r="LUS2" s="28"/>
      <c r="LUT2" s="28"/>
      <c r="LUU2" s="28"/>
      <c r="LUV2" s="28"/>
      <c r="LUW2" s="28"/>
      <c r="LUX2" s="28"/>
      <c r="LUY2" s="28"/>
      <c r="LUZ2" s="28"/>
      <c r="LVA2" s="28"/>
      <c r="LVB2" s="28"/>
      <c r="LVC2" s="28"/>
      <c r="LVD2" s="28"/>
      <c r="LVE2" s="28"/>
      <c r="LVF2" s="28"/>
      <c r="LVG2" s="28"/>
      <c r="LVH2" s="28"/>
      <c r="LVI2" s="28"/>
      <c r="LVJ2" s="28"/>
      <c r="LVK2" s="28"/>
      <c r="LVL2" s="28"/>
      <c r="LVM2" s="28"/>
      <c r="LVN2" s="28"/>
      <c r="LVO2" s="28"/>
      <c r="LVP2" s="28"/>
      <c r="LVQ2" s="28"/>
      <c r="LVR2" s="28"/>
      <c r="LVS2" s="28"/>
      <c r="LVT2" s="28"/>
      <c r="LVU2" s="28"/>
      <c r="LVV2" s="28"/>
      <c r="LVW2" s="28"/>
      <c r="LVX2" s="28"/>
      <c r="LVY2" s="28"/>
      <c r="LVZ2" s="28"/>
      <c r="LWA2" s="28"/>
      <c r="LWB2" s="28"/>
      <c r="LWC2" s="28"/>
      <c r="LWD2" s="28"/>
      <c r="LWE2" s="28"/>
      <c r="LWF2" s="28"/>
      <c r="LWG2" s="28"/>
      <c r="LWH2" s="28"/>
      <c r="LWI2" s="28"/>
      <c r="LWJ2" s="28"/>
      <c r="LWK2" s="28"/>
      <c r="LWL2" s="28"/>
      <c r="LWM2" s="28"/>
      <c r="LWN2" s="28"/>
      <c r="LWO2" s="28"/>
      <c r="LWP2" s="28"/>
      <c r="LWQ2" s="28"/>
      <c r="LWR2" s="28"/>
      <c r="LWS2" s="28"/>
      <c r="LWT2" s="28"/>
      <c r="LWU2" s="28"/>
      <c r="LWV2" s="28"/>
      <c r="LWW2" s="28"/>
      <c r="LWX2" s="28"/>
      <c r="LWY2" s="28"/>
      <c r="LWZ2" s="28"/>
      <c r="LXA2" s="28"/>
      <c r="LXB2" s="28"/>
      <c r="LXC2" s="28"/>
      <c r="LXD2" s="28"/>
      <c r="LXE2" s="28"/>
      <c r="LXF2" s="28"/>
      <c r="LXG2" s="28"/>
      <c r="LXH2" s="28"/>
      <c r="LXI2" s="28"/>
      <c r="LXJ2" s="28"/>
      <c r="LXK2" s="28"/>
      <c r="LXL2" s="28"/>
      <c r="LXM2" s="28"/>
      <c r="LXN2" s="28"/>
      <c r="LXO2" s="28"/>
      <c r="LXP2" s="28"/>
      <c r="LXQ2" s="28"/>
      <c r="LXR2" s="28"/>
      <c r="LXS2" s="28"/>
      <c r="LXT2" s="28"/>
      <c r="LXU2" s="28"/>
      <c r="LXV2" s="28"/>
      <c r="LXW2" s="28"/>
      <c r="LXX2" s="28"/>
      <c r="LXY2" s="28"/>
      <c r="LXZ2" s="28"/>
      <c r="LYA2" s="28"/>
      <c r="LYB2" s="28"/>
      <c r="LYC2" s="28"/>
      <c r="LYD2" s="28"/>
      <c r="LYE2" s="28"/>
      <c r="LYF2" s="28"/>
      <c r="LYG2" s="28"/>
      <c r="LYH2" s="28"/>
      <c r="LYI2" s="28"/>
      <c r="LYJ2" s="28"/>
      <c r="LYK2" s="28"/>
      <c r="LYL2" s="28"/>
      <c r="LYM2" s="28"/>
      <c r="LYN2" s="28"/>
      <c r="LYO2" s="28"/>
      <c r="LYP2" s="28"/>
      <c r="LYQ2" s="28"/>
      <c r="LYR2" s="28"/>
      <c r="LYS2" s="28"/>
      <c r="LYT2" s="28"/>
      <c r="LYU2" s="28"/>
      <c r="LYV2" s="28"/>
      <c r="LYW2" s="28"/>
      <c r="LYX2" s="28"/>
      <c r="LYY2" s="28"/>
      <c r="LYZ2" s="28"/>
      <c r="LZA2" s="28"/>
      <c r="LZB2" s="28"/>
      <c r="LZC2" s="28"/>
      <c r="LZD2" s="28"/>
      <c r="LZE2" s="28"/>
      <c r="LZF2" s="28"/>
      <c r="LZG2" s="28"/>
      <c r="LZH2" s="28"/>
      <c r="LZI2" s="28"/>
      <c r="LZJ2" s="28"/>
      <c r="LZK2" s="28"/>
      <c r="LZL2" s="28"/>
      <c r="LZM2" s="28"/>
      <c r="LZN2" s="28"/>
      <c r="LZO2" s="28"/>
      <c r="LZP2" s="28"/>
      <c r="LZQ2" s="28"/>
      <c r="LZR2" s="28"/>
      <c r="LZS2" s="28"/>
      <c r="LZT2" s="28"/>
      <c r="LZU2" s="28"/>
      <c r="LZV2" s="28"/>
      <c r="LZW2" s="28"/>
      <c r="LZX2" s="28"/>
      <c r="LZY2" s="28"/>
      <c r="LZZ2" s="28"/>
      <c r="MAA2" s="28"/>
      <c r="MAB2" s="28"/>
      <c r="MAC2" s="28"/>
      <c r="MAD2" s="28"/>
      <c r="MAE2" s="28"/>
      <c r="MAF2" s="28"/>
      <c r="MAG2" s="28"/>
      <c r="MAH2" s="28"/>
      <c r="MAI2" s="28"/>
      <c r="MAJ2" s="28"/>
      <c r="MAK2" s="28"/>
      <c r="MAL2" s="28"/>
      <c r="MAM2" s="28"/>
      <c r="MAN2" s="28"/>
      <c r="MAO2" s="28"/>
      <c r="MAP2" s="28"/>
      <c r="MAQ2" s="28"/>
      <c r="MAR2" s="28"/>
      <c r="MAS2" s="28"/>
      <c r="MAT2" s="28"/>
      <c r="MAU2" s="28"/>
      <c r="MAV2" s="28"/>
      <c r="MAW2" s="28"/>
      <c r="MAX2" s="28"/>
      <c r="MAY2" s="28"/>
      <c r="MAZ2" s="28"/>
      <c r="MBA2" s="28"/>
      <c r="MBB2" s="28"/>
      <c r="MBC2" s="28"/>
      <c r="MBD2" s="28"/>
      <c r="MBE2" s="28"/>
      <c r="MBF2" s="28"/>
      <c r="MBG2" s="28"/>
      <c r="MBH2" s="28"/>
      <c r="MBI2" s="28"/>
      <c r="MBJ2" s="28"/>
      <c r="MBK2" s="28"/>
      <c r="MBL2" s="28"/>
      <c r="MBM2" s="28"/>
      <c r="MBN2" s="28"/>
      <c r="MBO2" s="28"/>
      <c r="MBP2" s="28"/>
      <c r="MBQ2" s="28"/>
      <c r="MBR2" s="28"/>
      <c r="MBS2" s="28"/>
      <c r="MBT2" s="28"/>
      <c r="MBU2" s="28"/>
      <c r="MBV2" s="28"/>
      <c r="MBW2" s="28"/>
      <c r="MBX2" s="28"/>
      <c r="MBY2" s="28"/>
      <c r="MBZ2" s="28"/>
      <c r="MCA2" s="28"/>
      <c r="MCB2" s="28"/>
      <c r="MCC2" s="28"/>
      <c r="MCD2" s="28"/>
      <c r="MCE2" s="28"/>
      <c r="MCF2" s="28"/>
      <c r="MCG2" s="28"/>
      <c r="MCH2" s="28"/>
      <c r="MCI2" s="28"/>
      <c r="MCJ2" s="28"/>
      <c r="MCK2" s="28"/>
      <c r="MCL2" s="28"/>
      <c r="MCM2" s="28"/>
      <c r="MCN2" s="28"/>
      <c r="MCO2" s="28"/>
      <c r="MCP2" s="28"/>
      <c r="MCQ2" s="28"/>
      <c r="MCR2" s="28"/>
      <c r="MCS2" s="28"/>
      <c r="MCT2" s="28"/>
      <c r="MCU2" s="28"/>
      <c r="MCV2" s="28"/>
      <c r="MCW2" s="28"/>
      <c r="MCX2" s="28"/>
      <c r="MCY2" s="28"/>
      <c r="MCZ2" s="28"/>
      <c r="MDA2" s="28"/>
      <c r="MDB2" s="28"/>
      <c r="MDC2" s="28"/>
      <c r="MDD2" s="28"/>
      <c r="MDE2" s="28"/>
      <c r="MDF2" s="28"/>
      <c r="MDG2" s="28"/>
      <c r="MDH2" s="28"/>
      <c r="MDI2" s="28"/>
      <c r="MDJ2" s="28"/>
      <c r="MDK2" s="28"/>
      <c r="MDL2" s="28"/>
      <c r="MDM2" s="28"/>
      <c r="MDN2" s="28"/>
      <c r="MDO2" s="28"/>
      <c r="MDP2" s="28"/>
      <c r="MDQ2" s="28"/>
      <c r="MDR2" s="28"/>
      <c r="MDS2" s="28"/>
      <c r="MDT2" s="28"/>
      <c r="MDU2" s="28"/>
      <c r="MDV2" s="28"/>
      <c r="MDW2" s="28"/>
      <c r="MDX2" s="28"/>
      <c r="MDY2" s="28"/>
      <c r="MDZ2" s="28"/>
      <c r="MEA2" s="28"/>
      <c r="MEB2" s="28"/>
      <c r="MEC2" s="28"/>
      <c r="MED2" s="28"/>
      <c r="MEE2" s="28"/>
      <c r="MEF2" s="28"/>
      <c r="MEG2" s="28"/>
      <c r="MEH2" s="28"/>
      <c r="MEI2" s="28"/>
      <c r="MEJ2" s="28"/>
      <c r="MEK2" s="28"/>
      <c r="MEL2" s="28"/>
      <c r="MEM2" s="28"/>
      <c r="MEN2" s="28"/>
      <c r="MEO2" s="28"/>
      <c r="MEP2" s="28"/>
      <c r="MEQ2" s="28"/>
      <c r="MER2" s="28"/>
      <c r="MES2" s="28"/>
      <c r="MET2" s="28"/>
      <c r="MEU2" s="28"/>
      <c r="MEV2" s="28"/>
      <c r="MEW2" s="28"/>
      <c r="MEX2" s="28"/>
      <c r="MEY2" s="28"/>
      <c r="MEZ2" s="28"/>
      <c r="MFA2" s="28"/>
      <c r="MFB2" s="28"/>
      <c r="MFC2" s="28"/>
      <c r="MFD2" s="28"/>
      <c r="MFE2" s="28"/>
      <c r="MFF2" s="28"/>
      <c r="MFG2" s="28"/>
      <c r="MFH2" s="28"/>
      <c r="MFI2" s="28"/>
      <c r="MFJ2" s="28"/>
      <c r="MFK2" s="28"/>
      <c r="MFL2" s="28"/>
      <c r="MFM2" s="28"/>
      <c r="MFN2" s="28"/>
      <c r="MFO2" s="28"/>
      <c r="MFP2" s="28"/>
      <c r="MFQ2" s="28"/>
      <c r="MFR2" s="28"/>
      <c r="MFS2" s="28"/>
      <c r="MFT2" s="28"/>
      <c r="MFU2" s="28"/>
      <c r="MFV2" s="28"/>
      <c r="MFW2" s="28"/>
      <c r="MFX2" s="28"/>
      <c r="MFY2" s="28"/>
      <c r="MFZ2" s="28"/>
      <c r="MGA2" s="28"/>
      <c r="MGB2" s="28"/>
      <c r="MGC2" s="28"/>
      <c r="MGD2" s="28"/>
      <c r="MGE2" s="28"/>
      <c r="MGF2" s="28"/>
      <c r="MGG2" s="28"/>
      <c r="MGH2" s="28"/>
      <c r="MGI2" s="28"/>
      <c r="MGJ2" s="28"/>
      <c r="MGK2" s="28"/>
      <c r="MGL2" s="28"/>
      <c r="MGM2" s="28"/>
      <c r="MGN2" s="28"/>
      <c r="MGO2" s="28"/>
      <c r="MGP2" s="28"/>
      <c r="MGQ2" s="28"/>
      <c r="MGR2" s="28"/>
      <c r="MGS2" s="28"/>
      <c r="MGT2" s="28"/>
      <c r="MGU2" s="28"/>
      <c r="MGV2" s="28"/>
      <c r="MGW2" s="28"/>
      <c r="MGX2" s="28"/>
      <c r="MGY2" s="28"/>
      <c r="MGZ2" s="28"/>
      <c r="MHA2" s="28"/>
      <c r="MHB2" s="28"/>
      <c r="MHC2" s="28"/>
      <c r="MHD2" s="28"/>
      <c r="MHE2" s="28"/>
      <c r="MHF2" s="28"/>
      <c r="MHG2" s="28"/>
      <c r="MHH2" s="28"/>
      <c r="MHI2" s="28"/>
      <c r="MHJ2" s="28"/>
      <c r="MHK2" s="28"/>
      <c r="MHL2" s="28"/>
      <c r="MHM2" s="28"/>
      <c r="MHN2" s="28"/>
      <c r="MHO2" s="28"/>
      <c r="MHP2" s="28"/>
      <c r="MHQ2" s="28"/>
      <c r="MHR2" s="28"/>
      <c r="MHS2" s="28"/>
      <c r="MHT2" s="28"/>
      <c r="MHU2" s="28"/>
      <c r="MHV2" s="28"/>
      <c r="MHW2" s="28"/>
      <c r="MHX2" s="28"/>
      <c r="MHY2" s="28"/>
      <c r="MHZ2" s="28"/>
      <c r="MIA2" s="28"/>
      <c r="MIB2" s="28"/>
      <c r="MIC2" s="28"/>
      <c r="MID2" s="28"/>
      <c r="MIE2" s="28"/>
      <c r="MIF2" s="28"/>
      <c r="MIG2" s="28"/>
      <c r="MIH2" s="28"/>
      <c r="MII2" s="28"/>
      <c r="MIJ2" s="28"/>
      <c r="MIK2" s="28"/>
      <c r="MIL2" s="28"/>
      <c r="MIM2" s="28"/>
      <c r="MIN2" s="28"/>
      <c r="MIO2" s="28"/>
      <c r="MIP2" s="28"/>
      <c r="MIQ2" s="28"/>
      <c r="MIR2" s="28"/>
      <c r="MIS2" s="28"/>
      <c r="MIT2" s="28"/>
      <c r="MIU2" s="28"/>
      <c r="MIV2" s="28"/>
      <c r="MIW2" s="28"/>
      <c r="MIX2" s="28"/>
      <c r="MIY2" s="28"/>
      <c r="MIZ2" s="28"/>
      <c r="MJA2" s="28"/>
      <c r="MJB2" s="28"/>
      <c r="MJC2" s="28"/>
      <c r="MJD2" s="28"/>
      <c r="MJE2" s="28"/>
      <c r="MJF2" s="28"/>
      <c r="MJG2" s="28"/>
      <c r="MJH2" s="28"/>
      <c r="MJI2" s="28"/>
      <c r="MJJ2" s="28"/>
      <c r="MJK2" s="28"/>
      <c r="MJL2" s="28"/>
      <c r="MJM2" s="28"/>
      <c r="MJN2" s="28"/>
      <c r="MJO2" s="28"/>
      <c r="MJP2" s="28"/>
      <c r="MJQ2" s="28"/>
      <c r="MJR2" s="28"/>
      <c r="MJS2" s="28"/>
      <c r="MJT2" s="28"/>
      <c r="MJU2" s="28"/>
      <c r="MJV2" s="28"/>
      <c r="MJW2" s="28"/>
      <c r="MJX2" s="28"/>
      <c r="MJY2" s="28"/>
      <c r="MJZ2" s="28"/>
      <c r="MKA2" s="28"/>
      <c r="MKB2" s="28"/>
      <c r="MKC2" s="28"/>
      <c r="MKD2" s="28"/>
      <c r="MKE2" s="28"/>
      <c r="MKF2" s="28"/>
      <c r="MKG2" s="28"/>
      <c r="MKH2" s="28"/>
      <c r="MKI2" s="28"/>
      <c r="MKJ2" s="28"/>
      <c r="MKK2" s="28"/>
      <c r="MKL2" s="28"/>
      <c r="MKM2" s="28"/>
      <c r="MKN2" s="28"/>
      <c r="MKO2" s="28"/>
      <c r="MKP2" s="28"/>
      <c r="MKQ2" s="28"/>
      <c r="MKR2" s="28"/>
      <c r="MKS2" s="28"/>
      <c r="MKT2" s="28"/>
      <c r="MKU2" s="28"/>
      <c r="MKV2" s="28"/>
      <c r="MKW2" s="28"/>
      <c r="MKX2" s="28"/>
      <c r="MKY2" s="28"/>
      <c r="MKZ2" s="28"/>
      <c r="MLA2" s="28"/>
      <c r="MLB2" s="28"/>
      <c r="MLC2" s="28"/>
      <c r="MLD2" s="28"/>
      <c r="MLE2" s="28"/>
      <c r="MLF2" s="28"/>
      <c r="MLG2" s="28"/>
      <c r="MLH2" s="28"/>
      <c r="MLI2" s="28"/>
      <c r="MLJ2" s="28"/>
      <c r="MLK2" s="28"/>
      <c r="MLL2" s="28"/>
      <c r="MLM2" s="28"/>
      <c r="MLN2" s="28"/>
      <c r="MLO2" s="28"/>
      <c r="MLP2" s="28"/>
      <c r="MLQ2" s="28"/>
      <c r="MLR2" s="28"/>
      <c r="MLS2" s="28"/>
      <c r="MLT2" s="28"/>
      <c r="MLU2" s="28"/>
      <c r="MLV2" s="28"/>
      <c r="MLW2" s="28"/>
      <c r="MLX2" s="28"/>
      <c r="MLY2" s="28"/>
      <c r="MLZ2" s="28"/>
      <c r="MMA2" s="28"/>
      <c r="MMB2" s="28"/>
      <c r="MMC2" s="28"/>
      <c r="MMD2" s="28"/>
      <c r="MME2" s="28"/>
      <c r="MMF2" s="28"/>
      <c r="MMG2" s="28"/>
      <c r="MMH2" s="28"/>
      <c r="MMI2" s="28"/>
      <c r="MMJ2" s="28"/>
      <c r="MMK2" s="28"/>
      <c r="MML2" s="28"/>
      <c r="MMM2" s="28"/>
      <c r="MMN2" s="28"/>
      <c r="MMO2" s="28"/>
      <c r="MMP2" s="28"/>
      <c r="MMQ2" s="28"/>
      <c r="MMR2" s="28"/>
      <c r="MMS2" s="28"/>
      <c r="MMT2" s="28"/>
      <c r="MMU2" s="28"/>
      <c r="MMV2" s="28"/>
      <c r="MMW2" s="28"/>
      <c r="MMX2" s="28"/>
      <c r="MMY2" s="28"/>
      <c r="MMZ2" s="28"/>
      <c r="MNA2" s="28"/>
      <c r="MNB2" s="28"/>
      <c r="MNC2" s="28"/>
      <c r="MND2" s="28"/>
      <c r="MNE2" s="28"/>
      <c r="MNF2" s="28"/>
      <c r="MNG2" s="28"/>
      <c r="MNH2" s="28"/>
      <c r="MNI2" s="28"/>
      <c r="MNJ2" s="28"/>
      <c r="MNK2" s="28"/>
      <c r="MNL2" s="28"/>
      <c r="MNM2" s="28"/>
      <c r="MNN2" s="28"/>
      <c r="MNO2" s="28"/>
      <c r="MNP2" s="28"/>
      <c r="MNQ2" s="28"/>
      <c r="MNR2" s="28"/>
      <c r="MNS2" s="28"/>
      <c r="MNT2" s="28"/>
      <c r="MNU2" s="28"/>
      <c r="MNV2" s="28"/>
      <c r="MNW2" s="28"/>
      <c r="MNX2" s="28"/>
      <c r="MNY2" s="28"/>
      <c r="MNZ2" s="28"/>
      <c r="MOA2" s="28"/>
      <c r="MOB2" s="28"/>
      <c r="MOC2" s="28"/>
      <c r="MOD2" s="28"/>
      <c r="MOE2" s="28"/>
      <c r="MOF2" s="28"/>
      <c r="MOG2" s="28"/>
      <c r="MOH2" s="28"/>
      <c r="MOI2" s="28"/>
      <c r="MOJ2" s="28"/>
      <c r="MOK2" s="28"/>
      <c r="MOL2" s="28"/>
      <c r="MOM2" s="28"/>
      <c r="MON2" s="28"/>
      <c r="MOO2" s="28"/>
      <c r="MOP2" s="28"/>
      <c r="MOQ2" s="28"/>
      <c r="MOR2" s="28"/>
      <c r="MOS2" s="28"/>
      <c r="MOT2" s="28"/>
      <c r="MOU2" s="28"/>
      <c r="MOV2" s="28"/>
      <c r="MOW2" s="28"/>
      <c r="MOX2" s="28"/>
      <c r="MOY2" s="28"/>
      <c r="MOZ2" s="28"/>
      <c r="MPA2" s="28"/>
      <c r="MPB2" s="28"/>
      <c r="MPC2" s="28"/>
      <c r="MPD2" s="28"/>
      <c r="MPE2" s="28"/>
      <c r="MPF2" s="28"/>
      <c r="MPG2" s="28"/>
      <c r="MPH2" s="28"/>
      <c r="MPI2" s="28"/>
      <c r="MPJ2" s="28"/>
      <c r="MPK2" s="28"/>
      <c r="MPL2" s="28"/>
      <c r="MPM2" s="28"/>
      <c r="MPN2" s="28"/>
      <c r="MPO2" s="28"/>
      <c r="MPP2" s="28"/>
      <c r="MPQ2" s="28"/>
      <c r="MPR2" s="28"/>
      <c r="MPS2" s="28"/>
      <c r="MPT2" s="28"/>
      <c r="MPU2" s="28"/>
      <c r="MPV2" s="28"/>
      <c r="MPW2" s="28"/>
      <c r="MPX2" s="28"/>
      <c r="MPY2" s="28"/>
      <c r="MPZ2" s="28"/>
      <c r="MQA2" s="28"/>
      <c r="MQB2" s="28"/>
      <c r="MQC2" s="28"/>
      <c r="MQD2" s="28"/>
      <c r="MQE2" s="28"/>
      <c r="MQF2" s="28"/>
      <c r="MQG2" s="28"/>
      <c r="MQH2" s="28"/>
      <c r="MQI2" s="28"/>
      <c r="MQJ2" s="28"/>
      <c r="MQK2" s="28"/>
      <c r="MQL2" s="28"/>
      <c r="MQM2" s="28"/>
      <c r="MQN2" s="28"/>
      <c r="MQO2" s="28"/>
      <c r="MQP2" s="28"/>
      <c r="MQQ2" s="28"/>
      <c r="MQR2" s="28"/>
      <c r="MQS2" s="28"/>
      <c r="MQT2" s="28"/>
      <c r="MQU2" s="28"/>
      <c r="MQV2" s="28"/>
      <c r="MQW2" s="28"/>
      <c r="MQX2" s="28"/>
      <c r="MQY2" s="28"/>
      <c r="MQZ2" s="28"/>
      <c r="MRA2" s="28"/>
      <c r="MRB2" s="28"/>
      <c r="MRC2" s="28"/>
      <c r="MRD2" s="28"/>
      <c r="MRE2" s="28"/>
      <c r="MRF2" s="28"/>
      <c r="MRG2" s="28"/>
      <c r="MRH2" s="28"/>
      <c r="MRI2" s="28"/>
      <c r="MRJ2" s="28"/>
      <c r="MRK2" s="28"/>
      <c r="MRL2" s="28"/>
      <c r="MRM2" s="28"/>
      <c r="MRN2" s="28"/>
      <c r="MRO2" s="28"/>
      <c r="MRP2" s="28"/>
      <c r="MRQ2" s="28"/>
      <c r="MRR2" s="28"/>
      <c r="MRS2" s="28"/>
      <c r="MRT2" s="28"/>
      <c r="MRU2" s="28"/>
      <c r="MRV2" s="28"/>
      <c r="MRW2" s="28"/>
      <c r="MRX2" s="28"/>
      <c r="MRY2" s="28"/>
      <c r="MRZ2" s="28"/>
      <c r="MSA2" s="28"/>
      <c r="MSB2" s="28"/>
      <c r="MSC2" s="28"/>
      <c r="MSD2" s="28"/>
      <c r="MSE2" s="28"/>
      <c r="MSF2" s="28"/>
      <c r="MSG2" s="28"/>
      <c r="MSH2" s="28"/>
      <c r="MSI2" s="28"/>
      <c r="MSJ2" s="28"/>
      <c r="MSK2" s="28"/>
      <c r="MSL2" s="28"/>
      <c r="MSM2" s="28"/>
      <c r="MSN2" s="28"/>
      <c r="MSO2" s="28"/>
      <c r="MSP2" s="28"/>
      <c r="MSQ2" s="28"/>
      <c r="MSR2" s="28"/>
      <c r="MSS2" s="28"/>
      <c r="MST2" s="28"/>
      <c r="MSU2" s="28"/>
      <c r="MSV2" s="28"/>
      <c r="MSW2" s="28"/>
      <c r="MSX2" s="28"/>
      <c r="MSY2" s="28"/>
      <c r="MSZ2" s="28"/>
      <c r="MTA2" s="28"/>
      <c r="MTB2" s="28"/>
      <c r="MTC2" s="28"/>
      <c r="MTD2" s="28"/>
      <c r="MTE2" s="28"/>
      <c r="MTF2" s="28"/>
      <c r="MTG2" s="28"/>
      <c r="MTH2" s="28"/>
      <c r="MTI2" s="28"/>
      <c r="MTJ2" s="28"/>
      <c r="MTK2" s="28"/>
      <c r="MTL2" s="28"/>
      <c r="MTM2" s="28"/>
      <c r="MTN2" s="28"/>
      <c r="MTO2" s="28"/>
      <c r="MTP2" s="28"/>
      <c r="MTQ2" s="28"/>
      <c r="MTR2" s="28"/>
      <c r="MTS2" s="28"/>
      <c r="MTT2" s="28"/>
      <c r="MTU2" s="28"/>
      <c r="MTV2" s="28"/>
      <c r="MTW2" s="28"/>
      <c r="MTX2" s="28"/>
      <c r="MTY2" s="28"/>
      <c r="MTZ2" s="28"/>
      <c r="MUA2" s="28"/>
      <c r="MUB2" s="28"/>
      <c r="MUC2" s="28"/>
      <c r="MUD2" s="28"/>
      <c r="MUE2" s="28"/>
      <c r="MUF2" s="28"/>
      <c r="MUG2" s="28"/>
      <c r="MUH2" s="28"/>
      <c r="MUI2" s="28"/>
      <c r="MUJ2" s="28"/>
      <c r="MUK2" s="28"/>
      <c r="MUL2" s="28"/>
      <c r="MUM2" s="28"/>
      <c r="MUN2" s="28"/>
      <c r="MUO2" s="28"/>
      <c r="MUP2" s="28"/>
      <c r="MUQ2" s="28"/>
      <c r="MUR2" s="28"/>
      <c r="MUS2" s="28"/>
      <c r="MUT2" s="28"/>
      <c r="MUU2" s="28"/>
      <c r="MUV2" s="28"/>
      <c r="MUW2" s="28"/>
      <c r="MUX2" s="28"/>
      <c r="MUY2" s="28"/>
      <c r="MUZ2" s="28"/>
      <c r="MVA2" s="28"/>
      <c r="MVB2" s="28"/>
      <c r="MVC2" s="28"/>
      <c r="MVD2" s="28"/>
      <c r="MVE2" s="28"/>
      <c r="MVF2" s="28"/>
      <c r="MVG2" s="28"/>
      <c r="MVH2" s="28"/>
      <c r="MVI2" s="28"/>
      <c r="MVJ2" s="28"/>
      <c r="MVK2" s="28"/>
      <c r="MVL2" s="28"/>
      <c r="MVM2" s="28"/>
      <c r="MVN2" s="28"/>
      <c r="MVO2" s="28"/>
      <c r="MVP2" s="28"/>
      <c r="MVQ2" s="28"/>
      <c r="MVR2" s="28"/>
      <c r="MVS2" s="28"/>
      <c r="MVT2" s="28"/>
      <c r="MVU2" s="28"/>
      <c r="MVV2" s="28"/>
      <c r="MVW2" s="28"/>
      <c r="MVX2" s="28"/>
      <c r="MVY2" s="28"/>
      <c r="MVZ2" s="28"/>
      <c r="MWA2" s="28"/>
      <c r="MWB2" s="28"/>
      <c r="MWC2" s="28"/>
      <c r="MWD2" s="28"/>
      <c r="MWE2" s="28"/>
      <c r="MWF2" s="28"/>
      <c r="MWG2" s="28"/>
      <c r="MWH2" s="28"/>
      <c r="MWI2" s="28"/>
      <c r="MWJ2" s="28"/>
      <c r="MWK2" s="28"/>
      <c r="MWL2" s="28"/>
      <c r="MWM2" s="28"/>
      <c r="MWN2" s="28"/>
      <c r="MWO2" s="28"/>
      <c r="MWP2" s="28"/>
      <c r="MWQ2" s="28"/>
      <c r="MWR2" s="28"/>
      <c r="MWS2" s="28"/>
      <c r="MWT2" s="28"/>
      <c r="MWU2" s="28"/>
      <c r="MWV2" s="28"/>
      <c r="MWW2" s="28"/>
      <c r="MWX2" s="28"/>
      <c r="MWY2" s="28"/>
      <c r="MWZ2" s="28"/>
      <c r="MXA2" s="28"/>
      <c r="MXB2" s="28"/>
      <c r="MXC2" s="28"/>
      <c r="MXD2" s="28"/>
      <c r="MXE2" s="28"/>
      <c r="MXF2" s="28"/>
      <c r="MXG2" s="28"/>
      <c r="MXH2" s="28"/>
      <c r="MXI2" s="28"/>
      <c r="MXJ2" s="28"/>
      <c r="MXK2" s="28"/>
      <c r="MXL2" s="28"/>
      <c r="MXM2" s="28"/>
      <c r="MXN2" s="28"/>
      <c r="MXO2" s="28"/>
      <c r="MXP2" s="28"/>
      <c r="MXQ2" s="28"/>
      <c r="MXR2" s="28"/>
      <c r="MXS2" s="28"/>
      <c r="MXT2" s="28"/>
      <c r="MXU2" s="28"/>
      <c r="MXV2" s="28"/>
      <c r="MXW2" s="28"/>
      <c r="MXX2" s="28"/>
      <c r="MXY2" s="28"/>
      <c r="MXZ2" s="28"/>
      <c r="MYA2" s="28"/>
      <c r="MYB2" s="28"/>
      <c r="MYC2" s="28"/>
      <c r="MYD2" s="28"/>
      <c r="MYE2" s="28"/>
      <c r="MYF2" s="28"/>
      <c r="MYG2" s="28"/>
      <c r="MYH2" s="28"/>
      <c r="MYI2" s="28"/>
      <c r="MYJ2" s="28"/>
      <c r="MYK2" s="28"/>
      <c r="MYL2" s="28"/>
      <c r="MYM2" s="28"/>
      <c r="MYN2" s="28"/>
      <c r="MYO2" s="28"/>
      <c r="MYP2" s="28"/>
      <c r="MYQ2" s="28"/>
      <c r="MYR2" s="28"/>
      <c r="MYS2" s="28"/>
      <c r="MYT2" s="28"/>
      <c r="MYU2" s="28"/>
      <c r="MYV2" s="28"/>
      <c r="MYW2" s="28"/>
      <c r="MYX2" s="28"/>
      <c r="MYY2" s="28"/>
      <c r="MYZ2" s="28"/>
      <c r="MZA2" s="28"/>
      <c r="MZB2" s="28"/>
      <c r="MZC2" s="28"/>
      <c r="MZD2" s="28"/>
      <c r="MZE2" s="28"/>
      <c r="MZF2" s="28"/>
      <c r="MZG2" s="28"/>
      <c r="MZH2" s="28"/>
      <c r="MZI2" s="28"/>
      <c r="MZJ2" s="28"/>
      <c r="MZK2" s="28"/>
      <c r="MZL2" s="28"/>
      <c r="MZM2" s="28"/>
      <c r="MZN2" s="28"/>
      <c r="MZO2" s="28"/>
      <c r="MZP2" s="28"/>
      <c r="MZQ2" s="28"/>
      <c r="MZR2" s="28"/>
      <c r="MZS2" s="28"/>
      <c r="MZT2" s="28"/>
      <c r="MZU2" s="28"/>
      <c r="MZV2" s="28"/>
      <c r="MZW2" s="28"/>
      <c r="MZX2" s="28"/>
      <c r="MZY2" s="28"/>
      <c r="MZZ2" s="28"/>
      <c r="NAA2" s="28"/>
      <c r="NAB2" s="28"/>
      <c r="NAC2" s="28"/>
      <c r="NAD2" s="28"/>
      <c r="NAE2" s="28"/>
      <c r="NAF2" s="28"/>
      <c r="NAG2" s="28"/>
      <c r="NAH2" s="28"/>
      <c r="NAI2" s="28"/>
      <c r="NAJ2" s="28"/>
      <c r="NAK2" s="28"/>
      <c r="NAL2" s="28"/>
      <c r="NAM2" s="28"/>
      <c r="NAN2" s="28"/>
      <c r="NAO2" s="28"/>
      <c r="NAP2" s="28"/>
      <c r="NAQ2" s="28"/>
      <c r="NAR2" s="28"/>
      <c r="NAS2" s="28"/>
      <c r="NAT2" s="28"/>
      <c r="NAU2" s="28"/>
      <c r="NAV2" s="28"/>
      <c r="NAW2" s="28"/>
      <c r="NAX2" s="28"/>
      <c r="NAY2" s="28"/>
      <c r="NAZ2" s="28"/>
      <c r="NBA2" s="28"/>
      <c r="NBB2" s="28"/>
      <c r="NBC2" s="28"/>
      <c r="NBD2" s="28"/>
      <c r="NBE2" s="28"/>
      <c r="NBF2" s="28"/>
      <c r="NBG2" s="28"/>
      <c r="NBH2" s="28"/>
      <c r="NBI2" s="28"/>
      <c r="NBJ2" s="28"/>
      <c r="NBK2" s="28"/>
      <c r="NBL2" s="28"/>
      <c r="NBM2" s="28"/>
      <c r="NBN2" s="28"/>
      <c r="NBO2" s="28"/>
      <c r="NBP2" s="28"/>
      <c r="NBQ2" s="28"/>
      <c r="NBR2" s="28"/>
      <c r="NBS2" s="28"/>
      <c r="NBT2" s="28"/>
      <c r="NBU2" s="28"/>
      <c r="NBV2" s="28"/>
      <c r="NBW2" s="28"/>
      <c r="NBX2" s="28"/>
      <c r="NBY2" s="28"/>
      <c r="NBZ2" s="28"/>
      <c r="NCA2" s="28"/>
      <c r="NCB2" s="28"/>
      <c r="NCC2" s="28"/>
      <c r="NCD2" s="28"/>
      <c r="NCE2" s="28"/>
      <c r="NCF2" s="28"/>
      <c r="NCG2" s="28"/>
      <c r="NCH2" s="28"/>
      <c r="NCI2" s="28"/>
      <c r="NCJ2" s="28"/>
      <c r="NCK2" s="28"/>
      <c r="NCL2" s="28"/>
      <c r="NCM2" s="28"/>
      <c r="NCN2" s="28"/>
      <c r="NCO2" s="28"/>
      <c r="NCP2" s="28"/>
      <c r="NCQ2" s="28"/>
      <c r="NCR2" s="28"/>
      <c r="NCS2" s="28"/>
      <c r="NCT2" s="28"/>
      <c r="NCU2" s="28"/>
      <c r="NCV2" s="28"/>
      <c r="NCW2" s="28"/>
      <c r="NCX2" s="28"/>
      <c r="NCY2" s="28"/>
      <c r="NCZ2" s="28"/>
      <c r="NDA2" s="28"/>
      <c r="NDB2" s="28"/>
      <c r="NDC2" s="28"/>
      <c r="NDD2" s="28"/>
      <c r="NDE2" s="28"/>
      <c r="NDF2" s="28"/>
      <c r="NDG2" s="28"/>
      <c r="NDH2" s="28"/>
      <c r="NDI2" s="28"/>
      <c r="NDJ2" s="28"/>
      <c r="NDK2" s="28"/>
      <c r="NDL2" s="28"/>
      <c r="NDM2" s="28"/>
      <c r="NDN2" s="28"/>
      <c r="NDO2" s="28"/>
      <c r="NDP2" s="28"/>
      <c r="NDQ2" s="28"/>
      <c r="NDR2" s="28"/>
      <c r="NDS2" s="28"/>
      <c r="NDT2" s="28"/>
      <c r="NDU2" s="28"/>
      <c r="NDV2" s="28"/>
      <c r="NDW2" s="28"/>
      <c r="NDX2" s="28"/>
      <c r="NDY2" s="28"/>
      <c r="NDZ2" s="28"/>
      <c r="NEA2" s="28"/>
      <c r="NEB2" s="28"/>
      <c r="NEC2" s="28"/>
      <c r="NED2" s="28"/>
      <c r="NEE2" s="28"/>
      <c r="NEF2" s="28"/>
      <c r="NEG2" s="28"/>
      <c r="NEH2" s="28"/>
      <c r="NEI2" s="28"/>
      <c r="NEJ2" s="28"/>
      <c r="NEK2" s="28"/>
      <c r="NEL2" s="28"/>
      <c r="NEM2" s="28"/>
      <c r="NEN2" s="28"/>
      <c r="NEO2" s="28"/>
      <c r="NEP2" s="28"/>
      <c r="NEQ2" s="28"/>
      <c r="NER2" s="28"/>
      <c r="NES2" s="28"/>
      <c r="NET2" s="28"/>
      <c r="NEU2" s="28"/>
      <c r="NEV2" s="28"/>
      <c r="NEW2" s="28"/>
      <c r="NEX2" s="28"/>
      <c r="NEY2" s="28"/>
      <c r="NEZ2" s="28"/>
      <c r="NFA2" s="28"/>
      <c r="NFB2" s="28"/>
      <c r="NFC2" s="28"/>
      <c r="NFD2" s="28"/>
      <c r="NFE2" s="28"/>
      <c r="NFF2" s="28"/>
      <c r="NFG2" s="28"/>
      <c r="NFH2" s="28"/>
      <c r="NFI2" s="28"/>
      <c r="NFJ2" s="28"/>
      <c r="NFK2" s="28"/>
      <c r="NFL2" s="28"/>
      <c r="NFM2" s="28"/>
      <c r="NFN2" s="28"/>
      <c r="NFO2" s="28"/>
      <c r="NFP2" s="28"/>
      <c r="NFQ2" s="28"/>
      <c r="NFR2" s="28"/>
      <c r="NFS2" s="28"/>
      <c r="NFT2" s="28"/>
      <c r="NFU2" s="28"/>
      <c r="NFV2" s="28"/>
      <c r="NFW2" s="28"/>
      <c r="NFX2" s="28"/>
      <c r="NFY2" s="28"/>
      <c r="NFZ2" s="28"/>
      <c r="NGA2" s="28"/>
      <c r="NGB2" s="28"/>
      <c r="NGC2" s="28"/>
      <c r="NGD2" s="28"/>
      <c r="NGE2" s="28"/>
      <c r="NGF2" s="28"/>
      <c r="NGG2" s="28"/>
      <c r="NGH2" s="28"/>
      <c r="NGI2" s="28"/>
      <c r="NGJ2" s="28"/>
      <c r="NGK2" s="28"/>
      <c r="NGL2" s="28"/>
      <c r="NGM2" s="28"/>
      <c r="NGN2" s="28"/>
      <c r="NGO2" s="28"/>
      <c r="NGP2" s="28"/>
      <c r="NGQ2" s="28"/>
      <c r="NGR2" s="28"/>
      <c r="NGS2" s="28"/>
      <c r="NGT2" s="28"/>
      <c r="NGU2" s="28"/>
      <c r="NGV2" s="28"/>
      <c r="NGW2" s="28"/>
      <c r="NGX2" s="28"/>
      <c r="NGY2" s="28"/>
      <c r="NGZ2" s="28"/>
      <c r="NHA2" s="28"/>
      <c r="NHB2" s="28"/>
      <c r="NHC2" s="28"/>
      <c r="NHD2" s="28"/>
      <c r="NHE2" s="28"/>
      <c r="NHF2" s="28"/>
      <c r="NHG2" s="28"/>
      <c r="NHH2" s="28"/>
      <c r="NHI2" s="28"/>
      <c r="NHJ2" s="28"/>
      <c r="NHK2" s="28"/>
      <c r="NHL2" s="28"/>
      <c r="NHM2" s="28"/>
      <c r="NHN2" s="28"/>
      <c r="NHO2" s="28"/>
      <c r="NHP2" s="28"/>
      <c r="NHQ2" s="28"/>
      <c r="NHR2" s="28"/>
      <c r="NHS2" s="28"/>
      <c r="NHT2" s="28"/>
      <c r="NHU2" s="28"/>
      <c r="NHV2" s="28"/>
      <c r="NHW2" s="28"/>
      <c r="NHX2" s="28"/>
      <c r="NHY2" s="28"/>
      <c r="NHZ2" s="28"/>
      <c r="NIA2" s="28"/>
      <c r="NIB2" s="28"/>
      <c r="NIC2" s="28"/>
      <c r="NID2" s="28"/>
      <c r="NIE2" s="28"/>
      <c r="NIF2" s="28"/>
      <c r="NIG2" s="28"/>
      <c r="NIH2" s="28"/>
      <c r="NII2" s="28"/>
      <c r="NIJ2" s="28"/>
      <c r="NIK2" s="28"/>
      <c r="NIL2" s="28"/>
      <c r="NIM2" s="28"/>
      <c r="NIN2" s="28"/>
      <c r="NIO2" s="28"/>
      <c r="NIP2" s="28"/>
      <c r="NIQ2" s="28"/>
      <c r="NIR2" s="28"/>
      <c r="NIS2" s="28"/>
      <c r="NIT2" s="28"/>
      <c r="NIU2" s="28"/>
      <c r="NIV2" s="28"/>
      <c r="NIW2" s="28"/>
      <c r="NIX2" s="28"/>
      <c r="NIY2" s="28"/>
      <c r="NIZ2" s="28"/>
      <c r="NJA2" s="28"/>
      <c r="NJB2" s="28"/>
      <c r="NJC2" s="28"/>
      <c r="NJD2" s="28"/>
      <c r="NJE2" s="28"/>
      <c r="NJF2" s="28"/>
      <c r="NJG2" s="28"/>
      <c r="NJH2" s="28"/>
      <c r="NJI2" s="28"/>
      <c r="NJJ2" s="28"/>
      <c r="NJK2" s="28"/>
      <c r="NJL2" s="28"/>
      <c r="NJM2" s="28"/>
      <c r="NJN2" s="28"/>
      <c r="NJO2" s="28"/>
      <c r="NJP2" s="28"/>
      <c r="NJQ2" s="28"/>
      <c r="NJR2" s="28"/>
      <c r="NJS2" s="28"/>
      <c r="NJT2" s="28"/>
      <c r="NJU2" s="28"/>
      <c r="NJV2" s="28"/>
      <c r="NJW2" s="28"/>
      <c r="NJX2" s="28"/>
      <c r="NJY2" s="28"/>
      <c r="NJZ2" s="28"/>
      <c r="NKA2" s="28"/>
      <c r="NKB2" s="28"/>
      <c r="NKC2" s="28"/>
      <c r="NKD2" s="28"/>
      <c r="NKE2" s="28"/>
      <c r="NKF2" s="28"/>
      <c r="NKG2" s="28"/>
      <c r="NKH2" s="28"/>
      <c r="NKI2" s="28"/>
      <c r="NKJ2" s="28"/>
      <c r="NKK2" s="28"/>
      <c r="NKL2" s="28"/>
      <c r="NKM2" s="28"/>
      <c r="NKN2" s="28"/>
      <c r="NKO2" s="28"/>
      <c r="NKP2" s="28"/>
      <c r="NKQ2" s="28"/>
      <c r="NKR2" s="28"/>
      <c r="NKS2" s="28"/>
      <c r="NKT2" s="28"/>
      <c r="NKU2" s="28"/>
      <c r="NKV2" s="28"/>
      <c r="NKW2" s="28"/>
      <c r="NKX2" s="28"/>
      <c r="NKY2" s="28"/>
      <c r="NKZ2" s="28"/>
      <c r="NLA2" s="28"/>
      <c r="NLB2" s="28"/>
      <c r="NLC2" s="28"/>
      <c r="NLD2" s="28"/>
      <c r="NLE2" s="28"/>
      <c r="NLF2" s="28"/>
      <c r="NLG2" s="28"/>
      <c r="NLH2" s="28"/>
      <c r="NLI2" s="28"/>
      <c r="NLJ2" s="28"/>
      <c r="NLK2" s="28"/>
      <c r="NLL2" s="28"/>
      <c r="NLM2" s="28"/>
      <c r="NLN2" s="28"/>
      <c r="NLO2" s="28"/>
      <c r="NLP2" s="28"/>
      <c r="NLQ2" s="28"/>
      <c r="NLR2" s="28"/>
      <c r="NLS2" s="28"/>
      <c r="NLT2" s="28"/>
      <c r="NLU2" s="28"/>
      <c r="NLV2" s="28"/>
      <c r="NLW2" s="28"/>
      <c r="NLX2" s="28"/>
      <c r="NLY2" s="28"/>
      <c r="NLZ2" s="28"/>
      <c r="NMA2" s="28"/>
      <c r="NMB2" s="28"/>
      <c r="NMC2" s="28"/>
      <c r="NMD2" s="28"/>
      <c r="NME2" s="28"/>
      <c r="NMF2" s="28"/>
      <c r="NMG2" s="28"/>
      <c r="NMH2" s="28"/>
      <c r="NMI2" s="28"/>
      <c r="NMJ2" s="28"/>
      <c r="NMK2" s="28"/>
      <c r="NML2" s="28"/>
      <c r="NMM2" s="28"/>
      <c r="NMN2" s="28"/>
      <c r="NMO2" s="28"/>
      <c r="NMP2" s="28"/>
      <c r="NMQ2" s="28"/>
      <c r="NMR2" s="28"/>
      <c r="NMS2" s="28"/>
      <c r="NMT2" s="28"/>
      <c r="NMU2" s="28"/>
      <c r="NMV2" s="28"/>
      <c r="NMW2" s="28"/>
      <c r="NMX2" s="28"/>
      <c r="NMY2" s="28"/>
      <c r="NMZ2" s="28"/>
      <c r="NNA2" s="28"/>
      <c r="NNB2" s="28"/>
      <c r="NNC2" s="28"/>
      <c r="NND2" s="28"/>
      <c r="NNE2" s="28"/>
      <c r="NNF2" s="28"/>
      <c r="NNG2" s="28"/>
      <c r="NNH2" s="28"/>
      <c r="NNI2" s="28"/>
      <c r="NNJ2" s="28"/>
      <c r="NNK2" s="28"/>
      <c r="NNL2" s="28"/>
      <c r="NNM2" s="28"/>
      <c r="NNN2" s="28"/>
      <c r="NNO2" s="28"/>
      <c r="NNP2" s="28"/>
      <c r="NNQ2" s="28"/>
      <c r="NNR2" s="28"/>
      <c r="NNS2" s="28"/>
      <c r="NNT2" s="28"/>
      <c r="NNU2" s="28"/>
      <c r="NNV2" s="28"/>
      <c r="NNW2" s="28"/>
      <c r="NNX2" s="28"/>
      <c r="NNY2" s="28"/>
      <c r="NNZ2" s="28"/>
      <c r="NOA2" s="28"/>
      <c r="NOB2" s="28"/>
      <c r="NOC2" s="28"/>
      <c r="NOD2" s="28"/>
      <c r="NOE2" s="28"/>
      <c r="NOF2" s="28"/>
      <c r="NOG2" s="28"/>
      <c r="NOH2" s="28"/>
      <c r="NOI2" s="28"/>
      <c r="NOJ2" s="28"/>
      <c r="NOK2" s="28"/>
      <c r="NOL2" s="28"/>
      <c r="NOM2" s="28"/>
      <c r="NON2" s="28"/>
      <c r="NOO2" s="28"/>
      <c r="NOP2" s="28"/>
      <c r="NOQ2" s="28"/>
      <c r="NOR2" s="28"/>
      <c r="NOS2" s="28"/>
      <c r="NOT2" s="28"/>
      <c r="NOU2" s="28"/>
      <c r="NOV2" s="28"/>
      <c r="NOW2" s="28"/>
      <c r="NOX2" s="28"/>
      <c r="NOY2" s="28"/>
      <c r="NOZ2" s="28"/>
      <c r="NPA2" s="28"/>
      <c r="NPB2" s="28"/>
      <c r="NPC2" s="28"/>
      <c r="NPD2" s="28"/>
      <c r="NPE2" s="28"/>
      <c r="NPF2" s="28"/>
      <c r="NPG2" s="28"/>
      <c r="NPH2" s="28"/>
      <c r="NPI2" s="28"/>
      <c r="NPJ2" s="28"/>
      <c r="NPK2" s="28"/>
      <c r="NPL2" s="28"/>
      <c r="NPM2" s="28"/>
      <c r="NPN2" s="28"/>
      <c r="NPO2" s="28"/>
      <c r="NPP2" s="28"/>
      <c r="NPQ2" s="28"/>
      <c r="NPR2" s="28"/>
      <c r="NPS2" s="28"/>
      <c r="NPT2" s="28"/>
      <c r="NPU2" s="28"/>
      <c r="NPV2" s="28"/>
      <c r="NPW2" s="28"/>
      <c r="NPX2" s="28"/>
      <c r="NPY2" s="28"/>
      <c r="NPZ2" s="28"/>
      <c r="NQA2" s="28"/>
      <c r="NQB2" s="28"/>
      <c r="NQC2" s="28"/>
      <c r="NQD2" s="28"/>
      <c r="NQE2" s="28"/>
      <c r="NQF2" s="28"/>
      <c r="NQG2" s="28"/>
      <c r="NQH2" s="28"/>
      <c r="NQI2" s="28"/>
      <c r="NQJ2" s="28"/>
      <c r="NQK2" s="28"/>
      <c r="NQL2" s="28"/>
      <c r="NQM2" s="28"/>
      <c r="NQN2" s="28"/>
      <c r="NQO2" s="28"/>
      <c r="NQP2" s="28"/>
      <c r="NQQ2" s="28"/>
      <c r="NQR2" s="28"/>
      <c r="NQS2" s="28"/>
      <c r="NQT2" s="28"/>
      <c r="NQU2" s="28"/>
      <c r="NQV2" s="28"/>
      <c r="NQW2" s="28"/>
      <c r="NQX2" s="28"/>
      <c r="NQY2" s="28"/>
      <c r="NQZ2" s="28"/>
      <c r="NRA2" s="28"/>
      <c r="NRB2" s="28"/>
      <c r="NRC2" s="28"/>
      <c r="NRD2" s="28"/>
      <c r="NRE2" s="28"/>
      <c r="NRF2" s="28"/>
      <c r="NRG2" s="28"/>
      <c r="NRH2" s="28"/>
      <c r="NRI2" s="28"/>
      <c r="NRJ2" s="28"/>
      <c r="NRK2" s="28"/>
      <c r="NRL2" s="28"/>
      <c r="NRM2" s="28"/>
      <c r="NRN2" s="28"/>
      <c r="NRO2" s="28"/>
      <c r="NRP2" s="28"/>
      <c r="NRQ2" s="28"/>
      <c r="NRR2" s="28"/>
      <c r="NRS2" s="28"/>
      <c r="NRT2" s="28"/>
      <c r="NRU2" s="28"/>
      <c r="NRV2" s="28"/>
      <c r="NRW2" s="28"/>
      <c r="NRX2" s="28"/>
      <c r="NRY2" s="28"/>
      <c r="NRZ2" s="28"/>
      <c r="NSA2" s="28"/>
      <c r="NSB2" s="28"/>
      <c r="NSC2" s="28"/>
      <c r="NSD2" s="28"/>
      <c r="NSE2" s="28"/>
      <c r="NSF2" s="28"/>
      <c r="NSG2" s="28"/>
      <c r="NSH2" s="28"/>
      <c r="NSI2" s="28"/>
      <c r="NSJ2" s="28"/>
      <c r="NSK2" s="28"/>
      <c r="NSL2" s="28"/>
      <c r="NSM2" s="28"/>
      <c r="NSN2" s="28"/>
      <c r="NSO2" s="28"/>
      <c r="NSP2" s="28"/>
      <c r="NSQ2" s="28"/>
      <c r="NSR2" s="28"/>
      <c r="NSS2" s="28"/>
      <c r="NST2" s="28"/>
      <c r="NSU2" s="28"/>
      <c r="NSV2" s="28"/>
      <c r="NSW2" s="28"/>
      <c r="NSX2" s="28"/>
      <c r="NSY2" s="28"/>
      <c r="NSZ2" s="28"/>
      <c r="NTA2" s="28"/>
      <c r="NTB2" s="28"/>
      <c r="NTC2" s="28"/>
      <c r="NTD2" s="28"/>
      <c r="NTE2" s="28"/>
      <c r="NTF2" s="28"/>
      <c r="NTG2" s="28"/>
      <c r="NTH2" s="28"/>
      <c r="NTI2" s="28"/>
      <c r="NTJ2" s="28"/>
      <c r="NTK2" s="28"/>
      <c r="NTL2" s="28"/>
      <c r="NTM2" s="28"/>
      <c r="NTN2" s="28"/>
      <c r="NTO2" s="28"/>
      <c r="NTP2" s="28"/>
      <c r="NTQ2" s="28"/>
      <c r="NTR2" s="28"/>
      <c r="NTS2" s="28"/>
      <c r="NTT2" s="28"/>
      <c r="NTU2" s="28"/>
      <c r="NTV2" s="28"/>
      <c r="NTW2" s="28"/>
      <c r="NTX2" s="28"/>
      <c r="NTY2" s="28"/>
      <c r="NTZ2" s="28"/>
      <c r="NUA2" s="28"/>
      <c r="NUB2" s="28"/>
      <c r="NUC2" s="28"/>
      <c r="NUD2" s="28"/>
      <c r="NUE2" s="28"/>
      <c r="NUF2" s="28"/>
      <c r="NUG2" s="28"/>
      <c r="NUH2" s="28"/>
      <c r="NUI2" s="28"/>
      <c r="NUJ2" s="28"/>
      <c r="NUK2" s="28"/>
      <c r="NUL2" s="28"/>
      <c r="NUM2" s="28"/>
      <c r="NUN2" s="28"/>
      <c r="NUO2" s="28"/>
      <c r="NUP2" s="28"/>
      <c r="NUQ2" s="28"/>
      <c r="NUR2" s="28"/>
      <c r="NUS2" s="28"/>
      <c r="NUT2" s="28"/>
      <c r="NUU2" s="28"/>
      <c r="NUV2" s="28"/>
      <c r="NUW2" s="28"/>
      <c r="NUX2" s="28"/>
      <c r="NUY2" s="28"/>
      <c r="NUZ2" s="28"/>
      <c r="NVA2" s="28"/>
      <c r="NVB2" s="28"/>
      <c r="NVC2" s="28"/>
      <c r="NVD2" s="28"/>
      <c r="NVE2" s="28"/>
      <c r="NVF2" s="28"/>
      <c r="NVG2" s="28"/>
      <c r="NVH2" s="28"/>
      <c r="NVI2" s="28"/>
      <c r="NVJ2" s="28"/>
      <c r="NVK2" s="28"/>
      <c r="NVL2" s="28"/>
      <c r="NVM2" s="28"/>
      <c r="NVN2" s="28"/>
      <c r="NVO2" s="28"/>
      <c r="NVP2" s="28"/>
      <c r="NVQ2" s="28"/>
      <c r="NVR2" s="28"/>
      <c r="NVS2" s="28"/>
      <c r="NVT2" s="28"/>
      <c r="NVU2" s="28"/>
      <c r="NVV2" s="28"/>
      <c r="NVW2" s="28"/>
      <c r="NVX2" s="28"/>
      <c r="NVY2" s="28"/>
      <c r="NVZ2" s="28"/>
      <c r="NWA2" s="28"/>
      <c r="NWB2" s="28"/>
      <c r="NWC2" s="28"/>
      <c r="NWD2" s="28"/>
      <c r="NWE2" s="28"/>
      <c r="NWF2" s="28"/>
      <c r="NWG2" s="28"/>
      <c r="NWH2" s="28"/>
      <c r="NWI2" s="28"/>
      <c r="NWJ2" s="28"/>
      <c r="NWK2" s="28"/>
      <c r="NWL2" s="28"/>
      <c r="NWM2" s="28"/>
      <c r="NWN2" s="28"/>
      <c r="NWO2" s="28"/>
      <c r="NWP2" s="28"/>
      <c r="NWQ2" s="28"/>
      <c r="NWR2" s="28"/>
      <c r="NWS2" s="28"/>
      <c r="NWT2" s="28"/>
      <c r="NWU2" s="28"/>
      <c r="NWV2" s="28"/>
      <c r="NWW2" s="28"/>
      <c r="NWX2" s="28"/>
      <c r="NWY2" s="28"/>
      <c r="NWZ2" s="28"/>
      <c r="NXA2" s="28"/>
      <c r="NXB2" s="28"/>
      <c r="NXC2" s="28"/>
      <c r="NXD2" s="28"/>
      <c r="NXE2" s="28"/>
      <c r="NXF2" s="28"/>
      <c r="NXG2" s="28"/>
      <c r="NXH2" s="28"/>
      <c r="NXI2" s="28"/>
      <c r="NXJ2" s="28"/>
      <c r="NXK2" s="28"/>
      <c r="NXL2" s="28"/>
      <c r="NXM2" s="28"/>
      <c r="NXN2" s="28"/>
      <c r="NXO2" s="28"/>
      <c r="NXP2" s="28"/>
      <c r="NXQ2" s="28"/>
      <c r="NXR2" s="28"/>
      <c r="NXS2" s="28"/>
      <c r="NXT2" s="28"/>
      <c r="NXU2" s="28"/>
      <c r="NXV2" s="28"/>
      <c r="NXW2" s="28"/>
      <c r="NXX2" s="28"/>
      <c r="NXY2" s="28"/>
      <c r="NXZ2" s="28"/>
      <c r="NYA2" s="28"/>
      <c r="NYB2" s="28"/>
      <c r="NYC2" s="28"/>
      <c r="NYD2" s="28"/>
      <c r="NYE2" s="28"/>
      <c r="NYF2" s="28"/>
      <c r="NYG2" s="28"/>
      <c r="NYH2" s="28"/>
      <c r="NYI2" s="28"/>
      <c r="NYJ2" s="28"/>
      <c r="NYK2" s="28"/>
      <c r="NYL2" s="28"/>
      <c r="NYM2" s="28"/>
      <c r="NYN2" s="28"/>
      <c r="NYO2" s="28"/>
      <c r="NYP2" s="28"/>
      <c r="NYQ2" s="28"/>
      <c r="NYR2" s="28"/>
      <c r="NYS2" s="28"/>
      <c r="NYT2" s="28"/>
      <c r="NYU2" s="28"/>
      <c r="NYV2" s="28"/>
      <c r="NYW2" s="28"/>
      <c r="NYX2" s="28"/>
      <c r="NYY2" s="28"/>
      <c r="NYZ2" s="28"/>
      <c r="NZA2" s="28"/>
      <c r="NZB2" s="28"/>
      <c r="NZC2" s="28"/>
      <c r="NZD2" s="28"/>
      <c r="NZE2" s="28"/>
      <c r="NZF2" s="28"/>
      <c r="NZG2" s="28"/>
      <c r="NZH2" s="28"/>
      <c r="NZI2" s="28"/>
      <c r="NZJ2" s="28"/>
      <c r="NZK2" s="28"/>
      <c r="NZL2" s="28"/>
      <c r="NZM2" s="28"/>
      <c r="NZN2" s="28"/>
      <c r="NZO2" s="28"/>
      <c r="NZP2" s="28"/>
      <c r="NZQ2" s="28"/>
      <c r="NZR2" s="28"/>
      <c r="NZS2" s="28"/>
      <c r="NZT2" s="28"/>
      <c r="NZU2" s="28"/>
      <c r="NZV2" s="28"/>
      <c r="NZW2" s="28"/>
      <c r="NZX2" s="28"/>
      <c r="NZY2" s="28"/>
      <c r="NZZ2" s="28"/>
      <c r="OAA2" s="28"/>
      <c r="OAB2" s="28"/>
      <c r="OAC2" s="28"/>
      <c r="OAD2" s="28"/>
      <c r="OAE2" s="28"/>
      <c r="OAF2" s="28"/>
      <c r="OAG2" s="28"/>
      <c r="OAH2" s="28"/>
      <c r="OAI2" s="28"/>
      <c r="OAJ2" s="28"/>
      <c r="OAK2" s="28"/>
      <c r="OAL2" s="28"/>
      <c r="OAM2" s="28"/>
      <c r="OAN2" s="28"/>
      <c r="OAO2" s="28"/>
      <c r="OAP2" s="28"/>
      <c r="OAQ2" s="28"/>
      <c r="OAR2" s="28"/>
      <c r="OAS2" s="28"/>
      <c r="OAT2" s="28"/>
      <c r="OAU2" s="28"/>
      <c r="OAV2" s="28"/>
      <c r="OAW2" s="28"/>
      <c r="OAX2" s="28"/>
      <c r="OAY2" s="28"/>
      <c r="OAZ2" s="28"/>
      <c r="OBA2" s="28"/>
      <c r="OBB2" s="28"/>
      <c r="OBC2" s="28"/>
      <c r="OBD2" s="28"/>
      <c r="OBE2" s="28"/>
      <c r="OBF2" s="28"/>
      <c r="OBG2" s="28"/>
      <c r="OBH2" s="28"/>
      <c r="OBI2" s="28"/>
      <c r="OBJ2" s="28"/>
      <c r="OBK2" s="28"/>
      <c r="OBL2" s="28"/>
      <c r="OBM2" s="28"/>
      <c r="OBN2" s="28"/>
      <c r="OBO2" s="28"/>
      <c r="OBP2" s="28"/>
      <c r="OBQ2" s="28"/>
      <c r="OBR2" s="28"/>
      <c r="OBS2" s="28"/>
      <c r="OBT2" s="28"/>
      <c r="OBU2" s="28"/>
      <c r="OBV2" s="28"/>
      <c r="OBW2" s="28"/>
      <c r="OBX2" s="28"/>
      <c r="OBY2" s="28"/>
      <c r="OBZ2" s="28"/>
      <c r="OCA2" s="28"/>
      <c r="OCB2" s="28"/>
      <c r="OCC2" s="28"/>
      <c r="OCD2" s="28"/>
      <c r="OCE2" s="28"/>
      <c r="OCF2" s="28"/>
      <c r="OCG2" s="28"/>
      <c r="OCH2" s="28"/>
      <c r="OCI2" s="28"/>
      <c r="OCJ2" s="28"/>
      <c r="OCK2" s="28"/>
      <c r="OCL2" s="28"/>
      <c r="OCM2" s="28"/>
      <c r="OCN2" s="28"/>
      <c r="OCO2" s="28"/>
      <c r="OCP2" s="28"/>
      <c r="OCQ2" s="28"/>
      <c r="OCR2" s="28"/>
      <c r="OCS2" s="28"/>
      <c r="OCT2" s="28"/>
      <c r="OCU2" s="28"/>
      <c r="OCV2" s="28"/>
      <c r="OCW2" s="28"/>
      <c r="OCX2" s="28"/>
      <c r="OCY2" s="28"/>
      <c r="OCZ2" s="28"/>
      <c r="ODA2" s="28"/>
      <c r="ODB2" s="28"/>
      <c r="ODC2" s="28"/>
      <c r="ODD2" s="28"/>
      <c r="ODE2" s="28"/>
      <c r="ODF2" s="28"/>
      <c r="ODG2" s="28"/>
      <c r="ODH2" s="28"/>
      <c r="ODI2" s="28"/>
      <c r="ODJ2" s="28"/>
      <c r="ODK2" s="28"/>
      <c r="ODL2" s="28"/>
      <c r="ODM2" s="28"/>
      <c r="ODN2" s="28"/>
      <c r="ODO2" s="28"/>
      <c r="ODP2" s="28"/>
      <c r="ODQ2" s="28"/>
      <c r="ODR2" s="28"/>
      <c r="ODS2" s="28"/>
      <c r="ODT2" s="28"/>
      <c r="ODU2" s="28"/>
      <c r="ODV2" s="28"/>
      <c r="ODW2" s="28"/>
      <c r="ODX2" s="28"/>
      <c r="ODY2" s="28"/>
      <c r="ODZ2" s="28"/>
      <c r="OEA2" s="28"/>
      <c r="OEB2" s="28"/>
      <c r="OEC2" s="28"/>
      <c r="OED2" s="28"/>
      <c r="OEE2" s="28"/>
      <c r="OEF2" s="28"/>
      <c r="OEG2" s="28"/>
      <c r="OEH2" s="28"/>
      <c r="OEI2" s="28"/>
      <c r="OEJ2" s="28"/>
      <c r="OEK2" s="28"/>
      <c r="OEL2" s="28"/>
      <c r="OEM2" s="28"/>
      <c r="OEN2" s="28"/>
      <c r="OEO2" s="28"/>
      <c r="OEP2" s="28"/>
      <c r="OEQ2" s="28"/>
      <c r="OER2" s="28"/>
      <c r="OES2" s="28"/>
      <c r="OET2" s="28"/>
      <c r="OEU2" s="28"/>
      <c r="OEV2" s="28"/>
      <c r="OEW2" s="28"/>
      <c r="OEX2" s="28"/>
      <c r="OEY2" s="28"/>
      <c r="OEZ2" s="28"/>
      <c r="OFA2" s="28"/>
      <c r="OFB2" s="28"/>
      <c r="OFC2" s="28"/>
      <c r="OFD2" s="28"/>
      <c r="OFE2" s="28"/>
      <c r="OFF2" s="28"/>
      <c r="OFG2" s="28"/>
      <c r="OFH2" s="28"/>
      <c r="OFI2" s="28"/>
      <c r="OFJ2" s="28"/>
      <c r="OFK2" s="28"/>
      <c r="OFL2" s="28"/>
      <c r="OFM2" s="28"/>
      <c r="OFN2" s="28"/>
      <c r="OFO2" s="28"/>
      <c r="OFP2" s="28"/>
      <c r="OFQ2" s="28"/>
      <c r="OFR2" s="28"/>
      <c r="OFS2" s="28"/>
      <c r="OFT2" s="28"/>
      <c r="OFU2" s="28"/>
      <c r="OFV2" s="28"/>
      <c r="OFW2" s="28"/>
      <c r="OFX2" s="28"/>
      <c r="OFY2" s="28"/>
      <c r="OFZ2" s="28"/>
      <c r="OGA2" s="28"/>
      <c r="OGB2" s="28"/>
      <c r="OGC2" s="28"/>
      <c r="OGD2" s="28"/>
      <c r="OGE2" s="28"/>
      <c r="OGF2" s="28"/>
      <c r="OGG2" s="28"/>
      <c r="OGH2" s="28"/>
      <c r="OGI2" s="28"/>
      <c r="OGJ2" s="28"/>
      <c r="OGK2" s="28"/>
      <c r="OGL2" s="28"/>
      <c r="OGM2" s="28"/>
      <c r="OGN2" s="28"/>
      <c r="OGO2" s="28"/>
      <c r="OGP2" s="28"/>
      <c r="OGQ2" s="28"/>
      <c r="OGR2" s="28"/>
      <c r="OGS2" s="28"/>
      <c r="OGT2" s="28"/>
      <c r="OGU2" s="28"/>
      <c r="OGV2" s="28"/>
      <c r="OGW2" s="28"/>
      <c r="OGX2" s="28"/>
      <c r="OGY2" s="28"/>
      <c r="OGZ2" s="28"/>
      <c r="OHA2" s="28"/>
      <c r="OHB2" s="28"/>
      <c r="OHC2" s="28"/>
      <c r="OHD2" s="28"/>
      <c r="OHE2" s="28"/>
      <c r="OHF2" s="28"/>
      <c r="OHG2" s="28"/>
      <c r="OHH2" s="28"/>
      <c r="OHI2" s="28"/>
      <c r="OHJ2" s="28"/>
      <c r="OHK2" s="28"/>
      <c r="OHL2" s="28"/>
      <c r="OHM2" s="28"/>
      <c r="OHN2" s="28"/>
      <c r="OHO2" s="28"/>
      <c r="OHP2" s="28"/>
      <c r="OHQ2" s="28"/>
      <c r="OHR2" s="28"/>
      <c r="OHS2" s="28"/>
      <c r="OHT2" s="28"/>
      <c r="OHU2" s="28"/>
      <c r="OHV2" s="28"/>
      <c r="OHW2" s="28"/>
      <c r="OHX2" s="28"/>
      <c r="OHY2" s="28"/>
      <c r="OHZ2" s="28"/>
      <c r="OIA2" s="28"/>
      <c r="OIB2" s="28"/>
      <c r="OIC2" s="28"/>
      <c r="OID2" s="28"/>
      <c r="OIE2" s="28"/>
      <c r="OIF2" s="28"/>
      <c r="OIG2" s="28"/>
      <c r="OIH2" s="28"/>
      <c r="OII2" s="28"/>
      <c r="OIJ2" s="28"/>
      <c r="OIK2" s="28"/>
      <c r="OIL2" s="28"/>
      <c r="OIM2" s="28"/>
      <c r="OIN2" s="28"/>
      <c r="OIO2" s="28"/>
      <c r="OIP2" s="28"/>
      <c r="OIQ2" s="28"/>
      <c r="OIR2" s="28"/>
      <c r="OIS2" s="28"/>
      <c r="OIT2" s="28"/>
      <c r="OIU2" s="28"/>
      <c r="OIV2" s="28"/>
      <c r="OIW2" s="28"/>
      <c r="OIX2" s="28"/>
      <c r="OIY2" s="28"/>
      <c r="OIZ2" s="28"/>
      <c r="OJA2" s="28"/>
      <c r="OJB2" s="28"/>
      <c r="OJC2" s="28"/>
      <c r="OJD2" s="28"/>
      <c r="OJE2" s="28"/>
      <c r="OJF2" s="28"/>
      <c r="OJG2" s="28"/>
      <c r="OJH2" s="28"/>
      <c r="OJI2" s="28"/>
      <c r="OJJ2" s="28"/>
      <c r="OJK2" s="28"/>
      <c r="OJL2" s="28"/>
      <c r="OJM2" s="28"/>
      <c r="OJN2" s="28"/>
      <c r="OJO2" s="28"/>
      <c r="OJP2" s="28"/>
      <c r="OJQ2" s="28"/>
      <c r="OJR2" s="28"/>
      <c r="OJS2" s="28"/>
      <c r="OJT2" s="28"/>
      <c r="OJU2" s="28"/>
      <c r="OJV2" s="28"/>
      <c r="OJW2" s="28"/>
      <c r="OJX2" s="28"/>
      <c r="OJY2" s="28"/>
      <c r="OJZ2" s="28"/>
      <c r="OKA2" s="28"/>
      <c r="OKB2" s="28"/>
      <c r="OKC2" s="28"/>
      <c r="OKD2" s="28"/>
      <c r="OKE2" s="28"/>
      <c r="OKF2" s="28"/>
      <c r="OKG2" s="28"/>
      <c r="OKH2" s="28"/>
      <c r="OKI2" s="28"/>
      <c r="OKJ2" s="28"/>
      <c r="OKK2" s="28"/>
      <c r="OKL2" s="28"/>
      <c r="OKM2" s="28"/>
      <c r="OKN2" s="28"/>
      <c r="OKO2" s="28"/>
      <c r="OKP2" s="28"/>
      <c r="OKQ2" s="28"/>
      <c r="OKR2" s="28"/>
      <c r="OKS2" s="28"/>
      <c r="OKT2" s="28"/>
      <c r="OKU2" s="28"/>
      <c r="OKV2" s="28"/>
      <c r="OKW2" s="28"/>
      <c r="OKX2" s="28"/>
      <c r="OKY2" s="28"/>
      <c r="OKZ2" s="28"/>
      <c r="OLA2" s="28"/>
      <c r="OLB2" s="28"/>
      <c r="OLC2" s="28"/>
      <c r="OLD2" s="28"/>
      <c r="OLE2" s="28"/>
      <c r="OLF2" s="28"/>
      <c r="OLG2" s="28"/>
      <c r="OLH2" s="28"/>
      <c r="OLI2" s="28"/>
      <c r="OLJ2" s="28"/>
      <c r="OLK2" s="28"/>
      <c r="OLL2" s="28"/>
      <c r="OLM2" s="28"/>
      <c r="OLN2" s="28"/>
      <c r="OLO2" s="28"/>
      <c r="OLP2" s="28"/>
      <c r="OLQ2" s="28"/>
      <c r="OLR2" s="28"/>
      <c r="OLS2" s="28"/>
      <c r="OLT2" s="28"/>
      <c r="OLU2" s="28"/>
      <c r="OLV2" s="28"/>
      <c r="OLW2" s="28"/>
      <c r="OLX2" s="28"/>
      <c r="OLY2" s="28"/>
      <c r="OLZ2" s="28"/>
      <c r="OMA2" s="28"/>
      <c r="OMB2" s="28"/>
      <c r="OMC2" s="28"/>
      <c r="OMD2" s="28"/>
      <c r="OME2" s="28"/>
      <c r="OMF2" s="28"/>
      <c r="OMG2" s="28"/>
      <c r="OMH2" s="28"/>
      <c r="OMI2" s="28"/>
      <c r="OMJ2" s="28"/>
      <c r="OMK2" s="28"/>
      <c r="OML2" s="28"/>
      <c r="OMM2" s="28"/>
      <c r="OMN2" s="28"/>
      <c r="OMO2" s="28"/>
      <c r="OMP2" s="28"/>
      <c r="OMQ2" s="28"/>
      <c r="OMR2" s="28"/>
      <c r="OMS2" s="28"/>
      <c r="OMT2" s="28"/>
      <c r="OMU2" s="28"/>
      <c r="OMV2" s="28"/>
      <c r="OMW2" s="28"/>
      <c r="OMX2" s="28"/>
      <c r="OMY2" s="28"/>
      <c r="OMZ2" s="28"/>
      <c r="ONA2" s="28"/>
      <c r="ONB2" s="28"/>
      <c r="ONC2" s="28"/>
      <c r="OND2" s="28"/>
      <c r="ONE2" s="28"/>
      <c r="ONF2" s="28"/>
      <c r="ONG2" s="28"/>
      <c r="ONH2" s="28"/>
      <c r="ONI2" s="28"/>
      <c r="ONJ2" s="28"/>
      <c r="ONK2" s="28"/>
      <c r="ONL2" s="28"/>
      <c r="ONM2" s="28"/>
      <c r="ONN2" s="28"/>
      <c r="ONO2" s="28"/>
      <c r="ONP2" s="28"/>
      <c r="ONQ2" s="28"/>
      <c r="ONR2" s="28"/>
      <c r="ONS2" s="28"/>
      <c r="ONT2" s="28"/>
      <c r="ONU2" s="28"/>
      <c r="ONV2" s="28"/>
      <c r="ONW2" s="28"/>
      <c r="ONX2" s="28"/>
      <c r="ONY2" s="28"/>
      <c r="ONZ2" s="28"/>
      <c r="OOA2" s="28"/>
      <c r="OOB2" s="28"/>
      <c r="OOC2" s="28"/>
      <c r="OOD2" s="28"/>
      <c r="OOE2" s="28"/>
      <c r="OOF2" s="28"/>
      <c r="OOG2" s="28"/>
      <c r="OOH2" s="28"/>
      <c r="OOI2" s="28"/>
      <c r="OOJ2" s="28"/>
      <c r="OOK2" s="28"/>
      <c r="OOL2" s="28"/>
      <c r="OOM2" s="28"/>
      <c r="OON2" s="28"/>
      <c r="OOO2" s="28"/>
      <c r="OOP2" s="28"/>
      <c r="OOQ2" s="28"/>
      <c r="OOR2" s="28"/>
      <c r="OOS2" s="28"/>
      <c r="OOT2" s="28"/>
      <c r="OOU2" s="28"/>
      <c r="OOV2" s="28"/>
      <c r="OOW2" s="28"/>
      <c r="OOX2" s="28"/>
      <c r="OOY2" s="28"/>
      <c r="OOZ2" s="28"/>
      <c r="OPA2" s="28"/>
      <c r="OPB2" s="28"/>
      <c r="OPC2" s="28"/>
      <c r="OPD2" s="28"/>
      <c r="OPE2" s="28"/>
      <c r="OPF2" s="28"/>
      <c r="OPG2" s="28"/>
      <c r="OPH2" s="28"/>
      <c r="OPI2" s="28"/>
      <c r="OPJ2" s="28"/>
      <c r="OPK2" s="28"/>
      <c r="OPL2" s="28"/>
      <c r="OPM2" s="28"/>
      <c r="OPN2" s="28"/>
      <c r="OPO2" s="28"/>
      <c r="OPP2" s="28"/>
      <c r="OPQ2" s="28"/>
      <c r="OPR2" s="28"/>
      <c r="OPS2" s="28"/>
      <c r="OPT2" s="28"/>
      <c r="OPU2" s="28"/>
      <c r="OPV2" s="28"/>
      <c r="OPW2" s="28"/>
      <c r="OPX2" s="28"/>
      <c r="OPY2" s="28"/>
      <c r="OPZ2" s="28"/>
      <c r="OQA2" s="28"/>
      <c r="OQB2" s="28"/>
      <c r="OQC2" s="28"/>
      <c r="OQD2" s="28"/>
      <c r="OQE2" s="28"/>
      <c r="OQF2" s="28"/>
      <c r="OQG2" s="28"/>
      <c r="OQH2" s="28"/>
      <c r="OQI2" s="28"/>
      <c r="OQJ2" s="28"/>
      <c r="OQK2" s="28"/>
      <c r="OQL2" s="28"/>
      <c r="OQM2" s="28"/>
      <c r="OQN2" s="28"/>
      <c r="OQO2" s="28"/>
      <c r="OQP2" s="28"/>
      <c r="OQQ2" s="28"/>
      <c r="OQR2" s="28"/>
      <c r="OQS2" s="28"/>
      <c r="OQT2" s="28"/>
      <c r="OQU2" s="28"/>
      <c r="OQV2" s="28"/>
      <c r="OQW2" s="28"/>
      <c r="OQX2" s="28"/>
      <c r="OQY2" s="28"/>
      <c r="OQZ2" s="28"/>
      <c r="ORA2" s="28"/>
      <c r="ORB2" s="28"/>
      <c r="ORC2" s="28"/>
      <c r="ORD2" s="28"/>
      <c r="ORE2" s="28"/>
      <c r="ORF2" s="28"/>
      <c r="ORG2" s="28"/>
      <c r="ORH2" s="28"/>
      <c r="ORI2" s="28"/>
      <c r="ORJ2" s="28"/>
      <c r="ORK2" s="28"/>
      <c r="ORL2" s="28"/>
      <c r="ORM2" s="28"/>
      <c r="ORN2" s="28"/>
      <c r="ORO2" s="28"/>
      <c r="ORP2" s="28"/>
      <c r="ORQ2" s="28"/>
      <c r="ORR2" s="28"/>
      <c r="ORS2" s="28"/>
      <c r="ORT2" s="28"/>
      <c r="ORU2" s="28"/>
      <c r="ORV2" s="28"/>
      <c r="ORW2" s="28"/>
      <c r="ORX2" s="28"/>
      <c r="ORY2" s="28"/>
      <c r="ORZ2" s="28"/>
      <c r="OSA2" s="28"/>
      <c r="OSB2" s="28"/>
      <c r="OSC2" s="28"/>
      <c r="OSD2" s="28"/>
      <c r="OSE2" s="28"/>
      <c r="OSF2" s="28"/>
      <c r="OSG2" s="28"/>
      <c r="OSH2" s="28"/>
      <c r="OSI2" s="28"/>
      <c r="OSJ2" s="28"/>
      <c r="OSK2" s="28"/>
      <c r="OSL2" s="28"/>
      <c r="OSM2" s="28"/>
      <c r="OSN2" s="28"/>
      <c r="OSO2" s="28"/>
      <c r="OSP2" s="28"/>
      <c r="OSQ2" s="28"/>
      <c r="OSR2" s="28"/>
      <c r="OSS2" s="28"/>
      <c r="OST2" s="28"/>
      <c r="OSU2" s="28"/>
      <c r="OSV2" s="28"/>
      <c r="OSW2" s="28"/>
      <c r="OSX2" s="28"/>
      <c r="OSY2" s="28"/>
      <c r="OSZ2" s="28"/>
      <c r="OTA2" s="28"/>
      <c r="OTB2" s="28"/>
      <c r="OTC2" s="28"/>
      <c r="OTD2" s="28"/>
      <c r="OTE2" s="28"/>
      <c r="OTF2" s="28"/>
      <c r="OTG2" s="28"/>
      <c r="OTH2" s="28"/>
      <c r="OTI2" s="28"/>
      <c r="OTJ2" s="28"/>
      <c r="OTK2" s="28"/>
      <c r="OTL2" s="28"/>
      <c r="OTM2" s="28"/>
      <c r="OTN2" s="28"/>
      <c r="OTO2" s="28"/>
      <c r="OTP2" s="28"/>
      <c r="OTQ2" s="28"/>
      <c r="OTR2" s="28"/>
      <c r="OTS2" s="28"/>
      <c r="OTT2" s="28"/>
      <c r="OTU2" s="28"/>
      <c r="OTV2" s="28"/>
      <c r="OTW2" s="28"/>
      <c r="OTX2" s="28"/>
      <c r="OTY2" s="28"/>
      <c r="OTZ2" s="28"/>
      <c r="OUA2" s="28"/>
      <c r="OUB2" s="28"/>
      <c r="OUC2" s="28"/>
      <c r="OUD2" s="28"/>
      <c r="OUE2" s="28"/>
      <c r="OUF2" s="28"/>
      <c r="OUG2" s="28"/>
      <c r="OUH2" s="28"/>
      <c r="OUI2" s="28"/>
      <c r="OUJ2" s="28"/>
      <c r="OUK2" s="28"/>
      <c r="OUL2" s="28"/>
      <c r="OUM2" s="28"/>
      <c r="OUN2" s="28"/>
      <c r="OUO2" s="28"/>
      <c r="OUP2" s="28"/>
      <c r="OUQ2" s="28"/>
      <c r="OUR2" s="28"/>
      <c r="OUS2" s="28"/>
      <c r="OUT2" s="28"/>
      <c r="OUU2" s="28"/>
      <c r="OUV2" s="28"/>
      <c r="OUW2" s="28"/>
      <c r="OUX2" s="28"/>
      <c r="OUY2" s="28"/>
      <c r="OUZ2" s="28"/>
      <c r="OVA2" s="28"/>
      <c r="OVB2" s="28"/>
      <c r="OVC2" s="28"/>
      <c r="OVD2" s="28"/>
      <c r="OVE2" s="28"/>
      <c r="OVF2" s="28"/>
      <c r="OVG2" s="28"/>
      <c r="OVH2" s="28"/>
      <c r="OVI2" s="28"/>
      <c r="OVJ2" s="28"/>
      <c r="OVK2" s="28"/>
      <c r="OVL2" s="28"/>
      <c r="OVM2" s="28"/>
      <c r="OVN2" s="28"/>
      <c r="OVO2" s="28"/>
      <c r="OVP2" s="28"/>
      <c r="OVQ2" s="28"/>
      <c r="OVR2" s="28"/>
      <c r="OVS2" s="28"/>
      <c r="OVT2" s="28"/>
      <c r="OVU2" s="28"/>
      <c r="OVV2" s="28"/>
      <c r="OVW2" s="28"/>
      <c r="OVX2" s="28"/>
      <c r="OVY2" s="28"/>
      <c r="OVZ2" s="28"/>
      <c r="OWA2" s="28"/>
      <c r="OWB2" s="28"/>
      <c r="OWC2" s="28"/>
      <c r="OWD2" s="28"/>
      <c r="OWE2" s="28"/>
      <c r="OWF2" s="28"/>
      <c r="OWG2" s="28"/>
      <c r="OWH2" s="28"/>
      <c r="OWI2" s="28"/>
      <c r="OWJ2" s="28"/>
      <c r="OWK2" s="28"/>
      <c r="OWL2" s="28"/>
      <c r="OWM2" s="28"/>
      <c r="OWN2" s="28"/>
      <c r="OWO2" s="28"/>
      <c r="OWP2" s="28"/>
      <c r="OWQ2" s="28"/>
      <c r="OWR2" s="28"/>
      <c r="OWS2" s="28"/>
      <c r="OWT2" s="28"/>
      <c r="OWU2" s="28"/>
      <c r="OWV2" s="28"/>
      <c r="OWW2" s="28"/>
      <c r="OWX2" s="28"/>
      <c r="OWY2" s="28"/>
      <c r="OWZ2" s="28"/>
      <c r="OXA2" s="28"/>
      <c r="OXB2" s="28"/>
      <c r="OXC2" s="28"/>
      <c r="OXD2" s="28"/>
      <c r="OXE2" s="28"/>
      <c r="OXF2" s="28"/>
      <c r="OXG2" s="28"/>
      <c r="OXH2" s="28"/>
      <c r="OXI2" s="28"/>
      <c r="OXJ2" s="28"/>
      <c r="OXK2" s="28"/>
      <c r="OXL2" s="28"/>
      <c r="OXM2" s="28"/>
      <c r="OXN2" s="28"/>
      <c r="OXO2" s="28"/>
      <c r="OXP2" s="28"/>
      <c r="OXQ2" s="28"/>
      <c r="OXR2" s="28"/>
      <c r="OXS2" s="28"/>
      <c r="OXT2" s="28"/>
      <c r="OXU2" s="28"/>
      <c r="OXV2" s="28"/>
      <c r="OXW2" s="28"/>
      <c r="OXX2" s="28"/>
      <c r="OXY2" s="28"/>
      <c r="OXZ2" s="28"/>
      <c r="OYA2" s="28"/>
      <c r="OYB2" s="28"/>
      <c r="OYC2" s="28"/>
      <c r="OYD2" s="28"/>
      <c r="OYE2" s="28"/>
      <c r="OYF2" s="28"/>
      <c r="OYG2" s="28"/>
      <c r="OYH2" s="28"/>
      <c r="OYI2" s="28"/>
      <c r="OYJ2" s="28"/>
      <c r="OYK2" s="28"/>
      <c r="OYL2" s="28"/>
      <c r="OYM2" s="28"/>
      <c r="OYN2" s="28"/>
      <c r="OYO2" s="28"/>
      <c r="OYP2" s="28"/>
      <c r="OYQ2" s="28"/>
      <c r="OYR2" s="28"/>
      <c r="OYS2" s="28"/>
      <c r="OYT2" s="28"/>
      <c r="OYU2" s="28"/>
      <c r="OYV2" s="28"/>
      <c r="OYW2" s="28"/>
      <c r="OYX2" s="28"/>
      <c r="OYY2" s="28"/>
      <c r="OYZ2" s="28"/>
      <c r="OZA2" s="28"/>
      <c r="OZB2" s="28"/>
      <c r="OZC2" s="28"/>
      <c r="OZD2" s="28"/>
      <c r="OZE2" s="28"/>
      <c r="OZF2" s="28"/>
      <c r="OZG2" s="28"/>
      <c r="OZH2" s="28"/>
      <c r="OZI2" s="28"/>
      <c r="OZJ2" s="28"/>
      <c r="OZK2" s="28"/>
      <c r="OZL2" s="28"/>
      <c r="OZM2" s="28"/>
      <c r="OZN2" s="28"/>
      <c r="OZO2" s="28"/>
      <c r="OZP2" s="28"/>
      <c r="OZQ2" s="28"/>
      <c r="OZR2" s="28"/>
      <c r="OZS2" s="28"/>
      <c r="OZT2" s="28"/>
      <c r="OZU2" s="28"/>
      <c r="OZV2" s="28"/>
      <c r="OZW2" s="28"/>
      <c r="OZX2" s="28"/>
      <c r="OZY2" s="28"/>
      <c r="OZZ2" s="28"/>
      <c r="PAA2" s="28"/>
      <c r="PAB2" s="28"/>
      <c r="PAC2" s="28"/>
      <c r="PAD2" s="28"/>
      <c r="PAE2" s="28"/>
      <c r="PAF2" s="28"/>
      <c r="PAG2" s="28"/>
      <c r="PAH2" s="28"/>
      <c r="PAI2" s="28"/>
      <c r="PAJ2" s="28"/>
      <c r="PAK2" s="28"/>
      <c r="PAL2" s="28"/>
      <c r="PAM2" s="28"/>
      <c r="PAN2" s="28"/>
      <c r="PAO2" s="28"/>
      <c r="PAP2" s="28"/>
      <c r="PAQ2" s="28"/>
      <c r="PAR2" s="28"/>
      <c r="PAS2" s="28"/>
      <c r="PAT2" s="28"/>
      <c r="PAU2" s="28"/>
      <c r="PAV2" s="28"/>
      <c r="PAW2" s="28"/>
      <c r="PAX2" s="28"/>
      <c r="PAY2" s="28"/>
      <c r="PAZ2" s="28"/>
      <c r="PBA2" s="28"/>
      <c r="PBB2" s="28"/>
      <c r="PBC2" s="28"/>
      <c r="PBD2" s="28"/>
      <c r="PBE2" s="28"/>
      <c r="PBF2" s="28"/>
      <c r="PBG2" s="28"/>
      <c r="PBH2" s="28"/>
      <c r="PBI2" s="28"/>
      <c r="PBJ2" s="28"/>
      <c r="PBK2" s="28"/>
      <c r="PBL2" s="28"/>
      <c r="PBM2" s="28"/>
      <c r="PBN2" s="28"/>
      <c r="PBO2" s="28"/>
      <c r="PBP2" s="28"/>
      <c r="PBQ2" s="28"/>
      <c r="PBR2" s="28"/>
      <c r="PBS2" s="28"/>
      <c r="PBT2" s="28"/>
      <c r="PBU2" s="28"/>
      <c r="PBV2" s="28"/>
      <c r="PBW2" s="28"/>
      <c r="PBX2" s="28"/>
      <c r="PBY2" s="28"/>
      <c r="PBZ2" s="28"/>
      <c r="PCA2" s="28"/>
      <c r="PCB2" s="28"/>
      <c r="PCC2" s="28"/>
      <c r="PCD2" s="28"/>
      <c r="PCE2" s="28"/>
      <c r="PCF2" s="28"/>
      <c r="PCG2" s="28"/>
      <c r="PCH2" s="28"/>
      <c r="PCI2" s="28"/>
      <c r="PCJ2" s="28"/>
      <c r="PCK2" s="28"/>
      <c r="PCL2" s="28"/>
      <c r="PCM2" s="28"/>
      <c r="PCN2" s="28"/>
      <c r="PCO2" s="28"/>
      <c r="PCP2" s="28"/>
      <c r="PCQ2" s="28"/>
      <c r="PCR2" s="28"/>
      <c r="PCS2" s="28"/>
      <c r="PCT2" s="28"/>
      <c r="PCU2" s="28"/>
      <c r="PCV2" s="28"/>
      <c r="PCW2" s="28"/>
      <c r="PCX2" s="28"/>
      <c r="PCY2" s="28"/>
      <c r="PCZ2" s="28"/>
      <c r="PDA2" s="28"/>
      <c r="PDB2" s="28"/>
      <c r="PDC2" s="28"/>
      <c r="PDD2" s="28"/>
      <c r="PDE2" s="28"/>
      <c r="PDF2" s="28"/>
      <c r="PDG2" s="28"/>
      <c r="PDH2" s="28"/>
      <c r="PDI2" s="28"/>
      <c r="PDJ2" s="28"/>
      <c r="PDK2" s="28"/>
      <c r="PDL2" s="28"/>
      <c r="PDM2" s="28"/>
      <c r="PDN2" s="28"/>
      <c r="PDO2" s="28"/>
      <c r="PDP2" s="28"/>
      <c r="PDQ2" s="28"/>
      <c r="PDR2" s="28"/>
      <c r="PDS2" s="28"/>
      <c r="PDT2" s="28"/>
      <c r="PDU2" s="28"/>
      <c r="PDV2" s="28"/>
      <c r="PDW2" s="28"/>
      <c r="PDX2" s="28"/>
      <c r="PDY2" s="28"/>
      <c r="PDZ2" s="28"/>
      <c r="PEA2" s="28"/>
      <c r="PEB2" s="28"/>
      <c r="PEC2" s="28"/>
      <c r="PED2" s="28"/>
      <c r="PEE2" s="28"/>
      <c r="PEF2" s="28"/>
      <c r="PEG2" s="28"/>
      <c r="PEH2" s="28"/>
      <c r="PEI2" s="28"/>
      <c r="PEJ2" s="28"/>
      <c r="PEK2" s="28"/>
      <c r="PEL2" s="28"/>
      <c r="PEM2" s="28"/>
      <c r="PEN2" s="28"/>
      <c r="PEO2" s="28"/>
      <c r="PEP2" s="28"/>
      <c r="PEQ2" s="28"/>
      <c r="PER2" s="28"/>
      <c r="PES2" s="28"/>
      <c r="PET2" s="28"/>
      <c r="PEU2" s="28"/>
      <c r="PEV2" s="28"/>
      <c r="PEW2" s="28"/>
      <c r="PEX2" s="28"/>
      <c r="PEY2" s="28"/>
      <c r="PEZ2" s="28"/>
      <c r="PFA2" s="28"/>
      <c r="PFB2" s="28"/>
      <c r="PFC2" s="28"/>
      <c r="PFD2" s="28"/>
      <c r="PFE2" s="28"/>
      <c r="PFF2" s="28"/>
      <c r="PFG2" s="28"/>
      <c r="PFH2" s="28"/>
      <c r="PFI2" s="28"/>
      <c r="PFJ2" s="28"/>
      <c r="PFK2" s="28"/>
      <c r="PFL2" s="28"/>
      <c r="PFM2" s="28"/>
      <c r="PFN2" s="28"/>
      <c r="PFO2" s="28"/>
      <c r="PFP2" s="28"/>
      <c r="PFQ2" s="28"/>
      <c r="PFR2" s="28"/>
      <c r="PFS2" s="28"/>
      <c r="PFT2" s="28"/>
      <c r="PFU2" s="28"/>
      <c r="PFV2" s="28"/>
      <c r="PFW2" s="28"/>
      <c r="PFX2" s="28"/>
      <c r="PFY2" s="28"/>
      <c r="PFZ2" s="28"/>
      <c r="PGA2" s="28"/>
      <c r="PGB2" s="28"/>
      <c r="PGC2" s="28"/>
      <c r="PGD2" s="28"/>
      <c r="PGE2" s="28"/>
      <c r="PGF2" s="28"/>
      <c r="PGG2" s="28"/>
      <c r="PGH2" s="28"/>
      <c r="PGI2" s="28"/>
      <c r="PGJ2" s="28"/>
      <c r="PGK2" s="28"/>
      <c r="PGL2" s="28"/>
      <c r="PGM2" s="28"/>
      <c r="PGN2" s="28"/>
      <c r="PGO2" s="28"/>
      <c r="PGP2" s="28"/>
      <c r="PGQ2" s="28"/>
      <c r="PGR2" s="28"/>
      <c r="PGS2" s="28"/>
      <c r="PGT2" s="28"/>
      <c r="PGU2" s="28"/>
      <c r="PGV2" s="28"/>
      <c r="PGW2" s="28"/>
      <c r="PGX2" s="28"/>
      <c r="PGY2" s="28"/>
      <c r="PGZ2" s="28"/>
      <c r="PHA2" s="28"/>
      <c r="PHB2" s="28"/>
      <c r="PHC2" s="28"/>
      <c r="PHD2" s="28"/>
      <c r="PHE2" s="28"/>
      <c r="PHF2" s="28"/>
      <c r="PHG2" s="28"/>
      <c r="PHH2" s="28"/>
      <c r="PHI2" s="28"/>
      <c r="PHJ2" s="28"/>
      <c r="PHK2" s="28"/>
      <c r="PHL2" s="28"/>
      <c r="PHM2" s="28"/>
      <c r="PHN2" s="28"/>
      <c r="PHO2" s="28"/>
      <c r="PHP2" s="28"/>
      <c r="PHQ2" s="28"/>
      <c r="PHR2" s="28"/>
      <c r="PHS2" s="28"/>
      <c r="PHT2" s="28"/>
      <c r="PHU2" s="28"/>
      <c r="PHV2" s="28"/>
      <c r="PHW2" s="28"/>
      <c r="PHX2" s="28"/>
      <c r="PHY2" s="28"/>
      <c r="PHZ2" s="28"/>
      <c r="PIA2" s="28"/>
      <c r="PIB2" s="28"/>
      <c r="PIC2" s="28"/>
      <c r="PID2" s="28"/>
      <c r="PIE2" s="28"/>
      <c r="PIF2" s="28"/>
      <c r="PIG2" s="28"/>
      <c r="PIH2" s="28"/>
      <c r="PII2" s="28"/>
      <c r="PIJ2" s="28"/>
      <c r="PIK2" s="28"/>
      <c r="PIL2" s="28"/>
      <c r="PIM2" s="28"/>
      <c r="PIN2" s="28"/>
      <c r="PIO2" s="28"/>
      <c r="PIP2" s="28"/>
      <c r="PIQ2" s="28"/>
      <c r="PIR2" s="28"/>
      <c r="PIS2" s="28"/>
      <c r="PIT2" s="28"/>
      <c r="PIU2" s="28"/>
      <c r="PIV2" s="28"/>
      <c r="PIW2" s="28"/>
      <c r="PIX2" s="28"/>
      <c r="PIY2" s="28"/>
      <c r="PIZ2" s="28"/>
      <c r="PJA2" s="28"/>
      <c r="PJB2" s="28"/>
      <c r="PJC2" s="28"/>
      <c r="PJD2" s="28"/>
      <c r="PJE2" s="28"/>
      <c r="PJF2" s="28"/>
      <c r="PJG2" s="28"/>
      <c r="PJH2" s="28"/>
      <c r="PJI2" s="28"/>
      <c r="PJJ2" s="28"/>
      <c r="PJK2" s="28"/>
      <c r="PJL2" s="28"/>
      <c r="PJM2" s="28"/>
      <c r="PJN2" s="28"/>
      <c r="PJO2" s="28"/>
      <c r="PJP2" s="28"/>
      <c r="PJQ2" s="28"/>
      <c r="PJR2" s="28"/>
      <c r="PJS2" s="28"/>
      <c r="PJT2" s="28"/>
      <c r="PJU2" s="28"/>
      <c r="PJV2" s="28"/>
      <c r="PJW2" s="28"/>
      <c r="PJX2" s="28"/>
      <c r="PJY2" s="28"/>
      <c r="PJZ2" s="28"/>
      <c r="PKA2" s="28"/>
      <c r="PKB2" s="28"/>
      <c r="PKC2" s="28"/>
      <c r="PKD2" s="28"/>
      <c r="PKE2" s="28"/>
      <c r="PKF2" s="28"/>
      <c r="PKG2" s="28"/>
      <c r="PKH2" s="28"/>
      <c r="PKI2" s="28"/>
      <c r="PKJ2" s="28"/>
      <c r="PKK2" s="28"/>
      <c r="PKL2" s="28"/>
      <c r="PKM2" s="28"/>
      <c r="PKN2" s="28"/>
      <c r="PKO2" s="28"/>
      <c r="PKP2" s="28"/>
      <c r="PKQ2" s="28"/>
      <c r="PKR2" s="28"/>
      <c r="PKS2" s="28"/>
      <c r="PKT2" s="28"/>
      <c r="PKU2" s="28"/>
      <c r="PKV2" s="28"/>
      <c r="PKW2" s="28"/>
      <c r="PKX2" s="28"/>
      <c r="PKY2" s="28"/>
      <c r="PKZ2" s="28"/>
      <c r="PLA2" s="28"/>
      <c r="PLB2" s="28"/>
      <c r="PLC2" s="28"/>
      <c r="PLD2" s="28"/>
      <c r="PLE2" s="28"/>
      <c r="PLF2" s="28"/>
      <c r="PLG2" s="28"/>
      <c r="PLH2" s="28"/>
      <c r="PLI2" s="28"/>
      <c r="PLJ2" s="28"/>
      <c r="PLK2" s="28"/>
      <c r="PLL2" s="28"/>
      <c r="PLM2" s="28"/>
      <c r="PLN2" s="28"/>
      <c r="PLO2" s="28"/>
      <c r="PLP2" s="28"/>
      <c r="PLQ2" s="28"/>
      <c r="PLR2" s="28"/>
      <c r="PLS2" s="28"/>
      <c r="PLT2" s="28"/>
      <c r="PLU2" s="28"/>
      <c r="PLV2" s="28"/>
      <c r="PLW2" s="28"/>
      <c r="PLX2" s="28"/>
      <c r="PLY2" s="28"/>
      <c r="PLZ2" s="28"/>
      <c r="PMA2" s="28"/>
      <c r="PMB2" s="28"/>
      <c r="PMC2" s="28"/>
      <c r="PMD2" s="28"/>
      <c r="PME2" s="28"/>
      <c r="PMF2" s="28"/>
      <c r="PMG2" s="28"/>
      <c r="PMH2" s="28"/>
      <c r="PMI2" s="28"/>
      <c r="PMJ2" s="28"/>
      <c r="PMK2" s="28"/>
      <c r="PML2" s="28"/>
      <c r="PMM2" s="28"/>
      <c r="PMN2" s="28"/>
      <c r="PMO2" s="28"/>
      <c r="PMP2" s="28"/>
      <c r="PMQ2" s="28"/>
      <c r="PMR2" s="28"/>
      <c r="PMS2" s="28"/>
      <c r="PMT2" s="28"/>
      <c r="PMU2" s="28"/>
      <c r="PMV2" s="28"/>
      <c r="PMW2" s="28"/>
      <c r="PMX2" s="28"/>
      <c r="PMY2" s="28"/>
      <c r="PMZ2" s="28"/>
      <c r="PNA2" s="28"/>
      <c r="PNB2" s="28"/>
      <c r="PNC2" s="28"/>
      <c r="PND2" s="28"/>
      <c r="PNE2" s="28"/>
      <c r="PNF2" s="28"/>
      <c r="PNG2" s="28"/>
      <c r="PNH2" s="28"/>
      <c r="PNI2" s="28"/>
      <c r="PNJ2" s="28"/>
      <c r="PNK2" s="28"/>
      <c r="PNL2" s="28"/>
      <c r="PNM2" s="28"/>
      <c r="PNN2" s="28"/>
      <c r="PNO2" s="28"/>
      <c r="PNP2" s="28"/>
      <c r="PNQ2" s="28"/>
      <c r="PNR2" s="28"/>
      <c r="PNS2" s="28"/>
      <c r="PNT2" s="28"/>
      <c r="PNU2" s="28"/>
      <c r="PNV2" s="28"/>
      <c r="PNW2" s="28"/>
      <c r="PNX2" s="28"/>
      <c r="PNY2" s="28"/>
      <c r="PNZ2" s="28"/>
      <c r="POA2" s="28"/>
      <c r="POB2" s="28"/>
      <c r="POC2" s="28"/>
      <c r="POD2" s="28"/>
      <c r="POE2" s="28"/>
      <c r="POF2" s="28"/>
      <c r="POG2" s="28"/>
      <c r="POH2" s="28"/>
      <c r="POI2" s="28"/>
      <c r="POJ2" s="28"/>
      <c r="POK2" s="28"/>
      <c r="POL2" s="28"/>
      <c r="POM2" s="28"/>
      <c r="PON2" s="28"/>
      <c r="POO2" s="28"/>
      <c r="POP2" s="28"/>
      <c r="POQ2" s="28"/>
      <c r="POR2" s="28"/>
      <c r="POS2" s="28"/>
      <c r="POT2" s="28"/>
      <c r="POU2" s="28"/>
      <c r="POV2" s="28"/>
      <c r="POW2" s="28"/>
      <c r="POX2" s="28"/>
      <c r="POY2" s="28"/>
      <c r="POZ2" s="28"/>
      <c r="PPA2" s="28"/>
      <c r="PPB2" s="28"/>
      <c r="PPC2" s="28"/>
      <c r="PPD2" s="28"/>
      <c r="PPE2" s="28"/>
      <c r="PPF2" s="28"/>
      <c r="PPG2" s="28"/>
      <c r="PPH2" s="28"/>
      <c r="PPI2" s="28"/>
      <c r="PPJ2" s="28"/>
      <c r="PPK2" s="28"/>
      <c r="PPL2" s="28"/>
      <c r="PPM2" s="28"/>
      <c r="PPN2" s="28"/>
      <c r="PPO2" s="28"/>
      <c r="PPP2" s="28"/>
      <c r="PPQ2" s="28"/>
      <c r="PPR2" s="28"/>
      <c r="PPS2" s="28"/>
      <c r="PPT2" s="28"/>
      <c r="PPU2" s="28"/>
      <c r="PPV2" s="28"/>
      <c r="PPW2" s="28"/>
      <c r="PPX2" s="28"/>
      <c r="PPY2" s="28"/>
      <c r="PPZ2" s="28"/>
      <c r="PQA2" s="28"/>
      <c r="PQB2" s="28"/>
      <c r="PQC2" s="28"/>
      <c r="PQD2" s="28"/>
      <c r="PQE2" s="28"/>
      <c r="PQF2" s="28"/>
      <c r="PQG2" s="28"/>
      <c r="PQH2" s="28"/>
      <c r="PQI2" s="28"/>
      <c r="PQJ2" s="28"/>
      <c r="PQK2" s="28"/>
      <c r="PQL2" s="28"/>
      <c r="PQM2" s="28"/>
      <c r="PQN2" s="28"/>
      <c r="PQO2" s="28"/>
      <c r="PQP2" s="28"/>
      <c r="PQQ2" s="28"/>
      <c r="PQR2" s="28"/>
      <c r="PQS2" s="28"/>
      <c r="PQT2" s="28"/>
      <c r="PQU2" s="28"/>
      <c r="PQV2" s="28"/>
      <c r="PQW2" s="28"/>
      <c r="PQX2" s="28"/>
      <c r="PQY2" s="28"/>
      <c r="PQZ2" s="28"/>
      <c r="PRA2" s="28"/>
      <c r="PRB2" s="28"/>
      <c r="PRC2" s="28"/>
      <c r="PRD2" s="28"/>
      <c r="PRE2" s="28"/>
      <c r="PRF2" s="28"/>
      <c r="PRG2" s="28"/>
      <c r="PRH2" s="28"/>
      <c r="PRI2" s="28"/>
      <c r="PRJ2" s="28"/>
      <c r="PRK2" s="28"/>
      <c r="PRL2" s="28"/>
      <c r="PRM2" s="28"/>
      <c r="PRN2" s="28"/>
      <c r="PRO2" s="28"/>
      <c r="PRP2" s="28"/>
      <c r="PRQ2" s="28"/>
      <c r="PRR2" s="28"/>
      <c r="PRS2" s="28"/>
      <c r="PRT2" s="28"/>
      <c r="PRU2" s="28"/>
      <c r="PRV2" s="28"/>
      <c r="PRW2" s="28"/>
      <c r="PRX2" s="28"/>
      <c r="PRY2" s="28"/>
      <c r="PRZ2" s="28"/>
      <c r="PSA2" s="28"/>
      <c r="PSB2" s="28"/>
      <c r="PSC2" s="28"/>
      <c r="PSD2" s="28"/>
      <c r="PSE2" s="28"/>
      <c r="PSF2" s="28"/>
      <c r="PSG2" s="28"/>
      <c r="PSH2" s="28"/>
      <c r="PSI2" s="28"/>
      <c r="PSJ2" s="28"/>
      <c r="PSK2" s="28"/>
      <c r="PSL2" s="28"/>
      <c r="PSM2" s="28"/>
      <c r="PSN2" s="28"/>
      <c r="PSO2" s="28"/>
      <c r="PSP2" s="28"/>
      <c r="PSQ2" s="28"/>
      <c r="PSR2" s="28"/>
      <c r="PSS2" s="28"/>
      <c r="PST2" s="28"/>
      <c r="PSU2" s="28"/>
      <c r="PSV2" s="28"/>
      <c r="PSW2" s="28"/>
      <c r="PSX2" s="28"/>
      <c r="PSY2" s="28"/>
      <c r="PSZ2" s="28"/>
      <c r="PTA2" s="28"/>
      <c r="PTB2" s="28"/>
      <c r="PTC2" s="28"/>
      <c r="PTD2" s="28"/>
      <c r="PTE2" s="28"/>
      <c r="PTF2" s="28"/>
      <c r="PTG2" s="28"/>
      <c r="PTH2" s="28"/>
      <c r="PTI2" s="28"/>
      <c r="PTJ2" s="28"/>
      <c r="PTK2" s="28"/>
      <c r="PTL2" s="28"/>
      <c r="PTM2" s="28"/>
      <c r="PTN2" s="28"/>
      <c r="PTO2" s="28"/>
      <c r="PTP2" s="28"/>
      <c r="PTQ2" s="28"/>
      <c r="PTR2" s="28"/>
      <c r="PTS2" s="28"/>
      <c r="PTT2" s="28"/>
      <c r="PTU2" s="28"/>
      <c r="PTV2" s="28"/>
      <c r="PTW2" s="28"/>
      <c r="PTX2" s="28"/>
      <c r="PTY2" s="28"/>
      <c r="PTZ2" s="28"/>
      <c r="PUA2" s="28"/>
      <c r="PUB2" s="28"/>
      <c r="PUC2" s="28"/>
      <c r="PUD2" s="28"/>
      <c r="PUE2" s="28"/>
      <c r="PUF2" s="28"/>
      <c r="PUG2" s="28"/>
      <c r="PUH2" s="28"/>
      <c r="PUI2" s="28"/>
      <c r="PUJ2" s="28"/>
      <c r="PUK2" s="28"/>
      <c r="PUL2" s="28"/>
      <c r="PUM2" s="28"/>
      <c r="PUN2" s="28"/>
      <c r="PUO2" s="28"/>
      <c r="PUP2" s="28"/>
      <c r="PUQ2" s="28"/>
      <c r="PUR2" s="28"/>
      <c r="PUS2" s="28"/>
      <c r="PUT2" s="28"/>
      <c r="PUU2" s="28"/>
      <c r="PUV2" s="28"/>
      <c r="PUW2" s="28"/>
      <c r="PUX2" s="28"/>
      <c r="PUY2" s="28"/>
      <c r="PUZ2" s="28"/>
      <c r="PVA2" s="28"/>
      <c r="PVB2" s="28"/>
      <c r="PVC2" s="28"/>
      <c r="PVD2" s="28"/>
      <c r="PVE2" s="28"/>
      <c r="PVF2" s="28"/>
      <c r="PVG2" s="28"/>
      <c r="PVH2" s="28"/>
      <c r="PVI2" s="28"/>
      <c r="PVJ2" s="28"/>
      <c r="PVK2" s="28"/>
      <c r="PVL2" s="28"/>
      <c r="PVM2" s="28"/>
      <c r="PVN2" s="28"/>
      <c r="PVO2" s="28"/>
      <c r="PVP2" s="28"/>
      <c r="PVQ2" s="28"/>
      <c r="PVR2" s="28"/>
      <c r="PVS2" s="28"/>
      <c r="PVT2" s="28"/>
      <c r="PVU2" s="28"/>
      <c r="PVV2" s="28"/>
      <c r="PVW2" s="28"/>
      <c r="PVX2" s="28"/>
      <c r="PVY2" s="28"/>
      <c r="PVZ2" s="28"/>
      <c r="PWA2" s="28"/>
      <c r="PWB2" s="28"/>
      <c r="PWC2" s="28"/>
      <c r="PWD2" s="28"/>
      <c r="PWE2" s="28"/>
      <c r="PWF2" s="28"/>
      <c r="PWG2" s="28"/>
      <c r="PWH2" s="28"/>
      <c r="PWI2" s="28"/>
      <c r="PWJ2" s="28"/>
      <c r="PWK2" s="28"/>
      <c r="PWL2" s="28"/>
      <c r="PWM2" s="28"/>
      <c r="PWN2" s="28"/>
      <c r="PWO2" s="28"/>
      <c r="PWP2" s="28"/>
      <c r="PWQ2" s="28"/>
      <c r="PWR2" s="28"/>
      <c r="PWS2" s="28"/>
      <c r="PWT2" s="28"/>
      <c r="PWU2" s="28"/>
      <c r="PWV2" s="28"/>
      <c r="PWW2" s="28"/>
      <c r="PWX2" s="28"/>
      <c r="PWY2" s="28"/>
      <c r="PWZ2" s="28"/>
      <c r="PXA2" s="28"/>
      <c r="PXB2" s="28"/>
      <c r="PXC2" s="28"/>
      <c r="PXD2" s="28"/>
      <c r="PXE2" s="28"/>
      <c r="PXF2" s="28"/>
      <c r="PXG2" s="28"/>
      <c r="PXH2" s="28"/>
      <c r="PXI2" s="28"/>
      <c r="PXJ2" s="28"/>
      <c r="PXK2" s="28"/>
      <c r="PXL2" s="28"/>
      <c r="PXM2" s="28"/>
      <c r="PXN2" s="28"/>
      <c r="PXO2" s="28"/>
      <c r="PXP2" s="28"/>
      <c r="PXQ2" s="28"/>
      <c r="PXR2" s="28"/>
      <c r="PXS2" s="28"/>
      <c r="PXT2" s="28"/>
      <c r="PXU2" s="28"/>
      <c r="PXV2" s="28"/>
      <c r="PXW2" s="28"/>
      <c r="PXX2" s="28"/>
      <c r="PXY2" s="28"/>
      <c r="PXZ2" s="28"/>
      <c r="PYA2" s="28"/>
      <c r="PYB2" s="28"/>
      <c r="PYC2" s="28"/>
      <c r="PYD2" s="28"/>
      <c r="PYE2" s="28"/>
      <c r="PYF2" s="28"/>
      <c r="PYG2" s="28"/>
      <c r="PYH2" s="28"/>
      <c r="PYI2" s="28"/>
      <c r="PYJ2" s="28"/>
      <c r="PYK2" s="28"/>
      <c r="PYL2" s="28"/>
      <c r="PYM2" s="28"/>
      <c r="PYN2" s="28"/>
      <c r="PYO2" s="28"/>
      <c r="PYP2" s="28"/>
      <c r="PYQ2" s="28"/>
      <c r="PYR2" s="28"/>
      <c r="PYS2" s="28"/>
      <c r="PYT2" s="28"/>
      <c r="PYU2" s="28"/>
      <c r="PYV2" s="28"/>
      <c r="PYW2" s="28"/>
      <c r="PYX2" s="28"/>
      <c r="PYY2" s="28"/>
      <c r="PYZ2" s="28"/>
      <c r="PZA2" s="28"/>
      <c r="PZB2" s="28"/>
      <c r="PZC2" s="28"/>
      <c r="PZD2" s="28"/>
      <c r="PZE2" s="28"/>
      <c r="PZF2" s="28"/>
      <c r="PZG2" s="28"/>
      <c r="PZH2" s="28"/>
      <c r="PZI2" s="28"/>
      <c r="PZJ2" s="28"/>
      <c r="PZK2" s="28"/>
      <c r="PZL2" s="28"/>
      <c r="PZM2" s="28"/>
      <c r="PZN2" s="28"/>
      <c r="PZO2" s="28"/>
      <c r="PZP2" s="28"/>
      <c r="PZQ2" s="28"/>
      <c r="PZR2" s="28"/>
      <c r="PZS2" s="28"/>
      <c r="PZT2" s="28"/>
      <c r="PZU2" s="28"/>
      <c r="PZV2" s="28"/>
      <c r="PZW2" s="28"/>
      <c r="PZX2" s="28"/>
      <c r="PZY2" s="28"/>
      <c r="PZZ2" s="28"/>
      <c r="QAA2" s="28"/>
      <c r="QAB2" s="28"/>
      <c r="QAC2" s="28"/>
      <c r="QAD2" s="28"/>
      <c r="QAE2" s="28"/>
      <c r="QAF2" s="28"/>
      <c r="QAG2" s="28"/>
      <c r="QAH2" s="28"/>
      <c r="QAI2" s="28"/>
      <c r="QAJ2" s="28"/>
      <c r="QAK2" s="28"/>
      <c r="QAL2" s="28"/>
      <c r="QAM2" s="28"/>
      <c r="QAN2" s="28"/>
      <c r="QAO2" s="28"/>
      <c r="QAP2" s="28"/>
      <c r="QAQ2" s="28"/>
      <c r="QAR2" s="28"/>
      <c r="QAS2" s="28"/>
      <c r="QAT2" s="28"/>
      <c r="QAU2" s="28"/>
      <c r="QAV2" s="28"/>
      <c r="QAW2" s="28"/>
      <c r="QAX2" s="28"/>
      <c r="QAY2" s="28"/>
      <c r="QAZ2" s="28"/>
      <c r="QBA2" s="28"/>
      <c r="QBB2" s="28"/>
      <c r="QBC2" s="28"/>
      <c r="QBD2" s="28"/>
      <c r="QBE2" s="28"/>
      <c r="QBF2" s="28"/>
      <c r="QBG2" s="28"/>
      <c r="QBH2" s="28"/>
      <c r="QBI2" s="28"/>
      <c r="QBJ2" s="28"/>
      <c r="QBK2" s="28"/>
      <c r="QBL2" s="28"/>
      <c r="QBM2" s="28"/>
      <c r="QBN2" s="28"/>
      <c r="QBO2" s="28"/>
      <c r="QBP2" s="28"/>
      <c r="QBQ2" s="28"/>
      <c r="QBR2" s="28"/>
      <c r="QBS2" s="28"/>
      <c r="QBT2" s="28"/>
      <c r="QBU2" s="28"/>
      <c r="QBV2" s="28"/>
      <c r="QBW2" s="28"/>
      <c r="QBX2" s="28"/>
      <c r="QBY2" s="28"/>
      <c r="QBZ2" s="28"/>
      <c r="QCA2" s="28"/>
      <c r="QCB2" s="28"/>
      <c r="QCC2" s="28"/>
      <c r="QCD2" s="28"/>
      <c r="QCE2" s="28"/>
      <c r="QCF2" s="28"/>
      <c r="QCG2" s="28"/>
      <c r="QCH2" s="28"/>
      <c r="QCI2" s="28"/>
      <c r="QCJ2" s="28"/>
      <c r="QCK2" s="28"/>
      <c r="QCL2" s="28"/>
      <c r="QCM2" s="28"/>
      <c r="QCN2" s="28"/>
      <c r="QCO2" s="28"/>
      <c r="QCP2" s="28"/>
      <c r="QCQ2" s="28"/>
      <c r="QCR2" s="28"/>
      <c r="QCS2" s="28"/>
      <c r="QCT2" s="28"/>
      <c r="QCU2" s="28"/>
      <c r="QCV2" s="28"/>
      <c r="QCW2" s="28"/>
      <c r="QCX2" s="28"/>
      <c r="QCY2" s="28"/>
      <c r="QCZ2" s="28"/>
      <c r="QDA2" s="28"/>
      <c r="QDB2" s="28"/>
      <c r="QDC2" s="28"/>
      <c r="QDD2" s="28"/>
      <c r="QDE2" s="28"/>
      <c r="QDF2" s="28"/>
      <c r="QDG2" s="28"/>
      <c r="QDH2" s="28"/>
      <c r="QDI2" s="28"/>
      <c r="QDJ2" s="28"/>
      <c r="QDK2" s="28"/>
      <c r="QDL2" s="28"/>
      <c r="QDM2" s="28"/>
      <c r="QDN2" s="28"/>
      <c r="QDO2" s="28"/>
      <c r="QDP2" s="28"/>
      <c r="QDQ2" s="28"/>
      <c r="QDR2" s="28"/>
      <c r="QDS2" s="28"/>
      <c r="QDT2" s="28"/>
      <c r="QDU2" s="28"/>
      <c r="QDV2" s="28"/>
      <c r="QDW2" s="28"/>
      <c r="QDX2" s="28"/>
      <c r="QDY2" s="28"/>
      <c r="QDZ2" s="28"/>
      <c r="QEA2" s="28"/>
      <c r="QEB2" s="28"/>
      <c r="QEC2" s="28"/>
      <c r="QED2" s="28"/>
      <c r="QEE2" s="28"/>
      <c r="QEF2" s="28"/>
      <c r="QEG2" s="28"/>
      <c r="QEH2" s="28"/>
      <c r="QEI2" s="28"/>
      <c r="QEJ2" s="28"/>
      <c r="QEK2" s="28"/>
      <c r="QEL2" s="28"/>
      <c r="QEM2" s="28"/>
      <c r="QEN2" s="28"/>
      <c r="QEO2" s="28"/>
      <c r="QEP2" s="28"/>
      <c r="QEQ2" s="28"/>
      <c r="QER2" s="28"/>
      <c r="QES2" s="28"/>
      <c r="QET2" s="28"/>
      <c r="QEU2" s="28"/>
      <c r="QEV2" s="28"/>
      <c r="QEW2" s="28"/>
      <c r="QEX2" s="28"/>
      <c r="QEY2" s="28"/>
      <c r="QEZ2" s="28"/>
      <c r="QFA2" s="28"/>
      <c r="QFB2" s="28"/>
      <c r="QFC2" s="28"/>
      <c r="QFD2" s="28"/>
      <c r="QFE2" s="28"/>
      <c r="QFF2" s="28"/>
      <c r="QFG2" s="28"/>
      <c r="QFH2" s="28"/>
      <c r="QFI2" s="28"/>
      <c r="QFJ2" s="28"/>
      <c r="QFK2" s="28"/>
      <c r="QFL2" s="28"/>
      <c r="QFM2" s="28"/>
      <c r="QFN2" s="28"/>
      <c r="QFO2" s="28"/>
      <c r="QFP2" s="28"/>
      <c r="QFQ2" s="28"/>
      <c r="QFR2" s="28"/>
      <c r="QFS2" s="28"/>
      <c r="QFT2" s="28"/>
      <c r="QFU2" s="28"/>
      <c r="QFV2" s="28"/>
      <c r="QFW2" s="28"/>
      <c r="QFX2" s="28"/>
      <c r="QFY2" s="28"/>
      <c r="QFZ2" s="28"/>
      <c r="QGA2" s="28"/>
      <c r="QGB2" s="28"/>
      <c r="QGC2" s="28"/>
      <c r="QGD2" s="28"/>
      <c r="QGE2" s="28"/>
      <c r="QGF2" s="28"/>
      <c r="QGG2" s="28"/>
      <c r="QGH2" s="28"/>
      <c r="QGI2" s="28"/>
      <c r="QGJ2" s="28"/>
      <c r="QGK2" s="28"/>
      <c r="QGL2" s="28"/>
      <c r="QGM2" s="28"/>
      <c r="QGN2" s="28"/>
      <c r="QGO2" s="28"/>
      <c r="QGP2" s="28"/>
      <c r="QGQ2" s="28"/>
      <c r="QGR2" s="28"/>
      <c r="QGS2" s="28"/>
      <c r="QGT2" s="28"/>
      <c r="QGU2" s="28"/>
      <c r="QGV2" s="28"/>
      <c r="QGW2" s="28"/>
      <c r="QGX2" s="28"/>
      <c r="QGY2" s="28"/>
      <c r="QGZ2" s="28"/>
      <c r="QHA2" s="28"/>
      <c r="QHB2" s="28"/>
      <c r="QHC2" s="28"/>
      <c r="QHD2" s="28"/>
      <c r="QHE2" s="28"/>
      <c r="QHF2" s="28"/>
      <c r="QHG2" s="28"/>
      <c r="QHH2" s="28"/>
      <c r="QHI2" s="28"/>
      <c r="QHJ2" s="28"/>
      <c r="QHK2" s="28"/>
      <c r="QHL2" s="28"/>
      <c r="QHM2" s="28"/>
      <c r="QHN2" s="28"/>
      <c r="QHO2" s="28"/>
      <c r="QHP2" s="28"/>
      <c r="QHQ2" s="28"/>
      <c r="QHR2" s="28"/>
      <c r="QHS2" s="28"/>
      <c r="QHT2" s="28"/>
      <c r="QHU2" s="28"/>
      <c r="QHV2" s="28"/>
      <c r="QHW2" s="28"/>
      <c r="QHX2" s="28"/>
      <c r="QHY2" s="28"/>
      <c r="QHZ2" s="28"/>
      <c r="QIA2" s="28"/>
      <c r="QIB2" s="28"/>
      <c r="QIC2" s="28"/>
      <c r="QID2" s="28"/>
      <c r="QIE2" s="28"/>
      <c r="QIF2" s="28"/>
      <c r="QIG2" s="28"/>
      <c r="QIH2" s="28"/>
      <c r="QII2" s="28"/>
      <c r="QIJ2" s="28"/>
      <c r="QIK2" s="28"/>
      <c r="QIL2" s="28"/>
      <c r="QIM2" s="28"/>
      <c r="QIN2" s="28"/>
      <c r="QIO2" s="28"/>
      <c r="QIP2" s="28"/>
      <c r="QIQ2" s="28"/>
      <c r="QIR2" s="28"/>
      <c r="QIS2" s="28"/>
      <c r="QIT2" s="28"/>
      <c r="QIU2" s="28"/>
      <c r="QIV2" s="28"/>
      <c r="QIW2" s="28"/>
      <c r="QIX2" s="28"/>
      <c r="QIY2" s="28"/>
      <c r="QIZ2" s="28"/>
      <c r="QJA2" s="28"/>
      <c r="QJB2" s="28"/>
      <c r="QJC2" s="28"/>
      <c r="QJD2" s="28"/>
      <c r="QJE2" s="28"/>
      <c r="QJF2" s="28"/>
      <c r="QJG2" s="28"/>
      <c r="QJH2" s="28"/>
      <c r="QJI2" s="28"/>
      <c r="QJJ2" s="28"/>
      <c r="QJK2" s="28"/>
      <c r="QJL2" s="28"/>
      <c r="QJM2" s="28"/>
      <c r="QJN2" s="28"/>
      <c r="QJO2" s="28"/>
      <c r="QJP2" s="28"/>
      <c r="QJQ2" s="28"/>
      <c r="QJR2" s="28"/>
      <c r="QJS2" s="28"/>
      <c r="QJT2" s="28"/>
      <c r="QJU2" s="28"/>
      <c r="QJV2" s="28"/>
      <c r="QJW2" s="28"/>
      <c r="QJX2" s="28"/>
      <c r="QJY2" s="28"/>
      <c r="QJZ2" s="28"/>
      <c r="QKA2" s="28"/>
      <c r="QKB2" s="28"/>
      <c r="QKC2" s="28"/>
      <c r="QKD2" s="28"/>
      <c r="QKE2" s="28"/>
      <c r="QKF2" s="28"/>
      <c r="QKG2" s="28"/>
      <c r="QKH2" s="28"/>
      <c r="QKI2" s="28"/>
      <c r="QKJ2" s="28"/>
      <c r="QKK2" s="28"/>
      <c r="QKL2" s="28"/>
      <c r="QKM2" s="28"/>
      <c r="QKN2" s="28"/>
      <c r="QKO2" s="28"/>
      <c r="QKP2" s="28"/>
      <c r="QKQ2" s="28"/>
      <c r="QKR2" s="28"/>
      <c r="QKS2" s="28"/>
      <c r="QKT2" s="28"/>
      <c r="QKU2" s="28"/>
      <c r="QKV2" s="28"/>
      <c r="QKW2" s="28"/>
      <c r="QKX2" s="28"/>
      <c r="QKY2" s="28"/>
      <c r="QKZ2" s="28"/>
      <c r="QLA2" s="28"/>
      <c r="QLB2" s="28"/>
      <c r="QLC2" s="28"/>
      <c r="QLD2" s="28"/>
      <c r="QLE2" s="28"/>
      <c r="QLF2" s="28"/>
      <c r="QLG2" s="28"/>
      <c r="QLH2" s="28"/>
      <c r="QLI2" s="28"/>
      <c r="QLJ2" s="28"/>
      <c r="QLK2" s="28"/>
      <c r="QLL2" s="28"/>
      <c r="QLM2" s="28"/>
      <c r="QLN2" s="28"/>
      <c r="QLO2" s="28"/>
      <c r="QLP2" s="28"/>
      <c r="QLQ2" s="28"/>
      <c r="QLR2" s="28"/>
      <c r="QLS2" s="28"/>
      <c r="QLT2" s="28"/>
      <c r="QLU2" s="28"/>
      <c r="QLV2" s="28"/>
      <c r="QLW2" s="28"/>
      <c r="QLX2" s="28"/>
      <c r="QLY2" s="28"/>
      <c r="QLZ2" s="28"/>
      <c r="QMA2" s="28"/>
      <c r="QMB2" s="28"/>
      <c r="QMC2" s="28"/>
      <c r="QMD2" s="28"/>
      <c r="QME2" s="28"/>
      <c r="QMF2" s="28"/>
      <c r="QMG2" s="28"/>
      <c r="QMH2" s="28"/>
      <c r="QMI2" s="28"/>
      <c r="QMJ2" s="28"/>
      <c r="QMK2" s="28"/>
      <c r="QML2" s="28"/>
      <c r="QMM2" s="28"/>
      <c r="QMN2" s="28"/>
      <c r="QMO2" s="28"/>
      <c r="QMP2" s="28"/>
      <c r="QMQ2" s="28"/>
      <c r="QMR2" s="28"/>
      <c r="QMS2" s="28"/>
      <c r="QMT2" s="28"/>
      <c r="QMU2" s="28"/>
      <c r="QMV2" s="28"/>
      <c r="QMW2" s="28"/>
      <c r="QMX2" s="28"/>
      <c r="QMY2" s="28"/>
      <c r="QMZ2" s="28"/>
      <c r="QNA2" s="28"/>
      <c r="QNB2" s="28"/>
      <c r="QNC2" s="28"/>
      <c r="QND2" s="28"/>
      <c r="QNE2" s="28"/>
      <c r="QNF2" s="28"/>
      <c r="QNG2" s="28"/>
      <c r="QNH2" s="28"/>
      <c r="QNI2" s="28"/>
      <c r="QNJ2" s="28"/>
      <c r="QNK2" s="28"/>
      <c r="QNL2" s="28"/>
      <c r="QNM2" s="28"/>
      <c r="QNN2" s="28"/>
      <c r="QNO2" s="28"/>
      <c r="QNP2" s="28"/>
      <c r="QNQ2" s="28"/>
      <c r="QNR2" s="28"/>
      <c r="QNS2" s="28"/>
      <c r="QNT2" s="28"/>
      <c r="QNU2" s="28"/>
      <c r="QNV2" s="28"/>
      <c r="QNW2" s="28"/>
      <c r="QNX2" s="28"/>
      <c r="QNY2" s="28"/>
      <c r="QNZ2" s="28"/>
      <c r="QOA2" s="28"/>
      <c r="QOB2" s="28"/>
      <c r="QOC2" s="28"/>
      <c r="QOD2" s="28"/>
      <c r="QOE2" s="28"/>
      <c r="QOF2" s="28"/>
      <c r="QOG2" s="28"/>
      <c r="QOH2" s="28"/>
      <c r="QOI2" s="28"/>
      <c r="QOJ2" s="28"/>
      <c r="QOK2" s="28"/>
      <c r="QOL2" s="28"/>
      <c r="QOM2" s="28"/>
      <c r="QON2" s="28"/>
      <c r="QOO2" s="28"/>
      <c r="QOP2" s="28"/>
      <c r="QOQ2" s="28"/>
      <c r="QOR2" s="28"/>
      <c r="QOS2" s="28"/>
      <c r="QOT2" s="28"/>
      <c r="QOU2" s="28"/>
      <c r="QOV2" s="28"/>
      <c r="QOW2" s="28"/>
      <c r="QOX2" s="28"/>
      <c r="QOY2" s="28"/>
      <c r="QOZ2" s="28"/>
      <c r="QPA2" s="28"/>
      <c r="QPB2" s="28"/>
      <c r="QPC2" s="28"/>
      <c r="QPD2" s="28"/>
      <c r="QPE2" s="28"/>
      <c r="QPF2" s="28"/>
      <c r="QPG2" s="28"/>
      <c r="QPH2" s="28"/>
      <c r="QPI2" s="28"/>
      <c r="QPJ2" s="28"/>
      <c r="QPK2" s="28"/>
      <c r="QPL2" s="28"/>
      <c r="QPM2" s="28"/>
      <c r="QPN2" s="28"/>
      <c r="QPO2" s="28"/>
      <c r="QPP2" s="28"/>
      <c r="QPQ2" s="28"/>
      <c r="QPR2" s="28"/>
      <c r="QPS2" s="28"/>
      <c r="QPT2" s="28"/>
      <c r="QPU2" s="28"/>
      <c r="QPV2" s="28"/>
      <c r="QPW2" s="28"/>
      <c r="QPX2" s="28"/>
      <c r="QPY2" s="28"/>
      <c r="QPZ2" s="28"/>
      <c r="QQA2" s="28"/>
      <c r="QQB2" s="28"/>
      <c r="QQC2" s="28"/>
      <c r="QQD2" s="28"/>
      <c r="QQE2" s="28"/>
      <c r="QQF2" s="28"/>
      <c r="QQG2" s="28"/>
      <c r="QQH2" s="28"/>
      <c r="QQI2" s="28"/>
      <c r="QQJ2" s="28"/>
      <c r="QQK2" s="28"/>
      <c r="QQL2" s="28"/>
      <c r="QQM2" s="28"/>
      <c r="QQN2" s="28"/>
      <c r="QQO2" s="28"/>
      <c r="QQP2" s="28"/>
      <c r="QQQ2" s="28"/>
      <c r="QQR2" s="28"/>
      <c r="QQS2" s="28"/>
      <c r="QQT2" s="28"/>
      <c r="QQU2" s="28"/>
      <c r="QQV2" s="28"/>
      <c r="QQW2" s="28"/>
      <c r="QQX2" s="28"/>
      <c r="QQY2" s="28"/>
      <c r="QQZ2" s="28"/>
      <c r="QRA2" s="28"/>
      <c r="QRB2" s="28"/>
      <c r="QRC2" s="28"/>
      <c r="QRD2" s="28"/>
      <c r="QRE2" s="28"/>
      <c r="QRF2" s="28"/>
      <c r="QRG2" s="28"/>
      <c r="QRH2" s="28"/>
      <c r="QRI2" s="28"/>
      <c r="QRJ2" s="28"/>
      <c r="QRK2" s="28"/>
      <c r="QRL2" s="28"/>
      <c r="QRM2" s="28"/>
      <c r="QRN2" s="28"/>
      <c r="QRO2" s="28"/>
      <c r="QRP2" s="28"/>
      <c r="QRQ2" s="28"/>
      <c r="QRR2" s="28"/>
      <c r="QRS2" s="28"/>
      <c r="QRT2" s="28"/>
      <c r="QRU2" s="28"/>
      <c r="QRV2" s="28"/>
      <c r="QRW2" s="28"/>
      <c r="QRX2" s="28"/>
      <c r="QRY2" s="28"/>
      <c r="QRZ2" s="28"/>
      <c r="QSA2" s="28"/>
      <c r="QSB2" s="28"/>
      <c r="QSC2" s="28"/>
      <c r="QSD2" s="28"/>
      <c r="QSE2" s="28"/>
      <c r="QSF2" s="28"/>
      <c r="QSG2" s="28"/>
      <c r="QSH2" s="28"/>
      <c r="QSI2" s="28"/>
      <c r="QSJ2" s="28"/>
      <c r="QSK2" s="28"/>
      <c r="QSL2" s="28"/>
      <c r="QSM2" s="28"/>
      <c r="QSN2" s="28"/>
      <c r="QSO2" s="28"/>
      <c r="QSP2" s="28"/>
      <c r="QSQ2" s="28"/>
      <c r="QSR2" s="28"/>
      <c r="QSS2" s="28"/>
      <c r="QST2" s="28"/>
      <c r="QSU2" s="28"/>
      <c r="QSV2" s="28"/>
      <c r="QSW2" s="28"/>
      <c r="QSX2" s="28"/>
      <c r="QSY2" s="28"/>
      <c r="QSZ2" s="28"/>
      <c r="QTA2" s="28"/>
      <c r="QTB2" s="28"/>
      <c r="QTC2" s="28"/>
      <c r="QTD2" s="28"/>
      <c r="QTE2" s="28"/>
      <c r="QTF2" s="28"/>
      <c r="QTG2" s="28"/>
      <c r="QTH2" s="28"/>
      <c r="QTI2" s="28"/>
      <c r="QTJ2" s="28"/>
      <c r="QTK2" s="28"/>
      <c r="QTL2" s="28"/>
      <c r="QTM2" s="28"/>
      <c r="QTN2" s="28"/>
      <c r="QTO2" s="28"/>
      <c r="QTP2" s="28"/>
      <c r="QTQ2" s="28"/>
      <c r="QTR2" s="28"/>
      <c r="QTS2" s="28"/>
      <c r="QTT2" s="28"/>
      <c r="QTU2" s="28"/>
      <c r="QTV2" s="28"/>
      <c r="QTW2" s="28"/>
      <c r="QTX2" s="28"/>
      <c r="QTY2" s="28"/>
      <c r="QTZ2" s="28"/>
      <c r="QUA2" s="28"/>
      <c r="QUB2" s="28"/>
      <c r="QUC2" s="28"/>
      <c r="QUD2" s="28"/>
      <c r="QUE2" s="28"/>
      <c r="QUF2" s="28"/>
      <c r="QUG2" s="28"/>
      <c r="QUH2" s="28"/>
      <c r="QUI2" s="28"/>
      <c r="QUJ2" s="28"/>
      <c r="QUK2" s="28"/>
      <c r="QUL2" s="28"/>
      <c r="QUM2" s="28"/>
      <c r="QUN2" s="28"/>
      <c r="QUO2" s="28"/>
      <c r="QUP2" s="28"/>
      <c r="QUQ2" s="28"/>
      <c r="QUR2" s="28"/>
      <c r="QUS2" s="28"/>
      <c r="QUT2" s="28"/>
      <c r="QUU2" s="28"/>
      <c r="QUV2" s="28"/>
      <c r="QUW2" s="28"/>
      <c r="QUX2" s="28"/>
      <c r="QUY2" s="28"/>
      <c r="QUZ2" s="28"/>
      <c r="QVA2" s="28"/>
      <c r="QVB2" s="28"/>
      <c r="QVC2" s="28"/>
      <c r="QVD2" s="28"/>
      <c r="QVE2" s="28"/>
      <c r="QVF2" s="28"/>
      <c r="QVG2" s="28"/>
      <c r="QVH2" s="28"/>
      <c r="QVI2" s="28"/>
      <c r="QVJ2" s="28"/>
      <c r="QVK2" s="28"/>
      <c r="QVL2" s="28"/>
      <c r="QVM2" s="28"/>
      <c r="QVN2" s="28"/>
      <c r="QVO2" s="28"/>
      <c r="QVP2" s="28"/>
      <c r="QVQ2" s="28"/>
      <c r="QVR2" s="28"/>
      <c r="QVS2" s="28"/>
      <c r="QVT2" s="28"/>
      <c r="QVU2" s="28"/>
      <c r="QVV2" s="28"/>
      <c r="QVW2" s="28"/>
      <c r="QVX2" s="28"/>
      <c r="QVY2" s="28"/>
      <c r="QVZ2" s="28"/>
      <c r="QWA2" s="28"/>
      <c r="QWB2" s="28"/>
      <c r="QWC2" s="28"/>
      <c r="QWD2" s="28"/>
      <c r="QWE2" s="28"/>
      <c r="QWF2" s="28"/>
      <c r="QWG2" s="28"/>
      <c r="QWH2" s="28"/>
      <c r="QWI2" s="28"/>
      <c r="QWJ2" s="28"/>
      <c r="QWK2" s="28"/>
      <c r="QWL2" s="28"/>
      <c r="QWM2" s="28"/>
      <c r="QWN2" s="28"/>
      <c r="QWO2" s="28"/>
      <c r="QWP2" s="28"/>
      <c r="QWQ2" s="28"/>
      <c r="QWR2" s="28"/>
      <c r="QWS2" s="28"/>
      <c r="QWT2" s="28"/>
      <c r="QWU2" s="28"/>
      <c r="QWV2" s="28"/>
      <c r="QWW2" s="28"/>
      <c r="QWX2" s="28"/>
      <c r="QWY2" s="28"/>
      <c r="QWZ2" s="28"/>
      <c r="QXA2" s="28"/>
      <c r="QXB2" s="28"/>
      <c r="QXC2" s="28"/>
      <c r="QXD2" s="28"/>
      <c r="QXE2" s="28"/>
      <c r="QXF2" s="28"/>
      <c r="QXG2" s="28"/>
      <c r="QXH2" s="28"/>
      <c r="QXI2" s="28"/>
      <c r="QXJ2" s="28"/>
      <c r="QXK2" s="28"/>
      <c r="QXL2" s="28"/>
      <c r="QXM2" s="28"/>
      <c r="QXN2" s="28"/>
      <c r="QXO2" s="28"/>
      <c r="QXP2" s="28"/>
      <c r="QXQ2" s="28"/>
      <c r="QXR2" s="28"/>
      <c r="QXS2" s="28"/>
      <c r="QXT2" s="28"/>
      <c r="QXU2" s="28"/>
      <c r="QXV2" s="28"/>
      <c r="QXW2" s="28"/>
      <c r="QXX2" s="28"/>
      <c r="QXY2" s="28"/>
      <c r="QXZ2" s="28"/>
      <c r="QYA2" s="28"/>
      <c r="QYB2" s="28"/>
      <c r="QYC2" s="28"/>
      <c r="QYD2" s="28"/>
      <c r="QYE2" s="28"/>
      <c r="QYF2" s="28"/>
      <c r="QYG2" s="28"/>
      <c r="QYH2" s="28"/>
      <c r="QYI2" s="28"/>
      <c r="QYJ2" s="28"/>
      <c r="QYK2" s="28"/>
      <c r="QYL2" s="28"/>
      <c r="QYM2" s="28"/>
      <c r="QYN2" s="28"/>
      <c r="QYO2" s="28"/>
      <c r="QYP2" s="28"/>
      <c r="QYQ2" s="28"/>
      <c r="QYR2" s="28"/>
      <c r="QYS2" s="28"/>
      <c r="QYT2" s="28"/>
      <c r="QYU2" s="28"/>
      <c r="QYV2" s="28"/>
      <c r="QYW2" s="28"/>
      <c r="QYX2" s="28"/>
      <c r="QYY2" s="28"/>
      <c r="QYZ2" s="28"/>
      <c r="QZA2" s="28"/>
      <c r="QZB2" s="28"/>
      <c r="QZC2" s="28"/>
      <c r="QZD2" s="28"/>
      <c r="QZE2" s="28"/>
      <c r="QZF2" s="28"/>
      <c r="QZG2" s="28"/>
      <c r="QZH2" s="28"/>
      <c r="QZI2" s="28"/>
      <c r="QZJ2" s="28"/>
      <c r="QZK2" s="28"/>
      <c r="QZL2" s="28"/>
      <c r="QZM2" s="28"/>
      <c r="QZN2" s="28"/>
      <c r="QZO2" s="28"/>
      <c r="QZP2" s="28"/>
      <c r="QZQ2" s="28"/>
      <c r="QZR2" s="28"/>
      <c r="QZS2" s="28"/>
      <c r="QZT2" s="28"/>
      <c r="QZU2" s="28"/>
      <c r="QZV2" s="28"/>
      <c r="QZW2" s="28"/>
      <c r="QZX2" s="28"/>
      <c r="QZY2" s="28"/>
      <c r="QZZ2" s="28"/>
      <c r="RAA2" s="28"/>
      <c r="RAB2" s="28"/>
      <c r="RAC2" s="28"/>
      <c r="RAD2" s="28"/>
      <c r="RAE2" s="28"/>
      <c r="RAF2" s="28"/>
      <c r="RAG2" s="28"/>
      <c r="RAH2" s="28"/>
      <c r="RAI2" s="28"/>
      <c r="RAJ2" s="28"/>
      <c r="RAK2" s="28"/>
      <c r="RAL2" s="28"/>
      <c r="RAM2" s="28"/>
      <c r="RAN2" s="28"/>
      <c r="RAO2" s="28"/>
      <c r="RAP2" s="28"/>
      <c r="RAQ2" s="28"/>
      <c r="RAR2" s="28"/>
      <c r="RAS2" s="28"/>
      <c r="RAT2" s="28"/>
      <c r="RAU2" s="28"/>
      <c r="RAV2" s="28"/>
      <c r="RAW2" s="28"/>
      <c r="RAX2" s="28"/>
      <c r="RAY2" s="28"/>
      <c r="RAZ2" s="28"/>
      <c r="RBA2" s="28"/>
      <c r="RBB2" s="28"/>
      <c r="RBC2" s="28"/>
      <c r="RBD2" s="28"/>
      <c r="RBE2" s="28"/>
      <c r="RBF2" s="28"/>
      <c r="RBG2" s="28"/>
      <c r="RBH2" s="28"/>
      <c r="RBI2" s="28"/>
      <c r="RBJ2" s="28"/>
      <c r="RBK2" s="28"/>
      <c r="RBL2" s="28"/>
      <c r="RBM2" s="28"/>
      <c r="RBN2" s="28"/>
      <c r="RBO2" s="28"/>
      <c r="RBP2" s="28"/>
      <c r="RBQ2" s="28"/>
      <c r="RBR2" s="28"/>
      <c r="RBS2" s="28"/>
      <c r="RBT2" s="28"/>
      <c r="RBU2" s="28"/>
      <c r="RBV2" s="28"/>
      <c r="RBW2" s="28"/>
      <c r="RBX2" s="28"/>
      <c r="RBY2" s="28"/>
      <c r="RBZ2" s="28"/>
      <c r="RCA2" s="28"/>
      <c r="RCB2" s="28"/>
      <c r="RCC2" s="28"/>
      <c r="RCD2" s="28"/>
      <c r="RCE2" s="28"/>
      <c r="RCF2" s="28"/>
      <c r="RCG2" s="28"/>
      <c r="RCH2" s="28"/>
      <c r="RCI2" s="28"/>
      <c r="RCJ2" s="28"/>
      <c r="RCK2" s="28"/>
      <c r="RCL2" s="28"/>
      <c r="RCM2" s="28"/>
      <c r="RCN2" s="28"/>
      <c r="RCO2" s="28"/>
      <c r="RCP2" s="28"/>
      <c r="RCQ2" s="28"/>
      <c r="RCR2" s="28"/>
      <c r="RCS2" s="28"/>
      <c r="RCT2" s="28"/>
      <c r="RCU2" s="28"/>
      <c r="RCV2" s="28"/>
      <c r="RCW2" s="28"/>
      <c r="RCX2" s="28"/>
      <c r="RCY2" s="28"/>
      <c r="RCZ2" s="28"/>
      <c r="RDA2" s="28"/>
      <c r="RDB2" s="28"/>
      <c r="RDC2" s="28"/>
      <c r="RDD2" s="28"/>
      <c r="RDE2" s="28"/>
      <c r="RDF2" s="28"/>
      <c r="RDG2" s="28"/>
      <c r="RDH2" s="28"/>
      <c r="RDI2" s="28"/>
      <c r="RDJ2" s="28"/>
      <c r="RDK2" s="28"/>
      <c r="RDL2" s="28"/>
      <c r="RDM2" s="28"/>
      <c r="RDN2" s="28"/>
      <c r="RDO2" s="28"/>
      <c r="RDP2" s="28"/>
      <c r="RDQ2" s="28"/>
      <c r="RDR2" s="28"/>
      <c r="RDS2" s="28"/>
      <c r="RDT2" s="28"/>
      <c r="RDU2" s="28"/>
      <c r="RDV2" s="28"/>
      <c r="RDW2" s="28"/>
      <c r="RDX2" s="28"/>
      <c r="RDY2" s="28"/>
      <c r="RDZ2" s="28"/>
      <c r="REA2" s="28"/>
      <c r="REB2" s="28"/>
      <c r="REC2" s="28"/>
      <c r="RED2" s="28"/>
      <c r="REE2" s="28"/>
      <c r="REF2" s="28"/>
      <c r="REG2" s="28"/>
      <c r="REH2" s="28"/>
      <c r="REI2" s="28"/>
      <c r="REJ2" s="28"/>
      <c r="REK2" s="28"/>
      <c r="REL2" s="28"/>
      <c r="REM2" s="28"/>
      <c r="REN2" s="28"/>
      <c r="REO2" s="28"/>
      <c r="REP2" s="28"/>
      <c r="REQ2" s="28"/>
      <c r="RER2" s="28"/>
      <c r="RES2" s="28"/>
      <c r="RET2" s="28"/>
      <c r="REU2" s="28"/>
      <c r="REV2" s="28"/>
      <c r="REW2" s="28"/>
      <c r="REX2" s="28"/>
      <c r="REY2" s="28"/>
      <c r="REZ2" s="28"/>
      <c r="RFA2" s="28"/>
      <c r="RFB2" s="28"/>
      <c r="RFC2" s="28"/>
      <c r="RFD2" s="28"/>
      <c r="RFE2" s="28"/>
      <c r="RFF2" s="28"/>
      <c r="RFG2" s="28"/>
      <c r="RFH2" s="28"/>
      <c r="RFI2" s="28"/>
      <c r="RFJ2" s="28"/>
      <c r="RFK2" s="28"/>
      <c r="RFL2" s="28"/>
      <c r="RFM2" s="28"/>
      <c r="RFN2" s="28"/>
      <c r="RFO2" s="28"/>
      <c r="RFP2" s="28"/>
      <c r="RFQ2" s="28"/>
      <c r="RFR2" s="28"/>
      <c r="RFS2" s="28"/>
      <c r="RFT2" s="28"/>
      <c r="RFU2" s="28"/>
      <c r="RFV2" s="28"/>
      <c r="RFW2" s="28"/>
      <c r="RFX2" s="28"/>
      <c r="RFY2" s="28"/>
      <c r="RFZ2" s="28"/>
      <c r="RGA2" s="28"/>
      <c r="RGB2" s="28"/>
      <c r="RGC2" s="28"/>
      <c r="RGD2" s="28"/>
      <c r="RGE2" s="28"/>
      <c r="RGF2" s="28"/>
      <c r="RGG2" s="28"/>
      <c r="RGH2" s="28"/>
      <c r="RGI2" s="28"/>
      <c r="RGJ2" s="28"/>
      <c r="RGK2" s="28"/>
      <c r="RGL2" s="28"/>
      <c r="RGM2" s="28"/>
      <c r="RGN2" s="28"/>
      <c r="RGO2" s="28"/>
      <c r="RGP2" s="28"/>
      <c r="RGQ2" s="28"/>
      <c r="RGR2" s="28"/>
      <c r="RGS2" s="28"/>
      <c r="RGT2" s="28"/>
      <c r="RGU2" s="28"/>
      <c r="RGV2" s="28"/>
      <c r="RGW2" s="28"/>
      <c r="RGX2" s="28"/>
      <c r="RGY2" s="28"/>
      <c r="RGZ2" s="28"/>
      <c r="RHA2" s="28"/>
      <c r="RHB2" s="28"/>
      <c r="RHC2" s="28"/>
      <c r="RHD2" s="28"/>
      <c r="RHE2" s="28"/>
      <c r="RHF2" s="28"/>
      <c r="RHG2" s="28"/>
      <c r="RHH2" s="28"/>
      <c r="RHI2" s="28"/>
      <c r="RHJ2" s="28"/>
      <c r="RHK2" s="28"/>
      <c r="RHL2" s="28"/>
      <c r="RHM2" s="28"/>
      <c r="RHN2" s="28"/>
      <c r="RHO2" s="28"/>
      <c r="RHP2" s="28"/>
      <c r="RHQ2" s="28"/>
      <c r="RHR2" s="28"/>
      <c r="RHS2" s="28"/>
      <c r="RHT2" s="28"/>
      <c r="RHU2" s="28"/>
      <c r="RHV2" s="28"/>
      <c r="RHW2" s="28"/>
      <c r="RHX2" s="28"/>
      <c r="RHY2" s="28"/>
      <c r="RHZ2" s="28"/>
      <c r="RIA2" s="28"/>
      <c r="RIB2" s="28"/>
      <c r="RIC2" s="28"/>
      <c r="RID2" s="28"/>
      <c r="RIE2" s="28"/>
      <c r="RIF2" s="28"/>
      <c r="RIG2" s="28"/>
      <c r="RIH2" s="28"/>
      <c r="RII2" s="28"/>
      <c r="RIJ2" s="28"/>
      <c r="RIK2" s="28"/>
      <c r="RIL2" s="28"/>
      <c r="RIM2" s="28"/>
      <c r="RIN2" s="28"/>
      <c r="RIO2" s="28"/>
      <c r="RIP2" s="28"/>
      <c r="RIQ2" s="28"/>
      <c r="RIR2" s="28"/>
      <c r="RIS2" s="28"/>
      <c r="RIT2" s="28"/>
      <c r="RIU2" s="28"/>
      <c r="RIV2" s="28"/>
      <c r="RIW2" s="28"/>
      <c r="RIX2" s="28"/>
      <c r="RIY2" s="28"/>
      <c r="RIZ2" s="28"/>
      <c r="RJA2" s="28"/>
      <c r="RJB2" s="28"/>
      <c r="RJC2" s="28"/>
      <c r="RJD2" s="28"/>
      <c r="RJE2" s="28"/>
      <c r="RJF2" s="28"/>
      <c r="RJG2" s="28"/>
      <c r="RJH2" s="28"/>
      <c r="RJI2" s="28"/>
      <c r="RJJ2" s="28"/>
      <c r="RJK2" s="28"/>
      <c r="RJL2" s="28"/>
      <c r="RJM2" s="28"/>
      <c r="RJN2" s="28"/>
      <c r="RJO2" s="28"/>
      <c r="RJP2" s="28"/>
      <c r="RJQ2" s="28"/>
      <c r="RJR2" s="28"/>
      <c r="RJS2" s="28"/>
      <c r="RJT2" s="28"/>
      <c r="RJU2" s="28"/>
      <c r="RJV2" s="28"/>
      <c r="RJW2" s="28"/>
      <c r="RJX2" s="28"/>
      <c r="RJY2" s="28"/>
      <c r="RJZ2" s="28"/>
      <c r="RKA2" s="28"/>
      <c r="RKB2" s="28"/>
      <c r="RKC2" s="28"/>
      <c r="RKD2" s="28"/>
      <c r="RKE2" s="28"/>
      <c r="RKF2" s="28"/>
      <c r="RKG2" s="28"/>
      <c r="RKH2" s="28"/>
      <c r="RKI2" s="28"/>
      <c r="RKJ2" s="28"/>
      <c r="RKK2" s="28"/>
      <c r="RKL2" s="28"/>
      <c r="RKM2" s="28"/>
      <c r="RKN2" s="28"/>
      <c r="RKO2" s="28"/>
      <c r="RKP2" s="28"/>
      <c r="RKQ2" s="28"/>
      <c r="RKR2" s="28"/>
      <c r="RKS2" s="28"/>
      <c r="RKT2" s="28"/>
      <c r="RKU2" s="28"/>
      <c r="RKV2" s="28"/>
      <c r="RKW2" s="28"/>
      <c r="RKX2" s="28"/>
      <c r="RKY2" s="28"/>
      <c r="RKZ2" s="28"/>
      <c r="RLA2" s="28"/>
      <c r="RLB2" s="28"/>
      <c r="RLC2" s="28"/>
      <c r="RLD2" s="28"/>
      <c r="RLE2" s="28"/>
      <c r="RLF2" s="28"/>
      <c r="RLG2" s="28"/>
      <c r="RLH2" s="28"/>
      <c r="RLI2" s="28"/>
      <c r="RLJ2" s="28"/>
      <c r="RLK2" s="28"/>
      <c r="RLL2" s="28"/>
      <c r="RLM2" s="28"/>
      <c r="RLN2" s="28"/>
      <c r="RLO2" s="28"/>
      <c r="RLP2" s="28"/>
      <c r="RLQ2" s="28"/>
      <c r="RLR2" s="28"/>
      <c r="RLS2" s="28"/>
      <c r="RLT2" s="28"/>
      <c r="RLU2" s="28"/>
      <c r="RLV2" s="28"/>
      <c r="RLW2" s="28"/>
      <c r="RLX2" s="28"/>
      <c r="RLY2" s="28"/>
      <c r="RLZ2" s="28"/>
      <c r="RMA2" s="28"/>
      <c r="RMB2" s="28"/>
      <c r="RMC2" s="28"/>
      <c r="RMD2" s="28"/>
      <c r="RME2" s="28"/>
      <c r="RMF2" s="28"/>
      <c r="RMG2" s="28"/>
      <c r="RMH2" s="28"/>
      <c r="RMI2" s="28"/>
      <c r="RMJ2" s="28"/>
      <c r="RMK2" s="28"/>
      <c r="RML2" s="28"/>
      <c r="RMM2" s="28"/>
      <c r="RMN2" s="28"/>
      <c r="RMO2" s="28"/>
      <c r="RMP2" s="28"/>
      <c r="RMQ2" s="28"/>
      <c r="RMR2" s="28"/>
      <c r="RMS2" s="28"/>
      <c r="RMT2" s="28"/>
      <c r="RMU2" s="28"/>
      <c r="RMV2" s="28"/>
      <c r="RMW2" s="28"/>
      <c r="RMX2" s="28"/>
      <c r="RMY2" s="28"/>
      <c r="RMZ2" s="28"/>
      <c r="RNA2" s="28"/>
      <c r="RNB2" s="28"/>
      <c r="RNC2" s="28"/>
      <c r="RND2" s="28"/>
      <c r="RNE2" s="28"/>
      <c r="RNF2" s="28"/>
      <c r="RNG2" s="28"/>
      <c r="RNH2" s="28"/>
      <c r="RNI2" s="28"/>
      <c r="RNJ2" s="28"/>
      <c r="RNK2" s="28"/>
      <c r="RNL2" s="28"/>
      <c r="RNM2" s="28"/>
      <c r="RNN2" s="28"/>
      <c r="RNO2" s="28"/>
      <c r="RNP2" s="28"/>
      <c r="RNQ2" s="28"/>
      <c r="RNR2" s="28"/>
      <c r="RNS2" s="28"/>
      <c r="RNT2" s="28"/>
      <c r="RNU2" s="28"/>
      <c r="RNV2" s="28"/>
      <c r="RNW2" s="28"/>
      <c r="RNX2" s="28"/>
      <c r="RNY2" s="28"/>
      <c r="RNZ2" s="28"/>
      <c r="ROA2" s="28"/>
      <c r="ROB2" s="28"/>
      <c r="ROC2" s="28"/>
      <c r="ROD2" s="28"/>
      <c r="ROE2" s="28"/>
      <c r="ROF2" s="28"/>
      <c r="ROG2" s="28"/>
      <c r="ROH2" s="28"/>
      <c r="ROI2" s="28"/>
      <c r="ROJ2" s="28"/>
      <c r="ROK2" s="28"/>
      <c r="ROL2" s="28"/>
      <c r="ROM2" s="28"/>
      <c r="RON2" s="28"/>
      <c r="ROO2" s="28"/>
      <c r="ROP2" s="28"/>
      <c r="ROQ2" s="28"/>
      <c r="ROR2" s="28"/>
      <c r="ROS2" s="28"/>
      <c r="ROT2" s="28"/>
      <c r="ROU2" s="28"/>
      <c r="ROV2" s="28"/>
      <c r="ROW2" s="28"/>
      <c r="ROX2" s="28"/>
      <c r="ROY2" s="28"/>
      <c r="ROZ2" s="28"/>
      <c r="RPA2" s="28"/>
      <c r="RPB2" s="28"/>
      <c r="RPC2" s="28"/>
      <c r="RPD2" s="28"/>
      <c r="RPE2" s="28"/>
      <c r="RPF2" s="28"/>
      <c r="RPG2" s="28"/>
      <c r="RPH2" s="28"/>
      <c r="RPI2" s="28"/>
      <c r="RPJ2" s="28"/>
      <c r="RPK2" s="28"/>
      <c r="RPL2" s="28"/>
      <c r="RPM2" s="28"/>
      <c r="RPN2" s="28"/>
      <c r="RPO2" s="28"/>
      <c r="RPP2" s="28"/>
      <c r="RPQ2" s="28"/>
      <c r="RPR2" s="28"/>
      <c r="RPS2" s="28"/>
      <c r="RPT2" s="28"/>
      <c r="RPU2" s="28"/>
      <c r="RPV2" s="28"/>
      <c r="RPW2" s="28"/>
      <c r="RPX2" s="28"/>
      <c r="RPY2" s="28"/>
      <c r="RPZ2" s="28"/>
      <c r="RQA2" s="28"/>
      <c r="RQB2" s="28"/>
      <c r="RQC2" s="28"/>
      <c r="RQD2" s="28"/>
      <c r="RQE2" s="28"/>
      <c r="RQF2" s="28"/>
      <c r="RQG2" s="28"/>
      <c r="RQH2" s="28"/>
      <c r="RQI2" s="28"/>
      <c r="RQJ2" s="28"/>
      <c r="RQK2" s="28"/>
      <c r="RQL2" s="28"/>
      <c r="RQM2" s="28"/>
      <c r="RQN2" s="28"/>
      <c r="RQO2" s="28"/>
      <c r="RQP2" s="28"/>
      <c r="RQQ2" s="28"/>
      <c r="RQR2" s="28"/>
      <c r="RQS2" s="28"/>
      <c r="RQT2" s="28"/>
      <c r="RQU2" s="28"/>
      <c r="RQV2" s="28"/>
      <c r="RQW2" s="28"/>
      <c r="RQX2" s="28"/>
      <c r="RQY2" s="28"/>
      <c r="RQZ2" s="28"/>
      <c r="RRA2" s="28"/>
      <c r="RRB2" s="28"/>
      <c r="RRC2" s="28"/>
      <c r="RRD2" s="28"/>
      <c r="RRE2" s="28"/>
      <c r="RRF2" s="28"/>
      <c r="RRG2" s="28"/>
      <c r="RRH2" s="28"/>
      <c r="RRI2" s="28"/>
      <c r="RRJ2" s="28"/>
      <c r="RRK2" s="28"/>
      <c r="RRL2" s="28"/>
      <c r="RRM2" s="28"/>
      <c r="RRN2" s="28"/>
      <c r="RRO2" s="28"/>
      <c r="RRP2" s="28"/>
      <c r="RRQ2" s="28"/>
      <c r="RRR2" s="28"/>
      <c r="RRS2" s="28"/>
      <c r="RRT2" s="28"/>
      <c r="RRU2" s="28"/>
      <c r="RRV2" s="28"/>
      <c r="RRW2" s="28"/>
      <c r="RRX2" s="28"/>
      <c r="RRY2" s="28"/>
      <c r="RRZ2" s="28"/>
      <c r="RSA2" s="28"/>
      <c r="RSB2" s="28"/>
      <c r="RSC2" s="28"/>
      <c r="RSD2" s="28"/>
      <c r="RSE2" s="28"/>
      <c r="RSF2" s="28"/>
      <c r="RSG2" s="28"/>
      <c r="RSH2" s="28"/>
      <c r="RSI2" s="28"/>
      <c r="RSJ2" s="28"/>
      <c r="RSK2" s="28"/>
      <c r="RSL2" s="28"/>
      <c r="RSM2" s="28"/>
      <c r="RSN2" s="28"/>
      <c r="RSO2" s="28"/>
      <c r="RSP2" s="28"/>
      <c r="RSQ2" s="28"/>
      <c r="RSR2" s="28"/>
      <c r="RSS2" s="28"/>
      <c r="RST2" s="28"/>
      <c r="RSU2" s="28"/>
      <c r="RSV2" s="28"/>
      <c r="RSW2" s="28"/>
      <c r="RSX2" s="28"/>
      <c r="RSY2" s="28"/>
      <c r="RSZ2" s="28"/>
      <c r="RTA2" s="28"/>
      <c r="RTB2" s="28"/>
      <c r="RTC2" s="28"/>
      <c r="RTD2" s="28"/>
      <c r="RTE2" s="28"/>
      <c r="RTF2" s="28"/>
      <c r="RTG2" s="28"/>
      <c r="RTH2" s="28"/>
      <c r="RTI2" s="28"/>
      <c r="RTJ2" s="28"/>
      <c r="RTK2" s="28"/>
      <c r="RTL2" s="28"/>
      <c r="RTM2" s="28"/>
      <c r="RTN2" s="28"/>
      <c r="RTO2" s="28"/>
      <c r="RTP2" s="28"/>
      <c r="RTQ2" s="28"/>
      <c r="RTR2" s="28"/>
      <c r="RTS2" s="28"/>
      <c r="RTT2" s="28"/>
      <c r="RTU2" s="28"/>
      <c r="RTV2" s="28"/>
      <c r="RTW2" s="28"/>
      <c r="RTX2" s="28"/>
      <c r="RTY2" s="28"/>
      <c r="RTZ2" s="28"/>
      <c r="RUA2" s="28"/>
      <c r="RUB2" s="28"/>
      <c r="RUC2" s="28"/>
      <c r="RUD2" s="28"/>
      <c r="RUE2" s="28"/>
      <c r="RUF2" s="28"/>
      <c r="RUG2" s="28"/>
      <c r="RUH2" s="28"/>
      <c r="RUI2" s="28"/>
      <c r="RUJ2" s="28"/>
      <c r="RUK2" s="28"/>
      <c r="RUL2" s="28"/>
      <c r="RUM2" s="28"/>
      <c r="RUN2" s="28"/>
      <c r="RUO2" s="28"/>
      <c r="RUP2" s="28"/>
      <c r="RUQ2" s="28"/>
      <c r="RUR2" s="28"/>
      <c r="RUS2" s="28"/>
      <c r="RUT2" s="28"/>
      <c r="RUU2" s="28"/>
      <c r="RUV2" s="28"/>
      <c r="RUW2" s="28"/>
      <c r="RUX2" s="28"/>
      <c r="RUY2" s="28"/>
      <c r="RUZ2" s="28"/>
      <c r="RVA2" s="28"/>
      <c r="RVB2" s="28"/>
      <c r="RVC2" s="28"/>
      <c r="RVD2" s="28"/>
      <c r="RVE2" s="28"/>
      <c r="RVF2" s="28"/>
      <c r="RVG2" s="28"/>
      <c r="RVH2" s="28"/>
      <c r="RVI2" s="28"/>
      <c r="RVJ2" s="28"/>
      <c r="RVK2" s="28"/>
      <c r="RVL2" s="28"/>
      <c r="RVM2" s="28"/>
      <c r="RVN2" s="28"/>
      <c r="RVO2" s="28"/>
      <c r="RVP2" s="28"/>
      <c r="RVQ2" s="28"/>
      <c r="RVR2" s="28"/>
      <c r="RVS2" s="28"/>
      <c r="RVT2" s="28"/>
      <c r="RVU2" s="28"/>
      <c r="RVV2" s="28"/>
      <c r="RVW2" s="28"/>
      <c r="RVX2" s="28"/>
      <c r="RVY2" s="28"/>
      <c r="RVZ2" s="28"/>
      <c r="RWA2" s="28"/>
      <c r="RWB2" s="28"/>
      <c r="RWC2" s="28"/>
      <c r="RWD2" s="28"/>
      <c r="RWE2" s="28"/>
      <c r="RWF2" s="28"/>
      <c r="RWG2" s="28"/>
      <c r="RWH2" s="28"/>
      <c r="RWI2" s="28"/>
      <c r="RWJ2" s="28"/>
      <c r="RWK2" s="28"/>
      <c r="RWL2" s="28"/>
      <c r="RWM2" s="28"/>
      <c r="RWN2" s="28"/>
      <c r="RWO2" s="28"/>
      <c r="RWP2" s="28"/>
      <c r="RWQ2" s="28"/>
      <c r="RWR2" s="28"/>
      <c r="RWS2" s="28"/>
      <c r="RWT2" s="28"/>
      <c r="RWU2" s="28"/>
      <c r="RWV2" s="28"/>
      <c r="RWW2" s="28"/>
      <c r="RWX2" s="28"/>
      <c r="RWY2" s="28"/>
      <c r="RWZ2" s="28"/>
      <c r="RXA2" s="28"/>
      <c r="RXB2" s="28"/>
      <c r="RXC2" s="28"/>
      <c r="RXD2" s="28"/>
      <c r="RXE2" s="28"/>
      <c r="RXF2" s="28"/>
      <c r="RXG2" s="28"/>
      <c r="RXH2" s="28"/>
      <c r="RXI2" s="28"/>
      <c r="RXJ2" s="28"/>
      <c r="RXK2" s="28"/>
      <c r="RXL2" s="28"/>
      <c r="RXM2" s="28"/>
      <c r="RXN2" s="28"/>
      <c r="RXO2" s="28"/>
      <c r="RXP2" s="28"/>
      <c r="RXQ2" s="28"/>
      <c r="RXR2" s="28"/>
      <c r="RXS2" s="28"/>
      <c r="RXT2" s="28"/>
      <c r="RXU2" s="28"/>
      <c r="RXV2" s="28"/>
      <c r="RXW2" s="28"/>
      <c r="RXX2" s="28"/>
      <c r="RXY2" s="28"/>
      <c r="RXZ2" s="28"/>
      <c r="RYA2" s="28"/>
      <c r="RYB2" s="28"/>
      <c r="RYC2" s="28"/>
      <c r="RYD2" s="28"/>
      <c r="RYE2" s="28"/>
      <c r="RYF2" s="28"/>
      <c r="RYG2" s="28"/>
      <c r="RYH2" s="28"/>
      <c r="RYI2" s="28"/>
      <c r="RYJ2" s="28"/>
      <c r="RYK2" s="28"/>
      <c r="RYL2" s="28"/>
      <c r="RYM2" s="28"/>
      <c r="RYN2" s="28"/>
      <c r="RYO2" s="28"/>
      <c r="RYP2" s="28"/>
      <c r="RYQ2" s="28"/>
      <c r="RYR2" s="28"/>
      <c r="RYS2" s="28"/>
      <c r="RYT2" s="28"/>
      <c r="RYU2" s="28"/>
      <c r="RYV2" s="28"/>
      <c r="RYW2" s="28"/>
      <c r="RYX2" s="28"/>
      <c r="RYY2" s="28"/>
      <c r="RYZ2" s="28"/>
      <c r="RZA2" s="28"/>
      <c r="RZB2" s="28"/>
      <c r="RZC2" s="28"/>
      <c r="RZD2" s="28"/>
      <c r="RZE2" s="28"/>
      <c r="RZF2" s="28"/>
      <c r="RZG2" s="28"/>
      <c r="RZH2" s="28"/>
      <c r="RZI2" s="28"/>
      <c r="RZJ2" s="28"/>
      <c r="RZK2" s="28"/>
      <c r="RZL2" s="28"/>
      <c r="RZM2" s="28"/>
      <c r="RZN2" s="28"/>
      <c r="RZO2" s="28"/>
      <c r="RZP2" s="28"/>
      <c r="RZQ2" s="28"/>
      <c r="RZR2" s="28"/>
      <c r="RZS2" s="28"/>
      <c r="RZT2" s="28"/>
      <c r="RZU2" s="28"/>
      <c r="RZV2" s="28"/>
      <c r="RZW2" s="28"/>
      <c r="RZX2" s="28"/>
      <c r="RZY2" s="28"/>
      <c r="RZZ2" s="28"/>
      <c r="SAA2" s="28"/>
      <c r="SAB2" s="28"/>
      <c r="SAC2" s="28"/>
      <c r="SAD2" s="28"/>
      <c r="SAE2" s="28"/>
      <c r="SAF2" s="28"/>
      <c r="SAG2" s="28"/>
      <c r="SAH2" s="28"/>
      <c r="SAI2" s="28"/>
      <c r="SAJ2" s="28"/>
      <c r="SAK2" s="28"/>
      <c r="SAL2" s="28"/>
      <c r="SAM2" s="28"/>
      <c r="SAN2" s="28"/>
      <c r="SAO2" s="28"/>
      <c r="SAP2" s="28"/>
      <c r="SAQ2" s="28"/>
      <c r="SAR2" s="28"/>
      <c r="SAS2" s="28"/>
      <c r="SAT2" s="28"/>
      <c r="SAU2" s="28"/>
      <c r="SAV2" s="28"/>
      <c r="SAW2" s="28"/>
      <c r="SAX2" s="28"/>
      <c r="SAY2" s="28"/>
      <c r="SAZ2" s="28"/>
      <c r="SBA2" s="28"/>
      <c r="SBB2" s="28"/>
      <c r="SBC2" s="28"/>
      <c r="SBD2" s="28"/>
      <c r="SBE2" s="28"/>
      <c r="SBF2" s="28"/>
      <c r="SBG2" s="28"/>
      <c r="SBH2" s="28"/>
      <c r="SBI2" s="28"/>
      <c r="SBJ2" s="28"/>
      <c r="SBK2" s="28"/>
      <c r="SBL2" s="28"/>
      <c r="SBM2" s="28"/>
      <c r="SBN2" s="28"/>
      <c r="SBO2" s="28"/>
      <c r="SBP2" s="28"/>
      <c r="SBQ2" s="28"/>
      <c r="SBR2" s="28"/>
      <c r="SBS2" s="28"/>
      <c r="SBT2" s="28"/>
      <c r="SBU2" s="28"/>
      <c r="SBV2" s="28"/>
      <c r="SBW2" s="28"/>
      <c r="SBX2" s="28"/>
      <c r="SBY2" s="28"/>
      <c r="SBZ2" s="28"/>
      <c r="SCA2" s="28"/>
      <c r="SCB2" s="28"/>
      <c r="SCC2" s="28"/>
      <c r="SCD2" s="28"/>
      <c r="SCE2" s="28"/>
      <c r="SCF2" s="28"/>
      <c r="SCG2" s="28"/>
      <c r="SCH2" s="28"/>
      <c r="SCI2" s="28"/>
      <c r="SCJ2" s="28"/>
      <c r="SCK2" s="28"/>
      <c r="SCL2" s="28"/>
      <c r="SCM2" s="28"/>
      <c r="SCN2" s="28"/>
      <c r="SCO2" s="28"/>
      <c r="SCP2" s="28"/>
      <c r="SCQ2" s="28"/>
      <c r="SCR2" s="28"/>
      <c r="SCS2" s="28"/>
      <c r="SCT2" s="28"/>
      <c r="SCU2" s="28"/>
      <c r="SCV2" s="28"/>
      <c r="SCW2" s="28"/>
      <c r="SCX2" s="28"/>
      <c r="SCY2" s="28"/>
      <c r="SCZ2" s="28"/>
      <c r="SDA2" s="28"/>
      <c r="SDB2" s="28"/>
      <c r="SDC2" s="28"/>
      <c r="SDD2" s="28"/>
      <c r="SDE2" s="28"/>
      <c r="SDF2" s="28"/>
      <c r="SDG2" s="28"/>
      <c r="SDH2" s="28"/>
      <c r="SDI2" s="28"/>
      <c r="SDJ2" s="28"/>
      <c r="SDK2" s="28"/>
      <c r="SDL2" s="28"/>
      <c r="SDM2" s="28"/>
      <c r="SDN2" s="28"/>
      <c r="SDO2" s="28"/>
      <c r="SDP2" s="28"/>
      <c r="SDQ2" s="28"/>
      <c r="SDR2" s="28"/>
      <c r="SDS2" s="28"/>
      <c r="SDT2" s="28"/>
      <c r="SDU2" s="28"/>
      <c r="SDV2" s="28"/>
      <c r="SDW2" s="28"/>
      <c r="SDX2" s="28"/>
      <c r="SDY2" s="28"/>
      <c r="SDZ2" s="28"/>
      <c r="SEA2" s="28"/>
      <c r="SEB2" s="28"/>
      <c r="SEC2" s="28"/>
      <c r="SED2" s="28"/>
      <c r="SEE2" s="28"/>
      <c r="SEF2" s="28"/>
      <c r="SEG2" s="28"/>
      <c r="SEH2" s="28"/>
      <c r="SEI2" s="28"/>
      <c r="SEJ2" s="28"/>
      <c r="SEK2" s="28"/>
      <c r="SEL2" s="28"/>
      <c r="SEM2" s="28"/>
      <c r="SEN2" s="28"/>
      <c r="SEO2" s="28"/>
      <c r="SEP2" s="28"/>
      <c r="SEQ2" s="28"/>
      <c r="SER2" s="28"/>
      <c r="SES2" s="28"/>
      <c r="SET2" s="28"/>
      <c r="SEU2" s="28"/>
      <c r="SEV2" s="28"/>
      <c r="SEW2" s="28"/>
      <c r="SEX2" s="28"/>
      <c r="SEY2" s="28"/>
      <c r="SEZ2" s="28"/>
      <c r="SFA2" s="28"/>
      <c r="SFB2" s="28"/>
      <c r="SFC2" s="28"/>
      <c r="SFD2" s="28"/>
      <c r="SFE2" s="28"/>
      <c r="SFF2" s="28"/>
      <c r="SFG2" s="28"/>
      <c r="SFH2" s="28"/>
      <c r="SFI2" s="28"/>
      <c r="SFJ2" s="28"/>
      <c r="SFK2" s="28"/>
      <c r="SFL2" s="28"/>
      <c r="SFM2" s="28"/>
      <c r="SFN2" s="28"/>
      <c r="SFO2" s="28"/>
      <c r="SFP2" s="28"/>
      <c r="SFQ2" s="28"/>
      <c r="SFR2" s="28"/>
      <c r="SFS2" s="28"/>
      <c r="SFT2" s="28"/>
      <c r="SFU2" s="28"/>
      <c r="SFV2" s="28"/>
      <c r="SFW2" s="28"/>
      <c r="SFX2" s="28"/>
      <c r="SFY2" s="28"/>
      <c r="SFZ2" s="28"/>
      <c r="SGA2" s="28"/>
      <c r="SGB2" s="28"/>
      <c r="SGC2" s="28"/>
      <c r="SGD2" s="28"/>
      <c r="SGE2" s="28"/>
      <c r="SGF2" s="28"/>
      <c r="SGG2" s="28"/>
      <c r="SGH2" s="28"/>
      <c r="SGI2" s="28"/>
      <c r="SGJ2" s="28"/>
      <c r="SGK2" s="28"/>
      <c r="SGL2" s="28"/>
      <c r="SGM2" s="28"/>
      <c r="SGN2" s="28"/>
      <c r="SGO2" s="28"/>
      <c r="SGP2" s="28"/>
      <c r="SGQ2" s="28"/>
      <c r="SGR2" s="28"/>
      <c r="SGS2" s="28"/>
      <c r="SGT2" s="28"/>
      <c r="SGU2" s="28"/>
      <c r="SGV2" s="28"/>
      <c r="SGW2" s="28"/>
      <c r="SGX2" s="28"/>
      <c r="SGY2" s="28"/>
      <c r="SGZ2" s="28"/>
      <c r="SHA2" s="28"/>
      <c r="SHB2" s="28"/>
      <c r="SHC2" s="28"/>
      <c r="SHD2" s="28"/>
      <c r="SHE2" s="28"/>
      <c r="SHF2" s="28"/>
      <c r="SHG2" s="28"/>
      <c r="SHH2" s="28"/>
      <c r="SHI2" s="28"/>
      <c r="SHJ2" s="28"/>
      <c r="SHK2" s="28"/>
      <c r="SHL2" s="28"/>
      <c r="SHM2" s="28"/>
      <c r="SHN2" s="28"/>
      <c r="SHO2" s="28"/>
      <c r="SHP2" s="28"/>
      <c r="SHQ2" s="28"/>
      <c r="SHR2" s="28"/>
      <c r="SHS2" s="28"/>
      <c r="SHT2" s="28"/>
      <c r="SHU2" s="28"/>
      <c r="SHV2" s="28"/>
      <c r="SHW2" s="28"/>
      <c r="SHX2" s="28"/>
      <c r="SHY2" s="28"/>
      <c r="SHZ2" s="28"/>
      <c r="SIA2" s="28"/>
      <c r="SIB2" s="28"/>
      <c r="SIC2" s="28"/>
      <c r="SID2" s="28"/>
      <c r="SIE2" s="28"/>
      <c r="SIF2" s="28"/>
      <c r="SIG2" s="28"/>
      <c r="SIH2" s="28"/>
      <c r="SII2" s="28"/>
      <c r="SIJ2" s="28"/>
      <c r="SIK2" s="28"/>
      <c r="SIL2" s="28"/>
      <c r="SIM2" s="28"/>
      <c r="SIN2" s="28"/>
      <c r="SIO2" s="28"/>
      <c r="SIP2" s="28"/>
      <c r="SIQ2" s="28"/>
      <c r="SIR2" s="28"/>
      <c r="SIS2" s="28"/>
      <c r="SIT2" s="28"/>
      <c r="SIU2" s="28"/>
      <c r="SIV2" s="28"/>
      <c r="SIW2" s="28"/>
      <c r="SIX2" s="28"/>
      <c r="SIY2" s="28"/>
      <c r="SIZ2" s="28"/>
      <c r="SJA2" s="28"/>
      <c r="SJB2" s="28"/>
      <c r="SJC2" s="28"/>
      <c r="SJD2" s="28"/>
      <c r="SJE2" s="28"/>
      <c r="SJF2" s="28"/>
      <c r="SJG2" s="28"/>
      <c r="SJH2" s="28"/>
      <c r="SJI2" s="28"/>
      <c r="SJJ2" s="28"/>
      <c r="SJK2" s="28"/>
      <c r="SJL2" s="28"/>
      <c r="SJM2" s="28"/>
      <c r="SJN2" s="28"/>
      <c r="SJO2" s="28"/>
      <c r="SJP2" s="28"/>
      <c r="SJQ2" s="28"/>
      <c r="SJR2" s="28"/>
      <c r="SJS2" s="28"/>
      <c r="SJT2" s="28"/>
      <c r="SJU2" s="28"/>
      <c r="SJV2" s="28"/>
      <c r="SJW2" s="28"/>
      <c r="SJX2" s="28"/>
      <c r="SJY2" s="28"/>
      <c r="SJZ2" s="28"/>
      <c r="SKA2" s="28"/>
      <c r="SKB2" s="28"/>
      <c r="SKC2" s="28"/>
      <c r="SKD2" s="28"/>
      <c r="SKE2" s="28"/>
      <c r="SKF2" s="28"/>
      <c r="SKG2" s="28"/>
      <c r="SKH2" s="28"/>
      <c r="SKI2" s="28"/>
      <c r="SKJ2" s="28"/>
      <c r="SKK2" s="28"/>
      <c r="SKL2" s="28"/>
      <c r="SKM2" s="28"/>
      <c r="SKN2" s="28"/>
      <c r="SKO2" s="28"/>
      <c r="SKP2" s="28"/>
      <c r="SKQ2" s="28"/>
      <c r="SKR2" s="28"/>
      <c r="SKS2" s="28"/>
      <c r="SKT2" s="28"/>
      <c r="SKU2" s="28"/>
      <c r="SKV2" s="28"/>
      <c r="SKW2" s="28"/>
      <c r="SKX2" s="28"/>
      <c r="SKY2" s="28"/>
      <c r="SKZ2" s="28"/>
      <c r="SLA2" s="28"/>
      <c r="SLB2" s="28"/>
      <c r="SLC2" s="28"/>
      <c r="SLD2" s="28"/>
      <c r="SLE2" s="28"/>
      <c r="SLF2" s="28"/>
      <c r="SLG2" s="28"/>
      <c r="SLH2" s="28"/>
      <c r="SLI2" s="28"/>
      <c r="SLJ2" s="28"/>
      <c r="SLK2" s="28"/>
      <c r="SLL2" s="28"/>
      <c r="SLM2" s="28"/>
      <c r="SLN2" s="28"/>
      <c r="SLO2" s="28"/>
      <c r="SLP2" s="28"/>
      <c r="SLQ2" s="28"/>
      <c r="SLR2" s="28"/>
      <c r="SLS2" s="28"/>
      <c r="SLT2" s="28"/>
      <c r="SLU2" s="28"/>
      <c r="SLV2" s="28"/>
      <c r="SLW2" s="28"/>
      <c r="SLX2" s="28"/>
      <c r="SLY2" s="28"/>
      <c r="SLZ2" s="28"/>
      <c r="SMA2" s="28"/>
      <c r="SMB2" s="28"/>
      <c r="SMC2" s="28"/>
      <c r="SMD2" s="28"/>
      <c r="SME2" s="28"/>
      <c r="SMF2" s="28"/>
      <c r="SMG2" s="28"/>
      <c r="SMH2" s="28"/>
      <c r="SMI2" s="28"/>
      <c r="SMJ2" s="28"/>
      <c r="SMK2" s="28"/>
      <c r="SML2" s="28"/>
      <c r="SMM2" s="28"/>
      <c r="SMN2" s="28"/>
      <c r="SMO2" s="28"/>
      <c r="SMP2" s="28"/>
      <c r="SMQ2" s="28"/>
      <c r="SMR2" s="28"/>
      <c r="SMS2" s="28"/>
      <c r="SMT2" s="28"/>
      <c r="SMU2" s="28"/>
      <c r="SMV2" s="28"/>
      <c r="SMW2" s="28"/>
      <c r="SMX2" s="28"/>
      <c r="SMY2" s="28"/>
      <c r="SMZ2" s="28"/>
      <c r="SNA2" s="28"/>
      <c r="SNB2" s="28"/>
      <c r="SNC2" s="28"/>
      <c r="SND2" s="28"/>
      <c r="SNE2" s="28"/>
      <c r="SNF2" s="28"/>
      <c r="SNG2" s="28"/>
      <c r="SNH2" s="28"/>
      <c r="SNI2" s="28"/>
      <c r="SNJ2" s="28"/>
      <c r="SNK2" s="28"/>
      <c r="SNL2" s="28"/>
      <c r="SNM2" s="28"/>
      <c r="SNN2" s="28"/>
      <c r="SNO2" s="28"/>
      <c r="SNP2" s="28"/>
      <c r="SNQ2" s="28"/>
      <c r="SNR2" s="28"/>
      <c r="SNS2" s="28"/>
      <c r="SNT2" s="28"/>
      <c r="SNU2" s="28"/>
      <c r="SNV2" s="28"/>
      <c r="SNW2" s="28"/>
      <c r="SNX2" s="28"/>
      <c r="SNY2" s="28"/>
      <c r="SNZ2" s="28"/>
      <c r="SOA2" s="28"/>
      <c r="SOB2" s="28"/>
      <c r="SOC2" s="28"/>
      <c r="SOD2" s="28"/>
      <c r="SOE2" s="28"/>
      <c r="SOF2" s="28"/>
      <c r="SOG2" s="28"/>
      <c r="SOH2" s="28"/>
      <c r="SOI2" s="28"/>
      <c r="SOJ2" s="28"/>
      <c r="SOK2" s="28"/>
      <c r="SOL2" s="28"/>
      <c r="SOM2" s="28"/>
      <c r="SON2" s="28"/>
      <c r="SOO2" s="28"/>
      <c r="SOP2" s="28"/>
      <c r="SOQ2" s="28"/>
      <c r="SOR2" s="28"/>
      <c r="SOS2" s="28"/>
      <c r="SOT2" s="28"/>
      <c r="SOU2" s="28"/>
      <c r="SOV2" s="28"/>
      <c r="SOW2" s="28"/>
      <c r="SOX2" s="28"/>
      <c r="SOY2" s="28"/>
      <c r="SOZ2" s="28"/>
      <c r="SPA2" s="28"/>
      <c r="SPB2" s="28"/>
      <c r="SPC2" s="28"/>
      <c r="SPD2" s="28"/>
      <c r="SPE2" s="28"/>
      <c r="SPF2" s="28"/>
      <c r="SPG2" s="28"/>
      <c r="SPH2" s="28"/>
      <c r="SPI2" s="28"/>
      <c r="SPJ2" s="28"/>
      <c r="SPK2" s="28"/>
      <c r="SPL2" s="28"/>
      <c r="SPM2" s="28"/>
      <c r="SPN2" s="28"/>
      <c r="SPO2" s="28"/>
      <c r="SPP2" s="28"/>
      <c r="SPQ2" s="28"/>
      <c r="SPR2" s="28"/>
      <c r="SPS2" s="28"/>
      <c r="SPT2" s="28"/>
      <c r="SPU2" s="28"/>
      <c r="SPV2" s="28"/>
      <c r="SPW2" s="28"/>
      <c r="SPX2" s="28"/>
      <c r="SPY2" s="28"/>
      <c r="SPZ2" s="28"/>
      <c r="SQA2" s="28"/>
      <c r="SQB2" s="28"/>
      <c r="SQC2" s="28"/>
      <c r="SQD2" s="28"/>
      <c r="SQE2" s="28"/>
      <c r="SQF2" s="28"/>
      <c r="SQG2" s="28"/>
      <c r="SQH2" s="28"/>
      <c r="SQI2" s="28"/>
      <c r="SQJ2" s="28"/>
      <c r="SQK2" s="28"/>
      <c r="SQL2" s="28"/>
      <c r="SQM2" s="28"/>
      <c r="SQN2" s="28"/>
      <c r="SQO2" s="28"/>
      <c r="SQP2" s="28"/>
      <c r="SQQ2" s="28"/>
      <c r="SQR2" s="28"/>
      <c r="SQS2" s="28"/>
      <c r="SQT2" s="28"/>
      <c r="SQU2" s="28"/>
      <c r="SQV2" s="28"/>
      <c r="SQW2" s="28"/>
      <c r="SQX2" s="28"/>
      <c r="SQY2" s="28"/>
      <c r="SQZ2" s="28"/>
      <c r="SRA2" s="28"/>
      <c r="SRB2" s="28"/>
      <c r="SRC2" s="28"/>
      <c r="SRD2" s="28"/>
      <c r="SRE2" s="28"/>
      <c r="SRF2" s="28"/>
      <c r="SRG2" s="28"/>
      <c r="SRH2" s="28"/>
      <c r="SRI2" s="28"/>
      <c r="SRJ2" s="28"/>
      <c r="SRK2" s="28"/>
      <c r="SRL2" s="28"/>
      <c r="SRM2" s="28"/>
      <c r="SRN2" s="28"/>
      <c r="SRO2" s="28"/>
      <c r="SRP2" s="28"/>
      <c r="SRQ2" s="28"/>
      <c r="SRR2" s="28"/>
      <c r="SRS2" s="28"/>
      <c r="SRT2" s="28"/>
      <c r="SRU2" s="28"/>
      <c r="SRV2" s="28"/>
      <c r="SRW2" s="28"/>
      <c r="SRX2" s="28"/>
      <c r="SRY2" s="28"/>
      <c r="SRZ2" s="28"/>
      <c r="SSA2" s="28"/>
      <c r="SSB2" s="28"/>
      <c r="SSC2" s="28"/>
      <c r="SSD2" s="28"/>
      <c r="SSE2" s="28"/>
      <c r="SSF2" s="28"/>
      <c r="SSG2" s="28"/>
      <c r="SSH2" s="28"/>
      <c r="SSI2" s="28"/>
      <c r="SSJ2" s="28"/>
      <c r="SSK2" s="28"/>
      <c r="SSL2" s="28"/>
      <c r="SSM2" s="28"/>
      <c r="SSN2" s="28"/>
      <c r="SSO2" s="28"/>
      <c r="SSP2" s="28"/>
      <c r="SSQ2" s="28"/>
      <c r="SSR2" s="28"/>
      <c r="SSS2" s="28"/>
      <c r="SST2" s="28"/>
      <c r="SSU2" s="28"/>
      <c r="SSV2" s="28"/>
      <c r="SSW2" s="28"/>
      <c r="SSX2" s="28"/>
      <c r="SSY2" s="28"/>
      <c r="SSZ2" s="28"/>
      <c r="STA2" s="28"/>
      <c r="STB2" s="28"/>
      <c r="STC2" s="28"/>
      <c r="STD2" s="28"/>
      <c r="STE2" s="28"/>
      <c r="STF2" s="28"/>
      <c r="STG2" s="28"/>
      <c r="STH2" s="28"/>
      <c r="STI2" s="28"/>
      <c r="STJ2" s="28"/>
      <c r="STK2" s="28"/>
      <c r="STL2" s="28"/>
      <c r="STM2" s="28"/>
      <c r="STN2" s="28"/>
      <c r="STO2" s="28"/>
      <c r="STP2" s="28"/>
      <c r="STQ2" s="28"/>
      <c r="STR2" s="28"/>
      <c r="STS2" s="28"/>
      <c r="STT2" s="28"/>
      <c r="STU2" s="28"/>
      <c r="STV2" s="28"/>
      <c r="STW2" s="28"/>
      <c r="STX2" s="28"/>
      <c r="STY2" s="28"/>
      <c r="STZ2" s="28"/>
      <c r="SUA2" s="28"/>
      <c r="SUB2" s="28"/>
      <c r="SUC2" s="28"/>
      <c r="SUD2" s="28"/>
      <c r="SUE2" s="28"/>
      <c r="SUF2" s="28"/>
      <c r="SUG2" s="28"/>
      <c r="SUH2" s="28"/>
      <c r="SUI2" s="28"/>
      <c r="SUJ2" s="28"/>
      <c r="SUK2" s="28"/>
      <c r="SUL2" s="28"/>
      <c r="SUM2" s="28"/>
      <c r="SUN2" s="28"/>
      <c r="SUO2" s="28"/>
      <c r="SUP2" s="28"/>
      <c r="SUQ2" s="28"/>
      <c r="SUR2" s="28"/>
      <c r="SUS2" s="28"/>
      <c r="SUT2" s="28"/>
      <c r="SUU2" s="28"/>
      <c r="SUV2" s="28"/>
      <c r="SUW2" s="28"/>
      <c r="SUX2" s="28"/>
      <c r="SUY2" s="28"/>
      <c r="SUZ2" s="28"/>
      <c r="SVA2" s="28"/>
      <c r="SVB2" s="28"/>
      <c r="SVC2" s="28"/>
      <c r="SVD2" s="28"/>
      <c r="SVE2" s="28"/>
      <c r="SVF2" s="28"/>
      <c r="SVG2" s="28"/>
      <c r="SVH2" s="28"/>
      <c r="SVI2" s="28"/>
      <c r="SVJ2" s="28"/>
      <c r="SVK2" s="28"/>
      <c r="SVL2" s="28"/>
      <c r="SVM2" s="28"/>
      <c r="SVN2" s="28"/>
      <c r="SVO2" s="28"/>
      <c r="SVP2" s="28"/>
      <c r="SVQ2" s="28"/>
      <c r="SVR2" s="28"/>
      <c r="SVS2" s="28"/>
      <c r="SVT2" s="28"/>
      <c r="SVU2" s="28"/>
      <c r="SVV2" s="28"/>
      <c r="SVW2" s="28"/>
      <c r="SVX2" s="28"/>
      <c r="SVY2" s="28"/>
      <c r="SVZ2" s="28"/>
      <c r="SWA2" s="28"/>
      <c r="SWB2" s="28"/>
      <c r="SWC2" s="28"/>
      <c r="SWD2" s="28"/>
      <c r="SWE2" s="28"/>
      <c r="SWF2" s="28"/>
      <c r="SWG2" s="28"/>
      <c r="SWH2" s="28"/>
      <c r="SWI2" s="28"/>
      <c r="SWJ2" s="28"/>
      <c r="SWK2" s="28"/>
      <c r="SWL2" s="28"/>
      <c r="SWM2" s="28"/>
      <c r="SWN2" s="28"/>
      <c r="SWO2" s="28"/>
      <c r="SWP2" s="28"/>
      <c r="SWQ2" s="28"/>
      <c r="SWR2" s="28"/>
      <c r="SWS2" s="28"/>
      <c r="SWT2" s="28"/>
      <c r="SWU2" s="28"/>
      <c r="SWV2" s="28"/>
      <c r="SWW2" s="28"/>
      <c r="SWX2" s="28"/>
      <c r="SWY2" s="28"/>
      <c r="SWZ2" s="28"/>
      <c r="SXA2" s="28"/>
      <c r="SXB2" s="28"/>
      <c r="SXC2" s="28"/>
      <c r="SXD2" s="28"/>
      <c r="SXE2" s="28"/>
      <c r="SXF2" s="28"/>
      <c r="SXG2" s="28"/>
      <c r="SXH2" s="28"/>
      <c r="SXI2" s="28"/>
      <c r="SXJ2" s="28"/>
      <c r="SXK2" s="28"/>
      <c r="SXL2" s="28"/>
      <c r="SXM2" s="28"/>
      <c r="SXN2" s="28"/>
      <c r="SXO2" s="28"/>
      <c r="SXP2" s="28"/>
      <c r="SXQ2" s="28"/>
      <c r="SXR2" s="28"/>
      <c r="SXS2" s="28"/>
      <c r="SXT2" s="28"/>
      <c r="SXU2" s="28"/>
      <c r="SXV2" s="28"/>
      <c r="SXW2" s="28"/>
      <c r="SXX2" s="28"/>
      <c r="SXY2" s="28"/>
      <c r="SXZ2" s="28"/>
      <c r="SYA2" s="28"/>
      <c r="SYB2" s="28"/>
      <c r="SYC2" s="28"/>
      <c r="SYD2" s="28"/>
      <c r="SYE2" s="28"/>
      <c r="SYF2" s="28"/>
      <c r="SYG2" s="28"/>
      <c r="SYH2" s="28"/>
      <c r="SYI2" s="28"/>
      <c r="SYJ2" s="28"/>
      <c r="SYK2" s="28"/>
      <c r="SYL2" s="28"/>
      <c r="SYM2" s="28"/>
      <c r="SYN2" s="28"/>
      <c r="SYO2" s="28"/>
      <c r="SYP2" s="28"/>
      <c r="SYQ2" s="28"/>
      <c r="SYR2" s="28"/>
      <c r="SYS2" s="28"/>
      <c r="SYT2" s="28"/>
      <c r="SYU2" s="28"/>
      <c r="SYV2" s="28"/>
      <c r="SYW2" s="28"/>
      <c r="SYX2" s="28"/>
      <c r="SYY2" s="28"/>
      <c r="SYZ2" s="28"/>
      <c r="SZA2" s="28"/>
      <c r="SZB2" s="28"/>
      <c r="SZC2" s="28"/>
      <c r="SZD2" s="28"/>
      <c r="SZE2" s="28"/>
      <c r="SZF2" s="28"/>
      <c r="SZG2" s="28"/>
      <c r="SZH2" s="28"/>
      <c r="SZI2" s="28"/>
      <c r="SZJ2" s="28"/>
      <c r="SZK2" s="28"/>
      <c r="SZL2" s="28"/>
      <c r="SZM2" s="28"/>
      <c r="SZN2" s="28"/>
      <c r="SZO2" s="28"/>
      <c r="SZP2" s="28"/>
      <c r="SZQ2" s="28"/>
      <c r="SZR2" s="28"/>
      <c r="SZS2" s="28"/>
      <c r="SZT2" s="28"/>
      <c r="SZU2" s="28"/>
      <c r="SZV2" s="28"/>
      <c r="SZW2" s="28"/>
      <c r="SZX2" s="28"/>
      <c r="SZY2" s="28"/>
      <c r="SZZ2" s="28"/>
      <c r="TAA2" s="28"/>
      <c r="TAB2" s="28"/>
      <c r="TAC2" s="28"/>
      <c r="TAD2" s="28"/>
      <c r="TAE2" s="28"/>
      <c r="TAF2" s="28"/>
      <c r="TAG2" s="28"/>
      <c r="TAH2" s="28"/>
      <c r="TAI2" s="28"/>
      <c r="TAJ2" s="28"/>
      <c r="TAK2" s="28"/>
      <c r="TAL2" s="28"/>
      <c r="TAM2" s="28"/>
      <c r="TAN2" s="28"/>
      <c r="TAO2" s="28"/>
      <c r="TAP2" s="28"/>
      <c r="TAQ2" s="28"/>
      <c r="TAR2" s="28"/>
      <c r="TAS2" s="28"/>
      <c r="TAT2" s="28"/>
      <c r="TAU2" s="28"/>
      <c r="TAV2" s="28"/>
      <c r="TAW2" s="28"/>
      <c r="TAX2" s="28"/>
      <c r="TAY2" s="28"/>
      <c r="TAZ2" s="28"/>
      <c r="TBA2" s="28"/>
      <c r="TBB2" s="28"/>
      <c r="TBC2" s="28"/>
      <c r="TBD2" s="28"/>
      <c r="TBE2" s="28"/>
      <c r="TBF2" s="28"/>
      <c r="TBG2" s="28"/>
      <c r="TBH2" s="28"/>
      <c r="TBI2" s="28"/>
      <c r="TBJ2" s="28"/>
      <c r="TBK2" s="28"/>
      <c r="TBL2" s="28"/>
      <c r="TBM2" s="28"/>
      <c r="TBN2" s="28"/>
      <c r="TBO2" s="28"/>
      <c r="TBP2" s="28"/>
      <c r="TBQ2" s="28"/>
      <c r="TBR2" s="28"/>
      <c r="TBS2" s="28"/>
      <c r="TBT2" s="28"/>
      <c r="TBU2" s="28"/>
      <c r="TBV2" s="28"/>
      <c r="TBW2" s="28"/>
      <c r="TBX2" s="28"/>
      <c r="TBY2" s="28"/>
      <c r="TBZ2" s="28"/>
      <c r="TCA2" s="28"/>
      <c r="TCB2" s="28"/>
      <c r="TCC2" s="28"/>
      <c r="TCD2" s="28"/>
      <c r="TCE2" s="28"/>
      <c r="TCF2" s="28"/>
      <c r="TCG2" s="28"/>
      <c r="TCH2" s="28"/>
      <c r="TCI2" s="28"/>
      <c r="TCJ2" s="28"/>
      <c r="TCK2" s="28"/>
      <c r="TCL2" s="28"/>
      <c r="TCM2" s="28"/>
      <c r="TCN2" s="28"/>
      <c r="TCO2" s="28"/>
      <c r="TCP2" s="28"/>
      <c r="TCQ2" s="28"/>
      <c r="TCR2" s="28"/>
      <c r="TCS2" s="28"/>
      <c r="TCT2" s="28"/>
      <c r="TCU2" s="28"/>
      <c r="TCV2" s="28"/>
      <c r="TCW2" s="28"/>
      <c r="TCX2" s="28"/>
      <c r="TCY2" s="28"/>
      <c r="TCZ2" s="28"/>
      <c r="TDA2" s="28"/>
      <c r="TDB2" s="28"/>
      <c r="TDC2" s="28"/>
      <c r="TDD2" s="28"/>
      <c r="TDE2" s="28"/>
      <c r="TDF2" s="28"/>
      <c r="TDG2" s="28"/>
      <c r="TDH2" s="28"/>
      <c r="TDI2" s="28"/>
      <c r="TDJ2" s="28"/>
      <c r="TDK2" s="28"/>
      <c r="TDL2" s="28"/>
      <c r="TDM2" s="28"/>
      <c r="TDN2" s="28"/>
      <c r="TDO2" s="28"/>
      <c r="TDP2" s="28"/>
      <c r="TDQ2" s="28"/>
      <c r="TDR2" s="28"/>
      <c r="TDS2" s="28"/>
      <c r="TDT2" s="28"/>
      <c r="TDU2" s="28"/>
      <c r="TDV2" s="28"/>
      <c r="TDW2" s="28"/>
      <c r="TDX2" s="28"/>
      <c r="TDY2" s="28"/>
      <c r="TDZ2" s="28"/>
      <c r="TEA2" s="28"/>
      <c r="TEB2" s="28"/>
      <c r="TEC2" s="28"/>
      <c r="TED2" s="28"/>
      <c r="TEE2" s="28"/>
      <c r="TEF2" s="28"/>
      <c r="TEG2" s="28"/>
      <c r="TEH2" s="28"/>
      <c r="TEI2" s="28"/>
      <c r="TEJ2" s="28"/>
      <c r="TEK2" s="28"/>
      <c r="TEL2" s="28"/>
      <c r="TEM2" s="28"/>
      <c r="TEN2" s="28"/>
      <c r="TEO2" s="28"/>
      <c r="TEP2" s="28"/>
      <c r="TEQ2" s="28"/>
      <c r="TER2" s="28"/>
      <c r="TES2" s="28"/>
      <c r="TET2" s="28"/>
      <c r="TEU2" s="28"/>
      <c r="TEV2" s="28"/>
      <c r="TEW2" s="28"/>
      <c r="TEX2" s="28"/>
      <c r="TEY2" s="28"/>
      <c r="TEZ2" s="28"/>
      <c r="TFA2" s="28"/>
      <c r="TFB2" s="28"/>
      <c r="TFC2" s="28"/>
      <c r="TFD2" s="28"/>
      <c r="TFE2" s="28"/>
      <c r="TFF2" s="28"/>
      <c r="TFG2" s="28"/>
      <c r="TFH2" s="28"/>
      <c r="TFI2" s="28"/>
      <c r="TFJ2" s="28"/>
      <c r="TFK2" s="28"/>
      <c r="TFL2" s="28"/>
      <c r="TFM2" s="28"/>
      <c r="TFN2" s="28"/>
      <c r="TFO2" s="28"/>
      <c r="TFP2" s="28"/>
      <c r="TFQ2" s="28"/>
      <c r="TFR2" s="28"/>
      <c r="TFS2" s="28"/>
      <c r="TFT2" s="28"/>
      <c r="TFU2" s="28"/>
      <c r="TFV2" s="28"/>
      <c r="TFW2" s="28"/>
      <c r="TFX2" s="28"/>
      <c r="TFY2" s="28"/>
      <c r="TFZ2" s="28"/>
      <c r="TGA2" s="28"/>
      <c r="TGB2" s="28"/>
      <c r="TGC2" s="28"/>
      <c r="TGD2" s="28"/>
      <c r="TGE2" s="28"/>
      <c r="TGF2" s="28"/>
      <c r="TGG2" s="28"/>
      <c r="TGH2" s="28"/>
      <c r="TGI2" s="28"/>
      <c r="TGJ2" s="28"/>
      <c r="TGK2" s="28"/>
      <c r="TGL2" s="28"/>
      <c r="TGM2" s="28"/>
      <c r="TGN2" s="28"/>
      <c r="TGO2" s="28"/>
      <c r="TGP2" s="28"/>
      <c r="TGQ2" s="28"/>
      <c r="TGR2" s="28"/>
      <c r="TGS2" s="28"/>
      <c r="TGT2" s="28"/>
      <c r="TGU2" s="28"/>
      <c r="TGV2" s="28"/>
      <c r="TGW2" s="28"/>
      <c r="TGX2" s="28"/>
      <c r="TGY2" s="28"/>
      <c r="TGZ2" s="28"/>
      <c r="THA2" s="28"/>
      <c r="THB2" s="28"/>
      <c r="THC2" s="28"/>
      <c r="THD2" s="28"/>
      <c r="THE2" s="28"/>
      <c r="THF2" s="28"/>
      <c r="THG2" s="28"/>
      <c r="THH2" s="28"/>
      <c r="THI2" s="28"/>
      <c r="THJ2" s="28"/>
      <c r="THK2" s="28"/>
      <c r="THL2" s="28"/>
      <c r="THM2" s="28"/>
      <c r="THN2" s="28"/>
      <c r="THO2" s="28"/>
      <c r="THP2" s="28"/>
      <c r="THQ2" s="28"/>
      <c r="THR2" s="28"/>
      <c r="THS2" s="28"/>
      <c r="THT2" s="28"/>
      <c r="THU2" s="28"/>
      <c r="THV2" s="28"/>
      <c r="THW2" s="28"/>
      <c r="THX2" s="28"/>
      <c r="THY2" s="28"/>
      <c r="THZ2" s="28"/>
      <c r="TIA2" s="28"/>
      <c r="TIB2" s="28"/>
      <c r="TIC2" s="28"/>
      <c r="TID2" s="28"/>
      <c r="TIE2" s="28"/>
      <c r="TIF2" s="28"/>
      <c r="TIG2" s="28"/>
      <c r="TIH2" s="28"/>
      <c r="TII2" s="28"/>
      <c r="TIJ2" s="28"/>
      <c r="TIK2" s="28"/>
      <c r="TIL2" s="28"/>
      <c r="TIM2" s="28"/>
      <c r="TIN2" s="28"/>
      <c r="TIO2" s="28"/>
      <c r="TIP2" s="28"/>
      <c r="TIQ2" s="28"/>
      <c r="TIR2" s="28"/>
      <c r="TIS2" s="28"/>
      <c r="TIT2" s="28"/>
      <c r="TIU2" s="28"/>
      <c r="TIV2" s="28"/>
      <c r="TIW2" s="28"/>
      <c r="TIX2" s="28"/>
      <c r="TIY2" s="28"/>
      <c r="TIZ2" s="28"/>
      <c r="TJA2" s="28"/>
      <c r="TJB2" s="28"/>
      <c r="TJC2" s="28"/>
      <c r="TJD2" s="28"/>
      <c r="TJE2" s="28"/>
      <c r="TJF2" s="28"/>
      <c r="TJG2" s="28"/>
      <c r="TJH2" s="28"/>
      <c r="TJI2" s="28"/>
      <c r="TJJ2" s="28"/>
      <c r="TJK2" s="28"/>
      <c r="TJL2" s="28"/>
      <c r="TJM2" s="28"/>
      <c r="TJN2" s="28"/>
      <c r="TJO2" s="28"/>
      <c r="TJP2" s="28"/>
      <c r="TJQ2" s="28"/>
      <c r="TJR2" s="28"/>
      <c r="TJS2" s="28"/>
      <c r="TJT2" s="28"/>
      <c r="TJU2" s="28"/>
      <c r="TJV2" s="28"/>
      <c r="TJW2" s="28"/>
      <c r="TJX2" s="28"/>
      <c r="TJY2" s="28"/>
      <c r="TJZ2" s="28"/>
      <c r="TKA2" s="28"/>
      <c r="TKB2" s="28"/>
      <c r="TKC2" s="28"/>
      <c r="TKD2" s="28"/>
      <c r="TKE2" s="28"/>
      <c r="TKF2" s="28"/>
      <c r="TKG2" s="28"/>
      <c r="TKH2" s="28"/>
      <c r="TKI2" s="28"/>
      <c r="TKJ2" s="28"/>
      <c r="TKK2" s="28"/>
      <c r="TKL2" s="28"/>
      <c r="TKM2" s="28"/>
      <c r="TKN2" s="28"/>
      <c r="TKO2" s="28"/>
      <c r="TKP2" s="28"/>
      <c r="TKQ2" s="28"/>
      <c r="TKR2" s="28"/>
      <c r="TKS2" s="28"/>
      <c r="TKT2" s="28"/>
      <c r="TKU2" s="28"/>
      <c r="TKV2" s="28"/>
      <c r="TKW2" s="28"/>
      <c r="TKX2" s="28"/>
      <c r="TKY2" s="28"/>
      <c r="TKZ2" s="28"/>
      <c r="TLA2" s="28"/>
      <c r="TLB2" s="28"/>
      <c r="TLC2" s="28"/>
      <c r="TLD2" s="28"/>
      <c r="TLE2" s="28"/>
      <c r="TLF2" s="28"/>
      <c r="TLG2" s="28"/>
      <c r="TLH2" s="28"/>
      <c r="TLI2" s="28"/>
      <c r="TLJ2" s="28"/>
      <c r="TLK2" s="28"/>
      <c r="TLL2" s="28"/>
      <c r="TLM2" s="28"/>
      <c r="TLN2" s="28"/>
      <c r="TLO2" s="28"/>
      <c r="TLP2" s="28"/>
      <c r="TLQ2" s="28"/>
      <c r="TLR2" s="28"/>
      <c r="TLS2" s="28"/>
      <c r="TLT2" s="28"/>
      <c r="TLU2" s="28"/>
      <c r="TLV2" s="28"/>
      <c r="TLW2" s="28"/>
      <c r="TLX2" s="28"/>
      <c r="TLY2" s="28"/>
      <c r="TLZ2" s="28"/>
      <c r="TMA2" s="28"/>
      <c r="TMB2" s="28"/>
      <c r="TMC2" s="28"/>
      <c r="TMD2" s="28"/>
      <c r="TME2" s="28"/>
      <c r="TMF2" s="28"/>
      <c r="TMG2" s="28"/>
      <c r="TMH2" s="28"/>
      <c r="TMI2" s="28"/>
      <c r="TMJ2" s="28"/>
      <c r="TMK2" s="28"/>
      <c r="TML2" s="28"/>
      <c r="TMM2" s="28"/>
      <c r="TMN2" s="28"/>
      <c r="TMO2" s="28"/>
      <c r="TMP2" s="28"/>
      <c r="TMQ2" s="28"/>
      <c r="TMR2" s="28"/>
      <c r="TMS2" s="28"/>
      <c r="TMT2" s="28"/>
      <c r="TMU2" s="28"/>
      <c r="TMV2" s="28"/>
      <c r="TMW2" s="28"/>
      <c r="TMX2" s="28"/>
      <c r="TMY2" s="28"/>
      <c r="TMZ2" s="28"/>
      <c r="TNA2" s="28"/>
      <c r="TNB2" s="28"/>
      <c r="TNC2" s="28"/>
      <c r="TND2" s="28"/>
      <c r="TNE2" s="28"/>
      <c r="TNF2" s="28"/>
      <c r="TNG2" s="28"/>
      <c r="TNH2" s="28"/>
      <c r="TNI2" s="28"/>
      <c r="TNJ2" s="28"/>
      <c r="TNK2" s="28"/>
      <c r="TNL2" s="28"/>
      <c r="TNM2" s="28"/>
      <c r="TNN2" s="28"/>
      <c r="TNO2" s="28"/>
      <c r="TNP2" s="28"/>
      <c r="TNQ2" s="28"/>
      <c r="TNR2" s="28"/>
      <c r="TNS2" s="28"/>
      <c r="TNT2" s="28"/>
      <c r="TNU2" s="28"/>
      <c r="TNV2" s="28"/>
      <c r="TNW2" s="28"/>
      <c r="TNX2" s="28"/>
      <c r="TNY2" s="28"/>
      <c r="TNZ2" s="28"/>
      <c r="TOA2" s="28"/>
      <c r="TOB2" s="28"/>
      <c r="TOC2" s="28"/>
      <c r="TOD2" s="28"/>
      <c r="TOE2" s="28"/>
      <c r="TOF2" s="28"/>
      <c r="TOG2" s="28"/>
      <c r="TOH2" s="28"/>
      <c r="TOI2" s="28"/>
      <c r="TOJ2" s="28"/>
      <c r="TOK2" s="28"/>
      <c r="TOL2" s="28"/>
      <c r="TOM2" s="28"/>
      <c r="TON2" s="28"/>
      <c r="TOO2" s="28"/>
      <c r="TOP2" s="28"/>
      <c r="TOQ2" s="28"/>
      <c r="TOR2" s="28"/>
      <c r="TOS2" s="28"/>
      <c r="TOT2" s="28"/>
      <c r="TOU2" s="28"/>
      <c r="TOV2" s="28"/>
      <c r="TOW2" s="28"/>
      <c r="TOX2" s="28"/>
      <c r="TOY2" s="28"/>
      <c r="TOZ2" s="28"/>
      <c r="TPA2" s="28"/>
      <c r="TPB2" s="28"/>
      <c r="TPC2" s="28"/>
      <c r="TPD2" s="28"/>
      <c r="TPE2" s="28"/>
      <c r="TPF2" s="28"/>
      <c r="TPG2" s="28"/>
      <c r="TPH2" s="28"/>
      <c r="TPI2" s="28"/>
      <c r="TPJ2" s="28"/>
      <c r="TPK2" s="28"/>
      <c r="TPL2" s="28"/>
      <c r="TPM2" s="28"/>
      <c r="TPN2" s="28"/>
      <c r="TPO2" s="28"/>
      <c r="TPP2" s="28"/>
      <c r="TPQ2" s="28"/>
      <c r="TPR2" s="28"/>
      <c r="TPS2" s="28"/>
      <c r="TPT2" s="28"/>
      <c r="TPU2" s="28"/>
      <c r="TPV2" s="28"/>
      <c r="TPW2" s="28"/>
      <c r="TPX2" s="28"/>
      <c r="TPY2" s="28"/>
      <c r="TPZ2" s="28"/>
      <c r="TQA2" s="28"/>
      <c r="TQB2" s="28"/>
      <c r="TQC2" s="28"/>
      <c r="TQD2" s="28"/>
      <c r="TQE2" s="28"/>
      <c r="TQF2" s="28"/>
      <c r="TQG2" s="28"/>
      <c r="TQH2" s="28"/>
      <c r="TQI2" s="28"/>
      <c r="TQJ2" s="28"/>
      <c r="TQK2" s="28"/>
      <c r="TQL2" s="28"/>
      <c r="TQM2" s="28"/>
      <c r="TQN2" s="28"/>
      <c r="TQO2" s="28"/>
      <c r="TQP2" s="28"/>
      <c r="TQQ2" s="28"/>
      <c r="TQR2" s="28"/>
      <c r="TQS2" s="28"/>
      <c r="TQT2" s="28"/>
      <c r="TQU2" s="28"/>
      <c r="TQV2" s="28"/>
      <c r="TQW2" s="28"/>
      <c r="TQX2" s="28"/>
      <c r="TQY2" s="28"/>
      <c r="TQZ2" s="28"/>
      <c r="TRA2" s="28"/>
      <c r="TRB2" s="28"/>
      <c r="TRC2" s="28"/>
      <c r="TRD2" s="28"/>
      <c r="TRE2" s="28"/>
      <c r="TRF2" s="28"/>
      <c r="TRG2" s="28"/>
      <c r="TRH2" s="28"/>
      <c r="TRI2" s="28"/>
      <c r="TRJ2" s="28"/>
      <c r="TRK2" s="28"/>
      <c r="TRL2" s="28"/>
      <c r="TRM2" s="28"/>
      <c r="TRN2" s="28"/>
      <c r="TRO2" s="28"/>
      <c r="TRP2" s="28"/>
      <c r="TRQ2" s="28"/>
      <c r="TRR2" s="28"/>
      <c r="TRS2" s="28"/>
      <c r="TRT2" s="28"/>
      <c r="TRU2" s="28"/>
      <c r="TRV2" s="28"/>
      <c r="TRW2" s="28"/>
      <c r="TRX2" s="28"/>
      <c r="TRY2" s="28"/>
      <c r="TRZ2" s="28"/>
      <c r="TSA2" s="28"/>
      <c r="TSB2" s="28"/>
      <c r="TSC2" s="28"/>
      <c r="TSD2" s="28"/>
      <c r="TSE2" s="28"/>
      <c r="TSF2" s="28"/>
      <c r="TSG2" s="28"/>
      <c r="TSH2" s="28"/>
      <c r="TSI2" s="28"/>
      <c r="TSJ2" s="28"/>
      <c r="TSK2" s="28"/>
      <c r="TSL2" s="28"/>
      <c r="TSM2" s="28"/>
      <c r="TSN2" s="28"/>
      <c r="TSO2" s="28"/>
      <c r="TSP2" s="28"/>
      <c r="TSQ2" s="28"/>
      <c r="TSR2" s="28"/>
      <c r="TSS2" s="28"/>
      <c r="TST2" s="28"/>
      <c r="TSU2" s="28"/>
      <c r="TSV2" s="28"/>
      <c r="TSW2" s="28"/>
      <c r="TSX2" s="28"/>
      <c r="TSY2" s="28"/>
      <c r="TSZ2" s="28"/>
      <c r="TTA2" s="28"/>
      <c r="TTB2" s="28"/>
      <c r="TTC2" s="28"/>
      <c r="TTD2" s="28"/>
      <c r="TTE2" s="28"/>
      <c r="TTF2" s="28"/>
      <c r="TTG2" s="28"/>
      <c r="TTH2" s="28"/>
      <c r="TTI2" s="28"/>
      <c r="TTJ2" s="28"/>
      <c r="TTK2" s="28"/>
      <c r="TTL2" s="28"/>
      <c r="TTM2" s="28"/>
      <c r="TTN2" s="28"/>
      <c r="TTO2" s="28"/>
      <c r="TTP2" s="28"/>
      <c r="TTQ2" s="28"/>
      <c r="TTR2" s="28"/>
      <c r="TTS2" s="28"/>
      <c r="TTT2" s="28"/>
      <c r="TTU2" s="28"/>
      <c r="TTV2" s="28"/>
      <c r="TTW2" s="28"/>
      <c r="TTX2" s="28"/>
      <c r="TTY2" s="28"/>
      <c r="TTZ2" s="28"/>
      <c r="TUA2" s="28"/>
      <c r="TUB2" s="28"/>
      <c r="TUC2" s="28"/>
      <c r="TUD2" s="28"/>
      <c r="TUE2" s="28"/>
      <c r="TUF2" s="28"/>
      <c r="TUG2" s="28"/>
      <c r="TUH2" s="28"/>
      <c r="TUI2" s="28"/>
      <c r="TUJ2" s="28"/>
      <c r="TUK2" s="28"/>
      <c r="TUL2" s="28"/>
      <c r="TUM2" s="28"/>
      <c r="TUN2" s="28"/>
      <c r="TUO2" s="28"/>
      <c r="TUP2" s="28"/>
      <c r="TUQ2" s="28"/>
      <c r="TUR2" s="28"/>
      <c r="TUS2" s="28"/>
      <c r="TUT2" s="28"/>
      <c r="TUU2" s="28"/>
      <c r="TUV2" s="28"/>
      <c r="TUW2" s="28"/>
      <c r="TUX2" s="28"/>
      <c r="TUY2" s="28"/>
      <c r="TUZ2" s="28"/>
      <c r="TVA2" s="28"/>
      <c r="TVB2" s="28"/>
      <c r="TVC2" s="28"/>
      <c r="TVD2" s="28"/>
      <c r="TVE2" s="28"/>
      <c r="TVF2" s="28"/>
      <c r="TVG2" s="28"/>
      <c r="TVH2" s="28"/>
      <c r="TVI2" s="28"/>
      <c r="TVJ2" s="28"/>
      <c r="TVK2" s="28"/>
      <c r="TVL2" s="28"/>
      <c r="TVM2" s="28"/>
      <c r="TVN2" s="28"/>
      <c r="TVO2" s="28"/>
      <c r="TVP2" s="28"/>
      <c r="TVQ2" s="28"/>
      <c r="TVR2" s="28"/>
      <c r="TVS2" s="28"/>
      <c r="TVT2" s="28"/>
      <c r="TVU2" s="28"/>
      <c r="TVV2" s="28"/>
      <c r="TVW2" s="28"/>
      <c r="TVX2" s="28"/>
      <c r="TVY2" s="28"/>
      <c r="TVZ2" s="28"/>
      <c r="TWA2" s="28"/>
      <c r="TWB2" s="28"/>
      <c r="TWC2" s="28"/>
      <c r="TWD2" s="28"/>
      <c r="TWE2" s="28"/>
      <c r="TWF2" s="28"/>
      <c r="TWG2" s="28"/>
      <c r="TWH2" s="28"/>
      <c r="TWI2" s="28"/>
      <c r="TWJ2" s="28"/>
      <c r="TWK2" s="28"/>
      <c r="TWL2" s="28"/>
      <c r="TWM2" s="28"/>
      <c r="TWN2" s="28"/>
      <c r="TWO2" s="28"/>
      <c r="TWP2" s="28"/>
      <c r="TWQ2" s="28"/>
      <c r="TWR2" s="28"/>
      <c r="TWS2" s="28"/>
      <c r="TWT2" s="28"/>
      <c r="TWU2" s="28"/>
      <c r="TWV2" s="28"/>
      <c r="TWW2" s="28"/>
      <c r="TWX2" s="28"/>
      <c r="TWY2" s="28"/>
      <c r="TWZ2" s="28"/>
      <c r="TXA2" s="28"/>
      <c r="TXB2" s="28"/>
      <c r="TXC2" s="28"/>
      <c r="TXD2" s="28"/>
      <c r="TXE2" s="28"/>
      <c r="TXF2" s="28"/>
      <c r="TXG2" s="28"/>
      <c r="TXH2" s="28"/>
      <c r="TXI2" s="28"/>
      <c r="TXJ2" s="28"/>
      <c r="TXK2" s="28"/>
      <c r="TXL2" s="28"/>
      <c r="TXM2" s="28"/>
      <c r="TXN2" s="28"/>
      <c r="TXO2" s="28"/>
      <c r="TXP2" s="28"/>
      <c r="TXQ2" s="28"/>
      <c r="TXR2" s="28"/>
      <c r="TXS2" s="28"/>
      <c r="TXT2" s="28"/>
      <c r="TXU2" s="28"/>
      <c r="TXV2" s="28"/>
      <c r="TXW2" s="28"/>
      <c r="TXX2" s="28"/>
      <c r="TXY2" s="28"/>
      <c r="TXZ2" s="28"/>
      <c r="TYA2" s="28"/>
      <c r="TYB2" s="28"/>
      <c r="TYC2" s="28"/>
      <c r="TYD2" s="28"/>
      <c r="TYE2" s="28"/>
      <c r="TYF2" s="28"/>
      <c r="TYG2" s="28"/>
      <c r="TYH2" s="28"/>
      <c r="TYI2" s="28"/>
      <c r="TYJ2" s="28"/>
      <c r="TYK2" s="28"/>
      <c r="TYL2" s="28"/>
      <c r="TYM2" s="28"/>
      <c r="TYN2" s="28"/>
      <c r="TYO2" s="28"/>
      <c r="TYP2" s="28"/>
      <c r="TYQ2" s="28"/>
      <c r="TYR2" s="28"/>
      <c r="TYS2" s="28"/>
      <c r="TYT2" s="28"/>
      <c r="TYU2" s="28"/>
      <c r="TYV2" s="28"/>
      <c r="TYW2" s="28"/>
      <c r="TYX2" s="28"/>
      <c r="TYY2" s="28"/>
      <c r="TYZ2" s="28"/>
      <c r="TZA2" s="28"/>
      <c r="TZB2" s="28"/>
      <c r="TZC2" s="28"/>
      <c r="TZD2" s="28"/>
      <c r="TZE2" s="28"/>
      <c r="TZF2" s="28"/>
      <c r="TZG2" s="28"/>
      <c r="TZH2" s="28"/>
      <c r="TZI2" s="28"/>
      <c r="TZJ2" s="28"/>
      <c r="TZK2" s="28"/>
      <c r="TZL2" s="28"/>
      <c r="TZM2" s="28"/>
      <c r="TZN2" s="28"/>
      <c r="TZO2" s="28"/>
      <c r="TZP2" s="28"/>
      <c r="TZQ2" s="28"/>
      <c r="TZR2" s="28"/>
      <c r="TZS2" s="28"/>
      <c r="TZT2" s="28"/>
      <c r="TZU2" s="28"/>
      <c r="TZV2" s="28"/>
      <c r="TZW2" s="28"/>
      <c r="TZX2" s="28"/>
      <c r="TZY2" s="28"/>
      <c r="TZZ2" s="28"/>
      <c r="UAA2" s="28"/>
      <c r="UAB2" s="28"/>
      <c r="UAC2" s="28"/>
      <c r="UAD2" s="28"/>
      <c r="UAE2" s="28"/>
      <c r="UAF2" s="28"/>
      <c r="UAG2" s="28"/>
      <c r="UAH2" s="28"/>
      <c r="UAI2" s="28"/>
      <c r="UAJ2" s="28"/>
      <c r="UAK2" s="28"/>
      <c r="UAL2" s="28"/>
      <c r="UAM2" s="28"/>
      <c r="UAN2" s="28"/>
      <c r="UAO2" s="28"/>
      <c r="UAP2" s="28"/>
      <c r="UAQ2" s="28"/>
      <c r="UAR2" s="28"/>
      <c r="UAS2" s="28"/>
      <c r="UAT2" s="28"/>
      <c r="UAU2" s="28"/>
      <c r="UAV2" s="28"/>
      <c r="UAW2" s="28"/>
      <c r="UAX2" s="28"/>
      <c r="UAY2" s="28"/>
      <c r="UAZ2" s="28"/>
      <c r="UBA2" s="28"/>
      <c r="UBB2" s="28"/>
      <c r="UBC2" s="28"/>
      <c r="UBD2" s="28"/>
      <c r="UBE2" s="28"/>
      <c r="UBF2" s="28"/>
      <c r="UBG2" s="28"/>
      <c r="UBH2" s="28"/>
      <c r="UBI2" s="28"/>
      <c r="UBJ2" s="28"/>
      <c r="UBK2" s="28"/>
      <c r="UBL2" s="28"/>
      <c r="UBM2" s="28"/>
      <c r="UBN2" s="28"/>
      <c r="UBO2" s="28"/>
      <c r="UBP2" s="28"/>
      <c r="UBQ2" s="28"/>
      <c r="UBR2" s="28"/>
      <c r="UBS2" s="28"/>
      <c r="UBT2" s="28"/>
      <c r="UBU2" s="28"/>
      <c r="UBV2" s="28"/>
      <c r="UBW2" s="28"/>
      <c r="UBX2" s="28"/>
      <c r="UBY2" s="28"/>
      <c r="UBZ2" s="28"/>
      <c r="UCA2" s="28"/>
      <c r="UCB2" s="28"/>
      <c r="UCC2" s="28"/>
      <c r="UCD2" s="28"/>
      <c r="UCE2" s="28"/>
      <c r="UCF2" s="28"/>
      <c r="UCG2" s="28"/>
      <c r="UCH2" s="28"/>
      <c r="UCI2" s="28"/>
      <c r="UCJ2" s="28"/>
      <c r="UCK2" s="28"/>
      <c r="UCL2" s="28"/>
      <c r="UCM2" s="28"/>
      <c r="UCN2" s="28"/>
      <c r="UCO2" s="28"/>
      <c r="UCP2" s="28"/>
      <c r="UCQ2" s="28"/>
      <c r="UCR2" s="28"/>
      <c r="UCS2" s="28"/>
      <c r="UCT2" s="28"/>
      <c r="UCU2" s="28"/>
      <c r="UCV2" s="28"/>
      <c r="UCW2" s="28"/>
      <c r="UCX2" s="28"/>
      <c r="UCY2" s="28"/>
      <c r="UCZ2" s="28"/>
      <c r="UDA2" s="28"/>
      <c r="UDB2" s="28"/>
      <c r="UDC2" s="28"/>
      <c r="UDD2" s="28"/>
      <c r="UDE2" s="28"/>
      <c r="UDF2" s="28"/>
      <c r="UDG2" s="28"/>
      <c r="UDH2" s="28"/>
      <c r="UDI2" s="28"/>
      <c r="UDJ2" s="28"/>
      <c r="UDK2" s="28"/>
      <c r="UDL2" s="28"/>
      <c r="UDM2" s="28"/>
      <c r="UDN2" s="28"/>
      <c r="UDO2" s="28"/>
      <c r="UDP2" s="28"/>
      <c r="UDQ2" s="28"/>
      <c r="UDR2" s="28"/>
      <c r="UDS2" s="28"/>
      <c r="UDT2" s="28"/>
      <c r="UDU2" s="28"/>
      <c r="UDV2" s="28"/>
      <c r="UDW2" s="28"/>
      <c r="UDX2" s="28"/>
      <c r="UDY2" s="28"/>
      <c r="UDZ2" s="28"/>
      <c r="UEA2" s="28"/>
      <c r="UEB2" s="28"/>
      <c r="UEC2" s="28"/>
      <c r="UED2" s="28"/>
      <c r="UEE2" s="28"/>
      <c r="UEF2" s="28"/>
      <c r="UEG2" s="28"/>
      <c r="UEH2" s="28"/>
      <c r="UEI2" s="28"/>
      <c r="UEJ2" s="28"/>
      <c r="UEK2" s="28"/>
      <c r="UEL2" s="28"/>
      <c r="UEM2" s="28"/>
      <c r="UEN2" s="28"/>
      <c r="UEO2" s="28"/>
      <c r="UEP2" s="28"/>
      <c r="UEQ2" s="28"/>
      <c r="UER2" s="28"/>
      <c r="UES2" s="28"/>
      <c r="UET2" s="28"/>
      <c r="UEU2" s="28"/>
      <c r="UEV2" s="28"/>
      <c r="UEW2" s="28"/>
      <c r="UEX2" s="28"/>
      <c r="UEY2" s="28"/>
      <c r="UEZ2" s="28"/>
      <c r="UFA2" s="28"/>
      <c r="UFB2" s="28"/>
      <c r="UFC2" s="28"/>
      <c r="UFD2" s="28"/>
      <c r="UFE2" s="28"/>
      <c r="UFF2" s="28"/>
      <c r="UFG2" s="28"/>
      <c r="UFH2" s="28"/>
      <c r="UFI2" s="28"/>
      <c r="UFJ2" s="28"/>
      <c r="UFK2" s="28"/>
      <c r="UFL2" s="28"/>
      <c r="UFM2" s="28"/>
      <c r="UFN2" s="28"/>
      <c r="UFO2" s="28"/>
      <c r="UFP2" s="28"/>
      <c r="UFQ2" s="28"/>
      <c r="UFR2" s="28"/>
      <c r="UFS2" s="28"/>
      <c r="UFT2" s="28"/>
      <c r="UFU2" s="28"/>
      <c r="UFV2" s="28"/>
      <c r="UFW2" s="28"/>
      <c r="UFX2" s="28"/>
      <c r="UFY2" s="28"/>
      <c r="UFZ2" s="28"/>
      <c r="UGA2" s="28"/>
      <c r="UGB2" s="28"/>
      <c r="UGC2" s="28"/>
      <c r="UGD2" s="28"/>
      <c r="UGE2" s="28"/>
      <c r="UGF2" s="28"/>
      <c r="UGG2" s="28"/>
      <c r="UGH2" s="28"/>
      <c r="UGI2" s="28"/>
      <c r="UGJ2" s="28"/>
      <c r="UGK2" s="28"/>
      <c r="UGL2" s="28"/>
      <c r="UGM2" s="28"/>
      <c r="UGN2" s="28"/>
      <c r="UGO2" s="28"/>
      <c r="UGP2" s="28"/>
      <c r="UGQ2" s="28"/>
      <c r="UGR2" s="28"/>
      <c r="UGS2" s="28"/>
      <c r="UGT2" s="28"/>
      <c r="UGU2" s="28"/>
      <c r="UGV2" s="28"/>
      <c r="UGW2" s="28"/>
      <c r="UGX2" s="28"/>
      <c r="UGY2" s="28"/>
      <c r="UGZ2" s="28"/>
      <c r="UHA2" s="28"/>
      <c r="UHB2" s="28"/>
      <c r="UHC2" s="28"/>
      <c r="UHD2" s="28"/>
      <c r="UHE2" s="28"/>
      <c r="UHF2" s="28"/>
      <c r="UHG2" s="28"/>
      <c r="UHH2" s="28"/>
      <c r="UHI2" s="28"/>
      <c r="UHJ2" s="28"/>
      <c r="UHK2" s="28"/>
      <c r="UHL2" s="28"/>
      <c r="UHM2" s="28"/>
      <c r="UHN2" s="28"/>
      <c r="UHO2" s="28"/>
      <c r="UHP2" s="28"/>
      <c r="UHQ2" s="28"/>
      <c r="UHR2" s="28"/>
      <c r="UHS2" s="28"/>
      <c r="UHT2" s="28"/>
      <c r="UHU2" s="28"/>
      <c r="UHV2" s="28"/>
      <c r="UHW2" s="28"/>
      <c r="UHX2" s="28"/>
      <c r="UHY2" s="28"/>
      <c r="UHZ2" s="28"/>
      <c r="UIA2" s="28"/>
      <c r="UIB2" s="28"/>
      <c r="UIC2" s="28"/>
      <c r="UID2" s="28"/>
      <c r="UIE2" s="28"/>
      <c r="UIF2" s="28"/>
      <c r="UIG2" s="28"/>
      <c r="UIH2" s="28"/>
      <c r="UII2" s="28"/>
      <c r="UIJ2" s="28"/>
      <c r="UIK2" s="28"/>
      <c r="UIL2" s="28"/>
      <c r="UIM2" s="28"/>
      <c r="UIN2" s="28"/>
      <c r="UIO2" s="28"/>
      <c r="UIP2" s="28"/>
      <c r="UIQ2" s="28"/>
      <c r="UIR2" s="28"/>
      <c r="UIS2" s="28"/>
      <c r="UIT2" s="28"/>
      <c r="UIU2" s="28"/>
      <c r="UIV2" s="28"/>
      <c r="UIW2" s="28"/>
      <c r="UIX2" s="28"/>
      <c r="UIY2" s="28"/>
      <c r="UIZ2" s="28"/>
      <c r="UJA2" s="28"/>
      <c r="UJB2" s="28"/>
      <c r="UJC2" s="28"/>
      <c r="UJD2" s="28"/>
      <c r="UJE2" s="28"/>
      <c r="UJF2" s="28"/>
      <c r="UJG2" s="28"/>
      <c r="UJH2" s="28"/>
      <c r="UJI2" s="28"/>
      <c r="UJJ2" s="28"/>
      <c r="UJK2" s="28"/>
      <c r="UJL2" s="28"/>
      <c r="UJM2" s="28"/>
      <c r="UJN2" s="28"/>
      <c r="UJO2" s="28"/>
      <c r="UJP2" s="28"/>
      <c r="UJQ2" s="28"/>
      <c r="UJR2" s="28"/>
      <c r="UJS2" s="28"/>
      <c r="UJT2" s="28"/>
      <c r="UJU2" s="28"/>
      <c r="UJV2" s="28"/>
      <c r="UJW2" s="28"/>
      <c r="UJX2" s="28"/>
      <c r="UJY2" s="28"/>
      <c r="UJZ2" s="28"/>
      <c r="UKA2" s="28"/>
      <c r="UKB2" s="28"/>
      <c r="UKC2" s="28"/>
      <c r="UKD2" s="28"/>
      <c r="UKE2" s="28"/>
      <c r="UKF2" s="28"/>
      <c r="UKG2" s="28"/>
      <c r="UKH2" s="28"/>
      <c r="UKI2" s="28"/>
      <c r="UKJ2" s="28"/>
      <c r="UKK2" s="28"/>
      <c r="UKL2" s="28"/>
      <c r="UKM2" s="28"/>
      <c r="UKN2" s="28"/>
      <c r="UKO2" s="28"/>
      <c r="UKP2" s="28"/>
      <c r="UKQ2" s="28"/>
      <c r="UKR2" s="28"/>
      <c r="UKS2" s="28"/>
      <c r="UKT2" s="28"/>
      <c r="UKU2" s="28"/>
      <c r="UKV2" s="28"/>
      <c r="UKW2" s="28"/>
      <c r="UKX2" s="28"/>
      <c r="UKY2" s="28"/>
      <c r="UKZ2" s="28"/>
      <c r="ULA2" s="28"/>
      <c r="ULB2" s="28"/>
      <c r="ULC2" s="28"/>
      <c r="ULD2" s="28"/>
      <c r="ULE2" s="28"/>
      <c r="ULF2" s="28"/>
      <c r="ULG2" s="28"/>
      <c r="ULH2" s="28"/>
      <c r="ULI2" s="28"/>
      <c r="ULJ2" s="28"/>
      <c r="ULK2" s="28"/>
      <c r="ULL2" s="28"/>
      <c r="ULM2" s="28"/>
      <c r="ULN2" s="28"/>
      <c r="ULO2" s="28"/>
      <c r="ULP2" s="28"/>
      <c r="ULQ2" s="28"/>
      <c r="ULR2" s="28"/>
      <c r="ULS2" s="28"/>
      <c r="ULT2" s="28"/>
      <c r="ULU2" s="28"/>
      <c r="ULV2" s="28"/>
      <c r="ULW2" s="28"/>
      <c r="ULX2" s="28"/>
      <c r="ULY2" s="28"/>
      <c r="ULZ2" s="28"/>
      <c r="UMA2" s="28"/>
      <c r="UMB2" s="28"/>
      <c r="UMC2" s="28"/>
      <c r="UMD2" s="28"/>
      <c r="UME2" s="28"/>
      <c r="UMF2" s="28"/>
      <c r="UMG2" s="28"/>
      <c r="UMH2" s="28"/>
      <c r="UMI2" s="28"/>
      <c r="UMJ2" s="28"/>
      <c r="UMK2" s="28"/>
      <c r="UML2" s="28"/>
      <c r="UMM2" s="28"/>
      <c r="UMN2" s="28"/>
      <c r="UMO2" s="28"/>
      <c r="UMP2" s="28"/>
      <c r="UMQ2" s="28"/>
      <c r="UMR2" s="28"/>
      <c r="UMS2" s="28"/>
      <c r="UMT2" s="28"/>
      <c r="UMU2" s="28"/>
      <c r="UMV2" s="28"/>
      <c r="UMW2" s="28"/>
      <c r="UMX2" s="28"/>
      <c r="UMY2" s="28"/>
      <c r="UMZ2" s="28"/>
      <c r="UNA2" s="28"/>
      <c r="UNB2" s="28"/>
      <c r="UNC2" s="28"/>
      <c r="UND2" s="28"/>
      <c r="UNE2" s="28"/>
      <c r="UNF2" s="28"/>
      <c r="UNG2" s="28"/>
      <c r="UNH2" s="28"/>
      <c r="UNI2" s="28"/>
      <c r="UNJ2" s="28"/>
      <c r="UNK2" s="28"/>
      <c r="UNL2" s="28"/>
      <c r="UNM2" s="28"/>
      <c r="UNN2" s="28"/>
      <c r="UNO2" s="28"/>
      <c r="UNP2" s="28"/>
      <c r="UNQ2" s="28"/>
      <c r="UNR2" s="28"/>
      <c r="UNS2" s="28"/>
      <c r="UNT2" s="28"/>
      <c r="UNU2" s="28"/>
      <c r="UNV2" s="28"/>
      <c r="UNW2" s="28"/>
      <c r="UNX2" s="28"/>
      <c r="UNY2" s="28"/>
      <c r="UNZ2" s="28"/>
      <c r="UOA2" s="28"/>
      <c r="UOB2" s="28"/>
      <c r="UOC2" s="28"/>
      <c r="UOD2" s="28"/>
      <c r="UOE2" s="28"/>
      <c r="UOF2" s="28"/>
      <c r="UOG2" s="28"/>
      <c r="UOH2" s="28"/>
      <c r="UOI2" s="28"/>
      <c r="UOJ2" s="28"/>
      <c r="UOK2" s="28"/>
      <c r="UOL2" s="28"/>
      <c r="UOM2" s="28"/>
      <c r="UON2" s="28"/>
      <c r="UOO2" s="28"/>
      <c r="UOP2" s="28"/>
      <c r="UOQ2" s="28"/>
      <c r="UOR2" s="28"/>
      <c r="UOS2" s="28"/>
      <c r="UOT2" s="28"/>
      <c r="UOU2" s="28"/>
      <c r="UOV2" s="28"/>
      <c r="UOW2" s="28"/>
      <c r="UOX2" s="28"/>
      <c r="UOY2" s="28"/>
      <c r="UOZ2" s="28"/>
      <c r="UPA2" s="28"/>
      <c r="UPB2" s="28"/>
      <c r="UPC2" s="28"/>
      <c r="UPD2" s="28"/>
      <c r="UPE2" s="28"/>
      <c r="UPF2" s="28"/>
      <c r="UPG2" s="28"/>
      <c r="UPH2" s="28"/>
      <c r="UPI2" s="28"/>
      <c r="UPJ2" s="28"/>
      <c r="UPK2" s="28"/>
      <c r="UPL2" s="28"/>
      <c r="UPM2" s="28"/>
      <c r="UPN2" s="28"/>
      <c r="UPO2" s="28"/>
      <c r="UPP2" s="28"/>
      <c r="UPQ2" s="28"/>
      <c r="UPR2" s="28"/>
      <c r="UPS2" s="28"/>
      <c r="UPT2" s="28"/>
      <c r="UPU2" s="28"/>
      <c r="UPV2" s="28"/>
      <c r="UPW2" s="28"/>
      <c r="UPX2" s="28"/>
      <c r="UPY2" s="28"/>
      <c r="UPZ2" s="28"/>
      <c r="UQA2" s="28"/>
      <c r="UQB2" s="28"/>
      <c r="UQC2" s="28"/>
      <c r="UQD2" s="28"/>
      <c r="UQE2" s="28"/>
      <c r="UQF2" s="28"/>
      <c r="UQG2" s="28"/>
      <c r="UQH2" s="28"/>
      <c r="UQI2" s="28"/>
      <c r="UQJ2" s="28"/>
      <c r="UQK2" s="28"/>
      <c r="UQL2" s="28"/>
      <c r="UQM2" s="28"/>
      <c r="UQN2" s="28"/>
      <c r="UQO2" s="28"/>
      <c r="UQP2" s="28"/>
      <c r="UQQ2" s="28"/>
      <c r="UQR2" s="28"/>
      <c r="UQS2" s="28"/>
      <c r="UQT2" s="28"/>
      <c r="UQU2" s="28"/>
      <c r="UQV2" s="28"/>
      <c r="UQW2" s="28"/>
      <c r="UQX2" s="28"/>
      <c r="UQY2" s="28"/>
      <c r="UQZ2" s="28"/>
      <c r="URA2" s="28"/>
      <c r="URB2" s="28"/>
      <c r="URC2" s="28"/>
      <c r="URD2" s="28"/>
      <c r="URE2" s="28"/>
      <c r="URF2" s="28"/>
      <c r="URG2" s="28"/>
      <c r="URH2" s="28"/>
      <c r="URI2" s="28"/>
      <c r="URJ2" s="28"/>
      <c r="URK2" s="28"/>
      <c r="URL2" s="28"/>
      <c r="URM2" s="28"/>
      <c r="URN2" s="28"/>
      <c r="URO2" s="28"/>
      <c r="URP2" s="28"/>
      <c r="URQ2" s="28"/>
      <c r="URR2" s="28"/>
      <c r="URS2" s="28"/>
      <c r="URT2" s="28"/>
      <c r="URU2" s="28"/>
      <c r="URV2" s="28"/>
      <c r="URW2" s="28"/>
      <c r="URX2" s="28"/>
      <c r="URY2" s="28"/>
      <c r="URZ2" s="28"/>
      <c r="USA2" s="28"/>
      <c r="USB2" s="28"/>
      <c r="USC2" s="28"/>
      <c r="USD2" s="28"/>
      <c r="USE2" s="28"/>
      <c r="USF2" s="28"/>
      <c r="USG2" s="28"/>
      <c r="USH2" s="28"/>
      <c r="USI2" s="28"/>
      <c r="USJ2" s="28"/>
      <c r="USK2" s="28"/>
      <c r="USL2" s="28"/>
      <c r="USM2" s="28"/>
      <c r="USN2" s="28"/>
      <c r="USO2" s="28"/>
      <c r="USP2" s="28"/>
      <c r="USQ2" s="28"/>
      <c r="USR2" s="28"/>
      <c r="USS2" s="28"/>
      <c r="UST2" s="28"/>
      <c r="USU2" s="28"/>
      <c r="USV2" s="28"/>
      <c r="USW2" s="28"/>
      <c r="USX2" s="28"/>
      <c r="USY2" s="28"/>
      <c r="USZ2" s="28"/>
      <c r="UTA2" s="28"/>
      <c r="UTB2" s="28"/>
      <c r="UTC2" s="28"/>
      <c r="UTD2" s="28"/>
      <c r="UTE2" s="28"/>
      <c r="UTF2" s="28"/>
      <c r="UTG2" s="28"/>
      <c r="UTH2" s="28"/>
      <c r="UTI2" s="28"/>
      <c r="UTJ2" s="28"/>
      <c r="UTK2" s="28"/>
      <c r="UTL2" s="28"/>
      <c r="UTM2" s="28"/>
      <c r="UTN2" s="28"/>
      <c r="UTO2" s="28"/>
      <c r="UTP2" s="28"/>
      <c r="UTQ2" s="28"/>
      <c r="UTR2" s="28"/>
      <c r="UTS2" s="28"/>
      <c r="UTT2" s="28"/>
      <c r="UTU2" s="28"/>
      <c r="UTV2" s="28"/>
      <c r="UTW2" s="28"/>
      <c r="UTX2" s="28"/>
      <c r="UTY2" s="28"/>
      <c r="UTZ2" s="28"/>
      <c r="UUA2" s="28"/>
      <c r="UUB2" s="28"/>
      <c r="UUC2" s="28"/>
      <c r="UUD2" s="28"/>
      <c r="UUE2" s="28"/>
      <c r="UUF2" s="28"/>
      <c r="UUG2" s="28"/>
      <c r="UUH2" s="28"/>
      <c r="UUI2" s="28"/>
      <c r="UUJ2" s="28"/>
      <c r="UUK2" s="28"/>
      <c r="UUL2" s="28"/>
      <c r="UUM2" s="28"/>
      <c r="UUN2" s="28"/>
      <c r="UUO2" s="28"/>
      <c r="UUP2" s="28"/>
      <c r="UUQ2" s="28"/>
      <c r="UUR2" s="28"/>
      <c r="UUS2" s="28"/>
      <c r="UUT2" s="28"/>
      <c r="UUU2" s="28"/>
      <c r="UUV2" s="28"/>
      <c r="UUW2" s="28"/>
      <c r="UUX2" s="28"/>
      <c r="UUY2" s="28"/>
      <c r="UUZ2" s="28"/>
      <c r="UVA2" s="28"/>
      <c r="UVB2" s="28"/>
      <c r="UVC2" s="28"/>
      <c r="UVD2" s="28"/>
      <c r="UVE2" s="28"/>
      <c r="UVF2" s="28"/>
      <c r="UVG2" s="28"/>
      <c r="UVH2" s="28"/>
      <c r="UVI2" s="28"/>
      <c r="UVJ2" s="28"/>
      <c r="UVK2" s="28"/>
      <c r="UVL2" s="28"/>
      <c r="UVM2" s="28"/>
      <c r="UVN2" s="28"/>
      <c r="UVO2" s="28"/>
      <c r="UVP2" s="28"/>
      <c r="UVQ2" s="28"/>
      <c r="UVR2" s="28"/>
      <c r="UVS2" s="28"/>
      <c r="UVT2" s="28"/>
      <c r="UVU2" s="28"/>
      <c r="UVV2" s="28"/>
      <c r="UVW2" s="28"/>
      <c r="UVX2" s="28"/>
      <c r="UVY2" s="28"/>
      <c r="UVZ2" s="28"/>
      <c r="UWA2" s="28"/>
      <c r="UWB2" s="28"/>
      <c r="UWC2" s="28"/>
      <c r="UWD2" s="28"/>
      <c r="UWE2" s="28"/>
      <c r="UWF2" s="28"/>
      <c r="UWG2" s="28"/>
      <c r="UWH2" s="28"/>
      <c r="UWI2" s="28"/>
      <c r="UWJ2" s="28"/>
      <c r="UWK2" s="28"/>
      <c r="UWL2" s="28"/>
      <c r="UWM2" s="28"/>
      <c r="UWN2" s="28"/>
      <c r="UWO2" s="28"/>
      <c r="UWP2" s="28"/>
      <c r="UWQ2" s="28"/>
      <c r="UWR2" s="28"/>
      <c r="UWS2" s="28"/>
      <c r="UWT2" s="28"/>
      <c r="UWU2" s="28"/>
      <c r="UWV2" s="28"/>
      <c r="UWW2" s="28"/>
      <c r="UWX2" s="28"/>
      <c r="UWY2" s="28"/>
      <c r="UWZ2" s="28"/>
      <c r="UXA2" s="28"/>
      <c r="UXB2" s="28"/>
      <c r="UXC2" s="28"/>
      <c r="UXD2" s="28"/>
      <c r="UXE2" s="28"/>
      <c r="UXF2" s="28"/>
      <c r="UXG2" s="28"/>
      <c r="UXH2" s="28"/>
      <c r="UXI2" s="28"/>
      <c r="UXJ2" s="28"/>
      <c r="UXK2" s="28"/>
      <c r="UXL2" s="28"/>
      <c r="UXM2" s="28"/>
      <c r="UXN2" s="28"/>
      <c r="UXO2" s="28"/>
      <c r="UXP2" s="28"/>
      <c r="UXQ2" s="28"/>
      <c r="UXR2" s="28"/>
      <c r="UXS2" s="28"/>
      <c r="UXT2" s="28"/>
      <c r="UXU2" s="28"/>
      <c r="UXV2" s="28"/>
      <c r="UXW2" s="28"/>
      <c r="UXX2" s="28"/>
      <c r="UXY2" s="28"/>
      <c r="UXZ2" s="28"/>
      <c r="UYA2" s="28"/>
      <c r="UYB2" s="28"/>
      <c r="UYC2" s="28"/>
      <c r="UYD2" s="28"/>
      <c r="UYE2" s="28"/>
      <c r="UYF2" s="28"/>
      <c r="UYG2" s="28"/>
      <c r="UYH2" s="28"/>
      <c r="UYI2" s="28"/>
      <c r="UYJ2" s="28"/>
      <c r="UYK2" s="28"/>
      <c r="UYL2" s="28"/>
      <c r="UYM2" s="28"/>
      <c r="UYN2" s="28"/>
      <c r="UYO2" s="28"/>
      <c r="UYP2" s="28"/>
      <c r="UYQ2" s="28"/>
      <c r="UYR2" s="28"/>
      <c r="UYS2" s="28"/>
      <c r="UYT2" s="28"/>
      <c r="UYU2" s="28"/>
      <c r="UYV2" s="28"/>
      <c r="UYW2" s="28"/>
      <c r="UYX2" s="28"/>
      <c r="UYY2" s="28"/>
      <c r="UYZ2" s="28"/>
      <c r="UZA2" s="28"/>
      <c r="UZB2" s="28"/>
      <c r="UZC2" s="28"/>
      <c r="UZD2" s="28"/>
      <c r="UZE2" s="28"/>
      <c r="UZF2" s="28"/>
      <c r="UZG2" s="28"/>
      <c r="UZH2" s="28"/>
      <c r="UZI2" s="28"/>
      <c r="UZJ2" s="28"/>
      <c r="UZK2" s="28"/>
      <c r="UZL2" s="28"/>
      <c r="UZM2" s="28"/>
      <c r="UZN2" s="28"/>
      <c r="UZO2" s="28"/>
      <c r="UZP2" s="28"/>
      <c r="UZQ2" s="28"/>
      <c r="UZR2" s="28"/>
      <c r="UZS2" s="28"/>
      <c r="UZT2" s="28"/>
      <c r="UZU2" s="28"/>
      <c r="UZV2" s="28"/>
      <c r="UZW2" s="28"/>
      <c r="UZX2" s="28"/>
      <c r="UZY2" s="28"/>
      <c r="UZZ2" s="28"/>
      <c r="VAA2" s="28"/>
      <c r="VAB2" s="28"/>
      <c r="VAC2" s="28"/>
      <c r="VAD2" s="28"/>
      <c r="VAE2" s="28"/>
      <c r="VAF2" s="28"/>
      <c r="VAG2" s="28"/>
      <c r="VAH2" s="28"/>
      <c r="VAI2" s="28"/>
      <c r="VAJ2" s="28"/>
      <c r="VAK2" s="28"/>
      <c r="VAL2" s="28"/>
      <c r="VAM2" s="28"/>
      <c r="VAN2" s="28"/>
      <c r="VAO2" s="28"/>
      <c r="VAP2" s="28"/>
      <c r="VAQ2" s="28"/>
      <c r="VAR2" s="28"/>
      <c r="VAS2" s="28"/>
      <c r="VAT2" s="28"/>
      <c r="VAU2" s="28"/>
      <c r="VAV2" s="28"/>
      <c r="VAW2" s="28"/>
      <c r="VAX2" s="28"/>
      <c r="VAY2" s="28"/>
      <c r="VAZ2" s="28"/>
      <c r="VBA2" s="28"/>
      <c r="VBB2" s="28"/>
      <c r="VBC2" s="28"/>
      <c r="VBD2" s="28"/>
      <c r="VBE2" s="28"/>
      <c r="VBF2" s="28"/>
      <c r="VBG2" s="28"/>
      <c r="VBH2" s="28"/>
      <c r="VBI2" s="28"/>
      <c r="VBJ2" s="28"/>
      <c r="VBK2" s="28"/>
      <c r="VBL2" s="28"/>
      <c r="VBM2" s="28"/>
      <c r="VBN2" s="28"/>
      <c r="VBO2" s="28"/>
      <c r="VBP2" s="28"/>
      <c r="VBQ2" s="28"/>
      <c r="VBR2" s="28"/>
      <c r="VBS2" s="28"/>
      <c r="VBT2" s="28"/>
      <c r="VBU2" s="28"/>
      <c r="VBV2" s="28"/>
      <c r="VBW2" s="28"/>
      <c r="VBX2" s="28"/>
      <c r="VBY2" s="28"/>
      <c r="VBZ2" s="28"/>
      <c r="VCA2" s="28"/>
      <c r="VCB2" s="28"/>
      <c r="VCC2" s="28"/>
      <c r="VCD2" s="28"/>
      <c r="VCE2" s="28"/>
      <c r="VCF2" s="28"/>
      <c r="VCG2" s="28"/>
      <c r="VCH2" s="28"/>
      <c r="VCI2" s="28"/>
      <c r="VCJ2" s="28"/>
      <c r="VCK2" s="28"/>
      <c r="VCL2" s="28"/>
      <c r="VCM2" s="28"/>
      <c r="VCN2" s="28"/>
      <c r="VCO2" s="28"/>
      <c r="VCP2" s="28"/>
      <c r="VCQ2" s="28"/>
      <c r="VCR2" s="28"/>
      <c r="VCS2" s="28"/>
      <c r="VCT2" s="28"/>
      <c r="VCU2" s="28"/>
      <c r="VCV2" s="28"/>
      <c r="VCW2" s="28"/>
      <c r="VCX2" s="28"/>
      <c r="VCY2" s="28"/>
      <c r="VCZ2" s="28"/>
      <c r="VDA2" s="28"/>
      <c r="VDB2" s="28"/>
      <c r="VDC2" s="28"/>
      <c r="VDD2" s="28"/>
      <c r="VDE2" s="28"/>
      <c r="VDF2" s="28"/>
      <c r="VDG2" s="28"/>
      <c r="VDH2" s="28"/>
      <c r="VDI2" s="28"/>
      <c r="VDJ2" s="28"/>
      <c r="VDK2" s="28"/>
      <c r="VDL2" s="28"/>
      <c r="VDM2" s="28"/>
      <c r="VDN2" s="28"/>
      <c r="VDO2" s="28"/>
      <c r="VDP2" s="28"/>
      <c r="VDQ2" s="28"/>
      <c r="VDR2" s="28"/>
      <c r="VDS2" s="28"/>
      <c r="VDT2" s="28"/>
      <c r="VDU2" s="28"/>
      <c r="VDV2" s="28"/>
      <c r="VDW2" s="28"/>
      <c r="VDX2" s="28"/>
      <c r="VDY2" s="28"/>
      <c r="VDZ2" s="28"/>
      <c r="VEA2" s="28"/>
      <c r="VEB2" s="28"/>
      <c r="VEC2" s="28"/>
      <c r="VED2" s="28"/>
      <c r="VEE2" s="28"/>
      <c r="VEF2" s="28"/>
      <c r="VEG2" s="28"/>
      <c r="VEH2" s="28"/>
      <c r="VEI2" s="28"/>
      <c r="VEJ2" s="28"/>
      <c r="VEK2" s="28"/>
      <c r="VEL2" s="28"/>
      <c r="VEM2" s="28"/>
      <c r="VEN2" s="28"/>
      <c r="VEO2" s="28"/>
      <c r="VEP2" s="28"/>
      <c r="VEQ2" s="28"/>
      <c r="VER2" s="28"/>
      <c r="VES2" s="28"/>
      <c r="VET2" s="28"/>
      <c r="VEU2" s="28"/>
      <c r="VEV2" s="28"/>
      <c r="VEW2" s="28"/>
      <c r="VEX2" s="28"/>
      <c r="VEY2" s="28"/>
      <c r="VEZ2" s="28"/>
      <c r="VFA2" s="28"/>
      <c r="VFB2" s="28"/>
      <c r="VFC2" s="28"/>
      <c r="VFD2" s="28"/>
      <c r="VFE2" s="28"/>
      <c r="VFF2" s="28"/>
      <c r="VFG2" s="28"/>
      <c r="VFH2" s="28"/>
      <c r="VFI2" s="28"/>
      <c r="VFJ2" s="28"/>
      <c r="VFK2" s="28"/>
      <c r="VFL2" s="28"/>
      <c r="VFM2" s="28"/>
      <c r="VFN2" s="28"/>
      <c r="VFO2" s="28"/>
      <c r="VFP2" s="28"/>
      <c r="VFQ2" s="28"/>
      <c r="VFR2" s="28"/>
      <c r="VFS2" s="28"/>
      <c r="VFT2" s="28"/>
      <c r="VFU2" s="28"/>
      <c r="VFV2" s="28"/>
      <c r="VFW2" s="28"/>
      <c r="VFX2" s="28"/>
      <c r="VFY2" s="28"/>
      <c r="VFZ2" s="28"/>
      <c r="VGA2" s="28"/>
      <c r="VGB2" s="28"/>
      <c r="VGC2" s="28"/>
      <c r="VGD2" s="28"/>
      <c r="VGE2" s="28"/>
      <c r="VGF2" s="28"/>
      <c r="VGG2" s="28"/>
      <c r="VGH2" s="28"/>
      <c r="VGI2" s="28"/>
      <c r="VGJ2" s="28"/>
      <c r="VGK2" s="28"/>
      <c r="VGL2" s="28"/>
      <c r="VGM2" s="28"/>
      <c r="VGN2" s="28"/>
      <c r="VGO2" s="28"/>
      <c r="VGP2" s="28"/>
      <c r="VGQ2" s="28"/>
      <c r="VGR2" s="28"/>
      <c r="VGS2" s="28"/>
      <c r="VGT2" s="28"/>
      <c r="VGU2" s="28"/>
      <c r="VGV2" s="28"/>
      <c r="VGW2" s="28"/>
      <c r="VGX2" s="28"/>
      <c r="VGY2" s="28"/>
      <c r="VGZ2" s="28"/>
      <c r="VHA2" s="28"/>
      <c r="VHB2" s="28"/>
      <c r="VHC2" s="28"/>
      <c r="VHD2" s="28"/>
      <c r="VHE2" s="28"/>
      <c r="VHF2" s="28"/>
      <c r="VHG2" s="28"/>
      <c r="VHH2" s="28"/>
      <c r="VHI2" s="28"/>
      <c r="VHJ2" s="28"/>
      <c r="VHK2" s="28"/>
      <c r="VHL2" s="28"/>
      <c r="VHM2" s="28"/>
      <c r="VHN2" s="28"/>
      <c r="VHO2" s="28"/>
      <c r="VHP2" s="28"/>
      <c r="VHQ2" s="28"/>
      <c r="VHR2" s="28"/>
      <c r="VHS2" s="28"/>
      <c r="VHT2" s="28"/>
      <c r="VHU2" s="28"/>
      <c r="VHV2" s="28"/>
      <c r="VHW2" s="28"/>
      <c r="VHX2" s="28"/>
      <c r="VHY2" s="28"/>
      <c r="VHZ2" s="28"/>
      <c r="VIA2" s="28"/>
      <c r="VIB2" s="28"/>
      <c r="VIC2" s="28"/>
      <c r="VID2" s="28"/>
      <c r="VIE2" s="28"/>
      <c r="VIF2" s="28"/>
      <c r="VIG2" s="28"/>
      <c r="VIH2" s="28"/>
      <c r="VII2" s="28"/>
      <c r="VIJ2" s="28"/>
      <c r="VIK2" s="28"/>
      <c r="VIL2" s="28"/>
      <c r="VIM2" s="28"/>
      <c r="VIN2" s="28"/>
      <c r="VIO2" s="28"/>
      <c r="VIP2" s="28"/>
      <c r="VIQ2" s="28"/>
      <c r="VIR2" s="28"/>
      <c r="VIS2" s="28"/>
      <c r="VIT2" s="28"/>
      <c r="VIU2" s="28"/>
      <c r="VIV2" s="28"/>
      <c r="VIW2" s="28"/>
      <c r="VIX2" s="28"/>
      <c r="VIY2" s="28"/>
      <c r="VIZ2" s="28"/>
      <c r="VJA2" s="28"/>
      <c r="VJB2" s="28"/>
      <c r="VJC2" s="28"/>
      <c r="VJD2" s="28"/>
      <c r="VJE2" s="28"/>
      <c r="VJF2" s="28"/>
      <c r="VJG2" s="28"/>
      <c r="VJH2" s="28"/>
      <c r="VJI2" s="28"/>
      <c r="VJJ2" s="28"/>
      <c r="VJK2" s="28"/>
      <c r="VJL2" s="28"/>
      <c r="VJM2" s="28"/>
      <c r="VJN2" s="28"/>
      <c r="VJO2" s="28"/>
      <c r="VJP2" s="28"/>
      <c r="VJQ2" s="28"/>
      <c r="VJR2" s="28"/>
      <c r="VJS2" s="28"/>
      <c r="VJT2" s="28"/>
      <c r="VJU2" s="28"/>
      <c r="VJV2" s="28"/>
      <c r="VJW2" s="28"/>
      <c r="VJX2" s="28"/>
      <c r="VJY2" s="28"/>
      <c r="VJZ2" s="28"/>
      <c r="VKA2" s="28"/>
      <c r="VKB2" s="28"/>
      <c r="VKC2" s="28"/>
      <c r="VKD2" s="28"/>
      <c r="VKE2" s="28"/>
      <c r="VKF2" s="28"/>
      <c r="VKG2" s="28"/>
      <c r="VKH2" s="28"/>
      <c r="VKI2" s="28"/>
      <c r="VKJ2" s="28"/>
      <c r="VKK2" s="28"/>
      <c r="VKL2" s="28"/>
      <c r="VKM2" s="28"/>
      <c r="VKN2" s="28"/>
      <c r="VKO2" s="28"/>
      <c r="VKP2" s="28"/>
      <c r="VKQ2" s="28"/>
      <c r="VKR2" s="28"/>
      <c r="VKS2" s="28"/>
      <c r="VKT2" s="28"/>
      <c r="VKU2" s="28"/>
      <c r="VKV2" s="28"/>
      <c r="VKW2" s="28"/>
      <c r="VKX2" s="28"/>
      <c r="VKY2" s="28"/>
      <c r="VKZ2" s="28"/>
      <c r="VLA2" s="28"/>
      <c r="VLB2" s="28"/>
      <c r="VLC2" s="28"/>
      <c r="VLD2" s="28"/>
      <c r="VLE2" s="28"/>
      <c r="VLF2" s="28"/>
      <c r="VLG2" s="28"/>
      <c r="VLH2" s="28"/>
      <c r="VLI2" s="28"/>
      <c r="VLJ2" s="28"/>
      <c r="VLK2" s="28"/>
      <c r="VLL2" s="28"/>
      <c r="VLM2" s="28"/>
      <c r="VLN2" s="28"/>
      <c r="VLO2" s="28"/>
      <c r="VLP2" s="28"/>
      <c r="VLQ2" s="28"/>
      <c r="VLR2" s="28"/>
      <c r="VLS2" s="28"/>
      <c r="VLT2" s="28"/>
      <c r="VLU2" s="28"/>
      <c r="VLV2" s="28"/>
      <c r="VLW2" s="28"/>
      <c r="VLX2" s="28"/>
      <c r="VLY2" s="28"/>
      <c r="VLZ2" s="28"/>
      <c r="VMA2" s="28"/>
      <c r="VMB2" s="28"/>
      <c r="VMC2" s="28"/>
      <c r="VMD2" s="28"/>
      <c r="VME2" s="28"/>
      <c r="VMF2" s="28"/>
      <c r="VMG2" s="28"/>
      <c r="VMH2" s="28"/>
      <c r="VMI2" s="28"/>
      <c r="VMJ2" s="28"/>
      <c r="VMK2" s="28"/>
      <c r="VML2" s="28"/>
      <c r="VMM2" s="28"/>
      <c r="VMN2" s="28"/>
      <c r="VMO2" s="28"/>
      <c r="VMP2" s="28"/>
      <c r="VMQ2" s="28"/>
      <c r="VMR2" s="28"/>
      <c r="VMS2" s="28"/>
      <c r="VMT2" s="28"/>
      <c r="VMU2" s="28"/>
      <c r="VMV2" s="28"/>
      <c r="VMW2" s="28"/>
      <c r="VMX2" s="28"/>
      <c r="VMY2" s="28"/>
      <c r="VMZ2" s="28"/>
      <c r="VNA2" s="28"/>
      <c r="VNB2" s="28"/>
      <c r="VNC2" s="28"/>
      <c r="VND2" s="28"/>
      <c r="VNE2" s="28"/>
      <c r="VNF2" s="28"/>
      <c r="VNG2" s="28"/>
      <c r="VNH2" s="28"/>
      <c r="VNI2" s="28"/>
      <c r="VNJ2" s="28"/>
      <c r="VNK2" s="28"/>
      <c r="VNL2" s="28"/>
      <c r="VNM2" s="28"/>
      <c r="VNN2" s="28"/>
      <c r="VNO2" s="28"/>
      <c r="VNP2" s="28"/>
      <c r="VNQ2" s="28"/>
      <c r="VNR2" s="28"/>
      <c r="VNS2" s="28"/>
      <c r="VNT2" s="28"/>
      <c r="VNU2" s="28"/>
      <c r="VNV2" s="28"/>
      <c r="VNW2" s="28"/>
      <c r="VNX2" s="28"/>
      <c r="VNY2" s="28"/>
      <c r="VNZ2" s="28"/>
      <c r="VOA2" s="28"/>
      <c r="VOB2" s="28"/>
      <c r="VOC2" s="28"/>
      <c r="VOD2" s="28"/>
      <c r="VOE2" s="28"/>
      <c r="VOF2" s="28"/>
      <c r="VOG2" s="28"/>
      <c r="VOH2" s="28"/>
      <c r="VOI2" s="28"/>
      <c r="VOJ2" s="28"/>
      <c r="VOK2" s="28"/>
      <c r="VOL2" s="28"/>
      <c r="VOM2" s="28"/>
      <c r="VON2" s="28"/>
      <c r="VOO2" s="28"/>
      <c r="VOP2" s="28"/>
      <c r="VOQ2" s="28"/>
      <c r="VOR2" s="28"/>
      <c r="VOS2" s="28"/>
      <c r="VOT2" s="28"/>
      <c r="VOU2" s="28"/>
      <c r="VOV2" s="28"/>
      <c r="VOW2" s="28"/>
      <c r="VOX2" s="28"/>
      <c r="VOY2" s="28"/>
      <c r="VOZ2" s="28"/>
      <c r="VPA2" s="28"/>
      <c r="VPB2" s="28"/>
      <c r="VPC2" s="28"/>
      <c r="VPD2" s="28"/>
      <c r="VPE2" s="28"/>
      <c r="VPF2" s="28"/>
      <c r="VPG2" s="28"/>
      <c r="VPH2" s="28"/>
      <c r="VPI2" s="28"/>
      <c r="VPJ2" s="28"/>
      <c r="VPK2" s="28"/>
      <c r="VPL2" s="28"/>
      <c r="VPM2" s="28"/>
      <c r="VPN2" s="28"/>
      <c r="VPO2" s="28"/>
      <c r="VPP2" s="28"/>
      <c r="VPQ2" s="28"/>
      <c r="VPR2" s="28"/>
      <c r="VPS2" s="28"/>
      <c r="VPT2" s="28"/>
      <c r="VPU2" s="28"/>
      <c r="VPV2" s="28"/>
      <c r="VPW2" s="28"/>
      <c r="VPX2" s="28"/>
      <c r="VPY2" s="28"/>
      <c r="VPZ2" s="28"/>
      <c r="VQA2" s="28"/>
      <c r="VQB2" s="28"/>
      <c r="VQC2" s="28"/>
      <c r="VQD2" s="28"/>
      <c r="VQE2" s="28"/>
      <c r="VQF2" s="28"/>
      <c r="VQG2" s="28"/>
      <c r="VQH2" s="28"/>
      <c r="VQI2" s="28"/>
      <c r="VQJ2" s="28"/>
      <c r="VQK2" s="28"/>
      <c r="VQL2" s="28"/>
      <c r="VQM2" s="28"/>
      <c r="VQN2" s="28"/>
      <c r="VQO2" s="28"/>
      <c r="VQP2" s="28"/>
      <c r="VQQ2" s="28"/>
      <c r="VQR2" s="28"/>
      <c r="VQS2" s="28"/>
      <c r="VQT2" s="28"/>
      <c r="VQU2" s="28"/>
      <c r="VQV2" s="28"/>
      <c r="VQW2" s="28"/>
      <c r="VQX2" s="28"/>
      <c r="VQY2" s="28"/>
      <c r="VQZ2" s="28"/>
      <c r="VRA2" s="28"/>
      <c r="VRB2" s="28"/>
      <c r="VRC2" s="28"/>
      <c r="VRD2" s="28"/>
      <c r="VRE2" s="28"/>
      <c r="VRF2" s="28"/>
      <c r="VRG2" s="28"/>
      <c r="VRH2" s="28"/>
      <c r="VRI2" s="28"/>
      <c r="VRJ2" s="28"/>
      <c r="VRK2" s="28"/>
      <c r="VRL2" s="28"/>
      <c r="VRM2" s="28"/>
      <c r="VRN2" s="28"/>
      <c r="VRO2" s="28"/>
      <c r="VRP2" s="28"/>
      <c r="VRQ2" s="28"/>
      <c r="VRR2" s="28"/>
      <c r="VRS2" s="28"/>
      <c r="VRT2" s="28"/>
      <c r="VRU2" s="28"/>
      <c r="VRV2" s="28"/>
      <c r="VRW2" s="28"/>
      <c r="VRX2" s="28"/>
      <c r="VRY2" s="28"/>
      <c r="VRZ2" s="28"/>
      <c r="VSA2" s="28"/>
      <c r="VSB2" s="28"/>
      <c r="VSC2" s="28"/>
      <c r="VSD2" s="28"/>
      <c r="VSE2" s="28"/>
      <c r="VSF2" s="28"/>
      <c r="VSG2" s="28"/>
      <c r="VSH2" s="28"/>
      <c r="VSI2" s="28"/>
      <c r="VSJ2" s="28"/>
      <c r="VSK2" s="28"/>
      <c r="VSL2" s="28"/>
      <c r="VSM2" s="28"/>
      <c r="VSN2" s="28"/>
      <c r="VSO2" s="28"/>
      <c r="VSP2" s="28"/>
      <c r="VSQ2" s="28"/>
      <c r="VSR2" s="28"/>
      <c r="VSS2" s="28"/>
      <c r="VST2" s="28"/>
      <c r="VSU2" s="28"/>
      <c r="VSV2" s="28"/>
      <c r="VSW2" s="28"/>
      <c r="VSX2" s="28"/>
      <c r="VSY2" s="28"/>
      <c r="VSZ2" s="28"/>
      <c r="VTA2" s="28"/>
      <c r="VTB2" s="28"/>
      <c r="VTC2" s="28"/>
      <c r="VTD2" s="28"/>
      <c r="VTE2" s="28"/>
      <c r="VTF2" s="28"/>
      <c r="VTG2" s="28"/>
      <c r="VTH2" s="28"/>
      <c r="VTI2" s="28"/>
      <c r="VTJ2" s="28"/>
      <c r="VTK2" s="28"/>
      <c r="VTL2" s="28"/>
      <c r="VTM2" s="28"/>
      <c r="VTN2" s="28"/>
      <c r="VTO2" s="28"/>
      <c r="VTP2" s="28"/>
      <c r="VTQ2" s="28"/>
      <c r="VTR2" s="28"/>
      <c r="VTS2" s="28"/>
      <c r="VTT2" s="28"/>
      <c r="VTU2" s="28"/>
      <c r="VTV2" s="28"/>
      <c r="VTW2" s="28"/>
      <c r="VTX2" s="28"/>
      <c r="VTY2" s="28"/>
      <c r="VTZ2" s="28"/>
      <c r="VUA2" s="28"/>
      <c r="VUB2" s="28"/>
      <c r="VUC2" s="28"/>
      <c r="VUD2" s="28"/>
      <c r="VUE2" s="28"/>
      <c r="VUF2" s="28"/>
      <c r="VUG2" s="28"/>
      <c r="VUH2" s="28"/>
      <c r="VUI2" s="28"/>
      <c r="VUJ2" s="28"/>
      <c r="VUK2" s="28"/>
      <c r="VUL2" s="28"/>
      <c r="VUM2" s="28"/>
      <c r="VUN2" s="28"/>
      <c r="VUO2" s="28"/>
      <c r="VUP2" s="28"/>
      <c r="VUQ2" s="28"/>
      <c r="VUR2" s="28"/>
      <c r="VUS2" s="28"/>
      <c r="VUT2" s="28"/>
      <c r="VUU2" s="28"/>
      <c r="VUV2" s="28"/>
      <c r="VUW2" s="28"/>
      <c r="VUX2" s="28"/>
      <c r="VUY2" s="28"/>
      <c r="VUZ2" s="28"/>
      <c r="VVA2" s="28"/>
      <c r="VVB2" s="28"/>
      <c r="VVC2" s="28"/>
      <c r="VVD2" s="28"/>
      <c r="VVE2" s="28"/>
      <c r="VVF2" s="28"/>
      <c r="VVG2" s="28"/>
      <c r="VVH2" s="28"/>
      <c r="VVI2" s="28"/>
      <c r="VVJ2" s="28"/>
      <c r="VVK2" s="28"/>
      <c r="VVL2" s="28"/>
      <c r="VVM2" s="28"/>
      <c r="VVN2" s="28"/>
      <c r="VVO2" s="28"/>
      <c r="VVP2" s="28"/>
      <c r="VVQ2" s="28"/>
      <c r="VVR2" s="28"/>
      <c r="VVS2" s="28"/>
      <c r="VVT2" s="28"/>
      <c r="VVU2" s="28"/>
      <c r="VVV2" s="28"/>
      <c r="VVW2" s="28"/>
      <c r="VVX2" s="28"/>
      <c r="VVY2" s="28"/>
      <c r="VVZ2" s="28"/>
      <c r="VWA2" s="28"/>
      <c r="VWB2" s="28"/>
      <c r="VWC2" s="28"/>
      <c r="VWD2" s="28"/>
      <c r="VWE2" s="28"/>
      <c r="VWF2" s="28"/>
      <c r="VWG2" s="28"/>
      <c r="VWH2" s="28"/>
      <c r="VWI2" s="28"/>
      <c r="VWJ2" s="28"/>
      <c r="VWK2" s="28"/>
      <c r="VWL2" s="28"/>
      <c r="VWM2" s="28"/>
      <c r="VWN2" s="28"/>
      <c r="VWO2" s="28"/>
      <c r="VWP2" s="28"/>
      <c r="VWQ2" s="28"/>
      <c r="VWR2" s="28"/>
      <c r="VWS2" s="28"/>
      <c r="VWT2" s="28"/>
      <c r="VWU2" s="28"/>
      <c r="VWV2" s="28"/>
      <c r="VWW2" s="28"/>
      <c r="VWX2" s="28"/>
      <c r="VWY2" s="28"/>
      <c r="VWZ2" s="28"/>
      <c r="VXA2" s="28"/>
      <c r="VXB2" s="28"/>
      <c r="VXC2" s="28"/>
      <c r="VXD2" s="28"/>
      <c r="VXE2" s="28"/>
      <c r="VXF2" s="28"/>
      <c r="VXG2" s="28"/>
      <c r="VXH2" s="28"/>
      <c r="VXI2" s="28"/>
      <c r="VXJ2" s="28"/>
      <c r="VXK2" s="28"/>
      <c r="VXL2" s="28"/>
      <c r="VXM2" s="28"/>
      <c r="VXN2" s="28"/>
      <c r="VXO2" s="28"/>
      <c r="VXP2" s="28"/>
      <c r="VXQ2" s="28"/>
      <c r="VXR2" s="28"/>
      <c r="VXS2" s="28"/>
      <c r="VXT2" s="28"/>
      <c r="VXU2" s="28"/>
      <c r="VXV2" s="28"/>
      <c r="VXW2" s="28"/>
      <c r="VXX2" s="28"/>
      <c r="VXY2" s="28"/>
      <c r="VXZ2" s="28"/>
      <c r="VYA2" s="28"/>
      <c r="VYB2" s="28"/>
      <c r="VYC2" s="28"/>
      <c r="VYD2" s="28"/>
      <c r="VYE2" s="28"/>
      <c r="VYF2" s="28"/>
      <c r="VYG2" s="28"/>
      <c r="VYH2" s="28"/>
      <c r="VYI2" s="28"/>
      <c r="VYJ2" s="28"/>
      <c r="VYK2" s="28"/>
      <c r="VYL2" s="28"/>
      <c r="VYM2" s="28"/>
      <c r="VYN2" s="28"/>
      <c r="VYO2" s="28"/>
      <c r="VYP2" s="28"/>
      <c r="VYQ2" s="28"/>
      <c r="VYR2" s="28"/>
      <c r="VYS2" s="28"/>
      <c r="VYT2" s="28"/>
      <c r="VYU2" s="28"/>
      <c r="VYV2" s="28"/>
      <c r="VYW2" s="28"/>
      <c r="VYX2" s="28"/>
      <c r="VYY2" s="28"/>
      <c r="VYZ2" s="28"/>
      <c r="VZA2" s="28"/>
      <c r="VZB2" s="28"/>
      <c r="VZC2" s="28"/>
      <c r="VZD2" s="28"/>
      <c r="VZE2" s="28"/>
      <c r="VZF2" s="28"/>
      <c r="VZG2" s="28"/>
      <c r="VZH2" s="28"/>
      <c r="VZI2" s="28"/>
      <c r="VZJ2" s="28"/>
      <c r="VZK2" s="28"/>
      <c r="VZL2" s="28"/>
      <c r="VZM2" s="28"/>
      <c r="VZN2" s="28"/>
      <c r="VZO2" s="28"/>
      <c r="VZP2" s="28"/>
      <c r="VZQ2" s="28"/>
      <c r="VZR2" s="28"/>
      <c r="VZS2" s="28"/>
      <c r="VZT2" s="28"/>
      <c r="VZU2" s="28"/>
      <c r="VZV2" s="28"/>
      <c r="VZW2" s="28"/>
      <c r="VZX2" s="28"/>
      <c r="VZY2" s="28"/>
      <c r="VZZ2" s="28"/>
      <c r="WAA2" s="28"/>
      <c r="WAB2" s="28"/>
      <c r="WAC2" s="28"/>
      <c r="WAD2" s="28"/>
      <c r="WAE2" s="28"/>
      <c r="WAF2" s="28"/>
      <c r="WAG2" s="28"/>
      <c r="WAH2" s="28"/>
      <c r="WAI2" s="28"/>
      <c r="WAJ2" s="28"/>
      <c r="WAK2" s="28"/>
      <c r="WAL2" s="28"/>
      <c r="WAM2" s="28"/>
      <c r="WAN2" s="28"/>
      <c r="WAO2" s="28"/>
      <c r="WAP2" s="28"/>
      <c r="WAQ2" s="28"/>
      <c r="WAR2" s="28"/>
      <c r="WAS2" s="28"/>
      <c r="WAT2" s="28"/>
      <c r="WAU2" s="28"/>
      <c r="WAV2" s="28"/>
      <c r="WAW2" s="28"/>
      <c r="WAX2" s="28"/>
      <c r="WAY2" s="28"/>
      <c r="WAZ2" s="28"/>
      <c r="WBA2" s="28"/>
      <c r="WBB2" s="28"/>
      <c r="WBC2" s="28"/>
      <c r="WBD2" s="28"/>
      <c r="WBE2" s="28"/>
      <c r="WBF2" s="28"/>
      <c r="WBG2" s="28"/>
      <c r="WBH2" s="28"/>
      <c r="WBI2" s="28"/>
      <c r="WBJ2" s="28"/>
      <c r="WBK2" s="28"/>
      <c r="WBL2" s="28"/>
      <c r="WBM2" s="28"/>
      <c r="WBN2" s="28"/>
      <c r="WBO2" s="28"/>
      <c r="WBP2" s="28"/>
      <c r="WBQ2" s="28"/>
      <c r="WBR2" s="28"/>
      <c r="WBS2" s="28"/>
      <c r="WBT2" s="28"/>
      <c r="WBU2" s="28"/>
      <c r="WBV2" s="28"/>
      <c r="WBW2" s="28"/>
      <c r="WBX2" s="28"/>
      <c r="WBY2" s="28"/>
      <c r="WBZ2" s="28"/>
      <c r="WCA2" s="28"/>
      <c r="WCB2" s="28"/>
      <c r="WCC2" s="28"/>
      <c r="WCD2" s="28"/>
      <c r="WCE2" s="28"/>
      <c r="WCF2" s="28"/>
      <c r="WCG2" s="28"/>
      <c r="WCH2" s="28"/>
      <c r="WCI2" s="28"/>
      <c r="WCJ2" s="28"/>
      <c r="WCK2" s="28"/>
      <c r="WCL2" s="28"/>
      <c r="WCM2" s="28"/>
      <c r="WCN2" s="28"/>
      <c r="WCO2" s="28"/>
      <c r="WCP2" s="28"/>
      <c r="WCQ2" s="28"/>
      <c r="WCR2" s="28"/>
      <c r="WCS2" s="28"/>
      <c r="WCT2" s="28"/>
      <c r="WCU2" s="28"/>
      <c r="WCV2" s="28"/>
      <c r="WCW2" s="28"/>
      <c r="WCX2" s="28"/>
      <c r="WCY2" s="28"/>
      <c r="WCZ2" s="28"/>
      <c r="WDA2" s="28"/>
      <c r="WDB2" s="28"/>
      <c r="WDC2" s="28"/>
      <c r="WDD2" s="28"/>
      <c r="WDE2" s="28"/>
      <c r="WDF2" s="28"/>
      <c r="WDG2" s="28"/>
      <c r="WDH2" s="28"/>
      <c r="WDI2" s="28"/>
      <c r="WDJ2" s="28"/>
      <c r="WDK2" s="28"/>
      <c r="WDL2" s="28"/>
      <c r="WDM2" s="28"/>
      <c r="WDN2" s="28"/>
      <c r="WDO2" s="28"/>
      <c r="WDP2" s="28"/>
      <c r="WDQ2" s="28"/>
      <c r="WDR2" s="28"/>
      <c r="WDS2" s="28"/>
      <c r="WDT2" s="28"/>
      <c r="WDU2" s="28"/>
      <c r="WDV2" s="28"/>
      <c r="WDW2" s="28"/>
      <c r="WDX2" s="28"/>
      <c r="WDY2" s="28"/>
      <c r="WDZ2" s="28"/>
      <c r="WEA2" s="28"/>
      <c r="WEB2" s="28"/>
      <c r="WEC2" s="28"/>
      <c r="WED2" s="28"/>
      <c r="WEE2" s="28"/>
      <c r="WEF2" s="28"/>
      <c r="WEG2" s="28"/>
      <c r="WEH2" s="28"/>
      <c r="WEI2" s="28"/>
      <c r="WEJ2" s="28"/>
      <c r="WEK2" s="28"/>
      <c r="WEL2" s="28"/>
      <c r="WEM2" s="28"/>
      <c r="WEN2" s="28"/>
      <c r="WEO2" s="28"/>
      <c r="WEP2" s="28"/>
      <c r="WEQ2" s="28"/>
      <c r="WER2" s="28"/>
      <c r="WES2" s="28"/>
      <c r="WET2" s="28"/>
      <c r="WEU2" s="28"/>
      <c r="WEV2" s="28"/>
      <c r="WEW2" s="28"/>
      <c r="WEX2" s="28"/>
      <c r="WEY2" s="28"/>
      <c r="WEZ2" s="28"/>
      <c r="WFA2" s="28"/>
      <c r="WFB2" s="28"/>
      <c r="WFC2" s="28"/>
      <c r="WFD2" s="28"/>
      <c r="WFE2" s="28"/>
      <c r="WFF2" s="28"/>
      <c r="WFG2" s="28"/>
      <c r="WFH2" s="28"/>
      <c r="WFI2" s="28"/>
      <c r="WFJ2" s="28"/>
      <c r="WFK2" s="28"/>
      <c r="WFL2" s="28"/>
      <c r="WFM2" s="28"/>
      <c r="WFN2" s="28"/>
      <c r="WFO2" s="28"/>
      <c r="WFP2" s="28"/>
      <c r="WFQ2" s="28"/>
      <c r="WFR2" s="28"/>
      <c r="WFS2" s="28"/>
      <c r="WFT2" s="28"/>
      <c r="WFU2" s="28"/>
      <c r="WFV2" s="28"/>
      <c r="WFW2" s="28"/>
      <c r="WFX2" s="28"/>
      <c r="WFY2" s="28"/>
      <c r="WFZ2" s="28"/>
      <c r="WGA2" s="28"/>
      <c r="WGB2" s="28"/>
      <c r="WGC2" s="28"/>
      <c r="WGD2" s="28"/>
      <c r="WGE2" s="28"/>
      <c r="WGF2" s="28"/>
      <c r="WGG2" s="28"/>
      <c r="WGH2" s="28"/>
      <c r="WGI2" s="28"/>
      <c r="WGJ2" s="28"/>
      <c r="WGK2" s="28"/>
      <c r="WGL2" s="28"/>
      <c r="WGM2" s="28"/>
      <c r="WGN2" s="28"/>
      <c r="WGO2" s="28"/>
      <c r="WGP2" s="28"/>
      <c r="WGQ2" s="28"/>
      <c r="WGR2" s="28"/>
      <c r="WGS2" s="28"/>
      <c r="WGT2" s="28"/>
      <c r="WGU2" s="28"/>
      <c r="WGV2" s="28"/>
      <c r="WGW2" s="28"/>
      <c r="WGX2" s="28"/>
      <c r="WGY2" s="28"/>
      <c r="WGZ2" s="28"/>
      <c r="WHA2" s="28"/>
      <c r="WHB2" s="28"/>
      <c r="WHC2" s="28"/>
      <c r="WHD2" s="28"/>
      <c r="WHE2" s="28"/>
      <c r="WHF2" s="28"/>
      <c r="WHG2" s="28"/>
      <c r="WHH2" s="28"/>
      <c r="WHI2" s="28"/>
      <c r="WHJ2" s="28"/>
      <c r="WHK2" s="28"/>
      <c r="WHL2" s="28"/>
      <c r="WHM2" s="28"/>
      <c r="WHN2" s="28"/>
      <c r="WHO2" s="28"/>
      <c r="WHP2" s="28"/>
      <c r="WHQ2" s="28"/>
      <c r="WHR2" s="28"/>
      <c r="WHS2" s="28"/>
      <c r="WHT2" s="28"/>
      <c r="WHU2" s="28"/>
      <c r="WHV2" s="28"/>
      <c r="WHW2" s="28"/>
      <c r="WHX2" s="28"/>
      <c r="WHY2" s="28"/>
      <c r="WHZ2" s="28"/>
      <c r="WIA2" s="28"/>
      <c r="WIB2" s="28"/>
      <c r="WIC2" s="28"/>
      <c r="WID2" s="28"/>
      <c r="WIE2" s="28"/>
      <c r="WIF2" s="28"/>
      <c r="WIG2" s="28"/>
      <c r="WIH2" s="28"/>
      <c r="WII2" s="28"/>
      <c r="WIJ2" s="28"/>
      <c r="WIK2" s="28"/>
      <c r="WIL2" s="28"/>
      <c r="WIM2" s="28"/>
      <c r="WIN2" s="28"/>
      <c r="WIO2" s="28"/>
      <c r="WIP2" s="28"/>
      <c r="WIQ2" s="28"/>
      <c r="WIR2" s="28"/>
      <c r="WIS2" s="28"/>
      <c r="WIT2" s="28"/>
      <c r="WIU2" s="28"/>
      <c r="WIV2" s="28"/>
      <c r="WIW2" s="28"/>
      <c r="WIX2" s="28"/>
      <c r="WIY2" s="28"/>
      <c r="WIZ2" s="28"/>
      <c r="WJA2" s="28"/>
      <c r="WJB2" s="28"/>
      <c r="WJC2" s="28"/>
      <c r="WJD2" s="28"/>
      <c r="WJE2" s="28"/>
      <c r="WJF2" s="28"/>
      <c r="WJG2" s="28"/>
      <c r="WJH2" s="28"/>
      <c r="WJI2" s="28"/>
      <c r="WJJ2" s="28"/>
      <c r="WJK2" s="28"/>
      <c r="WJL2" s="28"/>
      <c r="WJM2" s="28"/>
      <c r="WJN2" s="28"/>
      <c r="WJO2" s="28"/>
      <c r="WJP2" s="28"/>
      <c r="WJQ2" s="28"/>
      <c r="WJR2" s="28"/>
      <c r="WJS2" s="28"/>
      <c r="WJT2" s="28"/>
      <c r="WJU2" s="28"/>
      <c r="WJV2" s="28"/>
      <c r="WJW2" s="28"/>
      <c r="WJX2" s="28"/>
      <c r="WJY2" s="28"/>
      <c r="WJZ2" s="28"/>
      <c r="WKA2" s="28"/>
      <c r="WKB2" s="28"/>
      <c r="WKC2" s="28"/>
      <c r="WKD2" s="28"/>
      <c r="WKE2" s="28"/>
      <c r="WKF2" s="28"/>
      <c r="WKG2" s="28"/>
      <c r="WKH2" s="28"/>
      <c r="WKI2" s="28"/>
      <c r="WKJ2" s="28"/>
      <c r="WKK2" s="28"/>
      <c r="WKL2" s="28"/>
      <c r="WKM2" s="28"/>
      <c r="WKN2" s="28"/>
      <c r="WKO2" s="28"/>
      <c r="WKP2" s="28"/>
      <c r="WKQ2" s="28"/>
      <c r="WKR2" s="28"/>
      <c r="WKS2" s="28"/>
      <c r="WKT2" s="28"/>
      <c r="WKU2" s="28"/>
      <c r="WKV2" s="28"/>
      <c r="WKW2" s="28"/>
      <c r="WKX2" s="28"/>
      <c r="WKY2" s="28"/>
      <c r="WKZ2" s="28"/>
      <c r="WLA2" s="28"/>
      <c r="WLB2" s="28"/>
      <c r="WLC2" s="28"/>
      <c r="WLD2" s="28"/>
      <c r="WLE2" s="28"/>
      <c r="WLF2" s="28"/>
      <c r="WLG2" s="28"/>
      <c r="WLH2" s="28"/>
      <c r="WLI2" s="28"/>
      <c r="WLJ2" s="28"/>
      <c r="WLK2" s="28"/>
      <c r="WLL2" s="28"/>
      <c r="WLM2" s="28"/>
      <c r="WLN2" s="28"/>
      <c r="WLO2" s="28"/>
      <c r="WLP2" s="28"/>
      <c r="WLQ2" s="28"/>
      <c r="WLR2" s="28"/>
      <c r="WLS2" s="28"/>
      <c r="WLT2" s="28"/>
      <c r="WLU2" s="28"/>
      <c r="WLV2" s="28"/>
      <c r="WLW2" s="28"/>
      <c r="WLX2" s="28"/>
      <c r="WLY2" s="28"/>
      <c r="WLZ2" s="28"/>
      <c r="WMA2" s="28"/>
      <c r="WMB2" s="28"/>
      <c r="WMC2" s="28"/>
      <c r="WMD2" s="28"/>
      <c r="WME2" s="28"/>
      <c r="WMF2" s="28"/>
      <c r="WMG2" s="28"/>
      <c r="WMH2" s="28"/>
      <c r="WMI2" s="28"/>
      <c r="WMJ2" s="28"/>
      <c r="WMK2" s="28"/>
      <c r="WML2" s="28"/>
      <c r="WMM2" s="28"/>
      <c r="WMN2" s="28"/>
      <c r="WMO2" s="28"/>
      <c r="WMP2" s="28"/>
      <c r="WMQ2" s="28"/>
      <c r="WMR2" s="28"/>
      <c r="WMS2" s="28"/>
      <c r="WMT2" s="28"/>
      <c r="WMU2" s="28"/>
      <c r="WMV2" s="28"/>
      <c r="WMW2" s="28"/>
      <c r="WMX2" s="28"/>
      <c r="WMY2" s="28"/>
      <c r="WMZ2" s="28"/>
      <c r="WNA2" s="28"/>
      <c r="WNB2" s="28"/>
      <c r="WNC2" s="28"/>
      <c r="WND2" s="28"/>
      <c r="WNE2" s="28"/>
      <c r="WNF2" s="28"/>
      <c r="WNG2" s="28"/>
      <c r="WNH2" s="28"/>
      <c r="WNI2" s="28"/>
      <c r="WNJ2" s="28"/>
      <c r="WNK2" s="28"/>
      <c r="WNL2" s="28"/>
      <c r="WNM2" s="28"/>
      <c r="WNN2" s="28"/>
      <c r="WNO2" s="28"/>
      <c r="WNP2" s="28"/>
      <c r="WNQ2" s="28"/>
      <c r="WNR2" s="28"/>
      <c r="WNS2" s="28"/>
      <c r="WNT2" s="28"/>
      <c r="WNU2" s="28"/>
      <c r="WNV2" s="28"/>
      <c r="WNW2" s="28"/>
      <c r="WNX2" s="28"/>
      <c r="WNY2" s="28"/>
      <c r="WNZ2" s="28"/>
      <c r="WOA2" s="28"/>
      <c r="WOB2" s="28"/>
      <c r="WOC2" s="28"/>
      <c r="WOD2" s="28"/>
      <c r="WOE2" s="28"/>
      <c r="WOF2" s="28"/>
      <c r="WOG2" s="28"/>
      <c r="WOH2" s="28"/>
      <c r="WOI2" s="28"/>
      <c r="WOJ2" s="28"/>
      <c r="WOK2" s="28"/>
      <c r="WOL2" s="28"/>
      <c r="WOM2" s="28"/>
      <c r="WON2" s="28"/>
      <c r="WOO2" s="28"/>
      <c r="WOP2" s="28"/>
      <c r="WOQ2" s="28"/>
      <c r="WOR2" s="28"/>
      <c r="WOS2" s="28"/>
      <c r="WOT2" s="28"/>
      <c r="WOU2" s="28"/>
      <c r="WOV2" s="28"/>
      <c r="WOW2" s="28"/>
      <c r="WOX2" s="28"/>
      <c r="WOY2" s="28"/>
      <c r="WOZ2" s="28"/>
      <c r="WPA2" s="28"/>
      <c r="WPB2" s="28"/>
      <c r="WPC2" s="28"/>
      <c r="WPD2" s="28"/>
      <c r="WPE2" s="28"/>
      <c r="WPF2" s="28"/>
      <c r="WPG2" s="28"/>
      <c r="WPH2" s="28"/>
      <c r="WPI2" s="28"/>
      <c r="WPJ2" s="28"/>
      <c r="WPK2" s="28"/>
      <c r="WPL2" s="28"/>
      <c r="WPM2" s="28"/>
      <c r="WPN2" s="28"/>
      <c r="WPO2" s="28"/>
      <c r="WPP2" s="28"/>
      <c r="WPQ2" s="28"/>
      <c r="WPR2" s="28"/>
      <c r="WPS2" s="28"/>
      <c r="WPT2" s="28"/>
      <c r="WPU2" s="28"/>
      <c r="WPV2" s="28"/>
      <c r="WPW2" s="28"/>
      <c r="WPX2" s="28"/>
      <c r="WPY2" s="28"/>
      <c r="WPZ2" s="28"/>
      <c r="WQA2" s="28"/>
      <c r="WQB2" s="28"/>
      <c r="WQC2" s="28"/>
      <c r="WQD2" s="28"/>
      <c r="WQE2" s="28"/>
      <c r="WQF2" s="28"/>
      <c r="WQG2" s="28"/>
      <c r="WQH2" s="28"/>
      <c r="WQI2" s="28"/>
      <c r="WQJ2" s="28"/>
      <c r="WQK2" s="28"/>
      <c r="WQL2" s="28"/>
      <c r="WQM2" s="28"/>
      <c r="WQN2" s="28"/>
      <c r="WQO2" s="28"/>
      <c r="WQP2" s="28"/>
      <c r="WQQ2" s="28"/>
      <c r="WQR2" s="28"/>
      <c r="WQS2" s="28"/>
      <c r="WQT2" s="28"/>
      <c r="WQU2" s="28"/>
      <c r="WQV2" s="28"/>
      <c r="WQW2" s="28"/>
      <c r="WQX2" s="28"/>
      <c r="WQY2" s="28"/>
      <c r="WQZ2" s="28"/>
      <c r="WRA2" s="28"/>
      <c r="WRB2" s="28"/>
      <c r="WRC2" s="28"/>
      <c r="WRD2" s="28"/>
      <c r="WRE2" s="28"/>
      <c r="WRF2" s="28"/>
      <c r="WRG2" s="28"/>
      <c r="WRH2" s="28"/>
      <c r="WRI2" s="28"/>
      <c r="WRJ2" s="28"/>
      <c r="WRK2" s="28"/>
      <c r="WRL2" s="28"/>
      <c r="WRM2" s="28"/>
      <c r="WRN2" s="28"/>
      <c r="WRO2" s="28"/>
      <c r="WRP2" s="28"/>
      <c r="WRQ2" s="28"/>
      <c r="WRR2" s="28"/>
      <c r="WRS2" s="28"/>
      <c r="WRT2" s="28"/>
      <c r="WRU2" s="28"/>
      <c r="WRV2" s="28"/>
      <c r="WRW2" s="28"/>
      <c r="WRX2" s="28"/>
      <c r="WRY2" s="28"/>
      <c r="WRZ2" s="28"/>
      <c r="WSA2" s="28"/>
      <c r="WSB2" s="28"/>
      <c r="WSC2" s="28"/>
      <c r="WSD2" s="28"/>
      <c r="WSE2" s="28"/>
      <c r="WSF2" s="28"/>
      <c r="WSG2" s="28"/>
      <c r="WSH2" s="28"/>
      <c r="WSI2" s="28"/>
      <c r="WSJ2" s="28"/>
      <c r="WSK2" s="28"/>
      <c r="WSL2" s="28"/>
      <c r="WSM2" s="28"/>
      <c r="WSN2" s="28"/>
      <c r="WSO2" s="28"/>
      <c r="WSP2" s="28"/>
      <c r="WSQ2" s="28"/>
      <c r="WSR2" s="28"/>
      <c r="WSS2" s="28"/>
      <c r="WST2" s="28"/>
      <c r="WSU2" s="28"/>
      <c r="WSV2" s="28"/>
      <c r="WSW2" s="28"/>
      <c r="WSX2" s="28"/>
      <c r="WSY2" s="28"/>
      <c r="WSZ2" s="28"/>
      <c r="WTA2" s="28"/>
      <c r="WTB2" s="28"/>
      <c r="WTC2" s="28"/>
      <c r="WTD2" s="28"/>
      <c r="WTE2" s="28"/>
      <c r="WTF2" s="28"/>
      <c r="WTG2" s="28"/>
      <c r="WTH2" s="28"/>
      <c r="WTI2" s="28"/>
      <c r="WTJ2" s="28"/>
      <c r="WTK2" s="28"/>
      <c r="WTL2" s="28"/>
      <c r="WTM2" s="28"/>
      <c r="WTN2" s="28"/>
      <c r="WTO2" s="28"/>
      <c r="WTP2" s="28"/>
      <c r="WTQ2" s="28"/>
      <c r="WTR2" s="28"/>
      <c r="WTS2" s="28"/>
      <c r="WTT2" s="28"/>
      <c r="WTU2" s="28"/>
      <c r="WTV2" s="28"/>
      <c r="WTW2" s="28"/>
      <c r="WTX2" s="28"/>
      <c r="WTY2" s="28"/>
      <c r="WTZ2" s="28"/>
      <c r="WUA2" s="28"/>
      <c r="WUB2" s="28"/>
      <c r="WUC2" s="28"/>
      <c r="WUD2" s="28"/>
      <c r="WUE2" s="28"/>
      <c r="WUF2" s="28"/>
      <c r="WUG2" s="28"/>
      <c r="WUH2" s="28"/>
      <c r="WUI2" s="28"/>
      <c r="WUJ2" s="28"/>
      <c r="WUK2" s="28"/>
      <c r="WUL2" s="28"/>
      <c r="WUM2" s="28"/>
      <c r="WUN2" s="28"/>
      <c r="WUO2" s="28"/>
      <c r="WUP2" s="28"/>
      <c r="WUQ2" s="28"/>
      <c r="WUR2" s="28"/>
      <c r="WUS2" s="28"/>
      <c r="WUT2" s="28"/>
      <c r="WUU2" s="28"/>
      <c r="WUV2" s="28"/>
      <c r="WUW2" s="28"/>
      <c r="WUX2" s="28"/>
      <c r="WUY2" s="28"/>
      <c r="WUZ2" s="28"/>
      <c r="WVA2" s="28"/>
      <c r="WVB2" s="28"/>
      <c r="WVC2" s="28"/>
      <c r="WVD2" s="28"/>
      <c r="WVE2" s="28"/>
      <c r="WVF2" s="28"/>
      <c r="WVG2" s="28"/>
      <c r="WVH2" s="28"/>
      <c r="WVI2" s="28"/>
      <c r="WVJ2" s="28"/>
      <c r="WVK2" s="28"/>
      <c r="WVL2" s="28"/>
      <c r="WVM2" s="28"/>
      <c r="WVN2" s="28"/>
      <c r="WVO2" s="28"/>
      <c r="WVP2" s="28"/>
      <c r="WVQ2" s="28"/>
      <c r="WVR2" s="28"/>
      <c r="WVS2" s="28"/>
      <c r="WVT2" s="28"/>
      <c r="WVU2" s="28"/>
      <c r="WVV2" s="28"/>
      <c r="WVW2" s="28"/>
      <c r="WVX2" s="28"/>
      <c r="WVY2" s="28"/>
      <c r="WVZ2" s="28"/>
      <c r="WWA2" s="28"/>
      <c r="WWB2" s="28"/>
      <c r="WWC2" s="28"/>
      <c r="WWD2" s="28"/>
      <c r="WWE2" s="28"/>
      <c r="WWF2" s="28"/>
      <c r="WWG2" s="28"/>
      <c r="WWH2" s="28"/>
      <c r="WWI2" s="28"/>
      <c r="WWJ2" s="28"/>
      <c r="WWK2" s="28"/>
      <c r="WWL2" s="28"/>
      <c r="WWM2" s="28"/>
      <c r="WWN2" s="28"/>
      <c r="WWO2" s="28"/>
      <c r="WWP2" s="28"/>
      <c r="WWQ2" s="28"/>
      <c r="WWR2" s="28"/>
      <c r="WWS2" s="28"/>
      <c r="WWT2" s="28"/>
      <c r="WWU2" s="28"/>
      <c r="WWV2" s="28"/>
      <c r="WWW2" s="28"/>
      <c r="WWX2" s="28"/>
      <c r="WWY2" s="28"/>
      <c r="WWZ2" s="28"/>
      <c r="WXA2" s="28"/>
      <c r="WXB2" s="28"/>
      <c r="WXC2" s="28"/>
      <c r="WXD2" s="28"/>
      <c r="WXE2" s="28"/>
      <c r="WXF2" s="28"/>
      <c r="WXG2" s="28"/>
      <c r="WXH2" s="28"/>
      <c r="WXI2" s="28"/>
      <c r="WXJ2" s="28"/>
      <c r="WXK2" s="28"/>
      <c r="WXL2" s="28"/>
      <c r="WXM2" s="28"/>
      <c r="WXN2" s="28"/>
      <c r="WXO2" s="28"/>
      <c r="WXP2" s="28"/>
      <c r="WXQ2" s="28"/>
      <c r="WXR2" s="28"/>
      <c r="WXS2" s="28"/>
      <c r="WXT2" s="28"/>
      <c r="WXU2" s="28"/>
      <c r="WXV2" s="28"/>
      <c r="WXW2" s="28"/>
      <c r="WXX2" s="28"/>
      <c r="WXY2" s="28"/>
      <c r="WXZ2" s="28"/>
      <c r="WYA2" s="28"/>
      <c r="WYB2" s="28"/>
      <c r="WYC2" s="28"/>
      <c r="WYD2" s="28"/>
      <c r="WYE2" s="28"/>
      <c r="WYF2" s="28"/>
      <c r="WYG2" s="28"/>
      <c r="WYH2" s="28"/>
      <c r="WYI2" s="28"/>
      <c r="WYJ2" s="28"/>
      <c r="WYK2" s="28"/>
      <c r="WYL2" s="28"/>
      <c r="WYM2" s="28"/>
      <c r="WYN2" s="28"/>
      <c r="WYO2" s="28"/>
      <c r="WYP2" s="28"/>
      <c r="WYQ2" s="28"/>
      <c r="WYR2" s="28"/>
      <c r="WYS2" s="28"/>
      <c r="WYT2" s="28"/>
      <c r="WYU2" s="28"/>
      <c r="WYV2" s="28"/>
      <c r="WYW2" s="28"/>
      <c r="WYX2" s="28"/>
      <c r="WYY2" s="28"/>
      <c r="WYZ2" s="28"/>
      <c r="WZA2" s="28"/>
      <c r="WZB2" s="28"/>
      <c r="WZC2" s="28"/>
      <c r="WZD2" s="28"/>
      <c r="WZE2" s="28"/>
      <c r="WZF2" s="28"/>
      <c r="WZG2" s="28"/>
      <c r="WZH2" s="28"/>
      <c r="WZI2" s="28"/>
      <c r="WZJ2" s="28"/>
      <c r="WZK2" s="28"/>
      <c r="WZL2" s="28"/>
      <c r="WZM2" s="28"/>
      <c r="WZN2" s="28"/>
      <c r="WZO2" s="28"/>
      <c r="WZP2" s="28"/>
      <c r="WZQ2" s="28"/>
      <c r="WZR2" s="28"/>
      <c r="WZS2" s="28"/>
      <c r="WZT2" s="28"/>
      <c r="WZU2" s="28"/>
      <c r="WZV2" s="28"/>
      <c r="WZW2" s="28"/>
      <c r="WZX2" s="28"/>
      <c r="WZY2" s="28"/>
      <c r="WZZ2" s="28"/>
      <c r="XAA2" s="28"/>
      <c r="XAB2" s="28"/>
      <c r="XAC2" s="28"/>
      <c r="XAD2" s="28"/>
      <c r="XAE2" s="28"/>
      <c r="XAF2" s="28"/>
      <c r="XAG2" s="28"/>
      <c r="XAH2" s="28"/>
      <c r="XAI2" s="28"/>
      <c r="XAJ2" s="28"/>
      <c r="XAK2" s="28"/>
      <c r="XAL2" s="28"/>
      <c r="XAM2" s="28"/>
      <c r="XAN2" s="28"/>
      <c r="XAO2" s="28"/>
      <c r="XAP2" s="28"/>
      <c r="XAQ2" s="28"/>
      <c r="XAR2" s="28"/>
      <c r="XAS2" s="28"/>
      <c r="XAT2" s="28"/>
      <c r="XAU2" s="28"/>
      <c r="XAV2" s="28"/>
      <c r="XAW2" s="28"/>
      <c r="XAX2" s="28"/>
      <c r="XAY2" s="28"/>
      <c r="XAZ2" s="28"/>
      <c r="XBA2" s="28"/>
      <c r="XBB2" s="28"/>
      <c r="XBC2" s="28"/>
      <c r="XBD2" s="28"/>
      <c r="XBE2" s="28"/>
      <c r="XBF2" s="28"/>
      <c r="XBG2" s="28"/>
      <c r="XBH2" s="28"/>
      <c r="XBI2" s="28"/>
      <c r="XBJ2" s="28"/>
      <c r="XBK2" s="28"/>
      <c r="XBL2" s="28"/>
      <c r="XBM2" s="28"/>
      <c r="XBN2" s="28"/>
      <c r="XBO2" s="28"/>
      <c r="XBP2" s="28"/>
      <c r="XBQ2" s="28"/>
      <c r="XBR2" s="28"/>
      <c r="XBS2" s="28"/>
      <c r="XBT2" s="28"/>
      <c r="XBU2" s="28"/>
      <c r="XBV2" s="28"/>
      <c r="XBW2" s="28"/>
      <c r="XBX2" s="28"/>
      <c r="XBY2" s="28"/>
      <c r="XBZ2" s="28"/>
      <c r="XCA2" s="28"/>
      <c r="XCB2" s="28"/>
      <c r="XCC2" s="28"/>
      <c r="XCD2" s="28"/>
      <c r="XCE2" s="28"/>
      <c r="XCF2" s="28"/>
      <c r="XCG2" s="28"/>
      <c r="XCH2" s="28"/>
      <c r="XCI2" s="28"/>
      <c r="XCJ2" s="28"/>
      <c r="XCK2" s="28"/>
      <c r="XCL2" s="28"/>
      <c r="XCM2" s="28"/>
      <c r="XCN2" s="28"/>
      <c r="XCO2" s="28"/>
      <c r="XCP2" s="28"/>
      <c r="XCQ2" s="28"/>
      <c r="XCR2" s="28"/>
      <c r="XCS2" s="28"/>
      <c r="XCT2" s="28"/>
      <c r="XCU2" s="28"/>
      <c r="XCV2" s="28"/>
      <c r="XCW2" s="28"/>
      <c r="XCX2" s="28"/>
      <c r="XCY2" s="28"/>
      <c r="XCZ2" s="28"/>
      <c r="XDA2" s="28"/>
      <c r="XDB2" s="28"/>
      <c r="XDC2" s="28"/>
      <c r="XDD2" s="28"/>
      <c r="XDE2" s="28"/>
      <c r="XDF2" s="28"/>
      <c r="XDG2" s="28"/>
      <c r="XDH2" s="28"/>
      <c r="XDI2" s="28"/>
      <c r="XDJ2" s="28"/>
      <c r="XDK2" s="28"/>
      <c r="XDL2" s="28"/>
      <c r="XDM2" s="28"/>
      <c r="XDN2" s="28"/>
      <c r="XDO2" s="28"/>
      <c r="XDP2" s="28"/>
      <c r="XDQ2" s="28"/>
      <c r="XDR2" s="28"/>
      <c r="XDS2" s="28"/>
      <c r="XDT2" s="28"/>
      <c r="XDU2" s="28"/>
      <c r="XDV2" s="28"/>
      <c r="XDW2" s="28"/>
      <c r="XDX2" s="28"/>
      <c r="XDY2" s="28"/>
      <c r="XDZ2" s="28"/>
      <c r="XEA2" s="28"/>
      <c r="XEB2" s="28"/>
      <c r="XEC2" s="28"/>
      <c r="XED2" s="28"/>
      <c r="XEE2" s="28"/>
      <c r="XEF2" s="28"/>
      <c r="XEG2" s="28"/>
      <c r="XEH2" s="28"/>
      <c r="XEI2" s="28"/>
      <c r="XEJ2" s="28"/>
      <c r="XEK2" s="28"/>
      <c r="XEL2" s="28"/>
      <c r="XEM2" s="28"/>
      <c r="XEN2" s="28"/>
      <c r="XEO2" s="28"/>
      <c r="XEP2" s="28"/>
      <c r="XEQ2" s="28"/>
      <c r="XER2" s="28"/>
      <c r="XES2" s="28"/>
      <c r="XET2" s="28"/>
      <c r="XEU2" s="28"/>
    </row>
    <row r="3" spans="1:16376" ht="7.35" customHeight="1" thickTop="1" thickBot="1" x14ac:dyDescent="0.3"/>
    <row r="4" spans="1:16376" ht="21.6" thickTop="1" x14ac:dyDescent="0.25"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spans="1:16376" ht="52.95" customHeight="1" thickBot="1" x14ac:dyDescent="0.3">
      <c r="D5" s="530" t="s">
        <v>126</v>
      </c>
      <c r="E5" s="530" t="s">
        <v>125</v>
      </c>
      <c r="F5" s="530" t="s">
        <v>121</v>
      </c>
      <c r="G5" s="530" t="s">
        <v>136</v>
      </c>
      <c r="H5" s="530" t="s">
        <v>139</v>
      </c>
      <c r="I5" s="530" t="s">
        <v>124</v>
      </c>
      <c r="J5" s="530" t="s">
        <v>140</v>
      </c>
      <c r="K5" s="530" t="s">
        <v>122</v>
      </c>
      <c r="L5" s="530" t="s">
        <v>123</v>
      </c>
      <c r="M5" s="530" t="s">
        <v>135</v>
      </c>
      <c r="N5" s="531" t="s">
        <v>120</v>
      </c>
    </row>
    <row r="6" spans="1:16376" ht="34.65" customHeight="1" thickTop="1" thickBot="1" x14ac:dyDescent="0.3">
      <c r="B6" s="1586" t="s">
        <v>107</v>
      </c>
      <c r="C6" s="70" t="s">
        <v>108</v>
      </c>
      <c r="D6" s="71"/>
      <c r="E6" s="72"/>
      <c r="F6" s="72"/>
      <c r="G6" s="72"/>
      <c r="H6" s="72"/>
      <c r="I6" s="72"/>
      <c r="J6" s="72"/>
      <c r="K6" s="72"/>
      <c r="L6" s="72"/>
      <c r="M6" s="72"/>
      <c r="N6" s="72"/>
      <c r="XEV6" s="25"/>
    </row>
    <row r="7" spans="1:16376" ht="34.65" customHeight="1" thickTop="1" thickBot="1" x14ac:dyDescent="0.3">
      <c r="B7" s="1587"/>
      <c r="C7" s="64" t="s">
        <v>39</v>
      </c>
      <c r="D7" s="81"/>
      <c r="E7" s="82"/>
      <c r="F7" s="82"/>
      <c r="G7" s="82"/>
      <c r="H7" s="82"/>
      <c r="I7" s="82"/>
      <c r="J7" s="82"/>
      <c r="K7" s="82"/>
      <c r="L7" s="82"/>
      <c r="M7" s="82"/>
      <c r="N7" s="82"/>
      <c r="XEV7" s="25"/>
    </row>
    <row r="8" spans="1:16376" ht="25.2" customHeight="1" thickTop="1" x14ac:dyDescent="0.25">
      <c r="A8" s="24"/>
      <c r="B8" s="1588" t="s">
        <v>52</v>
      </c>
      <c r="C8" s="73" t="s">
        <v>42</v>
      </c>
      <c r="D8" s="74"/>
      <c r="E8" s="75"/>
      <c r="F8" s="75"/>
      <c r="G8" s="75"/>
      <c r="H8" s="75"/>
      <c r="I8" s="75"/>
      <c r="J8" s="75"/>
      <c r="K8" s="75"/>
      <c r="L8" s="75"/>
      <c r="M8" s="75"/>
      <c r="N8" s="75"/>
    </row>
    <row r="9" spans="1:16376" ht="25.2" customHeight="1" thickBot="1" x14ac:dyDescent="0.3">
      <c r="B9" s="1589"/>
      <c r="C9" s="56" t="s">
        <v>44</v>
      </c>
      <c r="D9" s="76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6376" ht="25.2" customHeight="1" thickTop="1" x14ac:dyDescent="0.25">
      <c r="B10" s="1589"/>
      <c r="C10" s="55" t="s">
        <v>45</v>
      </c>
      <c r="D10" s="77"/>
      <c r="E10" s="49"/>
      <c r="F10" s="49"/>
      <c r="G10" s="49"/>
      <c r="H10" s="49"/>
      <c r="I10" s="49"/>
      <c r="J10" s="49"/>
      <c r="K10" s="49"/>
      <c r="L10" s="49"/>
      <c r="M10" s="49"/>
      <c r="N10" s="49"/>
    </row>
    <row r="11" spans="1:16376" ht="25.2" customHeight="1" thickBot="1" x14ac:dyDescent="0.3">
      <c r="B11" s="1589"/>
      <c r="C11" s="56" t="s">
        <v>46</v>
      </c>
      <c r="D11" s="76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6376" ht="25.2" customHeight="1" thickTop="1" thickBot="1" x14ac:dyDescent="0.3">
      <c r="B12" s="1590"/>
      <c r="C12" s="78" t="s">
        <v>47</v>
      </c>
      <c r="D12" s="79"/>
      <c r="E12" s="80"/>
      <c r="F12" s="80"/>
      <c r="G12" s="80"/>
      <c r="H12" s="80"/>
      <c r="I12" s="80"/>
      <c r="J12" s="80"/>
      <c r="K12" s="80"/>
      <c r="L12" s="80"/>
      <c r="M12" s="80"/>
      <c r="N12" s="80"/>
    </row>
    <row r="13" spans="1:16376" ht="25.2" customHeight="1" thickTop="1" thickBot="1" x14ac:dyDescent="0.3">
      <c r="B13" s="1591" t="s">
        <v>109</v>
      </c>
      <c r="C13" s="65" t="s">
        <v>42</v>
      </c>
      <c r="D13" s="83"/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spans="1:16376" ht="25.2" customHeight="1" thickTop="1" x14ac:dyDescent="0.25">
      <c r="B14" s="1589"/>
      <c r="C14" s="57" t="s">
        <v>48</v>
      </c>
      <c r="D14" s="77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6376" ht="25.2" customHeight="1" thickBot="1" x14ac:dyDescent="0.3">
      <c r="B15" s="1589"/>
      <c r="C15" s="56" t="s">
        <v>45</v>
      </c>
      <c r="D15" s="76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6376" ht="25.2" customHeight="1" thickTop="1" thickBot="1" x14ac:dyDescent="0.3">
      <c r="B16" s="1590"/>
      <c r="C16" s="84" t="s">
        <v>46</v>
      </c>
      <c r="D16" s="79"/>
      <c r="E16" s="80"/>
      <c r="F16" s="80"/>
      <c r="G16" s="80"/>
      <c r="H16" s="80"/>
      <c r="I16" s="80"/>
      <c r="J16" s="80"/>
      <c r="K16" s="80"/>
      <c r="L16" s="80"/>
      <c r="M16" s="80"/>
      <c r="N16" s="80"/>
    </row>
    <row r="17" spans="2:14" ht="25.2" customHeight="1" thickTop="1" thickBot="1" x14ac:dyDescent="0.3">
      <c r="B17" s="1591" t="s">
        <v>110</v>
      </c>
      <c r="C17" s="66" t="s">
        <v>42</v>
      </c>
      <c r="D17" s="83"/>
      <c r="E17" s="54"/>
      <c r="F17" s="53"/>
      <c r="G17" s="51"/>
      <c r="H17" s="52"/>
      <c r="I17" s="52"/>
      <c r="J17" s="52"/>
      <c r="K17" s="52"/>
      <c r="L17" s="52"/>
      <c r="M17" s="52"/>
      <c r="N17" s="52"/>
    </row>
    <row r="18" spans="2:14" ht="25.2" customHeight="1" thickTop="1" x14ac:dyDescent="0.25">
      <c r="B18" s="1589"/>
      <c r="C18" s="59" t="s">
        <v>48</v>
      </c>
      <c r="D18" s="77"/>
      <c r="E18" s="49"/>
      <c r="F18" s="49"/>
      <c r="G18" s="49"/>
      <c r="H18" s="49"/>
      <c r="I18" s="49"/>
      <c r="J18" s="49"/>
      <c r="K18" s="49"/>
      <c r="L18" s="49"/>
      <c r="M18" s="49"/>
      <c r="N18" s="49"/>
    </row>
    <row r="19" spans="2:14" ht="25.2" customHeight="1" thickBot="1" x14ac:dyDescent="0.3">
      <c r="B19" s="1589"/>
      <c r="C19" s="58" t="s">
        <v>45</v>
      </c>
      <c r="D19" s="76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2:14" ht="25.2" customHeight="1" thickTop="1" thickBot="1" x14ac:dyDescent="0.3">
      <c r="B20" s="1590"/>
      <c r="C20" s="85" t="s">
        <v>46</v>
      </c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</row>
    <row r="21" spans="2:14" ht="25.2" customHeight="1" thickTop="1" thickBot="1" x14ac:dyDescent="0.3">
      <c r="B21" s="1591" t="s">
        <v>53</v>
      </c>
      <c r="C21" s="65" t="s">
        <v>42</v>
      </c>
      <c r="D21" s="83"/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 spans="2:14" ht="25.2" customHeight="1" thickTop="1" x14ac:dyDescent="0.25">
      <c r="B22" s="1589"/>
      <c r="C22" s="57" t="s">
        <v>44</v>
      </c>
      <c r="D22" s="77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2:14" ht="25.2" customHeight="1" thickBot="1" x14ac:dyDescent="0.3">
      <c r="B23" s="1589"/>
      <c r="C23" s="56" t="s">
        <v>45</v>
      </c>
      <c r="D23" s="76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2:14" ht="25.2" customHeight="1" thickTop="1" thickBot="1" x14ac:dyDescent="0.3">
      <c r="B24" s="1590"/>
      <c r="C24" s="84" t="s">
        <v>46</v>
      </c>
      <c r="D24" s="79"/>
      <c r="E24" s="80"/>
      <c r="F24" s="80"/>
      <c r="G24" s="80"/>
      <c r="H24" s="80"/>
      <c r="I24" s="80"/>
      <c r="J24" s="80"/>
      <c r="K24" s="80"/>
      <c r="L24" s="80"/>
      <c r="M24" s="80"/>
      <c r="N24" s="80"/>
    </row>
    <row r="25" spans="2:14" ht="25.2" customHeight="1" thickTop="1" thickBot="1" x14ac:dyDescent="0.3">
      <c r="B25" s="1580"/>
      <c r="C25" s="67" t="s">
        <v>71</v>
      </c>
      <c r="D25" s="83"/>
      <c r="E25" s="52"/>
      <c r="F25" s="52"/>
      <c r="G25" s="52"/>
      <c r="H25" s="52"/>
      <c r="I25" s="52"/>
      <c r="J25" s="52"/>
      <c r="K25" s="52"/>
      <c r="L25" s="52"/>
      <c r="M25" s="52"/>
      <c r="N25" s="52"/>
    </row>
    <row r="26" spans="2:14" ht="25.2" customHeight="1" thickTop="1" x14ac:dyDescent="0.25">
      <c r="B26" s="1581"/>
      <c r="C26" s="61" t="s">
        <v>24</v>
      </c>
      <c r="D26" s="77"/>
      <c r="E26" s="49"/>
      <c r="F26" s="49"/>
      <c r="G26" s="49"/>
      <c r="H26" s="49"/>
      <c r="I26" s="49"/>
      <c r="J26" s="49"/>
      <c r="K26" s="49"/>
      <c r="L26" s="49"/>
      <c r="M26" s="49"/>
      <c r="N26" s="49"/>
    </row>
    <row r="27" spans="2:14" ht="25.2" customHeight="1" thickBot="1" x14ac:dyDescent="0.3">
      <c r="B27" s="1581"/>
      <c r="C27" s="60" t="s">
        <v>25</v>
      </c>
      <c r="D27" s="76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2:14" ht="25.2" customHeight="1" thickTop="1" x14ac:dyDescent="0.25">
      <c r="B28" s="1581"/>
      <c r="C28" s="61" t="s">
        <v>111</v>
      </c>
      <c r="D28" s="77"/>
      <c r="E28" s="49"/>
      <c r="F28" s="49"/>
      <c r="G28" s="49"/>
      <c r="H28" s="49"/>
      <c r="I28" s="49"/>
      <c r="J28" s="49"/>
      <c r="K28" s="49"/>
      <c r="L28" s="49"/>
      <c r="M28" s="49"/>
      <c r="N28" s="49"/>
    </row>
    <row r="29" spans="2:14" ht="25.2" customHeight="1" thickBot="1" x14ac:dyDescent="0.3">
      <c r="B29" s="1582"/>
      <c r="C29" s="86" t="s">
        <v>26</v>
      </c>
      <c r="D29" s="87"/>
      <c r="E29" s="88"/>
      <c r="F29" s="88"/>
      <c r="G29" s="88"/>
      <c r="H29" s="88"/>
      <c r="I29" s="88"/>
      <c r="J29" s="88"/>
      <c r="K29" s="88"/>
      <c r="L29" s="88"/>
      <c r="M29" s="88"/>
      <c r="N29" s="88"/>
    </row>
    <row r="30" spans="2:14" ht="25.2" customHeight="1" thickTop="1" x14ac:dyDescent="0.25">
      <c r="B30" s="1580"/>
      <c r="C30" s="68" t="s">
        <v>112</v>
      </c>
      <c r="D30" s="89"/>
      <c r="E30" s="50"/>
      <c r="F30" s="50"/>
      <c r="G30" s="50"/>
      <c r="H30" s="50"/>
      <c r="I30" s="50"/>
      <c r="J30" s="50"/>
      <c r="K30" s="50"/>
      <c r="L30" s="50"/>
      <c r="M30" s="50"/>
      <c r="N30" s="50"/>
    </row>
    <row r="31" spans="2:14" ht="25.2" customHeight="1" thickBot="1" x14ac:dyDescent="0.3">
      <c r="B31" s="1581"/>
      <c r="C31" s="60" t="s">
        <v>29</v>
      </c>
      <c r="D31" s="76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2:14" ht="25.2" customHeight="1" thickTop="1" x14ac:dyDescent="0.25">
      <c r="B32" s="1581"/>
      <c r="C32" s="62" t="s">
        <v>30</v>
      </c>
      <c r="D32" s="77"/>
      <c r="E32" s="49"/>
      <c r="F32" s="49"/>
      <c r="G32" s="49"/>
      <c r="H32" s="49"/>
      <c r="I32" s="49"/>
      <c r="J32" s="49"/>
      <c r="K32" s="49"/>
      <c r="L32" s="49"/>
      <c r="M32" s="49"/>
      <c r="N32" s="49"/>
    </row>
    <row r="33" spans="2:14" ht="25.2" customHeight="1" thickBot="1" x14ac:dyDescent="0.3">
      <c r="B33" s="1581"/>
      <c r="C33" s="60" t="s">
        <v>31</v>
      </c>
      <c r="D33" s="76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2:14" ht="25.2" customHeight="1" thickTop="1" x14ac:dyDescent="0.25">
      <c r="B34" s="1581"/>
      <c r="C34" s="62" t="s">
        <v>32</v>
      </c>
      <c r="D34" s="77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2:14" ht="25.2" customHeight="1" thickBot="1" x14ac:dyDescent="0.3">
      <c r="B35" s="1581"/>
      <c r="C35" s="60" t="s">
        <v>33</v>
      </c>
      <c r="D35" s="76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2:14" ht="25.2" customHeight="1" thickTop="1" thickBot="1" x14ac:dyDescent="0.3">
      <c r="B36" s="1582"/>
      <c r="C36" s="90" t="s">
        <v>73</v>
      </c>
      <c r="D36" s="79"/>
      <c r="E36" s="80"/>
      <c r="F36" s="80"/>
      <c r="G36" s="80"/>
      <c r="H36" s="80"/>
      <c r="I36" s="80"/>
      <c r="J36" s="80"/>
      <c r="K36" s="80"/>
      <c r="L36" s="80"/>
      <c r="M36" s="80"/>
      <c r="N36" s="80"/>
    </row>
    <row r="37" spans="2:14" ht="25.2" customHeight="1" thickTop="1" thickBot="1" x14ac:dyDescent="0.3">
      <c r="B37" s="1583"/>
      <c r="C37" s="69" t="s">
        <v>113</v>
      </c>
      <c r="D37" s="83"/>
      <c r="E37" s="52"/>
      <c r="F37" s="52"/>
      <c r="G37" s="52"/>
      <c r="H37" s="52"/>
      <c r="I37" s="52"/>
      <c r="J37" s="52"/>
      <c r="K37" s="52"/>
      <c r="L37" s="52"/>
      <c r="M37" s="52"/>
      <c r="N37" s="52"/>
    </row>
    <row r="38" spans="2:14" ht="25.2" customHeight="1" thickTop="1" x14ac:dyDescent="0.25">
      <c r="B38" s="1584"/>
      <c r="C38" s="61" t="s">
        <v>35</v>
      </c>
      <c r="D38" s="77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2:14" ht="25.2" customHeight="1" thickBot="1" x14ac:dyDescent="0.3">
      <c r="B39" s="1584"/>
      <c r="C39" s="60" t="s">
        <v>35</v>
      </c>
      <c r="D39" s="76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2:14" ht="25.2" customHeight="1" thickTop="1" x14ac:dyDescent="0.25">
      <c r="B40" s="1584"/>
      <c r="C40" s="63" t="s">
        <v>114</v>
      </c>
      <c r="D40" s="77"/>
      <c r="E40" s="49"/>
      <c r="F40" s="49"/>
      <c r="G40" s="49"/>
      <c r="H40" s="49"/>
      <c r="I40" s="49"/>
      <c r="J40" s="49"/>
      <c r="K40" s="49"/>
      <c r="L40" s="49"/>
      <c r="M40" s="49"/>
      <c r="N40" s="49"/>
    </row>
    <row r="41" spans="2:14" ht="25.2" customHeight="1" thickBot="1" x14ac:dyDescent="0.3">
      <c r="B41" s="1585"/>
      <c r="C41" s="91" t="s">
        <v>115</v>
      </c>
      <c r="D41" s="87"/>
      <c r="E41" s="88"/>
      <c r="F41" s="88"/>
      <c r="G41" s="88"/>
      <c r="H41" s="88"/>
      <c r="I41" s="88"/>
      <c r="J41" s="88"/>
      <c r="K41" s="88"/>
      <c r="L41" s="88"/>
      <c r="M41" s="88"/>
      <c r="N41" s="88"/>
    </row>
    <row r="42" spans="2:14" ht="21.6" thickTop="1" x14ac:dyDescent="0.25"/>
  </sheetData>
  <mergeCells count="8">
    <mergeCell ref="B25:B29"/>
    <mergeCell ref="B30:B36"/>
    <mergeCell ref="B37:B41"/>
    <mergeCell ref="B6:B7"/>
    <mergeCell ref="B8:B12"/>
    <mergeCell ref="B13:B16"/>
    <mergeCell ref="B17:B20"/>
    <mergeCell ref="B21:B24"/>
  </mergeCells>
  <printOptions horizontalCentered="1" verticalCentered="1"/>
  <pageMargins left="0.19685039370078741" right="0.19685039370078741" top="0" bottom="0" header="0" footer="0"/>
  <pageSetup paperSize="9" scale="57" fitToWidth="0" pageOrder="overThenDown" orientation="landscape" r:id="rId1"/>
  <customProperties>
    <customPr name="EpmWorksheetKeyString_GUID" r:id="rId2"/>
  </customProperties>
  <drawing r:id="rId3"/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BN43"/>
  <sheetViews>
    <sheetView showGridLines="0" topLeftCell="A22" zoomScaleNormal="100" workbookViewId="0">
      <selection activeCell="H23" sqref="H23"/>
    </sheetView>
  </sheetViews>
  <sheetFormatPr baseColWidth="10" defaultColWidth="10" defaultRowHeight="17.399999999999999" x14ac:dyDescent="0.3"/>
  <cols>
    <col min="1" max="1" width="8.88671875" customWidth="1"/>
    <col min="2" max="32" width="10.6640625" customWidth="1"/>
    <col min="33" max="33" width="7.5546875" customWidth="1"/>
    <col min="34" max="34" width="1.5546875" customWidth="1"/>
    <col min="35" max="35" width="13.5546875" style="115" customWidth="1"/>
    <col min="36" max="36" width="3.5546875" style="115" customWidth="1"/>
    <col min="37" max="37" width="9.33203125" style="115" customWidth="1"/>
    <col min="38" max="39" width="8" style="115" customWidth="1"/>
    <col min="40" max="40" width="3.5546875" style="115" customWidth="1"/>
    <col min="41" max="41" width="8.44140625" style="115" customWidth="1"/>
    <col min="42" max="43" width="8" style="115" customWidth="1"/>
    <col min="44" max="44" width="3.5546875" style="115" customWidth="1"/>
    <col min="45" max="47" width="8" style="115" customWidth="1"/>
    <col min="48" max="48" width="3.5546875" style="115" customWidth="1"/>
    <col min="49" max="51" width="8" style="115" customWidth="1"/>
    <col min="52" max="58" width="10" style="115"/>
  </cols>
  <sheetData>
    <row r="1" spans="2:32" ht="45.15" customHeight="1" x14ac:dyDescent="0.45">
      <c r="B1" s="1712" t="s">
        <v>116</v>
      </c>
      <c r="C1" s="1713"/>
      <c r="D1" s="1713"/>
      <c r="E1" s="1713"/>
      <c r="F1" s="1713"/>
      <c r="G1" s="1713"/>
      <c r="H1" s="1713"/>
      <c r="I1" s="1713"/>
      <c r="J1" s="1713"/>
      <c r="K1" s="1713"/>
      <c r="L1" s="1713"/>
      <c r="M1" s="1714"/>
      <c r="N1" s="1714"/>
      <c r="O1" s="1713"/>
      <c r="P1" s="1713"/>
      <c r="Q1" s="1713"/>
      <c r="R1" s="1713"/>
      <c r="S1" s="1713"/>
      <c r="T1" s="1715"/>
      <c r="U1" s="1716"/>
      <c r="V1" s="1717"/>
      <c r="W1" s="1717"/>
      <c r="X1" s="1717"/>
      <c r="Y1" s="1717"/>
      <c r="Z1" s="1717"/>
      <c r="AA1" s="1717"/>
      <c r="AB1" s="1717"/>
      <c r="AC1" s="1717"/>
      <c r="AD1" s="1717"/>
      <c r="AE1" s="1717"/>
      <c r="AF1" s="1718"/>
    </row>
    <row r="2" spans="2:32" ht="32.85" customHeight="1" x14ac:dyDescent="0.3">
      <c r="B2" s="1719" t="s">
        <v>50</v>
      </c>
      <c r="C2" s="1720"/>
      <c r="D2" s="1723" t="s">
        <v>51</v>
      </c>
      <c r="E2" s="1723"/>
      <c r="F2" s="1725" t="s">
        <v>52</v>
      </c>
      <c r="G2" s="1725"/>
      <c r="H2" s="1727" t="s">
        <v>53</v>
      </c>
      <c r="I2" s="1727"/>
      <c r="J2" s="1729" t="s">
        <v>64</v>
      </c>
      <c r="K2" s="1730"/>
      <c r="L2" s="1730"/>
      <c r="M2" s="1733" t="s">
        <v>117</v>
      </c>
      <c r="N2" s="1734"/>
    </row>
    <row r="3" spans="2:32" ht="32.85" customHeight="1" x14ac:dyDescent="0.3">
      <c r="B3" s="1721"/>
      <c r="C3" s="1722"/>
      <c r="D3" s="1724"/>
      <c r="E3" s="1724"/>
      <c r="F3" s="1726"/>
      <c r="G3" s="1726"/>
      <c r="H3" s="1728"/>
      <c r="I3" s="1728"/>
      <c r="J3" s="1731"/>
      <c r="K3" s="1732"/>
      <c r="L3" s="1732"/>
      <c r="M3" s="1733"/>
      <c r="N3" s="1734"/>
    </row>
    <row r="4" spans="2:32" ht="31.5" customHeight="1" x14ac:dyDescent="0.3"/>
    <row r="5" spans="2:32" ht="31.5" customHeight="1" thickBot="1" x14ac:dyDescent="0.35"/>
    <row r="6" spans="2:32" ht="36.450000000000003" customHeight="1" thickTop="1" thickBot="1" x14ac:dyDescent="0.75">
      <c r="B6" s="1694" t="s">
        <v>127</v>
      </c>
      <c r="C6" s="1695"/>
      <c r="D6" s="1695"/>
      <c r="E6" s="1696"/>
      <c r="F6" s="1697"/>
      <c r="M6" s="1698" t="s">
        <v>54</v>
      </c>
      <c r="N6" s="1699"/>
      <c r="O6" s="1699"/>
      <c r="P6" s="1700"/>
      <c r="Q6" s="1701"/>
      <c r="R6" s="1702"/>
      <c r="S6" s="1703"/>
      <c r="T6" s="1704"/>
      <c r="U6" s="1705"/>
    </row>
    <row r="7" spans="2:32" ht="36.450000000000003" customHeight="1" thickBot="1" x14ac:dyDescent="0.35"/>
    <row r="8" spans="2:32" ht="40.950000000000003" customHeight="1" thickTop="1" thickBot="1" x14ac:dyDescent="0.35">
      <c r="C8" s="1706" t="s">
        <v>56</v>
      </c>
      <c r="D8" s="1708"/>
      <c r="E8" s="1709"/>
      <c r="K8" s="39" t="s">
        <v>57</v>
      </c>
      <c r="L8" s="1664"/>
      <c r="M8" s="1664"/>
      <c r="N8" s="1664"/>
      <c r="O8" s="837"/>
      <c r="P8" s="837"/>
      <c r="Q8" s="837"/>
      <c r="R8" s="837"/>
      <c r="S8" s="837"/>
      <c r="T8" s="1664"/>
      <c r="U8" s="1664"/>
      <c r="V8" s="1664"/>
      <c r="W8" s="40" t="s">
        <v>58</v>
      </c>
      <c r="Z8" s="1665"/>
      <c r="AA8" s="1666"/>
      <c r="AB8" s="1666"/>
      <c r="AC8" s="1666"/>
      <c r="AD8" s="1666"/>
      <c r="AE8" s="1666"/>
      <c r="AF8" s="1667"/>
    </row>
    <row r="9" spans="2:32" ht="97.95" customHeight="1" thickTop="1" thickBot="1" x14ac:dyDescent="0.35">
      <c r="C9" s="1707"/>
      <c r="D9" s="1710"/>
      <c r="E9" s="1711"/>
      <c r="K9" s="100"/>
      <c r="L9" s="1675"/>
      <c r="M9" s="1675"/>
      <c r="N9" s="1675"/>
      <c r="O9" s="838"/>
      <c r="P9" s="838"/>
      <c r="Q9" s="838"/>
      <c r="R9" s="838"/>
      <c r="S9" s="838"/>
      <c r="T9" s="1676"/>
      <c r="U9" s="1676"/>
      <c r="V9" s="1676"/>
      <c r="W9" s="100"/>
      <c r="Z9" s="1668"/>
      <c r="AA9" s="1669"/>
      <c r="AB9" s="1669"/>
      <c r="AC9" s="1669"/>
      <c r="AD9" s="1669"/>
      <c r="AE9" s="1669"/>
      <c r="AF9" s="1670"/>
    </row>
    <row r="10" spans="2:32" ht="97.95" customHeight="1" thickTop="1" thickBot="1" x14ac:dyDescent="0.5">
      <c r="C10" s="608" t="s">
        <v>165</v>
      </c>
      <c r="K10" s="101"/>
      <c r="L10" s="1678"/>
      <c r="M10" s="1678"/>
      <c r="N10" s="1678"/>
      <c r="O10" s="779"/>
      <c r="P10" s="779"/>
      <c r="Q10" s="779"/>
      <c r="R10" s="779"/>
      <c r="S10" s="779"/>
      <c r="T10" s="1679"/>
      <c r="U10" s="1679"/>
      <c r="V10" s="1679"/>
      <c r="W10" s="101"/>
      <c r="Z10" s="1671"/>
      <c r="AA10" s="1672"/>
      <c r="AB10" s="1672"/>
      <c r="AC10" s="1672"/>
      <c r="AD10" s="1672"/>
      <c r="AE10" s="1672"/>
      <c r="AF10" s="1673"/>
    </row>
    <row r="11" spans="2:32" ht="97.95" customHeight="1" x14ac:dyDescent="0.3">
      <c r="B11" s="187"/>
      <c r="C11" s="187"/>
      <c r="D11" s="187"/>
      <c r="E11" s="187"/>
      <c r="F11" s="187"/>
      <c r="G11" s="187"/>
      <c r="H11" s="187"/>
      <c r="I11" s="187"/>
      <c r="J11" s="187"/>
      <c r="K11" s="188"/>
      <c r="L11" s="1691"/>
      <c r="M11" s="1691"/>
      <c r="N11" s="1691"/>
      <c r="O11" s="1692"/>
      <c r="P11" s="1692"/>
      <c r="Q11" s="1692"/>
      <c r="R11" s="1692"/>
      <c r="S11" s="1692"/>
      <c r="T11" s="1693"/>
      <c r="U11" s="1693"/>
      <c r="V11" s="1693"/>
      <c r="W11" s="189"/>
      <c r="X11" s="93"/>
      <c r="Y11" s="93"/>
      <c r="Z11" s="187"/>
      <c r="AA11" s="187"/>
      <c r="AB11" s="187"/>
      <c r="AC11" s="187"/>
      <c r="AD11" s="187"/>
      <c r="AE11" s="187"/>
      <c r="AF11" s="187"/>
    </row>
    <row r="12" spans="2:32" ht="70.95" customHeight="1" x14ac:dyDescent="0.3">
      <c r="B12" s="1633"/>
      <c r="C12" s="1634"/>
      <c r="D12" s="1635"/>
      <c r="E12" s="1634"/>
      <c r="F12" s="1635"/>
      <c r="G12" s="1634"/>
      <c r="H12" s="1635"/>
      <c r="I12" s="1634"/>
      <c r="J12" s="1636"/>
      <c r="M12" s="1658"/>
      <c r="N12" s="1659"/>
      <c r="O12" s="1660"/>
      <c r="P12" s="1660"/>
      <c r="Q12" s="1660"/>
      <c r="R12" s="1660"/>
      <c r="S12" s="1660"/>
      <c r="T12" s="1660"/>
      <c r="U12" s="1661"/>
      <c r="X12" s="1633"/>
      <c r="Y12" s="1634"/>
      <c r="Z12" s="1635"/>
      <c r="AA12" s="1634"/>
      <c r="AB12" s="1635"/>
      <c r="AC12" s="1634"/>
      <c r="AD12" s="1635"/>
      <c r="AE12" s="1634"/>
      <c r="AF12" s="1636"/>
    </row>
    <row r="13" spans="2:32" ht="70.95" customHeight="1" x14ac:dyDescent="0.3">
      <c r="B13" s="1633"/>
      <c r="C13" s="1634"/>
      <c r="D13" s="1635"/>
      <c r="E13" s="1634"/>
      <c r="F13" s="1635"/>
      <c r="G13" s="1634"/>
      <c r="H13" s="1635"/>
      <c r="I13" s="1634"/>
      <c r="J13" s="1636"/>
      <c r="M13" s="1658"/>
      <c r="N13" s="1659"/>
      <c r="O13" s="1660"/>
      <c r="P13" s="1660"/>
      <c r="Q13" s="1660"/>
      <c r="R13" s="1660"/>
      <c r="S13" s="1660"/>
      <c r="T13" s="1660"/>
      <c r="U13" s="1661"/>
      <c r="X13" s="1633"/>
      <c r="Y13" s="1634"/>
      <c r="Z13" s="1635"/>
      <c r="AA13" s="1634"/>
      <c r="AB13" s="1635"/>
      <c r="AC13" s="1634"/>
      <c r="AD13" s="1635"/>
      <c r="AE13" s="1634"/>
      <c r="AF13" s="1636"/>
    </row>
    <row r="14" spans="2:32" ht="70.95" customHeight="1" x14ac:dyDescent="0.3">
      <c r="B14" s="1657"/>
      <c r="C14" s="1634"/>
      <c r="D14" s="1635"/>
      <c r="E14" s="1634"/>
      <c r="F14" s="1635"/>
      <c r="G14" s="1634"/>
      <c r="H14" s="1635"/>
      <c r="I14" s="1634"/>
      <c r="J14" s="1636"/>
      <c r="M14" s="1658"/>
      <c r="N14" s="1662"/>
      <c r="O14" s="1663"/>
      <c r="P14" s="1663"/>
      <c r="Q14" s="1663"/>
      <c r="R14" s="1663"/>
      <c r="S14" s="1663"/>
      <c r="T14" s="1663"/>
      <c r="U14" s="1661"/>
      <c r="X14" s="1633"/>
      <c r="Y14" s="1634"/>
      <c r="Z14" s="1635"/>
      <c r="AA14" s="1634"/>
      <c r="AB14" s="1635"/>
      <c r="AC14" s="1634"/>
      <c r="AD14" s="1635"/>
      <c r="AE14" s="1634"/>
      <c r="AF14" s="1637"/>
    </row>
    <row r="15" spans="2:32" ht="70.95" customHeight="1" x14ac:dyDescent="0.3">
      <c r="C15" s="1638"/>
      <c r="D15" s="1593"/>
      <c r="E15" s="1594"/>
      <c r="F15" s="1593"/>
      <c r="G15" s="1594"/>
      <c r="H15" s="1593"/>
      <c r="I15" s="1641"/>
      <c r="J15" s="1605"/>
      <c r="K15" s="1606"/>
      <c r="L15" s="1605"/>
      <c r="M15" s="1642"/>
      <c r="P15" s="95"/>
      <c r="Q15" s="95"/>
      <c r="R15" s="98"/>
      <c r="S15" s="98"/>
      <c r="T15" s="95"/>
      <c r="U15" s="1641"/>
      <c r="V15" s="1605"/>
      <c r="W15" s="1606"/>
      <c r="X15" s="1605"/>
      <c r="Y15" s="1642"/>
      <c r="Z15" s="1593"/>
      <c r="AA15" s="1593"/>
      <c r="AB15" s="1594"/>
      <c r="AC15" s="1593"/>
      <c r="AD15" s="1594"/>
      <c r="AE15" s="1645"/>
    </row>
    <row r="16" spans="2:32" ht="70.95" customHeight="1" x14ac:dyDescent="0.3">
      <c r="C16" s="1639"/>
      <c r="D16" s="1597"/>
      <c r="E16" s="1598"/>
      <c r="F16" s="1597"/>
      <c r="G16" s="1598"/>
      <c r="H16" s="1597"/>
      <c r="I16" s="1643"/>
      <c r="J16" s="1609"/>
      <c r="K16" s="1610"/>
      <c r="L16" s="1609"/>
      <c r="M16" s="1644"/>
      <c r="O16" s="1648"/>
      <c r="P16" s="1649"/>
      <c r="Q16" s="1649"/>
      <c r="R16" s="1649"/>
      <c r="S16" s="1650"/>
      <c r="T16" s="95"/>
      <c r="U16" s="1643"/>
      <c r="V16" s="1609"/>
      <c r="W16" s="1610"/>
      <c r="X16" s="1609"/>
      <c r="Y16" s="1644"/>
      <c r="Z16" s="1597"/>
      <c r="AA16" s="1597"/>
      <c r="AB16" s="1598"/>
      <c r="AC16" s="1597"/>
      <c r="AD16" s="1598"/>
      <c r="AE16" s="1646"/>
    </row>
    <row r="17" spans="2:66" ht="70.95" customHeight="1" x14ac:dyDescent="0.3">
      <c r="C17" s="1640"/>
      <c r="D17" s="1601"/>
      <c r="E17" s="1598"/>
      <c r="F17" s="1597"/>
      <c r="G17" s="1598"/>
      <c r="H17" s="1597"/>
      <c r="I17" s="1643"/>
      <c r="J17" s="1609"/>
      <c r="K17" s="1610"/>
      <c r="L17" s="1609"/>
      <c r="M17" s="1644"/>
      <c r="O17" s="1651"/>
      <c r="P17" s="1652"/>
      <c r="Q17" s="1652"/>
      <c r="R17" s="1652"/>
      <c r="S17" s="1653"/>
      <c r="T17" s="95"/>
      <c r="U17" s="1690"/>
      <c r="V17" s="1614"/>
      <c r="W17" s="1610"/>
      <c r="X17" s="1609"/>
      <c r="Y17" s="1644"/>
      <c r="Z17" s="1597"/>
      <c r="AA17" s="1597"/>
      <c r="AB17" s="1598"/>
      <c r="AC17" s="1597"/>
      <c r="AD17" s="1602"/>
      <c r="AE17" s="1647"/>
    </row>
    <row r="18" spans="2:66" ht="70.95" customHeight="1" x14ac:dyDescent="0.3">
      <c r="E18" s="1592"/>
      <c r="F18" s="1593"/>
      <c r="G18" s="1594"/>
      <c r="H18" s="1595"/>
      <c r="I18" s="1593"/>
      <c r="J18" s="1594"/>
      <c r="K18" s="1595"/>
      <c r="L18" s="1604"/>
      <c r="M18" s="1605"/>
      <c r="N18" s="1606"/>
      <c r="O18" s="1606"/>
      <c r="P18" s="1605"/>
      <c r="Q18" s="1605"/>
      <c r="R18" s="1605"/>
      <c r="S18" s="1606"/>
      <c r="T18" s="1606"/>
      <c r="U18" s="1611"/>
      <c r="V18" s="1611"/>
      <c r="W18" s="1592"/>
      <c r="X18" s="1593"/>
      <c r="Y18" s="1594"/>
      <c r="Z18" s="1595"/>
      <c r="AA18" s="1593"/>
      <c r="AB18" s="1594"/>
      <c r="AC18" s="1618"/>
      <c r="BN18" t="s">
        <v>138</v>
      </c>
    </row>
    <row r="19" spans="2:66" ht="70.95" customHeight="1" x14ac:dyDescent="0.3">
      <c r="E19" s="1596"/>
      <c r="F19" s="1597"/>
      <c r="G19" s="1598"/>
      <c r="H19" s="1599"/>
      <c r="I19" s="1597"/>
      <c r="J19" s="1598"/>
      <c r="K19" s="1599"/>
      <c r="L19" s="1608"/>
      <c r="M19" s="1609"/>
      <c r="N19" s="1610"/>
      <c r="O19" s="1610"/>
      <c r="P19" s="1609"/>
      <c r="Q19" s="1609"/>
      <c r="R19" s="1609"/>
      <c r="S19" s="1610"/>
      <c r="T19" s="1610"/>
      <c r="U19" s="1611"/>
      <c r="V19" s="1611"/>
      <c r="W19" s="1596"/>
      <c r="X19" s="1597"/>
      <c r="Y19" s="1598"/>
      <c r="Z19" s="1599"/>
      <c r="AA19" s="1597"/>
      <c r="AB19" s="1598"/>
      <c r="AC19" s="1619"/>
    </row>
    <row r="20" spans="2:66" ht="70.95" customHeight="1" x14ac:dyDescent="0.3">
      <c r="E20" s="1600"/>
      <c r="F20" s="1601"/>
      <c r="G20" s="1602"/>
      <c r="H20" s="1603"/>
      <c r="I20" s="1597"/>
      <c r="J20" s="1598"/>
      <c r="K20" s="1599"/>
      <c r="L20" s="1608"/>
      <c r="M20" s="1609"/>
      <c r="N20" s="1610"/>
      <c r="O20" s="1610"/>
      <c r="P20" s="1609"/>
      <c r="Q20" s="1609"/>
      <c r="R20" s="1609"/>
      <c r="S20" s="1610"/>
      <c r="T20" s="1610"/>
      <c r="U20" s="1611"/>
      <c r="V20" s="1611"/>
      <c r="W20" s="1596"/>
      <c r="X20" s="1597"/>
      <c r="Y20" s="1598"/>
      <c r="Z20" s="1603"/>
      <c r="AA20" s="1601"/>
      <c r="AB20" s="1602"/>
      <c r="AC20" s="1620"/>
    </row>
    <row r="21" spans="2:66" ht="70.95" customHeight="1" x14ac:dyDescent="0.3">
      <c r="I21" s="1621"/>
      <c r="J21" s="1622"/>
      <c r="K21" s="1622"/>
      <c r="L21" s="1595"/>
      <c r="M21" s="1595"/>
      <c r="N21" s="1595"/>
      <c r="O21" s="1622"/>
      <c r="P21" s="1622"/>
      <c r="Q21" s="1622"/>
      <c r="R21" s="1622"/>
      <c r="S21" s="1595"/>
      <c r="T21" s="1595"/>
      <c r="U21" s="1595"/>
      <c r="V21" s="1622"/>
      <c r="W21" s="1622"/>
      <c r="X21" s="1624"/>
      <c r="Y21" s="1625"/>
    </row>
    <row r="22" spans="2:66" ht="70.95" customHeight="1" x14ac:dyDescent="0.3">
      <c r="I22" s="1626"/>
      <c r="J22" s="1623"/>
      <c r="K22" s="1623"/>
      <c r="L22" s="1599"/>
      <c r="M22" s="1599"/>
      <c r="N22" s="1599"/>
      <c r="O22" s="1623"/>
      <c r="P22" s="1623"/>
      <c r="Q22" s="1623"/>
      <c r="R22" s="1623"/>
      <c r="S22" s="1599"/>
      <c r="T22" s="1599"/>
      <c r="U22" s="1599"/>
      <c r="V22" s="1623"/>
      <c r="W22" s="1623"/>
      <c r="X22" s="1627"/>
      <c r="Y22" s="1628"/>
    </row>
    <row r="23" spans="2:66" ht="70.95" customHeight="1" x14ac:dyDescent="0.3">
      <c r="I23" s="1629"/>
      <c r="J23" s="1630"/>
      <c r="K23" s="1630"/>
      <c r="L23" s="1603"/>
      <c r="M23" s="1603"/>
      <c r="N23" s="1603"/>
      <c r="O23" s="1630"/>
      <c r="P23" s="1630"/>
      <c r="Q23" s="1630"/>
      <c r="R23" s="1630"/>
      <c r="S23" s="1603"/>
      <c r="T23" s="1603"/>
      <c r="U23" s="1603"/>
      <c r="V23" s="1630"/>
      <c r="W23" s="1630"/>
      <c r="X23" s="1631"/>
      <c r="Y23" s="1632"/>
    </row>
    <row r="24" spans="2:66" ht="33.450000000000003" customHeight="1" x14ac:dyDescent="0.3"/>
    <row r="25" spans="2:66" ht="33.450000000000003" customHeight="1" thickBot="1" x14ac:dyDescent="0.35"/>
    <row r="26" spans="2:66" ht="36.450000000000003" customHeight="1" thickTop="1" thickBot="1" x14ac:dyDescent="0.75">
      <c r="B26" s="1680"/>
      <c r="C26" s="1681"/>
      <c r="D26" s="1681"/>
      <c r="E26" s="1682"/>
      <c r="F26" s="1682"/>
      <c r="M26" s="1683" t="s">
        <v>55</v>
      </c>
      <c r="N26" s="1684"/>
      <c r="O26" s="1684"/>
      <c r="P26" s="1685"/>
      <c r="Q26" s="1686"/>
      <c r="R26" s="1687"/>
      <c r="S26" s="1684"/>
      <c r="T26" s="1688"/>
      <c r="U26" s="1689"/>
    </row>
    <row r="27" spans="2:66" ht="36.450000000000003" customHeight="1" thickTop="1" thickBot="1" x14ac:dyDescent="0.35"/>
    <row r="28" spans="2:66" ht="40.950000000000003" customHeight="1" x14ac:dyDescent="0.3">
      <c r="K28" s="39" t="s">
        <v>57</v>
      </c>
      <c r="L28" s="1664"/>
      <c r="M28" s="1664"/>
      <c r="N28" s="1664"/>
      <c r="O28" s="837"/>
      <c r="P28" s="837"/>
      <c r="Q28" s="837"/>
      <c r="R28" s="837"/>
      <c r="S28" s="837"/>
      <c r="T28" s="1664"/>
      <c r="U28" s="1664"/>
      <c r="V28" s="1664"/>
      <c r="W28" s="40" t="s">
        <v>58</v>
      </c>
      <c r="Z28" s="1665"/>
      <c r="AA28" s="1666"/>
      <c r="AB28" s="1666"/>
      <c r="AC28" s="1666"/>
      <c r="AD28" s="1666"/>
      <c r="AE28" s="1666"/>
      <c r="AF28" s="1667"/>
    </row>
    <row r="29" spans="2:66" ht="97.95" customHeight="1" x14ac:dyDescent="0.3">
      <c r="K29" s="100"/>
      <c r="L29" s="1674"/>
      <c r="M29" s="1674"/>
      <c r="N29" s="1675"/>
      <c r="O29" s="838"/>
      <c r="P29" s="838"/>
      <c r="Q29" s="838"/>
      <c r="R29" s="838"/>
      <c r="S29" s="838"/>
      <c r="T29" s="1676"/>
      <c r="U29" s="1674"/>
      <c r="V29" s="1674"/>
      <c r="W29" s="100"/>
      <c r="Z29" s="1668"/>
      <c r="AA29" s="1669"/>
      <c r="AB29" s="1669"/>
      <c r="AC29" s="1669"/>
      <c r="AD29" s="1669"/>
      <c r="AE29" s="1669"/>
      <c r="AF29" s="1670"/>
    </row>
    <row r="30" spans="2:66" ht="97.95" customHeight="1" x14ac:dyDescent="0.3">
      <c r="K30" s="101"/>
      <c r="L30" s="1677"/>
      <c r="M30" s="1677"/>
      <c r="N30" s="1678"/>
      <c r="O30" s="779"/>
      <c r="P30" s="779"/>
      <c r="Q30" s="779"/>
      <c r="R30" s="779"/>
      <c r="S30" s="779"/>
      <c r="T30" s="1679"/>
      <c r="U30" s="1677"/>
      <c r="V30" s="1677"/>
      <c r="W30" s="101"/>
      <c r="Z30" s="1671"/>
      <c r="AA30" s="1672"/>
      <c r="AB30" s="1672"/>
      <c r="AC30" s="1672"/>
      <c r="AD30" s="1672"/>
      <c r="AE30" s="1672"/>
      <c r="AF30" s="1673"/>
    </row>
    <row r="31" spans="2:66" ht="97.95" customHeight="1" x14ac:dyDescent="0.3">
      <c r="B31" s="187"/>
      <c r="C31" s="187"/>
      <c r="D31" s="187"/>
      <c r="E31" s="187"/>
      <c r="F31" s="187"/>
      <c r="G31" s="187"/>
      <c r="H31" s="187"/>
      <c r="I31" s="187"/>
      <c r="J31" s="187"/>
      <c r="K31" s="102"/>
      <c r="L31" s="1654"/>
      <c r="M31" s="1654"/>
      <c r="N31" s="1655"/>
      <c r="O31" s="780"/>
      <c r="P31" s="780"/>
      <c r="Q31" s="780"/>
      <c r="R31" s="780"/>
      <c r="S31" s="780"/>
      <c r="T31" s="1656"/>
      <c r="U31" s="1654"/>
      <c r="V31" s="1654"/>
      <c r="W31" s="103"/>
      <c r="X31" s="93"/>
      <c r="Y31" s="93"/>
      <c r="Z31" s="187"/>
      <c r="AA31" s="187"/>
      <c r="AB31" s="187"/>
      <c r="AC31" s="187"/>
      <c r="AD31" s="187"/>
      <c r="AE31" s="187"/>
      <c r="AF31" s="187"/>
    </row>
    <row r="32" spans="2:66" ht="70.95" customHeight="1" x14ac:dyDescent="0.3">
      <c r="B32" s="1633"/>
      <c r="C32" s="1634"/>
      <c r="D32" s="1635"/>
      <c r="E32" s="1634"/>
      <c r="F32" s="1635"/>
      <c r="G32" s="1634"/>
      <c r="H32" s="1635"/>
      <c r="I32" s="1634"/>
      <c r="J32" s="1636"/>
      <c r="M32" s="1658"/>
      <c r="N32" s="1659"/>
      <c r="O32" s="1660"/>
      <c r="P32" s="1660"/>
      <c r="Q32" s="1660"/>
      <c r="R32" s="1660"/>
      <c r="S32" s="1660"/>
      <c r="T32" s="1660"/>
      <c r="U32" s="1661"/>
      <c r="X32" s="1633"/>
      <c r="Y32" s="1634"/>
      <c r="Z32" s="1635"/>
      <c r="AA32" s="1634"/>
      <c r="AB32" s="1635"/>
      <c r="AC32" s="1634"/>
      <c r="AD32" s="1635"/>
      <c r="AE32" s="1634"/>
      <c r="AF32" s="1636"/>
    </row>
    <row r="33" spans="2:32" ht="70.95" customHeight="1" x14ac:dyDescent="0.3">
      <c r="B33" s="1633"/>
      <c r="C33" s="1634"/>
      <c r="D33" s="1635"/>
      <c r="E33" s="1634"/>
      <c r="F33" s="1635"/>
      <c r="G33" s="1634"/>
      <c r="H33" s="1635"/>
      <c r="I33" s="1634"/>
      <c r="J33" s="1636"/>
      <c r="M33" s="1658"/>
      <c r="N33" s="1659"/>
      <c r="O33" s="1660"/>
      <c r="P33" s="1660"/>
      <c r="Q33" s="1660"/>
      <c r="R33" s="1660"/>
      <c r="S33" s="1660"/>
      <c r="T33" s="1660"/>
      <c r="U33" s="1661"/>
      <c r="X33" s="1633"/>
      <c r="Y33" s="1634"/>
      <c r="Z33" s="1635"/>
      <c r="AA33" s="1634"/>
      <c r="AB33" s="1635"/>
      <c r="AC33" s="1634"/>
      <c r="AD33" s="1635"/>
      <c r="AE33" s="1634"/>
      <c r="AF33" s="1636"/>
    </row>
    <row r="34" spans="2:32" ht="70.95" customHeight="1" x14ac:dyDescent="0.3">
      <c r="B34" s="1657"/>
      <c r="C34" s="1634"/>
      <c r="D34" s="1635"/>
      <c r="E34" s="1634"/>
      <c r="F34" s="1635"/>
      <c r="G34" s="1634"/>
      <c r="H34" s="1635"/>
      <c r="I34" s="1634"/>
      <c r="J34" s="1636"/>
      <c r="M34" s="1658"/>
      <c r="N34" s="1662"/>
      <c r="O34" s="1663"/>
      <c r="P34" s="1663"/>
      <c r="Q34" s="1663"/>
      <c r="R34" s="1663"/>
      <c r="S34" s="1663"/>
      <c r="T34" s="1663"/>
      <c r="U34" s="1661"/>
      <c r="X34" s="1633"/>
      <c r="Y34" s="1634"/>
      <c r="Z34" s="1635"/>
      <c r="AA34" s="1634"/>
      <c r="AB34" s="1635"/>
      <c r="AC34" s="1634"/>
      <c r="AD34" s="1635"/>
      <c r="AE34" s="1634"/>
      <c r="AF34" s="1637"/>
    </row>
    <row r="35" spans="2:32" ht="70.95" customHeight="1" x14ac:dyDescent="0.3">
      <c r="C35" s="1638"/>
      <c r="D35" s="1593"/>
      <c r="E35" s="1594"/>
      <c r="F35" s="1593"/>
      <c r="G35" s="1594"/>
      <c r="H35" s="1593"/>
      <c r="I35" s="1641"/>
      <c r="J35" s="1605"/>
      <c r="K35" s="1606"/>
      <c r="L35" s="1605"/>
      <c r="M35" s="1642"/>
      <c r="P35" s="95"/>
      <c r="Q35" s="95"/>
      <c r="R35" s="98"/>
      <c r="S35" s="98"/>
      <c r="T35" s="95"/>
      <c r="U35" s="1641"/>
      <c r="V35" s="1605"/>
      <c r="W35" s="1606"/>
      <c r="X35" s="1605"/>
      <c r="Y35" s="1606"/>
      <c r="Z35" s="1638"/>
      <c r="AA35" s="1593"/>
      <c r="AB35" s="1594"/>
      <c r="AC35" s="1593"/>
      <c r="AD35" s="1594"/>
      <c r="AE35" s="1645"/>
    </row>
    <row r="36" spans="2:32" ht="70.95" customHeight="1" x14ac:dyDescent="0.3">
      <c r="C36" s="1639"/>
      <c r="D36" s="1597"/>
      <c r="E36" s="1598"/>
      <c r="F36" s="1597"/>
      <c r="G36" s="1598"/>
      <c r="H36" s="1597"/>
      <c r="I36" s="1643"/>
      <c r="J36" s="1609"/>
      <c r="K36" s="1610"/>
      <c r="L36" s="1609"/>
      <c r="M36" s="1644"/>
      <c r="O36" s="1648"/>
      <c r="P36" s="1649"/>
      <c r="Q36" s="1649"/>
      <c r="R36" s="1649"/>
      <c r="S36" s="1650"/>
      <c r="T36" s="95"/>
      <c r="U36" s="1643"/>
      <c r="V36" s="1609"/>
      <c r="W36" s="1610"/>
      <c r="X36" s="1609"/>
      <c r="Y36" s="1610"/>
      <c r="Z36" s="1639"/>
      <c r="AA36" s="1597"/>
      <c r="AB36" s="1598"/>
      <c r="AC36" s="1597"/>
      <c r="AD36" s="1598"/>
      <c r="AE36" s="1646"/>
    </row>
    <row r="37" spans="2:32" ht="70.95" customHeight="1" x14ac:dyDescent="0.3">
      <c r="C37" s="1640"/>
      <c r="D37" s="1601"/>
      <c r="E37" s="1598"/>
      <c r="F37" s="1597"/>
      <c r="G37" s="1598"/>
      <c r="H37" s="1597"/>
      <c r="I37" s="1643"/>
      <c r="J37" s="1609"/>
      <c r="K37" s="1610"/>
      <c r="L37" s="1609"/>
      <c r="M37" s="1644"/>
      <c r="O37" s="1651"/>
      <c r="P37" s="1652"/>
      <c r="Q37" s="1652"/>
      <c r="R37" s="1652"/>
      <c r="S37" s="1653"/>
      <c r="T37" s="95"/>
      <c r="U37" s="1643"/>
      <c r="V37" s="1609"/>
      <c r="W37" s="1610"/>
      <c r="X37" s="1609"/>
      <c r="Y37" s="1610"/>
      <c r="Z37" s="1639"/>
      <c r="AA37" s="1597"/>
      <c r="AB37" s="1598"/>
      <c r="AC37" s="1597"/>
      <c r="AD37" s="1602"/>
      <c r="AE37" s="1647"/>
    </row>
    <row r="38" spans="2:32" ht="70.95" customHeight="1" x14ac:dyDescent="0.3">
      <c r="E38" s="1592"/>
      <c r="F38" s="1593"/>
      <c r="G38" s="1594"/>
      <c r="H38" s="1595"/>
      <c r="I38" s="1593"/>
      <c r="J38" s="1594"/>
      <c r="K38" s="1595"/>
      <c r="L38" s="1604"/>
      <c r="M38" s="1605"/>
      <c r="N38" s="1606"/>
      <c r="O38" s="1606"/>
      <c r="P38" s="1605"/>
      <c r="Q38" s="1605"/>
      <c r="R38" s="1605"/>
      <c r="S38" s="1606"/>
      <c r="T38" s="1606"/>
      <c r="U38" s="860"/>
      <c r="V38" s="1607"/>
      <c r="W38" s="1595"/>
      <c r="X38" s="1593"/>
      <c r="Y38" s="1594"/>
      <c r="Z38" s="1595"/>
      <c r="AA38" s="1593"/>
      <c r="AB38" s="1594"/>
      <c r="AC38" s="1618"/>
    </row>
    <row r="39" spans="2:32" ht="70.95" customHeight="1" x14ac:dyDescent="0.3">
      <c r="E39" s="1596"/>
      <c r="F39" s="1597"/>
      <c r="G39" s="1598"/>
      <c r="H39" s="1599"/>
      <c r="I39" s="1597"/>
      <c r="J39" s="1598"/>
      <c r="K39" s="1599"/>
      <c r="L39" s="1608"/>
      <c r="M39" s="1609"/>
      <c r="N39" s="1610"/>
      <c r="O39" s="1610"/>
      <c r="P39" s="1609"/>
      <c r="Q39" s="1609"/>
      <c r="R39" s="1609"/>
      <c r="S39" s="1610"/>
      <c r="T39" s="1610"/>
      <c r="U39" s="1611"/>
      <c r="V39" s="1612"/>
      <c r="W39" s="1599"/>
      <c r="X39" s="1597"/>
      <c r="Y39" s="1598"/>
      <c r="Z39" s="1599"/>
      <c r="AA39" s="1597"/>
      <c r="AB39" s="1598"/>
      <c r="AC39" s="1619"/>
    </row>
    <row r="40" spans="2:32" ht="70.95" customHeight="1" x14ac:dyDescent="0.3">
      <c r="E40" s="1600"/>
      <c r="F40" s="1601"/>
      <c r="G40" s="1602"/>
      <c r="H40" s="1603"/>
      <c r="I40" s="1597"/>
      <c r="J40" s="1598"/>
      <c r="K40" s="1599"/>
      <c r="L40" s="1613"/>
      <c r="M40" s="1614"/>
      <c r="N40" s="1615"/>
      <c r="O40" s="1615"/>
      <c r="P40" s="1614"/>
      <c r="Q40" s="1614"/>
      <c r="R40" s="1614"/>
      <c r="S40" s="1615"/>
      <c r="T40" s="1615"/>
      <c r="U40" s="1616"/>
      <c r="V40" s="1617"/>
      <c r="W40" s="1599"/>
      <c r="X40" s="1597"/>
      <c r="Y40" s="1598"/>
      <c r="Z40" s="1603"/>
      <c r="AA40" s="1601"/>
      <c r="AB40" s="1602"/>
      <c r="AC40" s="1620"/>
    </row>
    <row r="41" spans="2:32" ht="70.95" customHeight="1" x14ac:dyDescent="0.3">
      <c r="I41" s="1621"/>
      <c r="J41" s="1622"/>
      <c r="K41" s="1622"/>
      <c r="L41" s="1599"/>
      <c r="M41" s="1599"/>
      <c r="N41" s="1599"/>
      <c r="O41" s="1623"/>
      <c r="P41" s="1623"/>
      <c r="Q41" s="1623"/>
      <c r="R41" s="1623"/>
      <c r="S41" s="1599"/>
      <c r="T41" s="1599"/>
      <c r="U41" s="1599"/>
      <c r="V41" s="1623"/>
      <c r="W41" s="1622"/>
      <c r="X41" s="1624"/>
      <c r="Y41" s="1625"/>
    </row>
    <row r="42" spans="2:32" ht="70.95" customHeight="1" x14ac:dyDescent="0.3">
      <c r="I42" s="1626"/>
      <c r="J42" s="1623"/>
      <c r="K42" s="1623"/>
      <c r="L42" s="1599"/>
      <c r="M42" s="1599"/>
      <c r="N42" s="1599"/>
      <c r="O42" s="1623"/>
      <c r="P42" s="1623"/>
      <c r="Q42" s="1623"/>
      <c r="R42" s="1623"/>
      <c r="S42" s="1599"/>
      <c r="T42" s="1599"/>
      <c r="U42" s="1599"/>
      <c r="V42" s="1623"/>
      <c r="W42" s="1623"/>
      <c r="X42" s="1627"/>
      <c r="Y42" s="1628"/>
    </row>
    <row r="43" spans="2:32" ht="70.95" customHeight="1" x14ac:dyDescent="0.3">
      <c r="I43" s="1629"/>
      <c r="J43" s="1630"/>
      <c r="K43" s="1630"/>
      <c r="L43" s="1603"/>
      <c r="M43" s="1603"/>
      <c r="N43" s="1603"/>
      <c r="O43" s="1630"/>
      <c r="P43" s="1630"/>
      <c r="Q43" s="1630"/>
      <c r="R43" s="1630"/>
      <c r="S43" s="1603"/>
      <c r="T43" s="1603"/>
      <c r="U43" s="1603"/>
      <c r="V43" s="1630"/>
      <c r="W43" s="1630"/>
      <c r="X43" s="1631"/>
      <c r="Y43" s="1632"/>
    </row>
  </sheetData>
  <mergeCells count="63">
    <mergeCell ref="B1:AF1"/>
    <mergeCell ref="B2:C3"/>
    <mergeCell ref="D2:E3"/>
    <mergeCell ref="F2:G3"/>
    <mergeCell ref="H2:I3"/>
    <mergeCell ref="J2:L3"/>
    <mergeCell ref="M2:N3"/>
    <mergeCell ref="B6:F6"/>
    <mergeCell ref="M6:U6"/>
    <mergeCell ref="L8:N8"/>
    <mergeCell ref="O8:S8"/>
    <mergeCell ref="T8:V8"/>
    <mergeCell ref="C8:C9"/>
    <mergeCell ref="D8:E9"/>
    <mergeCell ref="Z8:AF10"/>
    <mergeCell ref="L9:N9"/>
    <mergeCell ref="O9:S9"/>
    <mergeCell ref="T9:V9"/>
    <mergeCell ref="L10:N10"/>
    <mergeCell ref="O10:S10"/>
    <mergeCell ref="T10:V10"/>
    <mergeCell ref="L11:N11"/>
    <mergeCell ref="O11:S11"/>
    <mergeCell ref="T11:V11"/>
    <mergeCell ref="B12:J14"/>
    <mergeCell ref="M12:U14"/>
    <mergeCell ref="X12:AF14"/>
    <mergeCell ref="C15:H17"/>
    <mergeCell ref="I15:M17"/>
    <mergeCell ref="U15:Y17"/>
    <mergeCell ref="Z15:AE17"/>
    <mergeCell ref="O16:S17"/>
    <mergeCell ref="E18:K20"/>
    <mergeCell ref="L18:V20"/>
    <mergeCell ref="W18:AC20"/>
    <mergeCell ref="I21:Y23"/>
    <mergeCell ref="B26:F26"/>
    <mergeCell ref="M26:U26"/>
    <mergeCell ref="L28:N28"/>
    <mergeCell ref="O28:S28"/>
    <mergeCell ref="T28:V28"/>
    <mergeCell ref="Z28:AF30"/>
    <mergeCell ref="L29:N29"/>
    <mergeCell ref="O29:S29"/>
    <mergeCell ref="T29:V29"/>
    <mergeCell ref="L30:N30"/>
    <mergeCell ref="O30:S30"/>
    <mergeCell ref="T30:V30"/>
    <mergeCell ref="L31:N31"/>
    <mergeCell ref="O31:S31"/>
    <mergeCell ref="T31:V31"/>
    <mergeCell ref="B32:J34"/>
    <mergeCell ref="M32:U34"/>
    <mergeCell ref="E38:K40"/>
    <mergeCell ref="L38:V40"/>
    <mergeCell ref="W38:AC40"/>
    <mergeCell ref="I41:Y43"/>
    <mergeCell ref="X32:AF34"/>
    <mergeCell ref="C35:H37"/>
    <mergeCell ref="I35:M37"/>
    <mergeCell ref="U35:Y37"/>
    <mergeCell ref="Z35:AE37"/>
    <mergeCell ref="O36:S37"/>
  </mergeCells>
  <printOptions horizontalCentered="1" verticalCentered="1"/>
  <pageMargins left="0.19652800000000001" right="0.19652800000000001" top="0.19652800000000001" bottom="0.19652800000000001" header="0" footer="0"/>
  <pageSetup paperSize="9" scale="30" fitToWidth="0" pageOrder="overThenDown" orientation="portrait" r:id="rId1"/>
  <customProperties>
    <customPr name="EpmWorksheetKeyString_GUID" r:id="rId2"/>
  </customProperties>
  <drawing r:id="rId3"/>
  <extLst>
    <ext uri="smNativeData">
      <pm:sheetPrefs xmlns:pm="smNativeData" day="1695754539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E6C7-FE37-440A-9712-CB7ABDFA9130}">
  <sheetPr>
    <pageSetUpPr fitToPage="1"/>
  </sheetPr>
  <dimension ref="B1:BN43"/>
  <sheetViews>
    <sheetView zoomScale="25" zoomScaleNormal="25" workbookViewId="0">
      <selection activeCell="M26" sqref="M26:U26"/>
    </sheetView>
  </sheetViews>
  <sheetFormatPr baseColWidth="10" defaultColWidth="10" defaultRowHeight="17.399999999999999" x14ac:dyDescent="0.3"/>
  <cols>
    <col min="1" max="1" width="8.88671875" customWidth="1"/>
    <col min="2" max="32" width="10.6640625" customWidth="1"/>
    <col min="33" max="33" width="7.5546875" customWidth="1"/>
    <col min="34" max="34" width="1.5546875" customWidth="1"/>
    <col min="35" max="35" width="13.5546875" style="115" customWidth="1"/>
    <col min="36" max="36" width="3.5546875" style="115" customWidth="1"/>
    <col min="37" max="37" width="9.33203125" style="115" customWidth="1"/>
    <col min="38" max="39" width="8" style="115" customWidth="1"/>
    <col min="40" max="40" width="3.5546875" style="115" customWidth="1"/>
    <col min="41" max="41" width="8.44140625" style="115" customWidth="1"/>
    <col min="42" max="43" width="8" style="115" customWidth="1"/>
    <col min="44" max="44" width="3.5546875" style="115" customWidth="1"/>
    <col min="45" max="47" width="8" style="115" customWidth="1"/>
    <col min="48" max="48" width="3.5546875" style="115" customWidth="1"/>
    <col min="49" max="51" width="8" style="115" customWidth="1"/>
    <col min="52" max="58" width="10" style="115"/>
  </cols>
  <sheetData>
    <row r="1" spans="2:32" ht="45.15" customHeight="1" thickTop="1" thickBot="1" x14ac:dyDescent="0.5">
      <c r="B1" s="1712" t="s">
        <v>116</v>
      </c>
      <c r="C1" s="1713"/>
      <c r="D1" s="1713"/>
      <c r="E1" s="1713"/>
      <c r="F1" s="1713"/>
      <c r="G1" s="1713"/>
      <c r="H1" s="1713"/>
      <c r="I1" s="1713"/>
      <c r="J1" s="1713"/>
      <c r="K1" s="1713"/>
      <c r="L1" s="1713"/>
      <c r="M1" s="1714"/>
      <c r="N1" s="1714"/>
      <c r="O1" s="1713"/>
      <c r="P1" s="1713"/>
      <c r="Q1" s="1713"/>
      <c r="R1" s="1713"/>
      <c r="S1" s="1713"/>
      <c r="T1" s="1715"/>
      <c r="U1" s="1716"/>
      <c r="V1" s="1717"/>
      <c r="W1" s="1717"/>
      <c r="X1" s="1717"/>
      <c r="Y1" s="1717"/>
      <c r="Z1" s="1717"/>
      <c r="AA1" s="1717"/>
      <c r="AB1" s="1717"/>
      <c r="AC1" s="1717"/>
      <c r="AD1" s="1717"/>
      <c r="AE1" s="1717"/>
      <c r="AF1" s="1718"/>
    </row>
    <row r="2" spans="2:32" ht="32.85" customHeight="1" thickTop="1" thickBot="1" x14ac:dyDescent="0.35">
      <c r="B2" s="1719" t="s">
        <v>50</v>
      </c>
      <c r="C2" s="1720"/>
      <c r="D2" s="1723" t="s">
        <v>51</v>
      </c>
      <c r="E2" s="1723"/>
      <c r="F2" s="1725" t="s">
        <v>52</v>
      </c>
      <c r="G2" s="1725"/>
      <c r="H2" s="1727" t="s">
        <v>53</v>
      </c>
      <c r="I2" s="1727"/>
      <c r="J2" s="1729" t="s">
        <v>64</v>
      </c>
      <c r="K2" s="1730"/>
      <c r="L2" s="1730"/>
      <c r="M2" s="1733" t="s">
        <v>117</v>
      </c>
      <c r="N2" s="1734"/>
    </row>
    <row r="3" spans="2:32" ht="32.85" customHeight="1" thickTop="1" thickBot="1" x14ac:dyDescent="0.35">
      <c r="B3" s="1721"/>
      <c r="C3" s="1722"/>
      <c r="D3" s="1724"/>
      <c r="E3" s="1724"/>
      <c r="F3" s="1726"/>
      <c r="G3" s="1726"/>
      <c r="H3" s="1728"/>
      <c r="I3" s="1728"/>
      <c r="J3" s="1731"/>
      <c r="K3" s="1732"/>
      <c r="L3" s="1732"/>
      <c r="M3" s="1733"/>
      <c r="N3" s="1734"/>
    </row>
    <row r="4" spans="2:32" ht="31.5" customHeight="1" thickTop="1" x14ac:dyDescent="0.3"/>
    <row r="5" spans="2:32" ht="31.5" customHeight="1" thickBot="1" x14ac:dyDescent="0.35"/>
    <row r="6" spans="2:32" ht="36.450000000000003" customHeight="1" thickTop="1" thickBot="1" x14ac:dyDescent="0.75">
      <c r="B6" s="1694" t="s">
        <v>128</v>
      </c>
      <c r="C6" s="1695"/>
      <c r="D6" s="1695"/>
      <c r="E6" s="1696"/>
      <c r="F6" s="1697"/>
      <c r="M6" s="1698" t="s">
        <v>54</v>
      </c>
      <c r="N6" s="1699"/>
      <c r="O6" s="1699"/>
      <c r="P6" s="1700"/>
      <c r="Q6" s="1701"/>
      <c r="R6" s="1702"/>
      <c r="S6" s="1703"/>
      <c r="T6" s="1704"/>
      <c r="U6" s="1705"/>
    </row>
    <row r="7" spans="2:32" ht="36.450000000000003" customHeight="1" thickBot="1" x14ac:dyDescent="0.35"/>
    <row r="8" spans="2:32" ht="40.950000000000003" customHeight="1" thickTop="1" thickBot="1" x14ac:dyDescent="0.35">
      <c r="C8" s="1735" t="s">
        <v>56</v>
      </c>
      <c r="D8" s="1737"/>
      <c r="E8" s="869"/>
      <c r="K8" s="39" t="s">
        <v>57</v>
      </c>
      <c r="L8" s="1664"/>
      <c r="M8" s="1664"/>
      <c r="N8" s="1664"/>
      <c r="O8" s="837"/>
      <c r="P8" s="837"/>
      <c r="Q8" s="837"/>
      <c r="R8" s="837"/>
      <c r="S8" s="837"/>
      <c r="T8" s="1664"/>
      <c r="U8" s="1664"/>
      <c r="V8" s="1664"/>
      <c r="W8" s="40" t="s">
        <v>58</v>
      </c>
      <c r="Z8" s="1665"/>
      <c r="AA8" s="1666"/>
      <c r="AB8" s="1666"/>
      <c r="AC8" s="1666"/>
      <c r="AD8" s="1666"/>
      <c r="AE8" s="1666"/>
      <c r="AF8" s="1667"/>
    </row>
    <row r="9" spans="2:32" ht="97.95" customHeight="1" thickTop="1" thickBot="1" x14ac:dyDescent="0.35">
      <c r="C9" s="1736"/>
      <c r="D9" s="825"/>
      <c r="E9" s="826"/>
      <c r="K9" s="100"/>
      <c r="L9" s="1675"/>
      <c r="M9" s="1675"/>
      <c r="N9" s="1675"/>
      <c r="O9" s="838"/>
      <c r="P9" s="838"/>
      <c r="Q9" s="838"/>
      <c r="R9" s="838"/>
      <c r="S9" s="838"/>
      <c r="T9" s="1676"/>
      <c r="U9" s="1676"/>
      <c r="V9" s="1676"/>
      <c r="W9" s="100"/>
      <c r="Z9" s="1668"/>
      <c r="AA9" s="1669"/>
      <c r="AB9" s="1669"/>
      <c r="AC9" s="1669"/>
      <c r="AD9" s="1669"/>
      <c r="AE9" s="1669"/>
      <c r="AF9" s="1670"/>
    </row>
    <row r="10" spans="2:32" ht="97.95" customHeight="1" thickTop="1" thickBot="1" x14ac:dyDescent="0.5">
      <c r="C10" s="608" t="s">
        <v>165</v>
      </c>
      <c r="K10" s="101"/>
      <c r="L10" s="1678"/>
      <c r="M10" s="1678"/>
      <c r="N10" s="1678"/>
      <c r="O10" s="779"/>
      <c r="P10" s="779"/>
      <c r="Q10" s="779"/>
      <c r="R10" s="779"/>
      <c r="S10" s="779"/>
      <c r="T10" s="1679"/>
      <c r="U10" s="1679"/>
      <c r="V10" s="1679"/>
      <c r="W10" s="101"/>
      <c r="Z10" s="1671"/>
      <c r="AA10" s="1672"/>
      <c r="AB10" s="1672"/>
      <c r="AC10" s="1672"/>
      <c r="AD10" s="1672"/>
      <c r="AE10" s="1672"/>
      <c r="AF10" s="1673"/>
    </row>
    <row r="11" spans="2:32" ht="97.95" customHeight="1" thickTop="1" thickBot="1" x14ac:dyDescent="0.35">
      <c r="B11" s="187"/>
      <c r="C11" s="187"/>
      <c r="D11" s="187"/>
      <c r="E11" s="187"/>
      <c r="F11" s="187"/>
      <c r="G11" s="187"/>
      <c r="H11" s="187"/>
      <c r="I11" s="187"/>
      <c r="J11" s="187"/>
      <c r="K11" s="188"/>
      <c r="L11" s="1691"/>
      <c r="M11" s="1691"/>
      <c r="N11" s="1691"/>
      <c r="O11" s="1692"/>
      <c r="P11" s="1692"/>
      <c r="Q11" s="1692"/>
      <c r="R11" s="1692"/>
      <c r="S11" s="1692"/>
      <c r="T11" s="1693"/>
      <c r="U11" s="1693"/>
      <c r="V11" s="1693"/>
      <c r="W11" s="189"/>
      <c r="X11" s="93"/>
      <c r="Y11" s="93"/>
      <c r="Z11" s="187"/>
      <c r="AA11" s="187"/>
      <c r="AB11" s="187"/>
      <c r="AC11" s="187"/>
      <c r="AD11" s="187"/>
      <c r="AE11" s="187"/>
      <c r="AF11" s="187"/>
    </row>
    <row r="12" spans="2:32" ht="70.95" customHeight="1" thickTop="1" x14ac:dyDescent="0.3">
      <c r="B12" s="1633"/>
      <c r="C12" s="1634"/>
      <c r="D12" s="1635"/>
      <c r="E12" s="1634"/>
      <c r="F12" s="1635"/>
      <c r="G12" s="1634"/>
      <c r="H12" s="1635"/>
      <c r="I12" s="1634"/>
      <c r="J12" s="1636"/>
      <c r="M12" s="1658"/>
      <c r="N12" s="1659"/>
      <c r="O12" s="1660"/>
      <c r="P12" s="1660"/>
      <c r="Q12" s="1660"/>
      <c r="R12" s="1660"/>
      <c r="S12" s="1660"/>
      <c r="T12" s="1660"/>
      <c r="U12" s="1661"/>
      <c r="X12" s="1633"/>
      <c r="Y12" s="1634"/>
      <c r="Z12" s="1635"/>
      <c r="AA12" s="1634"/>
      <c r="AB12" s="1635"/>
      <c r="AC12" s="1634"/>
      <c r="AD12" s="1635"/>
      <c r="AE12" s="1634"/>
      <c r="AF12" s="1636"/>
    </row>
    <row r="13" spans="2:32" ht="70.95" customHeight="1" x14ac:dyDescent="0.3">
      <c r="B13" s="1633"/>
      <c r="C13" s="1634"/>
      <c r="D13" s="1635"/>
      <c r="E13" s="1634"/>
      <c r="F13" s="1635"/>
      <c r="G13" s="1634"/>
      <c r="H13" s="1635"/>
      <c r="I13" s="1634"/>
      <c r="J13" s="1636"/>
      <c r="M13" s="1658"/>
      <c r="N13" s="1659"/>
      <c r="O13" s="1660"/>
      <c r="P13" s="1660"/>
      <c r="Q13" s="1660"/>
      <c r="R13" s="1660"/>
      <c r="S13" s="1660"/>
      <c r="T13" s="1660"/>
      <c r="U13" s="1661"/>
      <c r="X13" s="1633"/>
      <c r="Y13" s="1634"/>
      <c r="Z13" s="1635"/>
      <c r="AA13" s="1634"/>
      <c r="AB13" s="1635"/>
      <c r="AC13" s="1634"/>
      <c r="AD13" s="1635"/>
      <c r="AE13" s="1634"/>
      <c r="AF13" s="1636"/>
    </row>
    <row r="14" spans="2:32" ht="70.95" customHeight="1" thickBot="1" x14ac:dyDescent="0.35">
      <c r="B14" s="1657"/>
      <c r="C14" s="1634"/>
      <c r="D14" s="1635"/>
      <c r="E14" s="1634"/>
      <c r="F14" s="1635"/>
      <c r="G14" s="1634"/>
      <c r="H14" s="1635"/>
      <c r="I14" s="1634"/>
      <c r="J14" s="1636"/>
      <c r="M14" s="1658"/>
      <c r="N14" s="1662"/>
      <c r="O14" s="1663"/>
      <c r="P14" s="1663"/>
      <c r="Q14" s="1663"/>
      <c r="R14" s="1663"/>
      <c r="S14" s="1663"/>
      <c r="T14" s="1663"/>
      <c r="U14" s="1661"/>
      <c r="X14" s="1633"/>
      <c r="Y14" s="1634"/>
      <c r="Z14" s="1635"/>
      <c r="AA14" s="1634"/>
      <c r="AB14" s="1635"/>
      <c r="AC14" s="1634"/>
      <c r="AD14" s="1635"/>
      <c r="AE14" s="1634"/>
      <c r="AF14" s="1637"/>
    </row>
    <row r="15" spans="2:32" ht="70.95" customHeight="1" thickTop="1" thickBot="1" x14ac:dyDescent="0.35">
      <c r="C15" s="1638"/>
      <c r="D15" s="1593"/>
      <c r="E15" s="1594"/>
      <c r="F15" s="1593"/>
      <c r="G15" s="1594"/>
      <c r="H15" s="1593"/>
      <c r="I15" s="1641"/>
      <c r="J15" s="1605"/>
      <c r="K15" s="1606"/>
      <c r="L15" s="1605"/>
      <c r="M15" s="1642"/>
      <c r="P15" s="95"/>
      <c r="Q15" s="95"/>
      <c r="R15" s="98"/>
      <c r="S15" s="98"/>
      <c r="T15" s="95"/>
      <c r="U15" s="1641"/>
      <c r="V15" s="1605"/>
      <c r="W15" s="1606"/>
      <c r="X15" s="1605"/>
      <c r="Y15" s="1642"/>
      <c r="Z15" s="1593"/>
      <c r="AA15" s="1593"/>
      <c r="AB15" s="1594"/>
      <c r="AC15" s="1593"/>
      <c r="AD15" s="1594"/>
      <c r="AE15" s="1645"/>
    </row>
    <row r="16" spans="2:32" ht="70.95" customHeight="1" thickTop="1" x14ac:dyDescent="0.3">
      <c r="C16" s="1639"/>
      <c r="D16" s="1597"/>
      <c r="E16" s="1598"/>
      <c r="F16" s="1597"/>
      <c r="G16" s="1598"/>
      <c r="H16" s="1597"/>
      <c r="I16" s="1643"/>
      <c r="J16" s="1609"/>
      <c r="K16" s="1610"/>
      <c r="L16" s="1609"/>
      <c r="M16" s="1644"/>
      <c r="O16" s="1648"/>
      <c r="P16" s="1649"/>
      <c r="Q16" s="1649"/>
      <c r="R16" s="1649"/>
      <c r="S16" s="1650"/>
      <c r="T16" s="95"/>
      <c r="U16" s="1643"/>
      <c r="V16" s="1609"/>
      <c r="W16" s="1610"/>
      <c r="X16" s="1609"/>
      <c r="Y16" s="1644"/>
      <c r="Z16" s="1597"/>
      <c r="AA16" s="1597"/>
      <c r="AB16" s="1598"/>
      <c r="AC16" s="1597"/>
      <c r="AD16" s="1598"/>
      <c r="AE16" s="1646"/>
    </row>
    <row r="17" spans="2:66" ht="70.95" customHeight="1" thickBot="1" x14ac:dyDescent="0.35">
      <c r="C17" s="1640"/>
      <c r="D17" s="1601"/>
      <c r="E17" s="1598"/>
      <c r="F17" s="1597"/>
      <c r="G17" s="1598"/>
      <c r="H17" s="1597"/>
      <c r="I17" s="1643"/>
      <c r="J17" s="1609"/>
      <c r="K17" s="1610"/>
      <c r="L17" s="1609"/>
      <c r="M17" s="1644"/>
      <c r="O17" s="1651"/>
      <c r="P17" s="1652"/>
      <c r="Q17" s="1652"/>
      <c r="R17" s="1652"/>
      <c r="S17" s="1653"/>
      <c r="T17" s="95"/>
      <c r="U17" s="1690"/>
      <c r="V17" s="1614"/>
      <c r="W17" s="1610"/>
      <c r="X17" s="1609"/>
      <c r="Y17" s="1644"/>
      <c r="Z17" s="1597"/>
      <c r="AA17" s="1597"/>
      <c r="AB17" s="1598"/>
      <c r="AC17" s="1597"/>
      <c r="AD17" s="1602"/>
      <c r="AE17" s="1647"/>
    </row>
    <row r="18" spans="2:66" ht="70.95" customHeight="1" thickTop="1" x14ac:dyDescent="0.3">
      <c r="E18" s="1592"/>
      <c r="F18" s="1593"/>
      <c r="G18" s="1594"/>
      <c r="H18" s="1595"/>
      <c r="I18" s="1593"/>
      <c r="J18" s="1594"/>
      <c r="K18" s="1595"/>
      <c r="L18" s="1604"/>
      <c r="M18" s="1605"/>
      <c r="N18" s="1606"/>
      <c r="O18" s="1606"/>
      <c r="P18" s="1605"/>
      <c r="Q18" s="1605"/>
      <c r="R18" s="1605"/>
      <c r="S18" s="1606"/>
      <c r="T18" s="1606"/>
      <c r="U18" s="1611"/>
      <c r="V18" s="1611"/>
      <c r="W18" s="1592"/>
      <c r="X18" s="1593"/>
      <c r="Y18" s="1594"/>
      <c r="Z18" s="1595"/>
      <c r="AA18" s="1593"/>
      <c r="AB18" s="1594"/>
      <c r="AC18" s="1618"/>
      <c r="BN18" t="s">
        <v>138</v>
      </c>
    </row>
    <row r="19" spans="2:66" ht="70.95" customHeight="1" x14ac:dyDescent="0.3">
      <c r="E19" s="1596"/>
      <c r="F19" s="1597"/>
      <c r="G19" s="1598"/>
      <c r="H19" s="1599"/>
      <c r="I19" s="1597"/>
      <c r="J19" s="1598"/>
      <c r="K19" s="1599"/>
      <c r="L19" s="1608"/>
      <c r="M19" s="1609"/>
      <c r="N19" s="1610"/>
      <c r="O19" s="1610"/>
      <c r="P19" s="1609"/>
      <c r="Q19" s="1609"/>
      <c r="R19" s="1609"/>
      <c r="S19" s="1610"/>
      <c r="T19" s="1610"/>
      <c r="U19" s="1611"/>
      <c r="V19" s="1611"/>
      <c r="W19" s="1596"/>
      <c r="X19" s="1597"/>
      <c r="Y19" s="1598"/>
      <c r="Z19" s="1599"/>
      <c r="AA19" s="1597"/>
      <c r="AB19" s="1598"/>
      <c r="AC19" s="1619"/>
    </row>
    <row r="20" spans="2:66" ht="70.95" customHeight="1" thickBot="1" x14ac:dyDescent="0.35">
      <c r="E20" s="1600"/>
      <c r="F20" s="1601"/>
      <c r="G20" s="1602"/>
      <c r="H20" s="1603"/>
      <c r="I20" s="1597"/>
      <c r="J20" s="1598"/>
      <c r="K20" s="1599"/>
      <c r="L20" s="1608"/>
      <c r="M20" s="1609"/>
      <c r="N20" s="1610"/>
      <c r="O20" s="1610"/>
      <c r="P20" s="1609"/>
      <c r="Q20" s="1609"/>
      <c r="R20" s="1609"/>
      <c r="S20" s="1610"/>
      <c r="T20" s="1610"/>
      <c r="U20" s="1611"/>
      <c r="V20" s="1611"/>
      <c r="W20" s="1596"/>
      <c r="X20" s="1597"/>
      <c r="Y20" s="1598"/>
      <c r="Z20" s="1603"/>
      <c r="AA20" s="1601"/>
      <c r="AB20" s="1602"/>
      <c r="AC20" s="1620"/>
    </row>
    <row r="21" spans="2:66" ht="70.95" customHeight="1" thickTop="1" x14ac:dyDescent="0.3">
      <c r="I21" s="1621"/>
      <c r="J21" s="1622"/>
      <c r="K21" s="1622"/>
      <c r="L21" s="1595"/>
      <c r="M21" s="1595"/>
      <c r="N21" s="1595"/>
      <c r="O21" s="1622"/>
      <c r="P21" s="1622"/>
      <c r="Q21" s="1622"/>
      <c r="R21" s="1622"/>
      <c r="S21" s="1595"/>
      <c r="T21" s="1595"/>
      <c r="U21" s="1595"/>
      <c r="V21" s="1622"/>
      <c r="W21" s="1622"/>
      <c r="X21" s="1624"/>
      <c r="Y21" s="1625"/>
    </row>
    <row r="22" spans="2:66" ht="70.95" customHeight="1" x14ac:dyDescent="0.3">
      <c r="I22" s="1626"/>
      <c r="J22" s="1623"/>
      <c r="K22" s="1623"/>
      <c r="L22" s="1599"/>
      <c r="M22" s="1599"/>
      <c r="N22" s="1599"/>
      <c r="O22" s="1623"/>
      <c r="P22" s="1623"/>
      <c r="Q22" s="1623"/>
      <c r="R22" s="1623"/>
      <c r="S22" s="1599"/>
      <c r="T22" s="1599"/>
      <c r="U22" s="1599"/>
      <c r="V22" s="1623"/>
      <c r="W22" s="1623"/>
      <c r="X22" s="1627"/>
      <c r="Y22" s="1628"/>
    </row>
    <row r="23" spans="2:66" ht="70.95" customHeight="1" thickBot="1" x14ac:dyDescent="0.35">
      <c r="I23" s="1629"/>
      <c r="J23" s="1630"/>
      <c r="K23" s="1630"/>
      <c r="L23" s="1603"/>
      <c r="M23" s="1603"/>
      <c r="N23" s="1603"/>
      <c r="O23" s="1630"/>
      <c r="P23" s="1630"/>
      <c r="Q23" s="1630"/>
      <c r="R23" s="1630"/>
      <c r="S23" s="1603"/>
      <c r="T23" s="1603"/>
      <c r="U23" s="1603"/>
      <c r="V23" s="1630"/>
      <c r="W23" s="1630"/>
      <c r="X23" s="1631"/>
      <c r="Y23" s="1632"/>
    </row>
    <row r="24" spans="2:66" ht="33.450000000000003" customHeight="1" thickTop="1" x14ac:dyDescent="0.3"/>
    <row r="25" spans="2:66" ht="33.450000000000003" customHeight="1" thickBot="1" x14ac:dyDescent="0.35"/>
    <row r="26" spans="2:66" ht="36.450000000000003" customHeight="1" thickTop="1" thickBot="1" x14ac:dyDescent="0.75">
      <c r="B26" s="1680"/>
      <c r="C26" s="1681"/>
      <c r="D26" s="1681"/>
      <c r="E26" s="1682"/>
      <c r="F26" s="1682"/>
      <c r="M26" s="1683" t="s">
        <v>55</v>
      </c>
      <c r="N26" s="1684"/>
      <c r="O26" s="1684"/>
      <c r="P26" s="1685"/>
      <c r="Q26" s="1686"/>
      <c r="R26" s="1687"/>
      <c r="S26" s="1684"/>
      <c r="T26" s="1688"/>
      <c r="U26" s="1689"/>
    </row>
    <row r="27" spans="2:66" ht="36.450000000000003" customHeight="1" thickTop="1" thickBot="1" x14ac:dyDescent="0.35"/>
    <row r="28" spans="2:66" ht="40.950000000000003" customHeight="1" thickTop="1" thickBot="1" x14ac:dyDescent="0.35">
      <c r="K28" s="39" t="s">
        <v>57</v>
      </c>
      <c r="L28" s="1664"/>
      <c r="M28" s="1664"/>
      <c r="N28" s="1664"/>
      <c r="O28" s="837"/>
      <c r="P28" s="837"/>
      <c r="Q28" s="837"/>
      <c r="R28" s="837"/>
      <c r="S28" s="837"/>
      <c r="T28" s="1664"/>
      <c r="U28" s="1664"/>
      <c r="V28" s="1664"/>
      <c r="W28" s="40" t="s">
        <v>58</v>
      </c>
      <c r="Z28" s="1665"/>
      <c r="AA28" s="1666"/>
      <c r="AB28" s="1666"/>
      <c r="AC28" s="1666"/>
      <c r="AD28" s="1666"/>
      <c r="AE28" s="1666"/>
      <c r="AF28" s="1667"/>
    </row>
    <row r="29" spans="2:66" ht="97.95" customHeight="1" thickTop="1" x14ac:dyDescent="0.3">
      <c r="K29" s="100"/>
      <c r="L29" s="1674"/>
      <c r="M29" s="1674"/>
      <c r="N29" s="1675"/>
      <c r="O29" s="838"/>
      <c r="P29" s="838"/>
      <c r="Q29" s="838"/>
      <c r="R29" s="838"/>
      <c r="S29" s="838"/>
      <c r="T29" s="1676"/>
      <c r="U29" s="1674"/>
      <c r="V29" s="1674"/>
      <c r="W29" s="100"/>
      <c r="Z29" s="1668"/>
      <c r="AA29" s="1669"/>
      <c r="AB29" s="1669"/>
      <c r="AC29" s="1669"/>
      <c r="AD29" s="1669"/>
      <c r="AE29" s="1669"/>
      <c r="AF29" s="1670"/>
    </row>
    <row r="30" spans="2:66" ht="97.95" customHeight="1" thickBot="1" x14ac:dyDescent="0.35">
      <c r="K30" s="101"/>
      <c r="L30" s="1677"/>
      <c r="M30" s="1677"/>
      <c r="N30" s="1678"/>
      <c r="O30" s="779"/>
      <c r="P30" s="779"/>
      <c r="Q30" s="779"/>
      <c r="R30" s="779"/>
      <c r="S30" s="779"/>
      <c r="T30" s="1679"/>
      <c r="U30" s="1677"/>
      <c r="V30" s="1677"/>
      <c r="W30" s="101"/>
      <c r="Z30" s="1671"/>
      <c r="AA30" s="1672"/>
      <c r="AB30" s="1672"/>
      <c r="AC30" s="1672"/>
      <c r="AD30" s="1672"/>
      <c r="AE30" s="1672"/>
      <c r="AF30" s="1673"/>
    </row>
    <row r="31" spans="2:66" ht="97.95" customHeight="1" thickTop="1" thickBot="1" x14ac:dyDescent="0.35">
      <c r="B31" s="187"/>
      <c r="C31" s="187"/>
      <c r="D31" s="187"/>
      <c r="E31" s="187"/>
      <c r="F31" s="187"/>
      <c r="G31" s="187"/>
      <c r="H31" s="187"/>
      <c r="I31" s="187"/>
      <c r="J31" s="187"/>
      <c r="K31" s="102"/>
      <c r="L31" s="1654"/>
      <c r="M31" s="1654"/>
      <c r="N31" s="1655"/>
      <c r="O31" s="780"/>
      <c r="P31" s="780"/>
      <c r="Q31" s="780"/>
      <c r="R31" s="780"/>
      <c r="S31" s="780"/>
      <c r="T31" s="1656"/>
      <c r="U31" s="1654"/>
      <c r="V31" s="1654"/>
      <c r="W31" s="103"/>
      <c r="X31" s="93"/>
      <c r="Y31" s="93"/>
      <c r="Z31" s="187"/>
      <c r="AA31" s="187"/>
      <c r="AB31" s="187"/>
      <c r="AC31" s="187"/>
      <c r="AD31" s="187"/>
      <c r="AE31" s="187"/>
      <c r="AF31" s="187"/>
    </row>
    <row r="32" spans="2:66" ht="70.95" customHeight="1" thickTop="1" x14ac:dyDescent="0.3">
      <c r="B32" s="1633"/>
      <c r="C32" s="1634"/>
      <c r="D32" s="1635"/>
      <c r="E32" s="1634"/>
      <c r="F32" s="1635"/>
      <c r="G32" s="1634"/>
      <c r="H32" s="1635"/>
      <c r="I32" s="1634"/>
      <c r="J32" s="1636"/>
      <c r="M32" s="1658"/>
      <c r="N32" s="1659"/>
      <c r="O32" s="1660"/>
      <c r="P32" s="1660"/>
      <c r="Q32" s="1660"/>
      <c r="R32" s="1660"/>
      <c r="S32" s="1660"/>
      <c r="T32" s="1660"/>
      <c r="U32" s="1661"/>
      <c r="X32" s="1633"/>
      <c r="Y32" s="1634"/>
      <c r="Z32" s="1635"/>
      <c r="AA32" s="1634"/>
      <c r="AB32" s="1635"/>
      <c r="AC32" s="1634"/>
      <c r="AD32" s="1635"/>
      <c r="AE32" s="1634"/>
      <c r="AF32" s="1636"/>
    </row>
    <row r="33" spans="2:32" ht="70.95" customHeight="1" x14ac:dyDescent="0.3">
      <c r="B33" s="1633"/>
      <c r="C33" s="1634"/>
      <c r="D33" s="1635"/>
      <c r="E33" s="1634"/>
      <c r="F33" s="1635"/>
      <c r="G33" s="1634"/>
      <c r="H33" s="1635"/>
      <c r="I33" s="1634"/>
      <c r="J33" s="1636"/>
      <c r="M33" s="1658"/>
      <c r="N33" s="1659"/>
      <c r="O33" s="1660"/>
      <c r="P33" s="1660"/>
      <c r="Q33" s="1660"/>
      <c r="R33" s="1660"/>
      <c r="S33" s="1660"/>
      <c r="T33" s="1660"/>
      <c r="U33" s="1661"/>
      <c r="X33" s="1633"/>
      <c r="Y33" s="1634"/>
      <c r="Z33" s="1635"/>
      <c r="AA33" s="1634"/>
      <c r="AB33" s="1635"/>
      <c r="AC33" s="1634"/>
      <c r="AD33" s="1635"/>
      <c r="AE33" s="1634"/>
      <c r="AF33" s="1636"/>
    </row>
    <row r="34" spans="2:32" ht="70.95" customHeight="1" thickBot="1" x14ac:dyDescent="0.35">
      <c r="B34" s="1657"/>
      <c r="C34" s="1634"/>
      <c r="D34" s="1635"/>
      <c r="E34" s="1634"/>
      <c r="F34" s="1635"/>
      <c r="G34" s="1634"/>
      <c r="H34" s="1635"/>
      <c r="I34" s="1634"/>
      <c r="J34" s="1636"/>
      <c r="M34" s="1658"/>
      <c r="N34" s="1662"/>
      <c r="O34" s="1663"/>
      <c r="P34" s="1663"/>
      <c r="Q34" s="1663"/>
      <c r="R34" s="1663"/>
      <c r="S34" s="1663"/>
      <c r="T34" s="1663"/>
      <c r="U34" s="1661"/>
      <c r="X34" s="1633"/>
      <c r="Y34" s="1634"/>
      <c r="Z34" s="1635"/>
      <c r="AA34" s="1634"/>
      <c r="AB34" s="1635"/>
      <c r="AC34" s="1634"/>
      <c r="AD34" s="1635"/>
      <c r="AE34" s="1634"/>
      <c r="AF34" s="1637"/>
    </row>
    <row r="35" spans="2:32" ht="70.95" customHeight="1" thickTop="1" thickBot="1" x14ac:dyDescent="0.35">
      <c r="C35" s="1638"/>
      <c r="D35" s="1593"/>
      <c r="E35" s="1594"/>
      <c r="F35" s="1593"/>
      <c r="G35" s="1594"/>
      <c r="H35" s="1593"/>
      <c r="I35" s="1641"/>
      <c r="J35" s="1605"/>
      <c r="K35" s="1606"/>
      <c r="L35" s="1605"/>
      <c r="M35" s="1642"/>
      <c r="P35" s="95"/>
      <c r="Q35" s="95"/>
      <c r="R35" s="98"/>
      <c r="S35" s="98"/>
      <c r="T35" s="95"/>
      <c r="U35" s="1641"/>
      <c r="V35" s="1605"/>
      <c r="W35" s="1606"/>
      <c r="X35" s="1605"/>
      <c r="Y35" s="1606"/>
      <c r="Z35" s="1638"/>
      <c r="AA35" s="1593"/>
      <c r="AB35" s="1594"/>
      <c r="AC35" s="1593"/>
      <c r="AD35" s="1594"/>
      <c r="AE35" s="1645"/>
    </row>
    <row r="36" spans="2:32" ht="70.95" customHeight="1" thickTop="1" x14ac:dyDescent="0.3">
      <c r="C36" s="1639"/>
      <c r="D36" s="1597"/>
      <c r="E36" s="1598"/>
      <c r="F36" s="1597"/>
      <c r="G36" s="1598"/>
      <c r="H36" s="1597"/>
      <c r="I36" s="1643"/>
      <c r="J36" s="1609"/>
      <c r="K36" s="1610"/>
      <c r="L36" s="1609"/>
      <c r="M36" s="1644"/>
      <c r="O36" s="1648"/>
      <c r="P36" s="1649"/>
      <c r="Q36" s="1649"/>
      <c r="R36" s="1649"/>
      <c r="S36" s="1650"/>
      <c r="T36" s="95"/>
      <c r="U36" s="1643"/>
      <c r="V36" s="1609"/>
      <c r="W36" s="1610"/>
      <c r="X36" s="1609"/>
      <c r="Y36" s="1610"/>
      <c r="Z36" s="1639"/>
      <c r="AA36" s="1597"/>
      <c r="AB36" s="1598"/>
      <c r="AC36" s="1597"/>
      <c r="AD36" s="1598"/>
      <c r="AE36" s="1646"/>
    </row>
    <row r="37" spans="2:32" ht="70.95" customHeight="1" thickBot="1" x14ac:dyDescent="0.35">
      <c r="C37" s="1640"/>
      <c r="D37" s="1601"/>
      <c r="E37" s="1598"/>
      <c r="F37" s="1597"/>
      <c r="G37" s="1598"/>
      <c r="H37" s="1597"/>
      <c r="I37" s="1643"/>
      <c r="J37" s="1609"/>
      <c r="K37" s="1610"/>
      <c r="L37" s="1609"/>
      <c r="M37" s="1644"/>
      <c r="O37" s="1651"/>
      <c r="P37" s="1652"/>
      <c r="Q37" s="1652"/>
      <c r="R37" s="1652"/>
      <c r="S37" s="1653"/>
      <c r="T37" s="95"/>
      <c r="U37" s="1643"/>
      <c r="V37" s="1609"/>
      <c r="W37" s="1610"/>
      <c r="X37" s="1609"/>
      <c r="Y37" s="1610"/>
      <c r="Z37" s="1639"/>
      <c r="AA37" s="1597"/>
      <c r="AB37" s="1598"/>
      <c r="AC37" s="1597"/>
      <c r="AD37" s="1602"/>
      <c r="AE37" s="1647"/>
    </row>
    <row r="38" spans="2:32" ht="70.95" customHeight="1" thickTop="1" x14ac:dyDescent="0.3">
      <c r="E38" s="1592"/>
      <c r="F38" s="1593"/>
      <c r="G38" s="1594"/>
      <c r="H38" s="1595"/>
      <c r="I38" s="1593"/>
      <c r="J38" s="1594"/>
      <c r="K38" s="1595"/>
      <c r="L38" s="1604"/>
      <c r="M38" s="1605"/>
      <c r="N38" s="1606"/>
      <c r="O38" s="1606"/>
      <c r="P38" s="1605"/>
      <c r="Q38" s="1605"/>
      <c r="R38" s="1605"/>
      <c r="S38" s="1606"/>
      <c r="T38" s="1606"/>
      <c r="U38" s="860"/>
      <c r="V38" s="1607"/>
      <c r="W38" s="1595"/>
      <c r="X38" s="1593"/>
      <c r="Y38" s="1594"/>
      <c r="Z38" s="1595"/>
      <c r="AA38" s="1593"/>
      <c r="AB38" s="1594"/>
      <c r="AC38" s="1618"/>
    </row>
    <row r="39" spans="2:32" ht="70.95" customHeight="1" x14ac:dyDescent="0.3">
      <c r="E39" s="1596"/>
      <c r="F39" s="1597"/>
      <c r="G39" s="1598"/>
      <c r="H39" s="1599"/>
      <c r="I39" s="1597"/>
      <c r="J39" s="1598"/>
      <c r="K39" s="1599"/>
      <c r="L39" s="1608"/>
      <c r="M39" s="1609"/>
      <c r="N39" s="1610"/>
      <c r="O39" s="1610"/>
      <c r="P39" s="1609"/>
      <c r="Q39" s="1609"/>
      <c r="R39" s="1609"/>
      <c r="S39" s="1610"/>
      <c r="T39" s="1610"/>
      <c r="U39" s="1611"/>
      <c r="V39" s="1612"/>
      <c r="W39" s="1599"/>
      <c r="X39" s="1597"/>
      <c r="Y39" s="1598"/>
      <c r="Z39" s="1599"/>
      <c r="AA39" s="1597"/>
      <c r="AB39" s="1598"/>
      <c r="AC39" s="1619"/>
    </row>
    <row r="40" spans="2:32" ht="70.95" customHeight="1" thickBot="1" x14ac:dyDescent="0.35">
      <c r="E40" s="1600"/>
      <c r="F40" s="1601"/>
      <c r="G40" s="1602"/>
      <c r="H40" s="1603"/>
      <c r="I40" s="1597"/>
      <c r="J40" s="1598"/>
      <c r="K40" s="1599"/>
      <c r="L40" s="1613"/>
      <c r="M40" s="1614"/>
      <c r="N40" s="1615"/>
      <c r="O40" s="1615"/>
      <c r="P40" s="1614"/>
      <c r="Q40" s="1614"/>
      <c r="R40" s="1614"/>
      <c r="S40" s="1615"/>
      <c r="T40" s="1615"/>
      <c r="U40" s="1616"/>
      <c r="V40" s="1617"/>
      <c r="W40" s="1599"/>
      <c r="X40" s="1597"/>
      <c r="Y40" s="1598"/>
      <c r="Z40" s="1603"/>
      <c r="AA40" s="1601"/>
      <c r="AB40" s="1602"/>
      <c r="AC40" s="1620"/>
    </row>
    <row r="41" spans="2:32" ht="70.95" customHeight="1" thickTop="1" x14ac:dyDescent="0.3">
      <c r="I41" s="1621"/>
      <c r="J41" s="1622"/>
      <c r="K41" s="1622"/>
      <c r="L41" s="1599"/>
      <c r="M41" s="1599"/>
      <c r="N41" s="1599"/>
      <c r="O41" s="1623"/>
      <c r="P41" s="1623"/>
      <c r="Q41" s="1623"/>
      <c r="R41" s="1623"/>
      <c r="S41" s="1599"/>
      <c r="T41" s="1599"/>
      <c r="U41" s="1599"/>
      <c r="V41" s="1623"/>
      <c r="W41" s="1622"/>
      <c r="X41" s="1624"/>
      <c r="Y41" s="1625"/>
    </row>
    <row r="42" spans="2:32" ht="70.95" customHeight="1" x14ac:dyDescent="0.3">
      <c r="I42" s="1626"/>
      <c r="J42" s="1623"/>
      <c r="K42" s="1623"/>
      <c r="L42" s="1599"/>
      <c r="M42" s="1599"/>
      <c r="N42" s="1599"/>
      <c r="O42" s="1623"/>
      <c r="P42" s="1623"/>
      <c r="Q42" s="1623"/>
      <c r="R42" s="1623"/>
      <c r="S42" s="1599"/>
      <c r="T42" s="1599"/>
      <c r="U42" s="1599"/>
      <c r="V42" s="1623"/>
      <c r="W42" s="1623"/>
      <c r="X42" s="1627"/>
      <c r="Y42" s="1628"/>
    </row>
    <row r="43" spans="2:32" ht="70.95" customHeight="1" thickBot="1" x14ac:dyDescent="0.35">
      <c r="I43" s="1629"/>
      <c r="J43" s="1630"/>
      <c r="K43" s="1630"/>
      <c r="L43" s="1603"/>
      <c r="M43" s="1603"/>
      <c r="N43" s="1603"/>
      <c r="O43" s="1630"/>
      <c r="P43" s="1630"/>
      <c r="Q43" s="1630"/>
      <c r="R43" s="1630"/>
      <c r="S43" s="1603"/>
      <c r="T43" s="1603"/>
      <c r="U43" s="1603"/>
      <c r="V43" s="1630"/>
      <c r="W43" s="1630"/>
      <c r="X43" s="1631"/>
      <c r="Y43" s="1632"/>
    </row>
  </sheetData>
  <mergeCells count="63">
    <mergeCell ref="B1:AF1"/>
    <mergeCell ref="B2:C3"/>
    <mergeCell ref="D2:E3"/>
    <mergeCell ref="F2:G3"/>
    <mergeCell ref="H2:I3"/>
    <mergeCell ref="J2:L3"/>
    <mergeCell ref="M2:N3"/>
    <mergeCell ref="B6:F6"/>
    <mergeCell ref="M6:U6"/>
    <mergeCell ref="C8:C9"/>
    <mergeCell ref="D8:E9"/>
    <mergeCell ref="L8:N8"/>
    <mergeCell ref="O8:S8"/>
    <mergeCell ref="T8:V8"/>
    <mergeCell ref="Z8:AF10"/>
    <mergeCell ref="L9:N9"/>
    <mergeCell ref="O9:S9"/>
    <mergeCell ref="T9:V9"/>
    <mergeCell ref="L10:N10"/>
    <mergeCell ref="O10:S10"/>
    <mergeCell ref="T10:V10"/>
    <mergeCell ref="E18:K20"/>
    <mergeCell ref="L18:V20"/>
    <mergeCell ref="W18:AC20"/>
    <mergeCell ref="L11:N11"/>
    <mergeCell ref="O11:S11"/>
    <mergeCell ref="T11:V11"/>
    <mergeCell ref="B12:J14"/>
    <mergeCell ref="M12:U14"/>
    <mergeCell ref="X12:AF14"/>
    <mergeCell ref="C15:H17"/>
    <mergeCell ref="I15:M17"/>
    <mergeCell ref="U15:Y17"/>
    <mergeCell ref="Z15:AE17"/>
    <mergeCell ref="O16:S17"/>
    <mergeCell ref="L31:N31"/>
    <mergeCell ref="O31:S31"/>
    <mergeCell ref="T31:V31"/>
    <mergeCell ref="I21:Y23"/>
    <mergeCell ref="B26:F26"/>
    <mergeCell ref="M26:U26"/>
    <mergeCell ref="L28:N28"/>
    <mergeCell ref="O28:S28"/>
    <mergeCell ref="T28:V28"/>
    <mergeCell ref="Z28:AF30"/>
    <mergeCell ref="L29:N29"/>
    <mergeCell ref="O29:S29"/>
    <mergeCell ref="T29:V29"/>
    <mergeCell ref="L30:N30"/>
    <mergeCell ref="O30:S30"/>
    <mergeCell ref="T30:V30"/>
    <mergeCell ref="B32:J34"/>
    <mergeCell ref="M32:U34"/>
    <mergeCell ref="I41:Y43"/>
    <mergeCell ref="C35:H37"/>
    <mergeCell ref="I35:M37"/>
    <mergeCell ref="U35:Y37"/>
    <mergeCell ref="X32:AF34"/>
    <mergeCell ref="Z35:AE37"/>
    <mergeCell ref="O36:S37"/>
    <mergeCell ref="E38:K40"/>
    <mergeCell ref="L38:V40"/>
    <mergeCell ref="W38:AC40"/>
  </mergeCells>
  <printOptions horizontalCentered="1" verticalCentered="1"/>
  <pageMargins left="0.19652800000000001" right="0.19652800000000001" top="0.19652800000000001" bottom="0.19652800000000001" header="0" footer="0"/>
  <pageSetup paperSize="9" scale="30" fitToWidth="0" pageOrder="overThenDown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993B-9A6E-4875-B82E-2CDC1483FABF}">
  <sheetPr>
    <pageSetUpPr fitToPage="1"/>
  </sheetPr>
  <dimension ref="B1:BN43"/>
  <sheetViews>
    <sheetView zoomScale="25" zoomScaleNormal="25" workbookViewId="0">
      <selection activeCell="AS29" sqref="AS29"/>
    </sheetView>
  </sheetViews>
  <sheetFormatPr baseColWidth="10" defaultColWidth="10" defaultRowHeight="17.399999999999999" x14ac:dyDescent="0.3"/>
  <cols>
    <col min="1" max="1" width="8.88671875" customWidth="1"/>
    <col min="2" max="32" width="10.6640625" customWidth="1"/>
    <col min="33" max="33" width="7.5546875" customWidth="1"/>
    <col min="34" max="34" width="1.5546875" customWidth="1"/>
    <col min="35" max="35" width="13.5546875" style="115" customWidth="1"/>
    <col min="36" max="36" width="3.5546875" style="115" customWidth="1"/>
    <col min="37" max="37" width="9.33203125" style="115" customWidth="1"/>
    <col min="38" max="39" width="8" style="115" customWidth="1"/>
    <col min="40" max="40" width="3.5546875" style="115" customWidth="1"/>
    <col min="41" max="41" width="8.44140625" style="115" customWidth="1"/>
    <col min="42" max="43" width="8" style="115" customWidth="1"/>
    <col min="44" max="44" width="3.5546875" style="115" customWidth="1"/>
    <col min="45" max="47" width="8" style="115" customWidth="1"/>
    <col min="48" max="48" width="3.5546875" style="115" customWidth="1"/>
    <col min="49" max="51" width="8" style="115" customWidth="1"/>
    <col min="52" max="58" width="10" style="115"/>
  </cols>
  <sheetData>
    <row r="1" spans="2:32" ht="45.15" customHeight="1" thickTop="1" thickBot="1" x14ac:dyDescent="0.5">
      <c r="B1" s="1712" t="s">
        <v>116</v>
      </c>
      <c r="C1" s="1713"/>
      <c r="D1" s="1713"/>
      <c r="E1" s="1713"/>
      <c r="F1" s="1713"/>
      <c r="G1" s="1713"/>
      <c r="H1" s="1713"/>
      <c r="I1" s="1713"/>
      <c r="J1" s="1713"/>
      <c r="K1" s="1713"/>
      <c r="L1" s="1713"/>
      <c r="M1" s="1714"/>
      <c r="N1" s="1714"/>
      <c r="O1" s="1713"/>
      <c r="P1" s="1713"/>
      <c r="Q1" s="1713"/>
      <c r="R1" s="1713"/>
      <c r="S1" s="1713"/>
      <c r="T1" s="1715"/>
      <c r="U1" s="1716"/>
      <c r="V1" s="1717"/>
      <c r="W1" s="1717"/>
      <c r="X1" s="1717"/>
      <c r="Y1" s="1717"/>
      <c r="Z1" s="1717"/>
      <c r="AA1" s="1717"/>
      <c r="AB1" s="1717"/>
      <c r="AC1" s="1717"/>
      <c r="AD1" s="1717"/>
      <c r="AE1" s="1717"/>
      <c r="AF1" s="1718"/>
    </row>
    <row r="2" spans="2:32" ht="32.85" customHeight="1" thickTop="1" thickBot="1" x14ac:dyDescent="0.35">
      <c r="B2" s="1719" t="s">
        <v>50</v>
      </c>
      <c r="C2" s="1720"/>
      <c r="D2" s="1723" t="s">
        <v>51</v>
      </c>
      <c r="E2" s="1723"/>
      <c r="F2" s="1725" t="s">
        <v>52</v>
      </c>
      <c r="G2" s="1725"/>
      <c r="H2" s="1727" t="s">
        <v>53</v>
      </c>
      <c r="I2" s="1727"/>
      <c r="J2" s="1729" t="s">
        <v>64</v>
      </c>
      <c r="K2" s="1730"/>
      <c r="L2" s="1730"/>
      <c r="M2" s="1733" t="s">
        <v>117</v>
      </c>
      <c r="N2" s="1734"/>
    </row>
    <row r="3" spans="2:32" ht="32.85" customHeight="1" thickTop="1" thickBot="1" x14ac:dyDescent="0.35">
      <c r="B3" s="1721"/>
      <c r="C3" s="1722"/>
      <c r="D3" s="1724"/>
      <c r="E3" s="1724"/>
      <c r="F3" s="1726"/>
      <c r="G3" s="1726"/>
      <c r="H3" s="1728"/>
      <c r="I3" s="1728"/>
      <c r="J3" s="1731"/>
      <c r="K3" s="1732"/>
      <c r="L3" s="1732"/>
      <c r="M3" s="1733"/>
      <c r="N3" s="1734"/>
    </row>
    <row r="4" spans="2:32" ht="31.5" customHeight="1" thickTop="1" x14ac:dyDescent="0.3"/>
    <row r="5" spans="2:32" ht="31.5" customHeight="1" thickBot="1" x14ac:dyDescent="0.35"/>
    <row r="6" spans="2:32" ht="36.450000000000003" customHeight="1" thickTop="1" thickBot="1" x14ac:dyDescent="0.75">
      <c r="B6" s="1694" t="s">
        <v>137</v>
      </c>
      <c r="C6" s="1695"/>
      <c r="D6" s="1695"/>
      <c r="E6" s="1696"/>
      <c r="F6" s="1697"/>
      <c r="M6" s="1698" t="s">
        <v>54</v>
      </c>
      <c r="N6" s="1699"/>
      <c r="O6" s="1699"/>
      <c r="P6" s="1700"/>
      <c r="Q6" s="1701"/>
      <c r="R6" s="1702"/>
      <c r="S6" s="1703"/>
      <c r="T6" s="1704"/>
      <c r="U6" s="1705"/>
    </row>
    <row r="7" spans="2:32" ht="36.450000000000003" customHeight="1" thickBot="1" x14ac:dyDescent="0.35"/>
    <row r="8" spans="2:32" ht="40.950000000000003" customHeight="1" thickTop="1" thickBot="1" x14ac:dyDescent="0.35">
      <c r="C8" s="1735" t="s">
        <v>56</v>
      </c>
      <c r="D8" s="1737"/>
      <c r="E8" s="869"/>
      <c r="K8" s="39" t="s">
        <v>57</v>
      </c>
      <c r="L8" s="1664"/>
      <c r="M8" s="1664"/>
      <c r="N8" s="1664"/>
      <c r="O8" s="837"/>
      <c r="P8" s="837"/>
      <c r="Q8" s="837"/>
      <c r="R8" s="837"/>
      <c r="S8" s="837"/>
      <c r="T8" s="1664"/>
      <c r="U8" s="1664"/>
      <c r="V8" s="1664"/>
      <c r="W8" s="40" t="s">
        <v>58</v>
      </c>
      <c r="Z8" s="1665"/>
      <c r="AA8" s="1666"/>
      <c r="AB8" s="1666"/>
      <c r="AC8" s="1666"/>
      <c r="AD8" s="1666"/>
      <c r="AE8" s="1666"/>
      <c r="AF8" s="1667"/>
    </row>
    <row r="9" spans="2:32" ht="97.95" customHeight="1" thickTop="1" thickBot="1" x14ac:dyDescent="0.35">
      <c r="C9" s="1736"/>
      <c r="D9" s="825"/>
      <c r="E9" s="826"/>
      <c r="K9" s="100"/>
      <c r="L9" s="1675"/>
      <c r="M9" s="1675"/>
      <c r="N9" s="1675"/>
      <c r="O9" s="838"/>
      <c r="P9" s="838"/>
      <c r="Q9" s="838"/>
      <c r="R9" s="838"/>
      <c r="S9" s="838"/>
      <c r="T9" s="1676"/>
      <c r="U9" s="1676"/>
      <c r="V9" s="1676"/>
      <c r="W9" s="100"/>
      <c r="Z9" s="1668"/>
      <c r="AA9" s="1669"/>
      <c r="AB9" s="1669"/>
      <c r="AC9" s="1669"/>
      <c r="AD9" s="1669"/>
      <c r="AE9" s="1669"/>
      <c r="AF9" s="1670"/>
    </row>
    <row r="10" spans="2:32" ht="97.95" customHeight="1" thickTop="1" thickBot="1" x14ac:dyDescent="0.5">
      <c r="C10" s="608" t="s">
        <v>165</v>
      </c>
      <c r="K10" s="101"/>
      <c r="L10" s="1678"/>
      <c r="M10" s="1678"/>
      <c r="N10" s="1678"/>
      <c r="O10" s="779"/>
      <c r="P10" s="779"/>
      <c r="Q10" s="779"/>
      <c r="R10" s="779"/>
      <c r="S10" s="779"/>
      <c r="T10" s="1679"/>
      <c r="U10" s="1679"/>
      <c r="V10" s="1679"/>
      <c r="W10" s="101"/>
      <c r="Z10" s="1671"/>
      <c r="AA10" s="1672"/>
      <c r="AB10" s="1672"/>
      <c r="AC10" s="1672"/>
      <c r="AD10" s="1672"/>
      <c r="AE10" s="1672"/>
      <c r="AF10" s="1673"/>
    </row>
    <row r="11" spans="2:32" ht="97.95" customHeight="1" thickTop="1" thickBot="1" x14ac:dyDescent="0.35">
      <c r="B11" s="187"/>
      <c r="C11" s="187"/>
      <c r="D11" s="187"/>
      <c r="E11" s="187"/>
      <c r="F11" s="187"/>
      <c r="G11" s="187"/>
      <c r="H11" s="187"/>
      <c r="I11" s="187"/>
      <c r="J11" s="187"/>
      <c r="K11" s="188"/>
      <c r="L11" s="1691"/>
      <c r="M11" s="1691"/>
      <c r="N11" s="1691"/>
      <c r="O11" s="1692"/>
      <c r="P11" s="1692"/>
      <c r="Q11" s="1692"/>
      <c r="R11" s="1692"/>
      <c r="S11" s="1692"/>
      <c r="T11" s="1693"/>
      <c r="U11" s="1693"/>
      <c r="V11" s="1693"/>
      <c r="W11" s="189"/>
      <c r="X11" s="93"/>
      <c r="Y11" s="93"/>
      <c r="Z11" s="187"/>
      <c r="AA11" s="187"/>
      <c r="AB11" s="187"/>
      <c r="AC11" s="187"/>
      <c r="AD11" s="187"/>
      <c r="AE11" s="187"/>
      <c r="AF11" s="187"/>
    </row>
    <row r="12" spans="2:32" ht="70.95" customHeight="1" thickTop="1" x14ac:dyDescent="0.3">
      <c r="B12" s="1633"/>
      <c r="C12" s="1634"/>
      <c r="D12" s="1635"/>
      <c r="E12" s="1634"/>
      <c r="F12" s="1635"/>
      <c r="G12" s="1634"/>
      <c r="H12" s="1635"/>
      <c r="I12" s="1634"/>
      <c r="J12" s="1636"/>
      <c r="M12" s="1658"/>
      <c r="N12" s="1659"/>
      <c r="O12" s="1660"/>
      <c r="P12" s="1660"/>
      <c r="Q12" s="1660"/>
      <c r="R12" s="1660"/>
      <c r="S12" s="1660"/>
      <c r="T12" s="1660"/>
      <c r="U12" s="1661"/>
      <c r="X12" s="1633"/>
      <c r="Y12" s="1634"/>
      <c r="Z12" s="1635"/>
      <c r="AA12" s="1634"/>
      <c r="AB12" s="1635"/>
      <c r="AC12" s="1634"/>
      <c r="AD12" s="1635"/>
      <c r="AE12" s="1634"/>
      <c r="AF12" s="1636"/>
    </row>
    <row r="13" spans="2:32" ht="70.95" customHeight="1" x14ac:dyDescent="0.3">
      <c r="B13" s="1633"/>
      <c r="C13" s="1634"/>
      <c r="D13" s="1635"/>
      <c r="E13" s="1634"/>
      <c r="F13" s="1635"/>
      <c r="G13" s="1634"/>
      <c r="H13" s="1635"/>
      <c r="I13" s="1634"/>
      <c r="J13" s="1636"/>
      <c r="M13" s="1658"/>
      <c r="N13" s="1659"/>
      <c r="O13" s="1660"/>
      <c r="P13" s="1660"/>
      <c r="Q13" s="1660"/>
      <c r="R13" s="1660"/>
      <c r="S13" s="1660"/>
      <c r="T13" s="1660"/>
      <c r="U13" s="1661"/>
      <c r="X13" s="1633"/>
      <c r="Y13" s="1634"/>
      <c r="Z13" s="1635"/>
      <c r="AA13" s="1634"/>
      <c r="AB13" s="1635"/>
      <c r="AC13" s="1634"/>
      <c r="AD13" s="1635"/>
      <c r="AE13" s="1634"/>
      <c r="AF13" s="1636"/>
    </row>
    <row r="14" spans="2:32" ht="70.95" customHeight="1" thickBot="1" x14ac:dyDescent="0.35">
      <c r="B14" s="1657"/>
      <c r="C14" s="1634"/>
      <c r="D14" s="1635"/>
      <c r="E14" s="1634"/>
      <c r="F14" s="1635"/>
      <c r="G14" s="1634"/>
      <c r="H14" s="1635"/>
      <c r="I14" s="1634"/>
      <c r="J14" s="1636"/>
      <c r="M14" s="1658"/>
      <c r="N14" s="1662"/>
      <c r="O14" s="1663"/>
      <c r="P14" s="1663"/>
      <c r="Q14" s="1663"/>
      <c r="R14" s="1663"/>
      <c r="S14" s="1663"/>
      <c r="T14" s="1663"/>
      <c r="U14" s="1661"/>
      <c r="X14" s="1633"/>
      <c r="Y14" s="1634"/>
      <c r="Z14" s="1635"/>
      <c r="AA14" s="1634"/>
      <c r="AB14" s="1635"/>
      <c r="AC14" s="1634"/>
      <c r="AD14" s="1635"/>
      <c r="AE14" s="1634"/>
      <c r="AF14" s="1637"/>
    </row>
    <row r="15" spans="2:32" ht="70.95" customHeight="1" thickTop="1" thickBot="1" x14ac:dyDescent="0.35">
      <c r="C15" s="1638"/>
      <c r="D15" s="1593"/>
      <c r="E15" s="1594"/>
      <c r="F15" s="1593"/>
      <c r="G15" s="1594"/>
      <c r="H15" s="1593"/>
      <c r="I15" s="1641"/>
      <c r="J15" s="1605"/>
      <c r="K15" s="1606"/>
      <c r="L15" s="1605"/>
      <c r="M15" s="1642"/>
      <c r="P15" s="95"/>
      <c r="Q15" s="95"/>
      <c r="R15" s="98"/>
      <c r="S15" s="98"/>
      <c r="T15" s="95"/>
      <c r="U15" s="1641"/>
      <c r="V15" s="1605"/>
      <c r="W15" s="1606"/>
      <c r="X15" s="1605"/>
      <c r="Y15" s="1642"/>
      <c r="Z15" s="1593"/>
      <c r="AA15" s="1593"/>
      <c r="AB15" s="1594"/>
      <c r="AC15" s="1593"/>
      <c r="AD15" s="1594"/>
      <c r="AE15" s="1645"/>
    </row>
    <row r="16" spans="2:32" ht="70.95" customHeight="1" thickTop="1" x14ac:dyDescent="0.3">
      <c r="C16" s="1639"/>
      <c r="D16" s="1597"/>
      <c r="E16" s="1598"/>
      <c r="F16" s="1597"/>
      <c r="G16" s="1598"/>
      <c r="H16" s="1597"/>
      <c r="I16" s="1643"/>
      <c r="J16" s="1609"/>
      <c r="K16" s="1610"/>
      <c r="L16" s="1609"/>
      <c r="M16" s="1644"/>
      <c r="O16" s="1648"/>
      <c r="P16" s="1649"/>
      <c r="Q16" s="1649"/>
      <c r="R16" s="1649"/>
      <c r="S16" s="1650"/>
      <c r="T16" s="95"/>
      <c r="U16" s="1643"/>
      <c r="V16" s="1609"/>
      <c r="W16" s="1610"/>
      <c r="X16" s="1609"/>
      <c r="Y16" s="1644"/>
      <c r="Z16" s="1597"/>
      <c r="AA16" s="1597"/>
      <c r="AB16" s="1598"/>
      <c r="AC16" s="1597"/>
      <c r="AD16" s="1598"/>
      <c r="AE16" s="1646"/>
    </row>
    <row r="17" spans="2:66" ht="70.95" customHeight="1" thickBot="1" x14ac:dyDescent="0.35">
      <c r="C17" s="1640"/>
      <c r="D17" s="1601"/>
      <c r="E17" s="1598"/>
      <c r="F17" s="1597"/>
      <c r="G17" s="1598"/>
      <c r="H17" s="1597"/>
      <c r="I17" s="1643"/>
      <c r="J17" s="1609"/>
      <c r="K17" s="1610"/>
      <c r="L17" s="1609"/>
      <c r="M17" s="1644"/>
      <c r="O17" s="1651"/>
      <c r="P17" s="1652"/>
      <c r="Q17" s="1652"/>
      <c r="R17" s="1652"/>
      <c r="S17" s="1653"/>
      <c r="T17" s="95"/>
      <c r="U17" s="1690"/>
      <c r="V17" s="1614"/>
      <c r="W17" s="1610"/>
      <c r="X17" s="1609"/>
      <c r="Y17" s="1644"/>
      <c r="Z17" s="1597"/>
      <c r="AA17" s="1597"/>
      <c r="AB17" s="1598"/>
      <c r="AC17" s="1597"/>
      <c r="AD17" s="1602"/>
      <c r="AE17" s="1647"/>
    </row>
    <row r="18" spans="2:66" ht="70.95" customHeight="1" thickTop="1" x14ac:dyDescent="0.3">
      <c r="E18" s="1592"/>
      <c r="F18" s="1593"/>
      <c r="G18" s="1594"/>
      <c r="H18" s="1595"/>
      <c r="I18" s="1593"/>
      <c r="J18" s="1594"/>
      <c r="K18" s="1595"/>
      <c r="L18" s="1604"/>
      <c r="M18" s="1605"/>
      <c r="N18" s="1606"/>
      <c r="O18" s="1606"/>
      <c r="P18" s="1605"/>
      <c r="Q18" s="1605"/>
      <c r="R18" s="1605"/>
      <c r="S18" s="1606"/>
      <c r="T18" s="1606"/>
      <c r="U18" s="1611"/>
      <c r="V18" s="1611"/>
      <c r="W18" s="1592"/>
      <c r="X18" s="1593"/>
      <c r="Y18" s="1594"/>
      <c r="Z18" s="1595"/>
      <c r="AA18" s="1593"/>
      <c r="AB18" s="1594"/>
      <c r="AC18" s="1618"/>
      <c r="BN18" t="s">
        <v>138</v>
      </c>
    </row>
    <row r="19" spans="2:66" ht="70.95" customHeight="1" x14ac:dyDescent="0.3">
      <c r="E19" s="1596"/>
      <c r="F19" s="1597"/>
      <c r="G19" s="1598"/>
      <c r="H19" s="1599"/>
      <c r="I19" s="1597"/>
      <c r="J19" s="1598"/>
      <c r="K19" s="1599"/>
      <c r="L19" s="1608"/>
      <c r="M19" s="1609"/>
      <c r="N19" s="1610"/>
      <c r="O19" s="1610"/>
      <c r="P19" s="1609"/>
      <c r="Q19" s="1609"/>
      <c r="R19" s="1609"/>
      <c r="S19" s="1610"/>
      <c r="T19" s="1610"/>
      <c r="U19" s="1611"/>
      <c r="V19" s="1611"/>
      <c r="W19" s="1596"/>
      <c r="X19" s="1597"/>
      <c r="Y19" s="1598"/>
      <c r="Z19" s="1599"/>
      <c r="AA19" s="1597"/>
      <c r="AB19" s="1598"/>
      <c r="AC19" s="1619"/>
    </row>
    <row r="20" spans="2:66" ht="70.95" customHeight="1" thickBot="1" x14ac:dyDescent="0.35">
      <c r="E20" s="1600"/>
      <c r="F20" s="1601"/>
      <c r="G20" s="1602"/>
      <c r="H20" s="1603"/>
      <c r="I20" s="1597"/>
      <c r="J20" s="1598"/>
      <c r="K20" s="1599"/>
      <c r="L20" s="1608"/>
      <c r="M20" s="1609"/>
      <c r="N20" s="1610"/>
      <c r="O20" s="1610"/>
      <c r="P20" s="1609"/>
      <c r="Q20" s="1609"/>
      <c r="R20" s="1609"/>
      <c r="S20" s="1610"/>
      <c r="T20" s="1610"/>
      <c r="U20" s="1611"/>
      <c r="V20" s="1611"/>
      <c r="W20" s="1596"/>
      <c r="X20" s="1597"/>
      <c r="Y20" s="1598"/>
      <c r="Z20" s="1603"/>
      <c r="AA20" s="1601"/>
      <c r="AB20" s="1602"/>
      <c r="AC20" s="1620"/>
    </row>
    <row r="21" spans="2:66" ht="70.95" customHeight="1" thickTop="1" x14ac:dyDescent="0.3">
      <c r="I21" s="1621"/>
      <c r="J21" s="1622"/>
      <c r="K21" s="1622"/>
      <c r="L21" s="1595"/>
      <c r="M21" s="1595"/>
      <c r="N21" s="1595"/>
      <c r="O21" s="1622"/>
      <c r="P21" s="1622"/>
      <c r="Q21" s="1622"/>
      <c r="R21" s="1622"/>
      <c r="S21" s="1595"/>
      <c r="T21" s="1595"/>
      <c r="U21" s="1595"/>
      <c r="V21" s="1622"/>
      <c r="W21" s="1622"/>
      <c r="X21" s="1624"/>
      <c r="Y21" s="1625"/>
    </row>
    <row r="22" spans="2:66" ht="70.95" customHeight="1" x14ac:dyDescent="0.3">
      <c r="I22" s="1626"/>
      <c r="J22" s="1623"/>
      <c r="K22" s="1623"/>
      <c r="L22" s="1599"/>
      <c r="M22" s="1599"/>
      <c r="N22" s="1599"/>
      <c r="O22" s="1623"/>
      <c r="P22" s="1623"/>
      <c r="Q22" s="1623"/>
      <c r="R22" s="1623"/>
      <c r="S22" s="1599"/>
      <c r="T22" s="1599"/>
      <c r="U22" s="1599"/>
      <c r="V22" s="1623"/>
      <c r="W22" s="1623"/>
      <c r="X22" s="1627"/>
      <c r="Y22" s="1628"/>
    </row>
    <row r="23" spans="2:66" ht="70.95" customHeight="1" thickBot="1" x14ac:dyDescent="0.35">
      <c r="I23" s="1629"/>
      <c r="J23" s="1630"/>
      <c r="K23" s="1630"/>
      <c r="L23" s="1603"/>
      <c r="M23" s="1603"/>
      <c r="N23" s="1603"/>
      <c r="O23" s="1630"/>
      <c r="P23" s="1630"/>
      <c r="Q23" s="1630"/>
      <c r="R23" s="1630"/>
      <c r="S23" s="1603"/>
      <c r="T23" s="1603"/>
      <c r="U23" s="1603"/>
      <c r="V23" s="1630"/>
      <c r="W23" s="1630"/>
      <c r="X23" s="1631"/>
      <c r="Y23" s="1632"/>
    </row>
    <row r="24" spans="2:66" ht="33.450000000000003" customHeight="1" thickTop="1" x14ac:dyDescent="0.3"/>
    <row r="25" spans="2:66" ht="33.450000000000003" customHeight="1" thickBot="1" x14ac:dyDescent="0.35"/>
    <row r="26" spans="2:66" ht="36.450000000000003" customHeight="1" thickTop="1" thickBot="1" x14ac:dyDescent="0.75">
      <c r="B26" s="1680"/>
      <c r="C26" s="1681"/>
      <c r="D26" s="1681"/>
      <c r="E26" s="1682"/>
      <c r="F26" s="1682"/>
      <c r="M26" s="1683" t="s">
        <v>55</v>
      </c>
      <c r="N26" s="1684"/>
      <c r="O26" s="1684"/>
      <c r="P26" s="1685"/>
      <c r="Q26" s="1686"/>
      <c r="R26" s="1687"/>
      <c r="S26" s="1684"/>
      <c r="T26" s="1688"/>
      <c r="U26" s="1689"/>
    </row>
    <row r="27" spans="2:66" ht="36.450000000000003" customHeight="1" thickTop="1" thickBot="1" x14ac:dyDescent="0.35"/>
    <row r="28" spans="2:66" ht="40.950000000000003" customHeight="1" thickTop="1" thickBot="1" x14ac:dyDescent="0.35">
      <c r="K28" s="39" t="s">
        <v>57</v>
      </c>
      <c r="L28" s="1664"/>
      <c r="M28" s="1664"/>
      <c r="N28" s="1664"/>
      <c r="O28" s="837"/>
      <c r="P28" s="837"/>
      <c r="Q28" s="837"/>
      <c r="R28" s="837"/>
      <c r="S28" s="837"/>
      <c r="T28" s="1664"/>
      <c r="U28" s="1664"/>
      <c r="V28" s="1664"/>
      <c r="W28" s="40" t="s">
        <v>58</v>
      </c>
      <c r="Z28" s="1665"/>
      <c r="AA28" s="1666"/>
      <c r="AB28" s="1666"/>
      <c r="AC28" s="1666"/>
      <c r="AD28" s="1666"/>
      <c r="AE28" s="1666"/>
      <c r="AF28" s="1667"/>
    </row>
    <row r="29" spans="2:66" ht="97.95" customHeight="1" thickTop="1" x14ac:dyDescent="0.3">
      <c r="K29" s="100"/>
      <c r="L29" s="1674"/>
      <c r="M29" s="1674"/>
      <c r="N29" s="1675"/>
      <c r="O29" s="838"/>
      <c r="P29" s="838"/>
      <c r="Q29" s="838"/>
      <c r="R29" s="838"/>
      <c r="S29" s="838"/>
      <c r="T29" s="1676"/>
      <c r="U29" s="1674"/>
      <c r="V29" s="1674"/>
      <c r="W29" s="100"/>
      <c r="Z29" s="1668"/>
      <c r="AA29" s="1669"/>
      <c r="AB29" s="1669"/>
      <c r="AC29" s="1669"/>
      <c r="AD29" s="1669"/>
      <c r="AE29" s="1669"/>
      <c r="AF29" s="1670"/>
    </row>
    <row r="30" spans="2:66" ht="97.95" customHeight="1" thickBot="1" x14ac:dyDescent="0.35">
      <c r="K30" s="101"/>
      <c r="L30" s="1677"/>
      <c r="M30" s="1677"/>
      <c r="N30" s="1678"/>
      <c r="O30" s="779"/>
      <c r="P30" s="779"/>
      <c r="Q30" s="779"/>
      <c r="R30" s="779"/>
      <c r="S30" s="779"/>
      <c r="T30" s="1679"/>
      <c r="U30" s="1677"/>
      <c r="V30" s="1677"/>
      <c r="W30" s="101"/>
      <c r="Z30" s="1671"/>
      <c r="AA30" s="1672"/>
      <c r="AB30" s="1672"/>
      <c r="AC30" s="1672"/>
      <c r="AD30" s="1672"/>
      <c r="AE30" s="1672"/>
      <c r="AF30" s="1673"/>
    </row>
    <row r="31" spans="2:66" ht="97.95" customHeight="1" thickTop="1" thickBot="1" x14ac:dyDescent="0.35">
      <c r="B31" s="187"/>
      <c r="C31" s="187"/>
      <c r="D31" s="187"/>
      <c r="E31" s="187"/>
      <c r="F31" s="187"/>
      <c r="G31" s="187"/>
      <c r="H31" s="187"/>
      <c r="I31" s="187"/>
      <c r="J31" s="187"/>
      <c r="K31" s="102"/>
      <c r="L31" s="1654"/>
      <c r="M31" s="1654"/>
      <c r="N31" s="1655"/>
      <c r="O31" s="780"/>
      <c r="P31" s="780"/>
      <c r="Q31" s="780"/>
      <c r="R31" s="780"/>
      <c r="S31" s="780"/>
      <c r="T31" s="1656"/>
      <c r="U31" s="1654"/>
      <c r="V31" s="1654"/>
      <c r="W31" s="103"/>
      <c r="X31" s="93"/>
      <c r="Y31" s="93"/>
      <c r="Z31" s="187"/>
      <c r="AA31" s="187"/>
      <c r="AB31" s="187"/>
      <c r="AC31" s="187"/>
      <c r="AD31" s="187"/>
      <c r="AE31" s="187"/>
      <c r="AF31" s="187"/>
    </row>
    <row r="32" spans="2:66" ht="70.95" customHeight="1" thickTop="1" x14ac:dyDescent="0.3">
      <c r="B32" s="1633"/>
      <c r="C32" s="1634"/>
      <c r="D32" s="1635"/>
      <c r="E32" s="1634"/>
      <c r="F32" s="1635"/>
      <c r="G32" s="1634"/>
      <c r="H32" s="1635"/>
      <c r="I32" s="1634"/>
      <c r="J32" s="1636"/>
      <c r="M32" s="1658"/>
      <c r="N32" s="1659"/>
      <c r="O32" s="1660"/>
      <c r="P32" s="1660"/>
      <c r="Q32" s="1660"/>
      <c r="R32" s="1660"/>
      <c r="S32" s="1660"/>
      <c r="T32" s="1660"/>
      <c r="U32" s="1661"/>
      <c r="X32" s="1633"/>
      <c r="Y32" s="1634"/>
      <c r="Z32" s="1635"/>
      <c r="AA32" s="1634"/>
      <c r="AB32" s="1635"/>
      <c r="AC32" s="1634"/>
      <c r="AD32" s="1635"/>
      <c r="AE32" s="1634"/>
      <c r="AF32" s="1636"/>
    </row>
    <row r="33" spans="2:32" ht="70.95" customHeight="1" x14ac:dyDescent="0.3">
      <c r="B33" s="1633"/>
      <c r="C33" s="1634"/>
      <c r="D33" s="1635"/>
      <c r="E33" s="1634"/>
      <c r="F33" s="1635"/>
      <c r="G33" s="1634"/>
      <c r="H33" s="1635"/>
      <c r="I33" s="1634"/>
      <c r="J33" s="1636"/>
      <c r="M33" s="1658"/>
      <c r="N33" s="1659"/>
      <c r="O33" s="1660"/>
      <c r="P33" s="1660"/>
      <c r="Q33" s="1660"/>
      <c r="R33" s="1660"/>
      <c r="S33" s="1660"/>
      <c r="T33" s="1660"/>
      <c r="U33" s="1661"/>
      <c r="X33" s="1633"/>
      <c r="Y33" s="1634"/>
      <c r="Z33" s="1635"/>
      <c r="AA33" s="1634"/>
      <c r="AB33" s="1635"/>
      <c r="AC33" s="1634"/>
      <c r="AD33" s="1635"/>
      <c r="AE33" s="1634"/>
      <c r="AF33" s="1636"/>
    </row>
    <row r="34" spans="2:32" ht="70.95" customHeight="1" thickBot="1" x14ac:dyDescent="0.35">
      <c r="B34" s="1657"/>
      <c r="C34" s="1634"/>
      <c r="D34" s="1635"/>
      <c r="E34" s="1634"/>
      <c r="F34" s="1635"/>
      <c r="G34" s="1634"/>
      <c r="H34" s="1635"/>
      <c r="I34" s="1634"/>
      <c r="J34" s="1636"/>
      <c r="M34" s="1658"/>
      <c r="N34" s="1662"/>
      <c r="O34" s="1663"/>
      <c r="P34" s="1663"/>
      <c r="Q34" s="1663"/>
      <c r="R34" s="1663"/>
      <c r="S34" s="1663"/>
      <c r="T34" s="1663"/>
      <c r="U34" s="1661"/>
      <c r="X34" s="1633"/>
      <c r="Y34" s="1634"/>
      <c r="Z34" s="1635"/>
      <c r="AA34" s="1634"/>
      <c r="AB34" s="1635"/>
      <c r="AC34" s="1634"/>
      <c r="AD34" s="1635"/>
      <c r="AE34" s="1634"/>
      <c r="AF34" s="1637"/>
    </row>
    <row r="35" spans="2:32" ht="70.95" customHeight="1" thickTop="1" thickBot="1" x14ac:dyDescent="0.35">
      <c r="C35" s="1638"/>
      <c r="D35" s="1593"/>
      <c r="E35" s="1594"/>
      <c r="F35" s="1593"/>
      <c r="G35" s="1594"/>
      <c r="H35" s="1593"/>
      <c r="I35" s="1641"/>
      <c r="J35" s="1605"/>
      <c r="K35" s="1606"/>
      <c r="L35" s="1605"/>
      <c r="M35" s="1642"/>
      <c r="P35" s="95"/>
      <c r="Q35" s="95"/>
      <c r="R35" s="98"/>
      <c r="S35" s="98"/>
      <c r="T35" s="95"/>
      <c r="U35" s="1641"/>
      <c r="V35" s="1605"/>
      <c r="W35" s="1606"/>
      <c r="X35" s="1605"/>
      <c r="Y35" s="1606"/>
      <c r="Z35" s="1638"/>
      <c r="AA35" s="1593"/>
      <c r="AB35" s="1594"/>
      <c r="AC35" s="1593"/>
      <c r="AD35" s="1594"/>
      <c r="AE35" s="1645"/>
    </row>
    <row r="36" spans="2:32" ht="70.95" customHeight="1" thickTop="1" x14ac:dyDescent="0.3">
      <c r="C36" s="1639"/>
      <c r="D36" s="1597"/>
      <c r="E36" s="1598"/>
      <c r="F36" s="1597"/>
      <c r="G36" s="1598"/>
      <c r="H36" s="1597"/>
      <c r="I36" s="1643"/>
      <c r="J36" s="1609"/>
      <c r="K36" s="1610"/>
      <c r="L36" s="1609"/>
      <c r="M36" s="1644"/>
      <c r="O36" s="1648"/>
      <c r="P36" s="1649"/>
      <c r="Q36" s="1649"/>
      <c r="R36" s="1649"/>
      <c r="S36" s="1650"/>
      <c r="T36" s="95"/>
      <c r="U36" s="1643"/>
      <c r="V36" s="1609"/>
      <c r="W36" s="1610"/>
      <c r="X36" s="1609"/>
      <c r="Y36" s="1610"/>
      <c r="Z36" s="1639"/>
      <c r="AA36" s="1597"/>
      <c r="AB36" s="1598"/>
      <c r="AC36" s="1597"/>
      <c r="AD36" s="1598"/>
      <c r="AE36" s="1646"/>
    </row>
    <row r="37" spans="2:32" ht="70.95" customHeight="1" thickBot="1" x14ac:dyDescent="0.35">
      <c r="C37" s="1640"/>
      <c r="D37" s="1601"/>
      <c r="E37" s="1598"/>
      <c r="F37" s="1597"/>
      <c r="G37" s="1598"/>
      <c r="H37" s="1597"/>
      <c r="I37" s="1643"/>
      <c r="J37" s="1609"/>
      <c r="K37" s="1610"/>
      <c r="L37" s="1609"/>
      <c r="M37" s="1644"/>
      <c r="O37" s="1651"/>
      <c r="P37" s="1652"/>
      <c r="Q37" s="1652"/>
      <c r="R37" s="1652"/>
      <c r="S37" s="1653"/>
      <c r="T37" s="95"/>
      <c r="U37" s="1643"/>
      <c r="V37" s="1609"/>
      <c r="W37" s="1610"/>
      <c r="X37" s="1609"/>
      <c r="Y37" s="1610"/>
      <c r="Z37" s="1639"/>
      <c r="AA37" s="1597"/>
      <c r="AB37" s="1598"/>
      <c r="AC37" s="1597"/>
      <c r="AD37" s="1602"/>
      <c r="AE37" s="1647"/>
    </row>
    <row r="38" spans="2:32" ht="70.95" customHeight="1" thickTop="1" x14ac:dyDescent="0.3">
      <c r="E38" s="1592"/>
      <c r="F38" s="1593"/>
      <c r="G38" s="1594"/>
      <c r="H38" s="1595"/>
      <c r="I38" s="1593"/>
      <c r="J38" s="1594"/>
      <c r="K38" s="1595"/>
      <c r="L38" s="1604"/>
      <c r="M38" s="1605"/>
      <c r="N38" s="1606"/>
      <c r="O38" s="1606"/>
      <c r="P38" s="1605"/>
      <c r="Q38" s="1605"/>
      <c r="R38" s="1605"/>
      <c r="S38" s="1606"/>
      <c r="T38" s="1606"/>
      <c r="U38" s="860"/>
      <c r="V38" s="1607"/>
      <c r="W38" s="1595"/>
      <c r="X38" s="1593"/>
      <c r="Y38" s="1594"/>
      <c r="Z38" s="1595"/>
      <c r="AA38" s="1593"/>
      <c r="AB38" s="1594"/>
      <c r="AC38" s="1618"/>
    </row>
    <row r="39" spans="2:32" ht="70.95" customHeight="1" x14ac:dyDescent="0.3">
      <c r="E39" s="1596"/>
      <c r="F39" s="1597"/>
      <c r="G39" s="1598"/>
      <c r="H39" s="1599"/>
      <c r="I39" s="1597"/>
      <c r="J39" s="1598"/>
      <c r="K39" s="1599"/>
      <c r="L39" s="1608"/>
      <c r="M39" s="1609"/>
      <c r="N39" s="1610"/>
      <c r="O39" s="1610"/>
      <c r="P39" s="1609"/>
      <c r="Q39" s="1609"/>
      <c r="R39" s="1609"/>
      <c r="S39" s="1610"/>
      <c r="T39" s="1610"/>
      <c r="U39" s="1611"/>
      <c r="V39" s="1612"/>
      <c r="W39" s="1599"/>
      <c r="X39" s="1597"/>
      <c r="Y39" s="1598"/>
      <c r="Z39" s="1599"/>
      <c r="AA39" s="1597"/>
      <c r="AB39" s="1598"/>
      <c r="AC39" s="1619"/>
    </row>
    <row r="40" spans="2:32" ht="70.95" customHeight="1" thickBot="1" x14ac:dyDescent="0.35">
      <c r="E40" s="1600"/>
      <c r="F40" s="1601"/>
      <c r="G40" s="1602"/>
      <c r="H40" s="1603"/>
      <c r="I40" s="1597"/>
      <c r="J40" s="1598"/>
      <c r="K40" s="1599"/>
      <c r="L40" s="1613"/>
      <c r="M40" s="1614"/>
      <c r="N40" s="1615"/>
      <c r="O40" s="1615"/>
      <c r="P40" s="1614"/>
      <c r="Q40" s="1614"/>
      <c r="R40" s="1614"/>
      <c r="S40" s="1615"/>
      <c r="T40" s="1615"/>
      <c r="U40" s="1616"/>
      <c r="V40" s="1617"/>
      <c r="W40" s="1599"/>
      <c r="X40" s="1597"/>
      <c r="Y40" s="1598"/>
      <c r="Z40" s="1603"/>
      <c r="AA40" s="1601"/>
      <c r="AB40" s="1602"/>
      <c r="AC40" s="1620"/>
    </row>
    <row r="41" spans="2:32" ht="70.95" customHeight="1" thickTop="1" x14ac:dyDescent="0.3">
      <c r="I41" s="1621"/>
      <c r="J41" s="1622"/>
      <c r="K41" s="1622"/>
      <c r="L41" s="1599"/>
      <c r="M41" s="1599"/>
      <c r="N41" s="1599"/>
      <c r="O41" s="1623"/>
      <c r="P41" s="1623"/>
      <c r="Q41" s="1623"/>
      <c r="R41" s="1623"/>
      <c r="S41" s="1599"/>
      <c r="T41" s="1599"/>
      <c r="U41" s="1599"/>
      <c r="V41" s="1623"/>
      <c r="W41" s="1622"/>
      <c r="X41" s="1624"/>
      <c r="Y41" s="1625"/>
    </row>
    <row r="42" spans="2:32" ht="70.95" customHeight="1" x14ac:dyDescent="0.3">
      <c r="I42" s="1626"/>
      <c r="J42" s="1623"/>
      <c r="K42" s="1623"/>
      <c r="L42" s="1599"/>
      <c r="M42" s="1599"/>
      <c r="N42" s="1599"/>
      <c r="O42" s="1623"/>
      <c r="P42" s="1623"/>
      <c r="Q42" s="1623"/>
      <c r="R42" s="1623"/>
      <c r="S42" s="1599"/>
      <c r="T42" s="1599"/>
      <c r="U42" s="1599"/>
      <c r="V42" s="1623"/>
      <c r="W42" s="1623"/>
      <c r="X42" s="1627"/>
      <c r="Y42" s="1628"/>
    </row>
    <row r="43" spans="2:32" ht="70.95" customHeight="1" thickBot="1" x14ac:dyDescent="0.35">
      <c r="I43" s="1629"/>
      <c r="J43" s="1630"/>
      <c r="K43" s="1630"/>
      <c r="L43" s="1603"/>
      <c r="M43" s="1603"/>
      <c r="N43" s="1603"/>
      <c r="O43" s="1630"/>
      <c r="P43" s="1630"/>
      <c r="Q43" s="1630"/>
      <c r="R43" s="1630"/>
      <c r="S43" s="1603"/>
      <c r="T43" s="1603"/>
      <c r="U43" s="1603"/>
      <c r="V43" s="1630"/>
      <c r="W43" s="1630"/>
      <c r="X43" s="1631"/>
      <c r="Y43" s="1632"/>
    </row>
  </sheetData>
  <mergeCells count="63">
    <mergeCell ref="B1:AF1"/>
    <mergeCell ref="B2:C3"/>
    <mergeCell ref="D2:E3"/>
    <mergeCell ref="F2:G3"/>
    <mergeCell ref="H2:I3"/>
    <mergeCell ref="J2:L3"/>
    <mergeCell ref="M2:N3"/>
    <mergeCell ref="B6:F6"/>
    <mergeCell ref="M6:U6"/>
    <mergeCell ref="C8:C9"/>
    <mergeCell ref="D8:E9"/>
    <mergeCell ref="L8:N8"/>
    <mergeCell ref="O8:S8"/>
    <mergeCell ref="T8:V8"/>
    <mergeCell ref="Z8:AF10"/>
    <mergeCell ref="L9:N9"/>
    <mergeCell ref="O9:S9"/>
    <mergeCell ref="T9:V9"/>
    <mergeCell ref="L10:N10"/>
    <mergeCell ref="O10:S10"/>
    <mergeCell ref="T10:V10"/>
    <mergeCell ref="E18:K20"/>
    <mergeCell ref="L18:V20"/>
    <mergeCell ref="W18:AC20"/>
    <mergeCell ref="L11:N11"/>
    <mergeCell ref="O11:S11"/>
    <mergeCell ref="T11:V11"/>
    <mergeCell ref="B12:J14"/>
    <mergeCell ref="M12:U14"/>
    <mergeCell ref="X12:AF14"/>
    <mergeCell ref="C15:H17"/>
    <mergeCell ref="I15:M17"/>
    <mergeCell ref="U15:Y17"/>
    <mergeCell ref="Z15:AE17"/>
    <mergeCell ref="O16:S17"/>
    <mergeCell ref="L31:N31"/>
    <mergeCell ref="O31:S31"/>
    <mergeCell ref="T31:V31"/>
    <mergeCell ref="I21:Y23"/>
    <mergeCell ref="B26:F26"/>
    <mergeCell ref="M26:U26"/>
    <mergeCell ref="L28:N28"/>
    <mergeCell ref="O28:S28"/>
    <mergeCell ref="T28:V28"/>
    <mergeCell ref="Z28:AF30"/>
    <mergeCell ref="L29:N29"/>
    <mergeCell ref="O29:S29"/>
    <mergeCell ref="T29:V29"/>
    <mergeCell ref="L30:N30"/>
    <mergeCell ref="O30:S30"/>
    <mergeCell ref="T30:V30"/>
    <mergeCell ref="B32:J34"/>
    <mergeCell ref="M32:U34"/>
    <mergeCell ref="I41:Y43"/>
    <mergeCell ref="C35:H37"/>
    <mergeCell ref="I35:M37"/>
    <mergeCell ref="U35:Y37"/>
    <mergeCell ref="X32:AF34"/>
    <mergeCell ref="Z35:AE37"/>
    <mergeCell ref="O36:S37"/>
    <mergeCell ref="E38:K40"/>
    <mergeCell ref="L38:V40"/>
    <mergeCell ref="W38:AC40"/>
  </mergeCells>
  <printOptions horizontalCentered="1" verticalCentered="1"/>
  <pageMargins left="0.19652800000000001" right="0.19652800000000001" top="0.19652800000000001" bottom="0.19652800000000001" header="0" footer="0"/>
  <pageSetup paperSize="9" scale="30" fitToWidth="0" pageOrder="overThenDown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AH32"/>
  <sheetViews>
    <sheetView zoomScaleNormal="100" workbookViewId="0">
      <selection activeCell="D2" sqref="D2"/>
    </sheetView>
  </sheetViews>
  <sheetFormatPr baseColWidth="10" defaultColWidth="10" defaultRowHeight="13.2" x14ac:dyDescent="0.25"/>
  <cols>
    <col min="1" max="1" width="4" customWidth="1"/>
    <col min="2" max="2" width="4.6640625" customWidth="1"/>
    <col min="3" max="3" width="14" customWidth="1"/>
    <col min="4" max="4" width="6.88671875" customWidth="1"/>
    <col min="5" max="29" width="3.88671875" customWidth="1"/>
    <col min="30" max="30" width="3.109375" customWidth="1"/>
    <col min="31" max="31" width="3.5546875" customWidth="1"/>
    <col min="32" max="32" width="3.88671875" customWidth="1"/>
    <col min="33" max="33" width="4.33203125" customWidth="1"/>
    <col min="34" max="34" width="4" customWidth="1"/>
  </cols>
  <sheetData>
    <row r="1" spans="2:34" ht="13.8" thickBot="1" x14ac:dyDescent="0.3"/>
    <row r="2" spans="2:34" ht="24.6" thickTop="1" thickBot="1" x14ac:dyDescent="0.3">
      <c r="B2" s="1745" t="s">
        <v>68</v>
      </c>
      <c r="C2" s="1745"/>
      <c r="D2" s="37"/>
    </row>
    <row r="3" spans="2:34" ht="14.4" thickTop="1" thickBot="1" x14ac:dyDescent="0.3"/>
    <row r="4" spans="2:34" ht="14.4" thickTop="1" thickBot="1" x14ac:dyDescent="0.3">
      <c r="B4" s="1741"/>
      <c r="C4" s="1746" t="s">
        <v>126</v>
      </c>
      <c r="D4" s="229" t="s">
        <v>118</v>
      </c>
      <c r="E4" s="230">
        <v>1</v>
      </c>
      <c r="F4" s="231">
        <v>2</v>
      </c>
      <c r="G4" s="231">
        <v>3</v>
      </c>
      <c r="H4" s="231">
        <v>4</v>
      </c>
      <c r="I4" s="231">
        <v>5</v>
      </c>
      <c r="J4" s="231">
        <v>6</v>
      </c>
      <c r="K4" s="231">
        <v>7</v>
      </c>
      <c r="L4" s="231">
        <v>8</v>
      </c>
      <c r="M4" s="231">
        <v>9</v>
      </c>
      <c r="N4" s="231">
        <v>10</v>
      </c>
      <c r="O4" s="231">
        <v>11</v>
      </c>
      <c r="P4" s="231">
        <v>12</v>
      </c>
      <c r="Q4" s="231">
        <v>13</v>
      </c>
      <c r="R4" s="231">
        <v>14</v>
      </c>
      <c r="S4" s="231">
        <v>15</v>
      </c>
      <c r="T4" s="231">
        <v>16</v>
      </c>
      <c r="U4" s="231">
        <v>17</v>
      </c>
      <c r="V4" s="231">
        <v>18</v>
      </c>
      <c r="W4" s="231">
        <v>19</v>
      </c>
      <c r="X4" s="231">
        <v>20</v>
      </c>
      <c r="Y4" s="231">
        <v>21</v>
      </c>
      <c r="Z4" s="231">
        <v>22</v>
      </c>
      <c r="AA4" s="232">
        <v>23</v>
      </c>
      <c r="AB4" s="232">
        <v>24</v>
      </c>
      <c r="AC4" s="232">
        <v>25</v>
      </c>
      <c r="AD4" s="232">
        <v>26</v>
      </c>
      <c r="AE4" s="232">
        <v>27</v>
      </c>
      <c r="AF4" s="232">
        <v>28</v>
      </c>
      <c r="AG4" s="232">
        <v>29</v>
      </c>
      <c r="AH4" s="233">
        <v>30</v>
      </c>
    </row>
    <row r="5" spans="2:34" ht="14.4" thickTop="1" thickBot="1" x14ac:dyDescent="0.3">
      <c r="B5" s="1742"/>
      <c r="C5" s="1746"/>
      <c r="D5" s="234" t="s">
        <v>119</v>
      </c>
      <c r="E5" s="235">
        <v>1</v>
      </c>
      <c r="F5" s="236">
        <v>2</v>
      </c>
      <c r="G5" s="236">
        <v>3</v>
      </c>
      <c r="H5" s="236">
        <v>4</v>
      </c>
      <c r="I5" s="236">
        <v>5</v>
      </c>
      <c r="J5" s="236">
        <v>6</v>
      </c>
      <c r="K5" s="236">
        <v>7</v>
      </c>
      <c r="L5" s="236">
        <v>8</v>
      </c>
      <c r="M5" s="236">
        <v>9</v>
      </c>
      <c r="N5" s="236">
        <v>10</v>
      </c>
      <c r="O5" s="236">
        <v>11</v>
      </c>
      <c r="P5" s="236">
        <v>12</v>
      </c>
      <c r="Q5" s="236">
        <v>13</v>
      </c>
      <c r="R5" s="236">
        <v>14</v>
      </c>
      <c r="S5" s="236">
        <v>15</v>
      </c>
      <c r="T5" s="236">
        <v>16</v>
      </c>
      <c r="U5" s="236">
        <v>17</v>
      </c>
      <c r="V5" s="236">
        <v>18</v>
      </c>
      <c r="W5" s="236">
        <v>19</v>
      </c>
      <c r="X5" s="236">
        <v>20</v>
      </c>
      <c r="Y5" s="236">
        <v>21</v>
      </c>
      <c r="Z5" s="236">
        <v>22</v>
      </c>
      <c r="AA5" s="237">
        <v>23</v>
      </c>
      <c r="AB5" s="237">
        <v>24</v>
      </c>
      <c r="AC5" s="237">
        <v>25</v>
      </c>
      <c r="AD5" s="237">
        <v>26</v>
      </c>
      <c r="AE5" s="237">
        <v>27</v>
      </c>
      <c r="AF5" s="237">
        <v>28</v>
      </c>
      <c r="AG5" s="237">
        <v>29</v>
      </c>
      <c r="AH5" s="238">
        <v>30</v>
      </c>
    </row>
    <row r="6" spans="2:34" ht="14.4" thickTop="1" thickBot="1" x14ac:dyDescent="0.3">
      <c r="B6" s="1738"/>
      <c r="C6" s="1740" t="s">
        <v>125</v>
      </c>
      <c r="D6" s="219" t="s">
        <v>118</v>
      </c>
      <c r="E6" s="220">
        <v>1</v>
      </c>
      <c r="F6" s="221">
        <v>2</v>
      </c>
      <c r="G6" s="221">
        <v>3</v>
      </c>
      <c r="H6" s="221">
        <v>4</v>
      </c>
      <c r="I6" s="221">
        <v>5</v>
      </c>
      <c r="J6" s="221">
        <v>6</v>
      </c>
      <c r="K6" s="221">
        <v>7</v>
      </c>
      <c r="L6" s="221">
        <v>8</v>
      </c>
      <c r="M6" s="221">
        <v>9</v>
      </c>
      <c r="N6" s="221">
        <v>10</v>
      </c>
      <c r="O6" s="221">
        <v>11</v>
      </c>
      <c r="P6" s="221">
        <v>12</v>
      </c>
      <c r="Q6" s="221">
        <v>13</v>
      </c>
      <c r="R6" s="221">
        <v>14</v>
      </c>
      <c r="S6" s="221">
        <v>15</v>
      </c>
      <c r="T6" s="221">
        <v>16</v>
      </c>
      <c r="U6" s="221">
        <v>17</v>
      </c>
      <c r="V6" s="221">
        <v>18</v>
      </c>
      <c r="W6" s="221">
        <v>19</v>
      </c>
      <c r="X6" s="221">
        <v>20</v>
      </c>
      <c r="Y6" s="221">
        <v>21</v>
      </c>
      <c r="Z6" s="221">
        <v>22</v>
      </c>
      <c r="AA6" s="222">
        <v>23</v>
      </c>
      <c r="AB6" s="222">
        <v>24</v>
      </c>
      <c r="AC6" s="222">
        <v>25</v>
      </c>
      <c r="AD6" s="222">
        <v>26</v>
      </c>
      <c r="AE6" s="222">
        <v>27</v>
      </c>
      <c r="AF6" s="222">
        <v>28</v>
      </c>
      <c r="AG6" s="222">
        <v>29</v>
      </c>
      <c r="AH6" s="223">
        <v>30</v>
      </c>
    </row>
    <row r="7" spans="2:34" ht="14.4" thickTop="1" thickBot="1" x14ac:dyDescent="0.3">
      <c r="B7" s="1739"/>
      <c r="C7" s="1740"/>
      <c r="D7" s="224" t="s">
        <v>119</v>
      </c>
      <c r="E7" s="225">
        <v>1</v>
      </c>
      <c r="F7" s="226">
        <v>2</v>
      </c>
      <c r="G7" s="226">
        <v>3</v>
      </c>
      <c r="H7" s="226">
        <v>4</v>
      </c>
      <c r="I7" s="226">
        <v>5</v>
      </c>
      <c r="J7" s="226">
        <v>6</v>
      </c>
      <c r="K7" s="226">
        <v>7</v>
      </c>
      <c r="L7" s="226">
        <v>8</v>
      </c>
      <c r="M7" s="226">
        <v>9</v>
      </c>
      <c r="N7" s="226">
        <v>10</v>
      </c>
      <c r="O7" s="226">
        <v>11</v>
      </c>
      <c r="P7" s="226">
        <v>12</v>
      </c>
      <c r="Q7" s="226">
        <v>13</v>
      </c>
      <c r="R7" s="226">
        <v>14</v>
      </c>
      <c r="S7" s="226">
        <v>15</v>
      </c>
      <c r="T7" s="226">
        <v>16</v>
      </c>
      <c r="U7" s="226">
        <v>17</v>
      </c>
      <c r="V7" s="226">
        <v>18</v>
      </c>
      <c r="W7" s="226">
        <v>19</v>
      </c>
      <c r="X7" s="226">
        <v>20</v>
      </c>
      <c r="Y7" s="226">
        <v>21</v>
      </c>
      <c r="Z7" s="226">
        <v>22</v>
      </c>
      <c r="AA7" s="227">
        <v>23</v>
      </c>
      <c r="AB7" s="227">
        <v>24</v>
      </c>
      <c r="AC7" s="227">
        <v>25</v>
      </c>
      <c r="AD7" s="227">
        <v>26</v>
      </c>
      <c r="AE7" s="227">
        <v>27</v>
      </c>
      <c r="AF7" s="227">
        <v>28</v>
      </c>
      <c r="AG7" s="227">
        <v>29</v>
      </c>
      <c r="AH7" s="228">
        <v>30</v>
      </c>
    </row>
    <row r="8" spans="2:34" ht="14.4" thickTop="1" thickBot="1" x14ac:dyDescent="0.3">
      <c r="B8" s="1741"/>
      <c r="C8" s="1743" t="s">
        <v>121</v>
      </c>
      <c r="D8" s="229" t="s">
        <v>118</v>
      </c>
      <c r="E8" s="230">
        <v>1</v>
      </c>
      <c r="F8" s="231">
        <v>2</v>
      </c>
      <c r="G8" s="231">
        <v>3</v>
      </c>
      <c r="H8" s="231">
        <v>4</v>
      </c>
      <c r="I8" s="231">
        <v>5</v>
      </c>
      <c r="J8" s="231">
        <v>6</v>
      </c>
      <c r="K8" s="231">
        <v>7</v>
      </c>
      <c r="L8" s="231">
        <v>8</v>
      </c>
      <c r="M8" s="231">
        <v>9</v>
      </c>
      <c r="N8" s="231">
        <v>10</v>
      </c>
      <c r="O8" s="231">
        <v>11</v>
      </c>
      <c r="P8" s="231">
        <v>12</v>
      </c>
      <c r="Q8" s="231">
        <v>13</v>
      </c>
      <c r="R8" s="231">
        <v>14</v>
      </c>
      <c r="S8" s="231">
        <v>15</v>
      </c>
      <c r="T8" s="231">
        <v>16</v>
      </c>
      <c r="U8" s="231">
        <v>17</v>
      </c>
      <c r="V8" s="231">
        <v>18</v>
      </c>
      <c r="W8" s="231">
        <v>19</v>
      </c>
      <c r="X8" s="231">
        <v>20</v>
      </c>
      <c r="Y8" s="231">
        <v>21</v>
      </c>
      <c r="Z8" s="231">
        <v>22</v>
      </c>
      <c r="AA8" s="232">
        <v>23</v>
      </c>
      <c r="AB8" s="232">
        <v>24</v>
      </c>
      <c r="AC8" s="232">
        <v>25</v>
      </c>
      <c r="AD8" s="232">
        <v>26</v>
      </c>
      <c r="AE8" s="232">
        <v>27</v>
      </c>
      <c r="AF8" s="232">
        <v>28</v>
      </c>
      <c r="AG8" s="232">
        <v>29</v>
      </c>
      <c r="AH8" s="233">
        <v>30</v>
      </c>
    </row>
    <row r="9" spans="2:34" ht="14.4" thickTop="1" thickBot="1" x14ac:dyDescent="0.3">
      <c r="B9" s="1742"/>
      <c r="C9" s="1743"/>
      <c r="D9" s="234" t="s">
        <v>119</v>
      </c>
      <c r="E9" s="235">
        <v>1</v>
      </c>
      <c r="F9" s="236">
        <v>2</v>
      </c>
      <c r="G9" s="236">
        <v>3</v>
      </c>
      <c r="H9" s="236">
        <v>4</v>
      </c>
      <c r="I9" s="236">
        <v>5</v>
      </c>
      <c r="J9" s="236">
        <v>6</v>
      </c>
      <c r="K9" s="236">
        <v>7</v>
      </c>
      <c r="L9" s="236">
        <v>8</v>
      </c>
      <c r="M9" s="236">
        <v>9</v>
      </c>
      <c r="N9" s="236">
        <v>10</v>
      </c>
      <c r="O9" s="236">
        <v>11</v>
      </c>
      <c r="P9" s="236">
        <v>12</v>
      </c>
      <c r="Q9" s="236">
        <v>13</v>
      </c>
      <c r="R9" s="236">
        <v>14</v>
      </c>
      <c r="S9" s="236">
        <v>15</v>
      </c>
      <c r="T9" s="236">
        <v>16</v>
      </c>
      <c r="U9" s="236">
        <v>17</v>
      </c>
      <c r="V9" s="236">
        <v>18</v>
      </c>
      <c r="W9" s="236">
        <v>19</v>
      </c>
      <c r="X9" s="236">
        <v>20</v>
      </c>
      <c r="Y9" s="236">
        <v>21</v>
      </c>
      <c r="Z9" s="236">
        <v>22</v>
      </c>
      <c r="AA9" s="237">
        <v>23</v>
      </c>
      <c r="AB9" s="237">
        <v>24</v>
      </c>
      <c r="AC9" s="237">
        <v>25</v>
      </c>
      <c r="AD9" s="237">
        <v>26</v>
      </c>
      <c r="AE9" s="237">
        <v>27</v>
      </c>
      <c r="AF9" s="237">
        <v>28</v>
      </c>
      <c r="AG9" s="237">
        <v>29</v>
      </c>
      <c r="AH9" s="238">
        <v>30</v>
      </c>
    </row>
    <row r="10" spans="2:34" ht="14.4" thickTop="1" thickBot="1" x14ac:dyDescent="0.3">
      <c r="B10" s="1738"/>
      <c r="C10" s="1740" t="s">
        <v>136</v>
      </c>
      <c r="D10" s="219" t="s">
        <v>118</v>
      </c>
      <c r="E10" s="220">
        <v>1</v>
      </c>
      <c r="F10" s="221">
        <v>2</v>
      </c>
      <c r="G10" s="221">
        <v>3</v>
      </c>
      <c r="H10" s="221">
        <v>4</v>
      </c>
      <c r="I10" s="221">
        <v>5</v>
      </c>
      <c r="J10" s="221">
        <v>6</v>
      </c>
      <c r="K10" s="221">
        <v>7</v>
      </c>
      <c r="L10" s="221">
        <v>8</v>
      </c>
      <c r="M10" s="221">
        <v>9</v>
      </c>
      <c r="N10" s="221">
        <v>10</v>
      </c>
      <c r="O10" s="221">
        <v>11</v>
      </c>
      <c r="P10" s="221">
        <v>12</v>
      </c>
      <c r="Q10" s="221">
        <v>13</v>
      </c>
      <c r="R10" s="221">
        <v>14</v>
      </c>
      <c r="S10" s="221">
        <v>15</v>
      </c>
      <c r="T10" s="221">
        <v>16</v>
      </c>
      <c r="U10" s="221">
        <v>17</v>
      </c>
      <c r="V10" s="221">
        <v>18</v>
      </c>
      <c r="W10" s="221">
        <v>19</v>
      </c>
      <c r="X10" s="221">
        <v>20</v>
      </c>
      <c r="Y10" s="221">
        <v>21</v>
      </c>
      <c r="Z10" s="221">
        <v>22</v>
      </c>
      <c r="AA10" s="222">
        <v>23</v>
      </c>
      <c r="AB10" s="222">
        <v>24</v>
      </c>
      <c r="AC10" s="222">
        <v>25</v>
      </c>
      <c r="AD10" s="222">
        <v>26</v>
      </c>
      <c r="AE10" s="222">
        <v>27</v>
      </c>
      <c r="AF10" s="222">
        <v>28</v>
      </c>
      <c r="AG10" s="222">
        <v>29</v>
      </c>
      <c r="AH10" s="223">
        <v>30</v>
      </c>
    </row>
    <row r="11" spans="2:34" ht="14.4" thickTop="1" thickBot="1" x14ac:dyDescent="0.3">
      <c r="B11" s="1739"/>
      <c r="C11" s="1740"/>
      <c r="D11" s="224" t="s">
        <v>119</v>
      </c>
      <c r="E11" s="225">
        <v>1</v>
      </c>
      <c r="F11" s="226">
        <v>2</v>
      </c>
      <c r="G11" s="226">
        <v>3</v>
      </c>
      <c r="H11" s="226">
        <v>4</v>
      </c>
      <c r="I11" s="226">
        <v>5</v>
      </c>
      <c r="J11" s="226">
        <v>6</v>
      </c>
      <c r="K11" s="226">
        <v>7</v>
      </c>
      <c r="L11" s="226">
        <v>8</v>
      </c>
      <c r="M11" s="226">
        <v>9</v>
      </c>
      <c r="N11" s="226">
        <v>10</v>
      </c>
      <c r="O11" s="226">
        <v>11</v>
      </c>
      <c r="P11" s="226">
        <v>12</v>
      </c>
      <c r="Q11" s="226">
        <v>13</v>
      </c>
      <c r="R11" s="226">
        <v>14</v>
      </c>
      <c r="S11" s="226">
        <v>15</v>
      </c>
      <c r="T11" s="226">
        <v>16</v>
      </c>
      <c r="U11" s="226">
        <v>17</v>
      </c>
      <c r="V11" s="226">
        <v>18</v>
      </c>
      <c r="W11" s="226">
        <v>19</v>
      </c>
      <c r="X11" s="226">
        <v>20</v>
      </c>
      <c r="Y11" s="226">
        <v>21</v>
      </c>
      <c r="Z11" s="226">
        <v>22</v>
      </c>
      <c r="AA11" s="227">
        <v>23</v>
      </c>
      <c r="AB11" s="227">
        <v>24</v>
      </c>
      <c r="AC11" s="227">
        <v>25</v>
      </c>
      <c r="AD11" s="227">
        <v>26</v>
      </c>
      <c r="AE11" s="227">
        <v>27</v>
      </c>
      <c r="AF11" s="227">
        <v>28</v>
      </c>
      <c r="AG11" s="227">
        <v>29</v>
      </c>
      <c r="AH11" s="228">
        <v>30</v>
      </c>
    </row>
    <row r="12" spans="2:34" ht="14.4" thickTop="1" thickBot="1" x14ac:dyDescent="0.3">
      <c r="B12" s="1741"/>
      <c r="C12" s="1743" t="s">
        <v>134</v>
      </c>
      <c r="D12" s="229" t="s">
        <v>118</v>
      </c>
      <c r="E12" s="230">
        <v>1</v>
      </c>
      <c r="F12" s="231">
        <v>2</v>
      </c>
      <c r="G12" s="231">
        <v>3</v>
      </c>
      <c r="H12" s="231">
        <v>4</v>
      </c>
      <c r="I12" s="231">
        <v>5</v>
      </c>
      <c r="J12" s="231">
        <v>6</v>
      </c>
      <c r="K12" s="231">
        <v>7</v>
      </c>
      <c r="L12" s="231">
        <v>8</v>
      </c>
      <c r="M12" s="231">
        <v>9</v>
      </c>
      <c r="N12" s="231">
        <v>10</v>
      </c>
      <c r="O12" s="231">
        <v>11</v>
      </c>
      <c r="P12" s="231">
        <v>12</v>
      </c>
      <c r="Q12" s="231">
        <v>13</v>
      </c>
      <c r="R12" s="231">
        <v>14</v>
      </c>
      <c r="S12" s="231">
        <v>15</v>
      </c>
      <c r="T12" s="231">
        <v>16</v>
      </c>
      <c r="U12" s="231">
        <v>17</v>
      </c>
      <c r="V12" s="231">
        <v>18</v>
      </c>
      <c r="W12" s="231">
        <v>19</v>
      </c>
      <c r="X12" s="231">
        <v>20</v>
      </c>
      <c r="Y12" s="231">
        <v>21</v>
      </c>
      <c r="Z12" s="231">
        <v>22</v>
      </c>
      <c r="AA12" s="232">
        <v>23</v>
      </c>
      <c r="AB12" s="232">
        <v>24</v>
      </c>
      <c r="AC12" s="232">
        <v>25</v>
      </c>
      <c r="AD12" s="232">
        <v>26</v>
      </c>
      <c r="AE12" s="232">
        <v>27</v>
      </c>
      <c r="AF12" s="232">
        <v>28</v>
      </c>
      <c r="AG12" s="232">
        <v>29</v>
      </c>
      <c r="AH12" s="233">
        <v>30</v>
      </c>
    </row>
    <row r="13" spans="2:34" ht="14.4" thickTop="1" thickBot="1" x14ac:dyDescent="0.3">
      <c r="B13" s="1742"/>
      <c r="C13" s="1743"/>
      <c r="D13" s="234" t="s">
        <v>119</v>
      </c>
      <c r="E13" s="235">
        <v>1</v>
      </c>
      <c r="F13" s="236">
        <v>2</v>
      </c>
      <c r="G13" s="236">
        <v>3</v>
      </c>
      <c r="H13" s="236">
        <v>4</v>
      </c>
      <c r="I13" s="236">
        <v>5</v>
      </c>
      <c r="J13" s="236">
        <v>6</v>
      </c>
      <c r="K13" s="236">
        <v>7</v>
      </c>
      <c r="L13" s="236">
        <v>8</v>
      </c>
      <c r="M13" s="236">
        <v>9</v>
      </c>
      <c r="N13" s="236">
        <v>10</v>
      </c>
      <c r="O13" s="236">
        <v>11</v>
      </c>
      <c r="P13" s="236">
        <v>12</v>
      </c>
      <c r="Q13" s="236">
        <v>13</v>
      </c>
      <c r="R13" s="236">
        <v>14</v>
      </c>
      <c r="S13" s="236">
        <v>15</v>
      </c>
      <c r="T13" s="236">
        <v>16</v>
      </c>
      <c r="U13" s="236">
        <v>17</v>
      </c>
      <c r="V13" s="236">
        <v>18</v>
      </c>
      <c r="W13" s="236">
        <v>19</v>
      </c>
      <c r="X13" s="236">
        <v>20</v>
      </c>
      <c r="Y13" s="236">
        <v>21</v>
      </c>
      <c r="Z13" s="236">
        <v>22</v>
      </c>
      <c r="AA13" s="237">
        <v>23</v>
      </c>
      <c r="AB13" s="237">
        <v>24</v>
      </c>
      <c r="AC13" s="237">
        <v>25</v>
      </c>
      <c r="AD13" s="237">
        <v>26</v>
      </c>
      <c r="AE13" s="237">
        <v>27</v>
      </c>
      <c r="AF13" s="237">
        <v>28</v>
      </c>
      <c r="AG13" s="237">
        <v>29</v>
      </c>
      <c r="AH13" s="238">
        <v>30</v>
      </c>
    </row>
    <row r="14" spans="2:34" ht="14.4" thickTop="1" thickBot="1" x14ac:dyDescent="0.3">
      <c r="B14" s="1738"/>
      <c r="C14" s="1740" t="s">
        <v>124</v>
      </c>
      <c r="D14" s="219" t="s">
        <v>118</v>
      </c>
      <c r="E14" s="220">
        <v>1</v>
      </c>
      <c r="F14" s="221">
        <v>2</v>
      </c>
      <c r="G14" s="221">
        <v>3</v>
      </c>
      <c r="H14" s="221">
        <v>4</v>
      </c>
      <c r="I14" s="221">
        <v>5</v>
      </c>
      <c r="J14" s="221">
        <v>6</v>
      </c>
      <c r="K14" s="221">
        <v>7</v>
      </c>
      <c r="L14" s="221">
        <v>8</v>
      </c>
      <c r="M14" s="221">
        <v>9</v>
      </c>
      <c r="N14" s="221">
        <v>10</v>
      </c>
      <c r="O14" s="221">
        <v>11</v>
      </c>
      <c r="P14" s="221">
        <v>12</v>
      </c>
      <c r="Q14" s="221">
        <v>13</v>
      </c>
      <c r="R14" s="221">
        <v>14</v>
      </c>
      <c r="S14" s="221">
        <v>15</v>
      </c>
      <c r="T14" s="221">
        <v>16</v>
      </c>
      <c r="U14" s="221">
        <v>17</v>
      </c>
      <c r="V14" s="221">
        <v>18</v>
      </c>
      <c r="W14" s="221">
        <v>19</v>
      </c>
      <c r="X14" s="221">
        <v>20</v>
      </c>
      <c r="Y14" s="221">
        <v>21</v>
      </c>
      <c r="Z14" s="221">
        <v>22</v>
      </c>
      <c r="AA14" s="222">
        <v>23</v>
      </c>
      <c r="AB14" s="222">
        <v>24</v>
      </c>
      <c r="AC14" s="222">
        <v>25</v>
      </c>
      <c r="AD14" s="222">
        <v>26</v>
      </c>
      <c r="AE14" s="222">
        <v>27</v>
      </c>
      <c r="AF14" s="222">
        <v>28</v>
      </c>
      <c r="AG14" s="222">
        <v>29</v>
      </c>
      <c r="AH14" s="223">
        <v>30</v>
      </c>
    </row>
    <row r="15" spans="2:34" ht="14.4" thickTop="1" thickBot="1" x14ac:dyDescent="0.3">
      <c r="B15" s="1739"/>
      <c r="C15" s="1740"/>
      <c r="D15" s="224" t="s">
        <v>119</v>
      </c>
      <c r="E15" s="225">
        <v>1</v>
      </c>
      <c r="F15" s="226">
        <v>2</v>
      </c>
      <c r="G15" s="226">
        <v>3</v>
      </c>
      <c r="H15" s="226">
        <v>4</v>
      </c>
      <c r="I15" s="226">
        <v>5</v>
      </c>
      <c r="J15" s="226">
        <v>6</v>
      </c>
      <c r="K15" s="226">
        <v>7</v>
      </c>
      <c r="L15" s="226">
        <v>8</v>
      </c>
      <c r="M15" s="226">
        <v>9</v>
      </c>
      <c r="N15" s="226">
        <v>10</v>
      </c>
      <c r="O15" s="226">
        <v>11</v>
      </c>
      <c r="P15" s="226">
        <v>12</v>
      </c>
      <c r="Q15" s="226">
        <v>13</v>
      </c>
      <c r="R15" s="226">
        <v>14</v>
      </c>
      <c r="S15" s="226">
        <v>15</v>
      </c>
      <c r="T15" s="226">
        <v>16</v>
      </c>
      <c r="U15" s="226">
        <v>17</v>
      </c>
      <c r="V15" s="226">
        <v>18</v>
      </c>
      <c r="W15" s="226">
        <v>19</v>
      </c>
      <c r="X15" s="226">
        <v>20</v>
      </c>
      <c r="Y15" s="226">
        <v>21</v>
      </c>
      <c r="Z15" s="226">
        <v>22</v>
      </c>
      <c r="AA15" s="227">
        <v>23</v>
      </c>
      <c r="AB15" s="227">
        <v>24</v>
      </c>
      <c r="AC15" s="227">
        <v>25</v>
      </c>
      <c r="AD15" s="227">
        <v>26</v>
      </c>
      <c r="AE15" s="227">
        <v>27</v>
      </c>
      <c r="AF15" s="227">
        <v>28</v>
      </c>
      <c r="AG15" s="227">
        <v>29</v>
      </c>
      <c r="AH15" s="228">
        <v>30</v>
      </c>
    </row>
    <row r="16" spans="2:34" ht="14.4" thickTop="1" thickBot="1" x14ac:dyDescent="0.3">
      <c r="B16" s="1741"/>
      <c r="C16" s="1743" t="s">
        <v>133</v>
      </c>
      <c r="D16" s="229" t="s">
        <v>118</v>
      </c>
      <c r="E16" s="230">
        <v>1</v>
      </c>
      <c r="F16" s="231">
        <v>2</v>
      </c>
      <c r="G16" s="231">
        <v>3</v>
      </c>
      <c r="H16" s="231">
        <v>4</v>
      </c>
      <c r="I16" s="231">
        <v>5</v>
      </c>
      <c r="J16" s="231">
        <v>6</v>
      </c>
      <c r="K16" s="231">
        <v>7</v>
      </c>
      <c r="L16" s="231">
        <v>8</v>
      </c>
      <c r="M16" s="231">
        <v>9</v>
      </c>
      <c r="N16" s="231">
        <v>10</v>
      </c>
      <c r="O16" s="231">
        <v>11</v>
      </c>
      <c r="P16" s="231">
        <v>12</v>
      </c>
      <c r="Q16" s="231">
        <v>13</v>
      </c>
      <c r="R16" s="231">
        <v>14</v>
      </c>
      <c r="S16" s="231">
        <v>15</v>
      </c>
      <c r="T16" s="231">
        <v>16</v>
      </c>
      <c r="U16" s="231">
        <v>17</v>
      </c>
      <c r="V16" s="231">
        <v>18</v>
      </c>
      <c r="W16" s="231">
        <v>19</v>
      </c>
      <c r="X16" s="231">
        <v>20</v>
      </c>
      <c r="Y16" s="231">
        <v>21</v>
      </c>
      <c r="Z16" s="231">
        <v>22</v>
      </c>
      <c r="AA16" s="232">
        <v>23</v>
      </c>
      <c r="AB16" s="232">
        <v>24</v>
      </c>
      <c r="AC16" s="232">
        <v>25</v>
      </c>
      <c r="AD16" s="232">
        <v>26</v>
      </c>
      <c r="AE16" s="232">
        <v>27</v>
      </c>
      <c r="AF16" s="232">
        <v>28</v>
      </c>
      <c r="AG16" s="232">
        <v>29</v>
      </c>
      <c r="AH16" s="233">
        <v>30</v>
      </c>
    </row>
    <row r="17" spans="2:34" ht="14.4" thickTop="1" thickBot="1" x14ac:dyDescent="0.3">
      <c r="B17" s="1742"/>
      <c r="C17" s="1743"/>
      <c r="D17" s="234" t="s">
        <v>119</v>
      </c>
      <c r="E17" s="235">
        <v>1</v>
      </c>
      <c r="F17" s="236">
        <v>2</v>
      </c>
      <c r="G17" s="236">
        <v>3</v>
      </c>
      <c r="H17" s="236">
        <v>4</v>
      </c>
      <c r="I17" s="236">
        <v>5</v>
      </c>
      <c r="J17" s="236">
        <v>6</v>
      </c>
      <c r="K17" s="236">
        <v>7</v>
      </c>
      <c r="L17" s="236">
        <v>8</v>
      </c>
      <c r="M17" s="236">
        <v>9</v>
      </c>
      <c r="N17" s="236">
        <v>10</v>
      </c>
      <c r="O17" s="236">
        <v>11</v>
      </c>
      <c r="P17" s="236">
        <v>12</v>
      </c>
      <c r="Q17" s="236">
        <v>13</v>
      </c>
      <c r="R17" s="236">
        <v>14</v>
      </c>
      <c r="S17" s="236">
        <v>15</v>
      </c>
      <c r="T17" s="236">
        <v>16</v>
      </c>
      <c r="U17" s="236">
        <v>17</v>
      </c>
      <c r="V17" s="236">
        <v>18</v>
      </c>
      <c r="W17" s="236">
        <v>19</v>
      </c>
      <c r="X17" s="236">
        <v>20</v>
      </c>
      <c r="Y17" s="236">
        <v>21</v>
      </c>
      <c r="Z17" s="236">
        <v>22</v>
      </c>
      <c r="AA17" s="237">
        <v>23</v>
      </c>
      <c r="AB17" s="237">
        <v>24</v>
      </c>
      <c r="AC17" s="237">
        <v>25</v>
      </c>
      <c r="AD17" s="237">
        <v>26</v>
      </c>
      <c r="AE17" s="237">
        <v>27</v>
      </c>
      <c r="AF17" s="237">
        <v>28</v>
      </c>
      <c r="AG17" s="237">
        <v>29</v>
      </c>
      <c r="AH17" s="238">
        <v>30</v>
      </c>
    </row>
    <row r="18" spans="2:34" ht="14.4" thickTop="1" thickBot="1" x14ac:dyDescent="0.3">
      <c r="B18" s="1738"/>
      <c r="C18" s="1740" t="s">
        <v>122</v>
      </c>
      <c r="D18" s="219" t="s">
        <v>118</v>
      </c>
      <c r="E18" s="220">
        <v>1</v>
      </c>
      <c r="F18" s="221">
        <v>2</v>
      </c>
      <c r="G18" s="221">
        <v>3</v>
      </c>
      <c r="H18" s="221">
        <v>4</v>
      </c>
      <c r="I18" s="221">
        <v>5</v>
      </c>
      <c r="J18" s="221">
        <v>6</v>
      </c>
      <c r="K18" s="221">
        <v>7</v>
      </c>
      <c r="L18" s="221">
        <v>8</v>
      </c>
      <c r="M18" s="221">
        <v>9</v>
      </c>
      <c r="N18" s="221">
        <v>10</v>
      </c>
      <c r="O18" s="221">
        <v>11</v>
      </c>
      <c r="P18" s="221">
        <v>12</v>
      </c>
      <c r="Q18" s="221">
        <v>13</v>
      </c>
      <c r="R18" s="221">
        <v>14</v>
      </c>
      <c r="S18" s="221">
        <v>15</v>
      </c>
      <c r="T18" s="221">
        <v>16</v>
      </c>
      <c r="U18" s="221">
        <v>17</v>
      </c>
      <c r="V18" s="221">
        <v>18</v>
      </c>
      <c r="W18" s="221">
        <v>19</v>
      </c>
      <c r="X18" s="221">
        <v>20</v>
      </c>
      <c r="Y18" s="221">
        <v>21</v>
      </c>
      <c r="Z18" s="221">
        <v>22</v>
      </c>
      <c r="AA18" s="222">
        <v>23</v>
      </c>
      <c r="AB18" s="222">
        <v>24</v>
      </c>
      <c r="AC18" s="222">
        <v>25</v>
      </c>
      <c r="AD18" s="222">
        <v>26</v>
      </c>
      <c r="AE18" s="222">
        <v>27</v>
      </c>
      <c r="AF18" s="222">
        <v>28</v>
      </c>
      <c r="AG18" s="222">
        <v>29</v>
      </c>
      <c r="AH18" s="223">
        <v>30</v>
      </c>
    </row>
    <row r="19" spans="2:34" ht="14.4" thickTop="1" thickBot="1" x14ac:dyDescent="0.3">
      <c r="B19" s="1739"/>
      <c r="C19" s="1740"/>
      <c r="D19" s="224" t="s">
        <v>119</v>
      </c>
      <c r="E19" s="225">
        <v>1</v>
      </c>
      <c r="F19" s="226">
        <v>2</v>
      </c>
      <c r="G19" s="226">
        <v>3</v>
      </c>
      <c r="H19" s="226">
        <v>4</v>
      </c>
      <c r="I19" s="226">
        <v>5</v>
      </c>
      <c r="J19" s="226">
        <v>6</v>
      </c>
      <c r="K19" s="226">
        <v>7</v>
      </c>
      <c r="L19" s="226">
        <v>8</v>
      </c>
      <c r="M19" s="226">
        <v>9</v>
      </c>
      <c r="N19" s="226">
        <v>10</v>
      </c>
      <c r="O19" s="226">
        <v>11</v>
      </c>
      <c r="P19" s="226">
        <v>12</v>
      </c>
      <c r="Q19" s="226">
        <v>13</v>
      </c>
      <c r="R19" s="226">
        <v>14</v>
      </c>
      <c r="S19" s="226">
        <v>15</v>
      </c>
      <c r="T19" s="226">
        <v>16</v>
      </c>
      <c r="U19" s="226">
        <v>17</v>
      </c>
      <c r="V19" s="226">
        <v>18</v>
      </c>
      <c r="W19" s="226">
        <v>19</v>
      </c>
      <c r="X19" s="226">
        <v>20</v>
      </c>
      <c r="Y19" s="226">
        <v>21</v>
      </c>
      <c r="Z19" s="226">
        <v>22</v>
      </c>
      <c r="AA19" s="227">
        <v>23</v>
      </c>
      <c r="AB19" s="227">
        <v>24</v>
      </c>
      <c r="AC19" s="227">
        <v>25</v>
      </c>
      <c r="AD19" s="227">
        <v>26</v>
      </c>
      <c r="AE19" s="227">
        <v>27</v>
      </c>
      <c r="AF19" s="227">
        <v>28</v>
      </c>
      <c r="AG19" s="227">
        <v>29</v>
      </c>
      <c r="AH19" s="228">
        <v>30</v>
      </c>
    </row>
    <row r="20" spans="2:34" ht="14.4" thickTop="1" thickBot="1" x14ac:dyDescent="0.3">
      <c r="B20" s="1741"/>
      <c r="C20" s="1743" t="s">
        <v>123</v>
      </c>
      <c r="D20" s="229" t="s">
        <v>118</v>
      </c>
      <c r="E20" s="230">
        <v>1</v>
      </c>
      <c r="F20" s="231">
        <v>2</v>
      </c>
      <c r="G20" s="231">
        <v>3</v>
      </c>
      <c r="H20" s="231">
        <v>4</v>
      </c>
      <c r="I20" s="231">
        <v>5</v>
      </c>
      <c r="J20" s="231">
        <v>6</v>
      </c>
      <c r="K20" s="231">
        <v>7</v>
      </c>
      <c r="L20" s="231">
        <v>8</v>
      </c>
      <c r="M20" s="231">
        <v>9</v>
      </c>
      <c r="N20" s="231">
        <v>10</v>
      </c>
      <c r="O20" s="231">
        <v>11</v>
      </c>
      <c r="P20" s="231">
        <v>12</v>
      </c>
      <c r="Q20" s="231">
        <v>13</v>
      </c>
      <c r="R20" s="231">
        <v>14</v>
      </c>
      <c r="S20" s="231">
        <v>15</v>
      </c>
      <c r="T20" s="231">
        <v>16</v>
      </c>
      <c r="U20" s="231">
        <v>17</v>
      </c>
      <c r="V20" s="231">
        <v>18</v>
      </c>
      <c r="W20" s="231">
        <v>19</v>
      </c>
      <c r="X20" s="231">
        <v>20</v>
      </c>
      <c r="Y20" s="231">
        <v>21</v>
      </c>
      <c r="Z20" s="231">
        <v>22</v>
      </c>
      <c r="AA20" s="232">
        <v>23</v>
      </c>
      <c r="AB20" s="232">
        <v>24</v>
      </c>
      <c r="AC20" s="232">
        <v>25</v>
      </c>
      <c r="AD20" s="232">
        <v>26</v>
      </c>
      <c r="AE20" s="232">
        <v>27</v>
      </c>
      <c r="AF20" s="232">
        <v>28</v>
      </c>
      <c r="AG20" s="232">
        <v>29</v>
      </c>
      <c r="AH20" s="233">
        <v>30</v>
      </c>
    </row>
    <row r="21" spans="2:34" ht="14.4" thickTop="1" thickBot="1" x14ac:dyDescent="0.3">
      <c r="B21" s="1742"/>
      <c r="C21" s="1743"/>
      <c r="D21" s="234" t="s">
        <v>119</v>
      </c>
      <c r="E21" s="235">
        <v>1</v>
      </c>
      <c r="F21" s="236">
        <v>2</v>
      </c>
      <c r="G21" s="236">
        <v>3</v>
      </c>
      <c r="H21" s="236">
        <v>4</v>
      </c>
      <c r="I21" s="236">
        <v>5</v>
      </c>
      <c r="J21" s="236">
        <v>6</v>
      </c>
      <c r="K21" s="236">
        <v>7</v>
      </c>
      <c r="L21" s="236">
        <v>8</v>
      </c>
      <c r="M21" s="236">
        <v>9</v>
      </c>
      <c r="N21" s="236">
        <v>10</v>
      </c>
      <c r="O21" s="236">
        <v>11</v>
      </c>
      <c r="P21" s="236">
        <v>12</v>
      </c>
      <c r="Q21" s="236">
        <v>13</v>
      </c>
      <c r="R21" s="236">
        <v>14</v>
      </c>
      <c r="S21" s="236">
        <v>15</v>
      </c>
      <c r="T21" s="236">
        <v>16</v>
      </c>
      <c r="U21" s="236">
        <v>17</v>
      </c>
      <c r="V21" s="236">
        <v>18</v>
      </c>
      <c r="W21" s="236">
        <v>19</v>
      </c>
      <c r="X21" s="236">
        <v>20</v>
      </c>
      <c r="Y21" s="236">
        <v>21</v>
      </c>
      <c r="Z21" s="236">
        <v>22</v>
      </c>
      <c r="AA21" s="237">
        <v>23</v>
      </c>
      <c r="AB21" s="237">
        <v>24</v>
      </c>
      <c r="AC21" s="237">
        <v>25</v>
      </c>
      <c r="AD21" s="237">
        <v>26</v>
      </c>
      <c r="AE21" s="237">
        <v>27</v>
      </c>
      <c r="AF21" s="237">
        <v>28</v>
      </c>
      <c r="AG21" s="237">
        <v>29</v>
      </c>
      <c r="AH21" s="238">
        <v>30</v>
      </c>
    </row>
    <row r="22" spans="2:34" ht="14.4" thickTop="1" thickBot="1" x14ac:dyDescent="0.3">
      <c r="B22" s="1738"/>
      <c r="C22" s="1740" t="s">
        <v>135</v>
      </c>
      <c r="D22" s="219" t="s">
        <v>118</v>
      </c>
      <c r="E22" s="220">
        <v>1</v>
      </c>
      <c r="F22" s="221">
        <v>2</v>
      </c>
      <c r="G22" s="221">
        <v>3</v>
      </c>
      <c r="H22" s="221">
        <v>4</v>
      </c>
      <c r="I22" s="221">
        <v>5</v>
      </c>
      <c r="J22" s="221">
        <v>6</v>
      </c>
      <c r="K22" s="221">
        <v>7</v>
      </c>
      <c r="L22" s="221">
        <v>8</v>
      </c>
      <c r="M22" s="221">
        <v>9</v>
      </c>
      <c r="N22" s="221">
        <v>10</v>
      </c>
      <c r="O22" s="221">
        <v>11</v>
      </c>
      <c r="P22" s="221">
        <v>12</v>
      </c>
      <c r="Q22" s="221">
        <v>13</v>
      </c>
      <c r="R22" s="221">
        <v>14</v>
      </c>
      <c r="S22" s="221">
        <v>15</v>
      </c>
      <c r="T22" s="221">
        <v>16</v>
      </c>
      <c r="U22" s="221">
        <v>17</v>
      </c>
      <c r="V22" s="221">
        <v>18</v>
      </c>
      <c r="W22" s="221">
        <v>19</v>
      </c>
      <c r="X22" s="221">
        <v>20</v>
      </c>
      <c r="Y22" s="221">
        <v>21</v>
      </c>
      <c r="Z22" s="221">
        <v>22</v>
      </c>
      <c r="AA22" s="222">
        <v>23</v>
      </c>
      <c r="AB22" s="222">
        <v>24</v>
      </c>
      <c r="AC22" s="222">
        <v>25</v>
      </c>
      <c r="AD22" s="222">
        <v>26</v>
      </c>
      <c r="AE22" s="222">
        <v>27</v>
      </c>
      <c r="AF22" s="222">
        <v>28</v>
      </c>
      <c r="AG22" s="222">
        <v>29</v>
      </c>
      <c r="AH22" s="223">
        <v>30</v>
      </c>
    </row>
    <row r="23" spans="2:34" ht="14.4" thickTop="1" thickBot="1" x14ac:dyDescent="0.3">
      <c r="B23" s="1739"/>
      <c r="C23" s="1740"/>
      <c r="D23" s="224" t="s">
        <v>119</v>
      </c>
      <c r="E23" s="225">
        <v>1</v>
      </c>
      <c r="F23" s="226">
        <v>2</v>
      </c>
      <c r="G23" s="226">
        <v>3</v>
      </c>
      <c r="H23" s="226">
        <v>4</v>
      </c>
      <c r="I23" s="226">
        <v>5</v>
      </c>
      <c r="J23" s="226">
        <v>6</v>
      </c>
      <c r="K23" s="226">
        <v>7</v>
      </c>
      <c r="L23" s="226">
        <v>8</v>
      </c>
      <c r="M23" s="226">
        <v>9</v>
      </c>
      <c r="N23" s="226">
        <v>10</v>
      </c>
      <c r="O23" s="226">
        <v>11</v>
      </c>
      <c r="P23" s="226">
        <v>12</v>
      </c>
      <c r="Q23" s="226">
        <v>13</v>
      </c>
      <c r="R23" s="226">
        <v>14</v>
      </c>
      <c r="S23" s="226">
        <v>15</v>
      </c>
      <c r="T23" s="226">
        <v>16</v>
      </c>
      <c r="U23" s="226">
        <v>17</v>
      </c>
      <c r="V23" s="226">
        <v>18</v>
      </c>
      <c r="W23" s="226">
        <v>19</v>
      </c>
      <c r="X23" s="226">
        <v>20</v>
      </c>
      <c r="Y23" s="226">
        <v>21</v>
      </c>
      <c r="Z23" s="226">
        <v>22</v>
      </c>
      <c r="AA23" s="227">
        <v>23</v>
      </c>
      <c r="AB23" s="227">
        <v>24</v>
      </c>
      <c r="AC23" s="227">
        <v>25</v>
      </c>
      <c r="AD23" s="227">
        <v>26</v>
      </c>
      <c r="AE23" s="227">
        <v>27</v>
      </c>
      <c r="AF23" s="227">
        <v>28</v>
      </c>
      <c r="AG23" s="227">
        <v>29</v>
      </c>
      <c r="AH23" s="228">
        <v>30</v>
      </c>
    </row>
    <row r="24" spans="2:34" ht="14.4" thickTop="1" thickBot="1" x14ac:dyDescent="0.3">
      <c r="B24" s="1741"/>
      <c r="C24" s="1743" t="s">
        <v>129</v>
      </c>
      <c r="D24" s="229" t="s">
        <v>118</v>
      </c>
      <c r="E24" s="230">
        <v>1</v>
      </c>
      <c r="F24" s="231">
        <v>2</v>
      </c>
      <c r="G24" s="231">
        <v>3</v>
      </c>
      <c r="H24" s="231">
        <v>4</v>
      </c>
      <c r="I24" s="231">
        <v>5</v>
      </c>
      <c r="J24" s="231">
        <v>6</v>
      </c>
      <c r="K24" s="231">
        <v>7</v>
      </c>
      <c r="L24" s="231">
        <v>8</v>
      </c>
      <c r="M24" s="231">
        <v>9</v>
      </c>
      <c r="N24" s="231">
        <v>10</v>
      </c>
      <c r="O24" s="231">
        <v>11</v>
      </c>
      <c r="P24" s="231">
        <v>12</v>
      </c>
      <c r="Q24" s="231">
        <v>13</v>
      </c>
      <c r="R24" s="231">
        <v>14</v>
      </c>
      <c r="S24" s="231">
        <v>15</v>
      </c>
      <c r="T24" s="231">
        <v>16</v>
      </c>
      <c r="U24" s="231">
        <v>17</v>
      </c>
      <c r="V24" s="231">
        <v>18</v>
      </c>
      <c r="W24" s="231">
        <v>19</v>
      </c>
      <c r="X24" s="231">
        <v>20</v>
      </c>
      <c r="Y24" s="231">
        <v>21</v>
      </c>
      <c r="Z24" s="231">
        <v>22</v>
      </c>
      <c r="AA24" s="232">
        <v>23</v>
      </c>
      <c r="AB24" s="232">
        <v>24</v>
      </c>
      <c r="AC24" s="232">
        <v>25</v>
      </c>
      <c r="AD24" s="232">
        <v>26</v>
      </c>
      <c r="AE24" s="232">
        <v>27</v>
      </c>
      <c r="AF24" s="232">
        <v>28</v>
      </c>
      <c r="AG24" s="232">
        <v>29</v>
      </c>
      <c r="AH24" s="233">
        <v>30</v>
      </c>
    </row>
    <row r="25" spans="2:34" ht="14.4" thickTop="1" thickBot="1" x14ac:dyDescent="0.3">
      <c r="B25" s="1742"/>
      <c r="C25" s="1743"/>
      <c r="D25" s="234" t="s">
        <v>119</v>
      </c>
      <c r="E25" s="235">
        <v>1</v>
      </c>
      <c r="F25" s="236">
        <v>2</v>
      </c>
      <c r="G25" s="236">
        <v>3</v>
      </c>
      <c r="H25" s="236">
        <v>4</v>
      </c>
      <c r="I25" s="236">
        <v>5</v>
      </c>
      <c r="J25" s="236">
        <v>6</v>
      </c>
      <c r="K25" s="236">
        <v>7</v>
      </c>
      <c r="L25" s="236">
        <v>8</v>
      </c>
      <c r="M25" s="236">
        <v>9</v>
      </c>
      <c r="N25" s="236">
        <v>10</v>
      </c>
      <c r="O25" s="236">
        <v>11</v>
      </c>
      <c r="P25" s="236">
        <v>12</v>
      </c>
      <c r="Q25" s="236">
        <v>13</v>
      </c>
      <c r="R25" s="236">
        <v>14</v>
      </c>
      <c r="S25" s="236">
        <v>15</v>
      </c>
      <c r="T25" s="236">
        <v>16</v>
      </c>
      <c r="U25" s="236">
        <v>17</v>
      </c>
      <c r="V25" s="236">
        <v>18</v>
      </c>
      <c r="W25" s="236">
        <v>19</v>
      </c>
      <c r="X25" s="236">
        <v>20</v>
      </c>
      <c r="Y25" s="236">
        <v>21</v>
      </c>
      <c r="Z25" s="236">
        <v>22</v>
      </c>
      <c r="AA25" s="237">
        <v>23</v>
      </c>
      <c r="AB25" s="237">
        <v>24</v>
      </c>
      <c r="AC25" s="237">
        <v>25</v>
      </c>
      <c r="AD25" s="237">
        <v>26</v>
      </c>
      <c r="AE25" s="237">
        <v>27</v>
      </c>
      <c r="AF25" s="237">
        <v>28</v>
      </c>
      <c r="AG25" s="237">
        <v>29</v>
      </c>
      <c r="AH25" s="238">
        <v>30</v>
      </c>
    </row>
    <row r="26" spans="2:34" ht="14.4" thickTop="1" thickBot="1" x14ac:dyDescent="0.3">
      <c r="B26" s="1738"/>
      <c r="C26" s="1740" t="s">
        <v>137</v>
      </c>
      <c r="D26" s="219" t="s">
        <v>118</v>
      </c>
      <c r="E26" s="220">
        <v>1</v>
      </c>
      <c r="F26" s="221">
        <v>2</v>
      </c>
      <c r="G26" s="221">
        <v>3</v>
      </c>
      <c r="H26" s="221">
        <v>4</v>
      </c>
      <c r="I26" s="221">
        <v>5</v>
      </c>
      <c r="J26" s="221">
        <v>6</v>
      </c>
      <c r="K26" s="221">
        <v>7</v>
      </c>
      <c r="L26" s="221">
        <v>8</v>
      </c>
      <c r="M26" s="221">
        <v>9</v>
      </c>
      <c r="N26" s="221">
        <v>10</v>
      </c>
      <c r="O26" s="221">
        <v>11</v>
      </c>
      <c r="P26" s="221">
        <v>12</v>
      </c>
      <c r="Q26" s="221">
        <v>13</v>
      </c>
      <c r="R26" s="221">
        <v>14</v>
      </c>
      <c r="S26" s="221">
        <v>15</v>
      </c>
      <c r="T26" s="221">
        <v>16</v>
      </c>
      <c r="U26" s="221">
        <v>17</v>
      </c>
      <c r="V26" s="221">
        <v>18</v>
      </c>
      <c r="W26" s="221">
        <v>19</v>
      </c>
      <c r="X26" s="221">
        <v>20</v>
      </c>
      <c r="Y26" s="221">
        <v>21</v>
      </c>
      <c r="Z26" s="221">
        <v>22</v>
      </c>
      <c r="AA26" s="222">
        <v>23</v>
      </c>
      <c r="AB26" s="222">
        <v>24</v>
      </c>
      <c r="AC26" s="222">
        <v>25</v>
      </c>
      <c r="AD26" s="222">
        <v>26</v>
      </c>
      <c r="AE26" s="222">
        <v>27</v>
      </c>
      <c r="AF26" s="222">
        <v>28</v>
      </c>
      <c r="AG26" s="222">
        <v>29</v>
      </c>
      <c r="AH26" s="223">
        <v>30</v>
      </c>
    </row>
    <row r="27" spans="2:34" ht="14.4" thickTop="1" thickBot="1" x14ac:dyDescent="0.3">
      <c r="B27" s="1739"/>
      <c r="C27" s="1740"/>
      <c r="D27" s="224" t="s">
        <v>119</v>
      </c>
      <c r="E27" s="225">
        <v>1</v>
      </c>
      <c r="F27" s="226">
        <v>2</v>
      </c>
      <c r="G27" s="226">
        <v>3</v>
      </c>
      <c r="H27" s="226">
        <v>4</v>
      </c>
      <c r="I27" s="226">
        <v>5</v>
      </c>
      <c r="J27" s="226">
        <v>6</v>
      </c>
      <c r="K27" s="226">
        <v>7</v>
      </c>
      <c r="L27" s="226">
        <v>8</v>
      </c>
      <c r="M27" s="226">
        <v>9</v>
      </c>
      <c r="N27" s="226">
        <v>10</v>
      </c>
      <c r="O27" s="226">
        <v>11</v>
      </c>
      <c r="P27" s="226">
        <v>12</v>
      </c>
      <c r="Q27" s="226">
        <v>13</v>
      </c>
      <c r="R27" s="226">
        <v>14</v>
      </c>
      <c r="S27" s="226">
        <v>15</v>
      </c>
      <c r="T27" s="226">
        <v>16</v>
      </c>
      <c r="U27" s="226">
        <v>17</v>
      </c>
      <c r="V27" s="226">
        <v>18</v>
      </c>
      <c r="W27" s="226">
        <v>19</v>
      </c>
      <c r="X27" s="226">
        <v>20</v>
      </c>
      <c r="Y27" s="226">
        <v>21</v>
      </c>
      <c r="Z27" s="226">
        <v>22</v>
      </c>
      <c r="AA27" s="227">
        <v>23</v>
      </c>
      <c r="AB27" s="227">
        <v>24</v>
      </c>
      <c r="AC27" s="227">
        <v>25</v>
      </c>
      <c r="AD27" s="227">
        <v>26</v>
      </c>
      <c r="AE27" s="227">
        <v>27</v>
      </c>
      <c r="AF27" s="227">
        <v>28</v>
      </c>
      <c r="AG27" s="227">
        <v>29</v>
      </c>
      <c r="AH27" s="228">
        <v>30</v>
      </c>
    </row>
    <row r="28" spans="2:34" ht="14.4" thickTop="1" thickBot="1" x14ac:dyDescent="0.3">
      <c r="B28" s="1741"/>
      <c r="C28" s="1743" t="s">
        <v>128</v>
      </c>
      <c r="D28" s="229" t="s">
        <v>118</v>
      </c>
      <c r="E28" s="230">
        <v>1</v>
      </c>
      <c r="F28" s="231">
        <v>2</v>
      </c>
      <c r="G28" s="231">
        <v>3</v>
      </c>
      <c r="H28" s="231">
        <v>4</v>
      </c>
      <c r="I28" s="231">
        <v>5</v>
      </c>
      <c r="J28" s="231">
        <v>6</v>
      </c>
      <c r="K28" s="231">
        <v>7</v>
      </c>
      <c r="L28" s="231">
        <v>8</v>
      </c>
      <c r="M28" s="231">
        <v>9</v>
      </c>
      <c r="N28" s="231">
        <v>10</v>
      </c>
      <c r="O28" s="231">
        <v>11</v>
      </c>
      <c r="P28" s="231">
        <v>12</v>
      </c>
      <c r="Q28" s="231">
        <v>13</v>
      </c>
      <c r="R28" s="231">
        <v>14</v>
      </c>
      <c r="S28" s="231">
        <v>15</v>
      </c>
      <c r="T28" s="231">
        <v>16</v>
      </c>
      <c r="U28" s="231">
        <v>17</v>
      </c>
      <c r="V28" s="231">
        <v>18</v>
      </c>
      <c r="W28" s="231">
        <v>19</v>
      </c>
      <c r="X28" s="231">
        <v>20</v>
      </c>
      <c r="Y28" s="231">
        <v>21</v>
      </c>
      <c r="Z28" s="231">
        <v>22</v>
      </c>
      <c r="AA28" s="232">
        <v>23</v>
      </c>
      <c r="AB28" s="232">
        <v>24</v>
      </c>
      <c r="AC28" s="232">
        <v>25</v>
      </c>
      <c r="AD28" s="232">
        <v>26</v>
      </c>
      <c r="AE28" s="232">
        <v>27</v>
      </c>
      <c r="AF28" s="232">
        <v>28</v>
      </c>
      <c r="AG28" s="232">
        <v>29</v>
      </c>
      <c r="AH28" s="233">
        <v>30</v>
      </c>
    </row>
    <row r="29" spans="2:34" ht="14.4" thickTop="1" thickBot="1" x14ac:dyDescent="0.3">
      <c r="B29" s="1742"/>
      <c r="C29" s="1743"/>
      <c r="D29" s="234" t="s">
        <v>119</v>
      </c>
      <c r="E29" s="235">
        <v>1</v>
      </c>
      <c r="F29" s="236">
        <v>2</v>
      </c>
      <c r="G29" s="236">
        <v>3</v>
      </c>
      <c r="H29" s="236">
        <v>4</v>
      </c>
      <c r="I29" s="236">
        <v>5</v>
      </c>
      <c r="J29" s="236">
        <v>6</v>
      </c>
      <c r="K29" s="236">
        <v>7</v>
      </c>
      <c r="L29" s="236">
        <v>8</v>
      </c>
      <c r="M29" s="236">
        <v>9</v>
      </c>
      <c r="N29" s="236">
        <v>10</v>
      </c>
      <c r="O29" s="236">
        <v>11</v>
      </c>
      <c r="P29" s="236">
        <v>12</v>
      </c>
      <c r="Q29" s="236">
        <v>13</v>
      </c>
      <c r="R29" s="236">
        <v>14</v>
      </c>
      <c r="S29" s="236">
        <v>15</v>
      </c>
      <c r="T29" s="236">
        <v>16</v>
      </c>
      <c r="U29" s="236">
        <v>17</v>
      </c>
      <c r="V29" s="236">
        <v>18</v>
      </c>
      <c r="W29" s="236">
        <v>19</v>
      </c>
      <c r="X29" s="236">
        <v>20</v>
      </c>
      <c r="Y29" s="236">
        <v>21</v>
      </c>
      <c r="Z29" s="236">
        <v>22</v>
      </c>
      <c r="AA29" s="237">
        <v>23</v>
      </c>
      <c r="AB29" s="237">
        <v>24</v>
      </c>
      <c r="AC29" s="237">
        <v>25</v>
      </c>
      <c r="AD29" s="237">
        <v>26</v>
      </c>
      <c r="AE29" s="237">
        <v>27</v>
      </c>
      <c r="AF29" s="237">
        <v>28</v>
      </c>
      <c r="AG29" s="237">
        <v>29</v>
      </c>
      <c r="AH29" s="238">
        <v>30</v>
      </c>
    </row>
    <row r="30" spans="2:34" ht="14.4" thickTop="1" thickBot="1" x14ac:dyDescent="0.3">
      <c r="B30" s="1738"/>
      <c r="C30" s="1744" t="s">
        <v>127</v>
      </c>
      <c r="D30" s="219" t="s">
        <v>118</v>
      </c>
      <c r="E30" s="220">
        <v>1</v>
      </c>
      <c r="F30" s="221">
        <v>2</v>
      </c>
      <c r="G30" s="221">
        <v>3</v>
      </c>
      <c r="H30" s="221">
        <v>4</v>
      </c>
      <c r="I30" s="221">
        <v>5</v>
      </c>
      <c r="J30" s="221">
        <v>6</v>
      </c>
      <c r="K30" s="221">
        <v>7</v>
      </c>
      <c r="L30" s="221">
        <v>8</v>
      </c>
      <c r="M30" s="221">
        <v>9</v>
      </c>
      <c r="N30" s="221">
        <v>10</v>
      </c>
      <c r="O30" s="221">
        <v>11</v>
      </c>
      <c r="P30" s="221">
        <v>12</v>
      </c>
      <c r="Q30" s="221">
        <v>13</v>
      </c>
      <c r="R30" s="221">
        <v>14</v>
      </c>
      <c r="S30" s="221">
        <v>15</v>
      </c>
      <c r="T30" s="221">
        <v>16</v>
      </c>
      <c r="U30" s="221">
        <v>17</v>
      </c>
      <c r="V30" s="221">
        <v>18</v>
      </c>
      <c r="W30" s="221">
        <v>19</v>
      </c>
      <c r="X30" s="221">
        <v>20</v>
      </c>
      <c r="Y30" s="221">
        <v>21</v>
      </c>
      <c r="Z30" s="221">
        <v>22</v>
      </c>
      <c r="AA30" s="222">
        <v>23</v>
      </c>
      <c r="AB30" s="222">
        <v>24</v>
      </c>
      <c r="AC30" s="222">
        <v>25</v>
      </c>
      <c r="AD30" s="222">
        <v>26</v>
      </c>
      <c r="AE30" s="222">
        <v>27</v>
      </c>
      <c r="AF30" s="222">
        <v>28</v>
      </c>
      <c r="AG30" s="222">
        <v>29</v>
      </c>
      <c r="AH30" s="223">
        <v>30</v>
      </c>
    </row>
    <row r="31" spans="2:34" ht="14.4" thickTop="1" thickBot="1" x14ac:dyDescent="0.3">
      <c r="B31" s="1739"/>
      <c r="C31" s="1744"/>
      <c r="D31" s="224" t="s">
        <v>119</v>
      </c>
      <c r="E31" s="225">
        <v>1</v>
      </c>
      <c r="F31" s="226">
        <v>2</v>
      </c>
      <c r="G31" s="226">
        <v>3</v>
      </c>
      <c r="H31" s="226">
        <v>4</v>
      </c>
      <c r="I31" s="226">
        <v>5</v>
      </c>
      <c r="J31" s="226">
        <v>6</v>
      </c>
      <c r="K31" s="226">
        <v>7</v>
      </c>
      <c r="L31" s="226">
        <v>8</v>
      </c>
      <c r="M31" s="226">
        <v>9</v>
      </c>
      <c r="N31" s="226">
        <v>10</v>
      </c>
      <c r="O31" s="226">
        <v>11</v>
      </c>
      <c r="P31" s="226">
        <v>12</v>
      </c>
      <c r="Q31" s="226">
        <v>13</v>
      </c>
      <c r="R31" s="226">
        <v>14</v>
      </c>
      <c r="S31" s="226">
        <v>15</v>
      </c>
      <c r="T31" s="226">
        <v>16</v>
      </c>
      <c r="U31" s="226">
        <v>17</v>
      </c>
      <c r="V31" s="226">
        <v>18</v>
      </c>
      <c r="W31" s="226">
        <v>19</v>
      </c>
      <c r="X31" s="226">
        <v>20</v>
      </c>
      <c r="Y31" s="226">
        <v>21</v>
      </c>
      <c r="Z31" s="226">
        <v>22</v>
      </c>
      <c r="AA31" s="227">
        <v>23</v>
      </c>
      <c r="AB31" s="227">
        <v>24</v>
      </c>
      <c r="AC31" s="227">
        <v>25</v>
      </c>
      <c r="AD31" s="227">
        <v>26</v>
      </c>
      <c r="AE31" s="227">
        <v>27</v>
      </c>
      <c r="AF31" s="227">
        <v>28</v>
      </c>
      <c r="AG31" s="227">
        <v>29</v>
      </c>
      <c r="AH31" s="228">
        <v>30</v>
      </c>
    </row>
    <row r="32" spans="2:34" ht="13.8" thickTop="1" x14ac:dyDescent="0.25"/>
  </sheetData>
  <mergeCells count="29">
    <mergeCell ref="B2:C2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2:B23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</mergeCells>
  <printOptions horizontalCentered="1" verticalCentered="1"/>
  <pageMargins left="0.78740157480314965" right="0.78740157480314965" top="0.78740157480314965" bottom="0.78740157480314965" header="0.39370078740157483" footer="0.39370078740157483"/>
  <pageSetup paperSize="9" pageOrder="overThenDown" orientation="landscape" r:id="rId1"/>
  <customProperties>
    <customPr name="EpmWorksheetKeyString_GUID" r:id="rId2"/>
  </customProperties>
  <extLst>
    <ext uri="smNativeData">
      <pm:sheetPrefs xmlns:pm="smNativeData" day="1695754539" outlineProtect="1" showHorizontalRuler="1" showVerticalRuler="1" showAltShade="0" noPrint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C3A4-579E-466F-A572-DF082C0DBAC0}">
  <sheetPr>
    <pageSetUpPr fitToPage="1"/>
  </sheetPr>
  <dimension ref="B1:AI31"/>
  <sheetViews>
    <sheetView zoomScale="75" zoomScaleNormal="75" workbookViewId="0">
      <selection activeCell="D1" sqref="D1"/>
    </sheetView>
  </sheetViews>
  <sheetFormatPr baseColWidth="10" defaultColWidth="11.44140625" defaultRowHeight="17.399999999999999" x14ac:dyDescent="0.3"/>
  <cols>
    <col min="1" max="1" width="2.88671875" style="570" customWidth="1"/>
    <col min="2" max="2" width="8.5546875" style="570" customWidth="1"/>
    <col min="3" max="3" width="20.5546875" style="573" customWidth="1"/>
    <col min="4" max="4" width="8.5546875" style="570" customWidth="1"/>
    <col min="5" max="34" width="5.6640625" style="570" customWidth="1"/>
    <col min="35" max="35" width="3.5546875" style="570" customWidth="1"/>
    <col min="36" max="16384" width="11.44140625" style="570"/>
  </cols>
  <sheetData>
    <row r="1" spans="2:35" ht="35.1" customHeight="1" thickTop="1" thickBot="1" x14ac:dyDescent="0.3">
      <c r="B1" s="1749" t="s">
        <v>68</v>
      </c>
      <c r="C1" s="1750"/>
      <c r="D1" s="607">
        <v>8</v>
      </c>
      <c r="G1" s="570" t="s">
        <v>166</v>
      </c>
      <c r="H1" s="571" t="s">
        <v>167</v>
      </c>
      <c r="N1" s="571" t="s">
        <v>168</v>
      </c>
    </row>
    <row r="2" spans="2:35" ht="18.600000000000001" thickTop="1" thickBot="1" x14ac:dyDescent="0.35">
      <c r="B2" s="572"/>
    </row>
    <row r="3" spans="2:35" ht="23.1" customHeight="1" thickTop="1" thickBot="1" x14ac:dyDescent="0.3">
      <c r="B3" s="574"/>
      <c r="C3" s="1751" t="s">
        <v>126</v>
      </c>
      <c r="D3" s="575" t="s">
        <v>118</v>
      </c>
      <c r="E3" s="576">
        <v>1</v>
      </c>
      <c r="F3" s="577">
        <v>2</v>
      </c>
      <c r="G3" s="577">
        <v>3</v>
      </c>
      <c r="H3" s="577">
        <v>4</v>
      </c>
      <c r="I3" s="577">
        <v>5</v>
      </c>
      <c r="J3" s="577">
        <v>6</v>
      </c>
      <c r="K3" s="577">
        <v>7</v>
      </c>
      <c r="L3" s="577">
        <v>8</v>
      </c>
      <c r="M3" s="577">
        <v>9</v>
      </c>
      <c r="N3" s="577">
        <v>10</v>
      </c>
      <c r="O3" s="577">
        <v>11</v>
      </c>
      <c r="P3" s="577">
        <v>12</v>
      </c>
      <c r="Q3" s="577">
        <v>13</v>
      </c>
      <c r="R3" s="577">
        <v>14</v>
      </c>
      <c r="S3" s="577">
        <v>15</v>
      </c>
      <c r="T3" s="577">
        <v>16</v>
      </c>
      <c r="U3" s="577">
        <v>17</v>
      </c>
      <c r="V3" s="577">
        <v>18</v>
      </c>
      <c r="W3" s="577">
        <v>19</v>
      </c>
      <c r="X3" s="577">
        <v>20</v>
      </c>
      <c r="Y3" s="577">
        <v>21</v>
      </c>
      <c r="Z3" s="577">
        <v>22</v>
      </c>
      <c r="AA3" s="577">
        <v>23</v>
      </c>
      <c r="AB3" s="577">
        <v>24</v>
      </c>
      <c r="AC3" s="577">
        <v>25</v>
      </c>
      <c r="AD3" s="577">
        <v>26</v>
      </c>
      <c r="AE3" s="577">
        <v>27</v>
      </c>
      <c r="AF3" s="577">
        <v>28</v>
      </c>
      <c r="AG3" s="577">
        <v>29</v>
      </c>
      <c r="AH3" s="578">
        <v>30</v>
      </c>
      <c r="AI3" s="579"/>
    </row>
    <row r="4" spans="2:35" ht="23.1" customHeight="1" thickTop="1" thickBot="1" x14ac:dyDescent="0.3">
      <c r="B4" s="580"/>
      <c r="C4" s="1748"/>
      <c r="D4" s="581" t="s">
        <v>119</v>
      </c>
      <c r="E4" s="582">
        <v>1</v>
      </c>
      <c r="F4" s="583">
        <v>2</v>
      </c>
      <c r="G4" s="583">
        <v>3</v>
      </c>
      <c r="H4" s="583">
        <v>4</v>
      </c>
      <c r="I4" s="583">
        <v>5</v>
      </c>
      <c r="J4" s="583">
        <v>6</v>
      </c>
      <c r="K4" s="583">
        <v>7</v>
      </c>
      <c r="L4" s="583">
        <v>8</v>
      </c>
      <c r="M4" s="583">
        <v>9</v>
      </c>
      <c r="N4" s="583">
        <v>10</v>
      </c>
      <c r="O4" s="583">
        <v>11</v>
      </c>
      <c r="P4" s="583">
        <v>12</v>
      </c>
      <c r="Q4" s="583">
        <v>13</v>
      </c>
      <c r="R4" s="583">
        <v>14</v>
      </c>
      <c r="S4" s="583">
        <v>15</v>
      </c>
      <c r="T4" s="583">
        <v>16</v>
      </c>
      <c r="U4" s="583">
        <v>17</v>
      </c>
      <c r="V4" s="583">
        <v>18</v>
      </c>
      <c r="W4" s="583">
        <v>19</v>
      </c>
      <c r="X4" s="583">
        <v>20</v>
      </c>
      <c r="Y4" s="583">
        <v>21</v>
      </c>
      <c r="Z4" s="583">
        <v>22</v>
      </c>
      <c r="AA4" s="583">
        <v>23</v>
      </c>
      <c r="AB4" s="583">
        <v>24</v>
      </c>
      <c r="AC4" s="583">
        <v>25</v>
      </c>
      <c r="AD4" s="583">
        <v>26</v>
      </c>
      <c r="AE4" s="583">
        <v>27</v>
      </c>
      <c r="AF4" s="583">
        <v>28</v>
      </c>
      <c r="AG4" s="583">
        <v>29</v>
      </c>
      <c r="AH4" s="584">
        <v>30</v>
      </c>
      <c r="AI4" s="585"/>
    </row>
    <row r="5" spans="2:35" ht="23.1" customHeight="1" thickTop="1" thickBot="1" x14ac:dyDescent="0.3">
      <c r="B5" s="586"/>
      <c r="C5" s="1752" t="s">
        <v>125</v>
      </c>
      <c r="D5" s="587" t="s">
        <v>118</v>
      </c>
      <c r="E5" s="588">
        <v>1</v>
      </c>
      <c r="F5" s="589">
        <v>2</v>
      </c>
      <c r="G5" s="589">
        <v>3</v>
      </c>
      <c r="H5" s="589">
        <v>4</v>
      </c>
      <c r="I5" s="589">
        <v>5</v>
      </c>
      <c r="J5" s="589">
        <v>6</v>
      </c>
      <c r="K5" s="589">
        <v>7</v>
      </c>
      <c r="L5" s="589">
        <v>8</v>
      </c>
      <c r="M5" s="589">
        <v>9</v>
      </c>
      <c r="N5" s="589">
        <v>10</v>
      </c>
      <c r="O5" s="589">
        <v>11</v>
      </c>
      <c r="P5" s="589">
        <v>12</v>
      </c>
      <c r="Q5" s="589">
        <v>13</v>
      </c>
      <c r="R5" s="589">
        <v>14</v>
      </c>
      <c r="S5" s="589">
        <v>15</v>
      </c>
      <c r="T5" s="589">
        <v>16</v>
      </c>
      <c r="U5" s="589">
        <v>17</v>
      </c>
      <c r="V5" s="589">
        <v>18</v>
      </c>
      <c r="W5" s="589">
        <v>19</v>
      </c>
      <c r="X5" s="589">
        <v>20</v>
      </c>
      <c r="Y5" s="589">
        <v>21</v>
      </c>
      <c r="Z5" s="589">
        <v>22</v>
      </c>
      <c r="AA5" s="589">
        <v>23</v>
      </c>
      <c r="AB5" s="589">
        <v>24</v>
      </c>
      <c r="AC5" s="589">
        <v>25</v>
      </c>
      <c r="AD5" s="589">
        <v>26</v>
      </c>
      <c r="AE5" s="589">
        <v>27</v>
      </c>
      <c r="AF5" s="589">
        <v>28</v>
      </c>
      <c r="AG5" s="589">
        <v>29</v>
      </c>
      <c r="AH5" s="590">
        <v>30</v>
      </c>
      <c r="AI5" s="579"/>
    </row>
    <row r="6" spans="2:35" ht="23.1" customHeight="1" thickTop="1" thickBot="1" x14ac:dyDescent="0.3">
      <c r="B6" s="580"/>
      <c r="C6" s="1753"/>
      <c r="D6" s="591" t="s">
        <v>119</v>
      </c>
      <c r="E6" s="592">
        <v>1</v>
      </c>
      <c r="F6" s="593">
        <v>2</v>
      </c>
      <c r="G6" s="593">
        <v>3</v>
      </c>
      <c r="H6" s="593">
        <v>4</v>
      </c>
      <c r="I6" s="593">
        <v>5</v>
      </c>
      <c r="J6" s="593">
        <v>6</v>
      </c>
      <c r="K6" s="593">
        <v>7</v>
      </c>
      <c r="L6" s="593">
        <v>8</v>
      </c>
      <c r="M6" s="593">
        <v>9</v>
      </c>
      <c r="N6" s="593">
        <v>10</v>
      </c>
      <c r="O6" s="593">
        <v>11</v>
      </c>
      <c r="P6" s="593">
        <v>12</v>
      </c>
      <c r="Q6" s="593">
        <v>13</v>
      </c>
      <c r="R6" s="593">
        <v>14</v>
      </c>
      <c r="S6" s="593">
        <v>15</v>
      </c>
      <c r="T6" s="593">
        <v>16</v>
      </c>
      <c r="U6" s="593">
        <v>17</v>
      </c>
      <c r="V6" s="593">
        <v>18</v>
      </c>
      <c r="W6" s="593">
        <v>19</v>
      </c>
      <c r="X6" s="593">
        <v>20</v>
      </c>
      <c r="Y6" s="593">
        <v>21</v>
      </c>
      <c r="Z6" s="593">
        <v>22</v>
      </c>
      <c r="AA6" s="593">
        <v>23</v>
      </c>
      <c r="AB6" s="593">
        <v>24</v>
      </c>
      <c r="AC6" s="593">
        <v>25</v>
      </c>
      <c r="AD6" s="593">
        <v>26</v>
      </c>
      <c r="AE6" s="593">
        <v>27</v>
      </c>
      <c r="AF6" s="593">
        <v>28</v>
      </c>
      <c r="AG6" s="593">
        <v>29</v>
      </c>
      <c r="AH6" s="594">
        <v>30</v>
      </c>
      <c r="AI6" s="585"/>
    </row>
    <row r="7" spans="2:35" ht="23.1" customHeight="1" thickTop="1" thickBot="1" x14ac:dyDescent="0.3">
      <c r="B7" s="586"/>
      <c r="C7" s="1747" t="s">
        <v>121</v>
      </c>
      <c r="D7" s="595" t="s">
        <v>118</v>
      </c>
      <c r="E7" s="596">
        <v>1</v>
      </c>
      <c r="F7" s="597">
        <v>2</v>
      </c>
      <c r="G7" s="597">
        <v>3</v>
      </c>
      <c r="H7" s="597">
        <v>4</v>
      </c>
      <c r="I7" s="597">
        <v>5</v>
      </c>
      <c r="J7" s="597">
        <v>6</v>
      </c>
      <c r="K7" s="597">
        <v>7</v>
      </c>
      <c r="L7" s="597">
        <v>8</v>
      </c>
      <c r="M7" s="597">
        <v>9</v>
      </c>
      <c r="N7" s="597">
        <v>10</v>
      </c>
      <c r="O7" s="597">
        <v>11</v>
      </c>
      <c r="P7" s="597">
        <v>12</v>
      </c>
      <c r="Q7" s="597">
        <v>13</v>
      </c>
      <c r="R7" s="597">
        <v>14</v>
      </c>
      <c r="S7" s="597">
        <v>15</v>
      </c>
      <c r="T7" s="597">
        <v>16</v>
      </c>
      <c r="U7" s="597">
        <v>17</v>
      </c>
      <c r="V7" s="597">
        <v>18</v>
      </c>
      <c r="W7" s="597">
        <v>19</v>
      </c>
      <c r="X7" s="597">
        <v>20</v>
      </c>
      <c r="Y7" s="597">
        <v>21</v>
      </c>
      <c r="Z7" s="597">
        <v>22</v>
      </c>
      <c r="AA7" s="597">
        <v>23</v>
      </c>
      <c r="AB7" s="597">
        <v>24</v>
      </c>
      <c r="AC7" s="597">
        <v>25</v>
      </c>
      <c r="AD7" s="597">
        <v>26</v>
      </c>
      <c r="AE7" s="597">
        <v>27</v>
      </c>
      <c r="AF7" s="597">
        <v>28</v>
      </c>
      <c r="AG7" s="597">
        <v>29</v>
      </c>
      <c r="AH7" s="598">
        <v>30</v>
      </c>
      <c r="AI7" s="579"/>
    </row>
    <row r="8" spans="2:35" ht="23.1" customHeight="1" thickTop="1" thickBot="1" x14ac:dyDescent="0.3">
      <c r="B8" s="580"/>
      <c r="C8" s="1748"/>
      <c r="D8" s="581" t="s">
        <v>119</v>
      </c>
      <c r="E8" s="582">
        <v>1</v>
      </c>
      <c r="F8" s="583">
        <v>2</v>
      </c>
      <c r="G8" s="583">
        <v>3</v>
      </c>
      <c r="H8" s="583">
        <v>4</v>
      </c>
      <c r="I8" s="583">
        <v>5</v>
      </c>
      <c r="J8" s="583">
        <v>6</v>
      </c>
      <c r="K8" s="583">
        <v>7</v>
      </c>
      <c r="L8" s="583">
        <v>8</v>
      </c>
      <c r="M8" s="583">
        <v>9</v>
      </c>
      <c r="N8" s="583">
        <v>10</v>
      </c>
      <c r="O8" s="583">
        <v>11</v>
      </c>
      <c r="P8" s="583">
        <v>12</v>
      </c>
      <c r="Q8" s="583">
        <v>13</v>
      </c>
      <c r="R8" s="583">
        <v>14</v>
      </c>
      <c r="S8" s="583">
        <v>15</v>
      </c>
      <c r="T8" s="583">
        <v>16</v>
      </c>
      <c r="U8" s="583">
        <v>17</v>
      </c>
      <c r="V8" s="583">
        <v>18</v>
      </c>
      <c r="W8" s="583">
        <v>19</v>
      </c>
      <c r="X8" s="583">
        <v>20</v>
      </c>
      <c r="Y8" s="583">
        <v>21</v>
      </c>
      <c r="Z8" s="583">
        <v>22</v>
      </c>
      <c r="AA8" s="583">
        <v>23</v>
      </c>
      <c r="AB8" s="583">
        <v>24</v>
      </c>
      <c r="AC8" s="583">
        <v>25</v>
      </c>
      <c r="AD8" s="583">
        <v>26</v>
      </c>
      <c r="AE8" s="583">
        <v>27</v>
      </c>
      <c r="AF8" s="583">
        <v>28</v>
      </c>
      <c r="AG8" s="583">
        <v>29</v>
      </c>
      <c r="AH8" s="584">
        <v>30</v>
      </c>
      <c r="AI8" s="585"/>
    </row>
    <row r="9" spans="2:35" ht="23.1" customHeight="1" thickTop="1" thickBot="1" x14ac:dyDescent="0.3">
      <c r="B9" s="586"/>
      <c r="C9" s="1752" t="s">
        <v>136</v>
      </c>
      <c r="D9" s="587" t="s">
        <v>118</v>
      </c>
      <c r="E9" s="588">
        <v>1</v>
      </c>
      <c r="F9" s="589">
        <v>2</v>
      </c>
      <c r="G9" s="589">
        <v>3</v>
      </c>
      <c r="H9" s="589">
        <v>4</v>
      </c>
      <c r="I9" s="589">
        <v>5</v>
      </c>
      <c r="J9" s="589">
        <v>6</v>
      </c>
      <c r="K9" s="589">
        <v>7</v>
      </c>
      <c r="L9" s="589">
        <v>8</v>
      </c>
      <c r="M9" s="589">
        <v>9</v>
      </c>
      <c r="N9" s="589">
        <v>10</v>
      </c>
      <c r="O9" s="589">
        <v>11</v>
      </c>
      <c r="P9" s="589">
        <v>12</v>
      </c>
      <c r="Q9" s="589">
        <v>13</v>
      </c>
      <c r="R9" s="589">
        <v>14</v>
      </c>
      <c r="S9" s="589">
        <v>15</v>
      </c>
      <c r="T9" s="589">
        <v>16</v>
      </c>
      <c r="U9" s="589">
        <v>17</v>
      </c>
      <c r="V9" s="589">
        <v>18</v>
      </c>
      <c r="W9" s="589">
        <v>19</v>
      </c>
      <c r="X9" s="589">
        <v>20</v>
      </c>
      <c r="Y9" s="589">
        <v>21</v>
      </c>
      <c r="Z9" s="589">
        <v>22</v>
      </c>
      <c r="AA9" s="589">
        <v>23</v>
      </c>
      <c r="AB9" s="589">
        <v>24</v>
      </c>
      <c r="AC9" s="589">
        <v>25</v>
      </c>
      <c r="AD9" s="589">
        <v>26</v>
      </c>
      <c r="AE9" s="589">
        <v>27</v>
      </c>
      <c r="AF9" s="589">
        <v>28</v>
      </c>
      <c r="AG9" s="589">
        <v>29</v>
      </c>
      <c r="AH9" s="590">
        <v>30</v>
      </c>
      <c r="AI9" s="579"/>
    </row>
    <row r="10" spans="2:35" ht="23.1" customHeight="1" thickTop="1" thickBot="1" x14ac:dyDescent="0.3">
      <c r="B10" s="580"/>
      <c r="C10" s="1753"/>
      <c r="D10" s="591" t="s">
        <v>119</v>
      </c>
      <c r="E10" s="592">
        <v>1</v>
      </c>
      <c r="F10" s="593">
        <v>2</v>
      </c>
      <c r="G10" s="593">
        <v>3</v>
      </c>
      <c r="H10" s="593">
        <v>4</v>
      </c>
      <c r="I10" s="593">
        <v>5</v>
      </c>
      <c r="J10" s="593">
        <v>6</v>
      </c>
      <c r="K10" s="593">
        <v>7</v>
      </c>
      <c r="L10" s="593">
        <v>8</v>
      </c>
      <c r="M10" s="593">
        <v>9</v>
      </c>
      <c r="N10" s="593">
        <v>10</v>
      </c>
      <c r="O10" s="593">
        <v>11</v>
      </c>
      <c r="P10" s="593">
        <v>12</v>
      </c>
      <c r="Q10" s="593">
        <v>13</v>
      </c>
      <c r="R10" s="593">
        <v>14</v>
      </c>
      <c r="S10" s="593">
        <v>15</v>
      </c>
      <c r="T10" s="593">
        <v>16</v>
      </c>
      <c r="U10" s="593">
        <v>17</v>
      </c>
      <c r="V10" s="593">
        <v>18</v>
      </c>
      <c r="W10" s="593">
        <v>19</v>
      </c>
      <c r="X10" s="593">
        <v>20</v>
      </c>
      <c r="Y10" s="593">
        <v>21</v>
      </c>
      <c r="Z10" s="593">
        <v>22</v>
      </c>
      <c r="AA10" s="593">
        <v>23</v>
      </c>
      <c r="AB10" s="593">
        <v>24</v>
      </c>
      <c r="AC10" s="593">
        <v>25</v>
      </c>
      <c r="AD10" s="593">
        <v>26</v>
      </c>
      <c r="AE10" s="593">
        <v>27</v>
      </c>
      <c r="AF10" s="593">
        <v>28</v>
      </c>
      <c r="AG10" s="593">
        <v>29</v>
      </c>
      <c r="AH10" s="594">
        <v>30</v>
      </c>
      <c r="AI10" s="585"/>
    </row>
    <row r="11" spans="2:35" ht="23.1" customHeight="1" thickTop="1" thickBot="1" x14ac:dyDescent="0.3">
      <c r="B11" s="586"/>
      <c r="C11" s="1747" t="s">
        <v>134</v>
      </c>
      <c r="D11" s="595" t="s">
        <v>118</v>
      </c>
      <c r="E11" s="596">
        <v>1</v>
      </c>
      <c r="F11" s="597">
        <v>2</v>
      </c>
      <c r="G11" s="597">
        <v>3</v>
      </c>
      <c r="H11" s="597">
        <v>4</v>
      </c>
      <c r="I11" s="597">
        <v>5</v>
      </c>
      <c r="J11" s="597">
        <v>6</v>
      </c>
      <c r="K11" s="597">
        <v>7</v>
      </c>
      <c r="L11" s="597">
        <v>8</v>
      </c>
      <c r="M11" s="597">
        <v>9</v>
      </c>
      <c r="N11" s="597">
        <v>10</v>
      </c>
      <c r="O11" s="597">
        <v>11</v>
      </c>
      <c r="P11" s="597">
        <v>12</v>
      </c>
      <c r="Q11" s="597">
        <v>13</v>
      </c>
      <c r="R11" s="597">
        <v>14</v>
      </c>
      <c r="S11" s="597">
        <v>15</v>
      </c>
      <c r="T11" s="597">
        <v>16</v>
      </c>
      <c r="U11" s="597">
        <v>17</v>
      </c>
      <c r="V11" s="597">
        <v>18</v>
      </c>
      <c r="W11" s="597">
        <v>19</v>
      </c>
      <c r="X11" s="597">
        <v>20</v>
      </c>
      <c r="Y11" s="597">
        <v>21</v>
      </c>
      <c r="Z11" s="597">
        <v>22</v>
      </c>
      <c r="AA11" s="597">
        <v>23</v>
      </c>
      <c r="AB11" s="597">
        <v>24</v>
      </c>
      <c r="AC11" s="597">
        <v>25</v>
      </c>
      <c r="AD11" s="597">
        <v>26</v>
      </c>
      <c r="AE11" s="597">
        <v>27</v>
      </c>
      <c r="AF11" s="597">
        <v>28</v>
      </c>
      <c r="AG11" s="597">
        <v>29</v>
      </c>
      <c r="AH11" s="598">
        <v>30</v>
      </c>
      <c r="AI11" s="579"/>
    </row>
    <row r="12" spans="2:35" ht="23.1" customHeight="1" thickTop="1" thickBot="1" x14ac:dyDescent="0.3">
      <c r="B12" s="580"/>
      <c r="C12" s="1748"/>
      <c r="D12" s="581" t="s">
        <v>119</v>
      </c>
      <c r="E12" s="582">
        <v>1</v>
      </c>
      <c r="F12" s="583">
        <v>2</v>
      </c>
      <c r="G12" s="583">
        <v>3</v>
      </c>
      <c r="H12" s="583">
        <v>4</v>
      </c>
      <c r="I12" s="583">
        <v>5</v>
      </c>
      <c r="J12" s="583">
        <v>6</v>
      </c>
      <c r="K12" s="583">
        <v>7</v>
      </c>
      <c r="L12" s="583">
        <v>8</v>
      </c>
      <c r="M12" s="583">
        <v>9</v>
      </c>
      <c r="N12" s="583">
        <v>10</v>
      </c>
      <c r="O12" s="583">
        <v>11</v>
      </c>
      <c r="P12" s="583">
        <v>12</v>
      </c>
      <c r="Q12" s="583">
        <v>13</v>
      </c>
      <c r="R12" s="583">
        <v>14</v>
      </c>
      <c r="S12" s="583">
        <v>15</v>
      </c>
      <c r="T12" s="583">
        <v>16</v>
      </c>
      <c r="U12" s="583">
        <v>17</v>
      </c>
      <c r="V12" s="583">
        <v>18</v>
      </c>
      <c r="W12" s="583">
        <v>19</v>
      </c>
      <c r="X12" s="583">
        <v>20</v>
      </c>
      <c r="Y12" s="583">
        <v>21</v>
      </c>
      <c r="Z12" s="583">
        <v>22</v>
      </c>
      <c r="AA12" s="583">
        <v>23</v>
      </c>
      <c r="AB12" s="583">
        <v>24</v>
      </c>
      <c r="AC12" s="583">
        <v>25</v>
      </c>
      <c r="AD12" s="583">
        <v>26</v>
      </c>
      <c r="AE12" s="583">
        <v>27</v>
      </c>
      <c r="AF12" s="583">
        <v>28</v>
      </c>
      <c r="AG12" s="583">
        <v>29</v>
      </c>
      <c r="AH12" s="584">
        <v>30</v>
      </c>
      <c r="AI12" s="585"/>
    </row>
    <row r="13" spans="2:35" ht="23.1" customHeight="1" thickTop="1" thickBot="1" x14ac:dyDescent="0.3">
      <c r="B13" s="586"/>
      <c r="C13" s="1752" t="s">
        <v>124</v>
      </c>
      <c r="D13" s="587" t="s">
        <v>118</v>
      </c>
      <c r="E13" s="588">
        <v>1</v>
      </c>
      <c r="F13" s="589">
        <v>2</v>
      </c>
      <c r="G13" s="589">
        <v>3</v>
      </c>
      <c r="H13" s="589">
        <v>4</v>
      </c>
      <c r="I13" s="589">
        <v>5</v>
      </c>
      <c r="J13" s="589">
        <v>6</v>
      </c>
      <c r="K13" s="589">
        <v>7</v>
      </c>
      <c r="L13" s="589">
        <v>8</v>
      </c>
      <c r="M13" s="589">
        <v>9</v>
      </c>
      <c r="N13" s="589">
        <v>10</v>
      </c>
      <c r="O13" s="589">
        <v>11</v>
      </c>
      <c r="P13" s="589">
        <v>12</v>
      </c>
      <c r="Q13" s="589">
        <v>13</v>
      </c>
      <c r="R13" s="589">
        <v>14</v>
      </c>
      <c r="S13" s="589">
        <v>15</v>
      </c>
      <c r="T13" s="589">
        <v>16</v>
      </c>
      <c r="U13" s="589">
        <v>17</v>
      </c>
      <c r="V13" s="589">
        <v>18</v>
      </c>
      <c r="W13" s="589">
        <v>19</v>
      </c>
      <c r="X13" s="589">
        <v>20</v>
      </c>
      <c r="Y13" s="589">
        <v>21</v>
      </c>
      <c r="Z13" s="589">
        <v>22</v>
      </c>
      <c r="AA13" s="589">
        <v>23</v>
      </c>
      <c r="AB13" s="589">
        <v>24</v>
      </c>
      <c r="AC13" s="589">
        <v>25</v>
      </c>
      <c r="AD13" s="589">
        <v>26</v>
      </c>
      <c r="AE13" s="589">
        <v>27</v>
      </c>
      <c r="AF13" s="589">
        <v>28</v>
      </c>
      <c r="AG13" s="589">
        <v>29</v>
      </c>
      <c r="AH13" s="590">
        <v>30</v>
      </c>
      <c r="AI13" s="579"/>
    </row>
    <row r="14" spans="2:35" ht="23.1" customHeight="1" thickTop="1" thickBot="1" x14ac:dyDescent="0.3">
      <c r="B14" s="580"/>
      <c r="C14" s="1753"/>
      <c r="D14" s="591" t="s">
        <v>119</v>
      </c>
      <c r="E14" s="592">
        <v>1</v>
      </c>
      <c r="F14" s="593">
        <v>2</v>
      </c>
      <c r="G14" s="593">
        <v>3</v>
      </c>
      <c r="H14" s="593">
        <v>4</v>
      </c>
      <c r="I14" s="593">
        <v>5</v>
      </c>
      <c r="J14" s="593">
        <v>6</v>
      </c>
      <c r="K14" s="593">
        <v>7</v>
      </c>
      <c r="L14" s="593">
        <v>8</v>
      </c>
      <c r="M14" s="593">
        <v>9</v>
      </c>
      <c r="N14" s="593">
        <v>10</v>
      </c>
      <c r="O14" s="593">
        <v>11</v>
      </c>
      <c r="P14" s="593">
        <v>12</v>
      </c>
      <c r="Q14" s="593">
        <v>13</v>
      </c>
      <c r="R14" s="593">
        <v>14</v>
      </c>
      <c r="S14" s="593">
        <v>15</v>
      </c>
      <c r="T14" s="593">
        <v>16</v>
      </c>
      <c r="U14" s="593">
        <v>17</v>
      </c>
      <c r="V14" s="593">
        <v>18</v>
      </c>
      <c r="W14" s="593">
        <v>19</v>
      </c>
      <c r="X14" s="593">
        <v>20</v>
      </c>
      <c r="Y14" s="593">
        <v>21</v>
      </c>
      <c r="Z14" s="593">
        <v>22</v>
      </c>
      <c r="AA14" s="593">
        <v>23</v>
      </c>
      <c r="AB14" s="593">
        <v>24</v>
      </c>
      <c r="AC14" s="593">
        <v>25</v>
      </c>
      <c r="AD14" s="593">
        <v>26</v>
      </c>
      <c r="AE14" s="593">
        <v>27</v>
      </c>
      <c r="AF14" s="593">
        <v>28</v>
      </c>
      <c r="AG14" s="593">
        <v>29</v>
      </c>
      <c r="AH14" s="594">
        <v>30</v>
      </c>
      <c r="AI14" s="585"/>
    </row>
    <row r="15" spans="2:35" ht="23.1" customHeight="1" thickTop="1" thickBot="1" x14ac:dyDescent="0.3">
      <c r="B15" s="586"/>
      <c r="C15" s="1755" t="s">
        <v>133</v>
      </c>
      <c r="D15" s="595" t="s">
        <v>118</v>
      </c>
      <c r="E15" s="596">
        <v>1</v>
      </c>
      <c r="F15" s="597">
        <v>2</v>
      </c>
      <c r="G15" s="597">
        <v>3</v>
      </c>
      <c r="H15" s="597">
        <v>4</v>
      </c>
      <c r="I15" s="597">
        <v>5</v>
      </c>
      <c r="J15" s="597">
        <v>6</v>
      </c>
      <c r="K15" s="597">
        <v>7</v>
      </c>
      <c r="L15" s="597">
        <v>8</v>
      </c>
      <c r="M15" s="597">
        <v>9</v>
      </c>
      <c r="N15" s="597">
        <v>10</v>
      </c>
      <c r="O15" s="597">
        <v>11</v>
      </c>
      <c r="P15" s="597">
        <v>12</v>
      </c>
      <c r="Q15" s="597">
        <v>13</v>
      </c>
      <c r="R15" s="597">
        <v>14</v>
      </c>
      <c r="S15" s="597">
        <v>15</v>
      </c>
      <c r="T15" s="597">
        <v>16</v>
      </c>
      <c r="U15" s="597">
        <v>17</v>
      </c>
      <c r="V15" s="597">
        <v>18</v>
      </c>
      <c r="W15" s="597">
        <v>19</v>
      </c>
      <c r="X15" s="597">
        <v>20</v>
      </c>
      <c r="Y15" s="597">
        <v>21</v>
      </c>
      <c r="Z15" s="597">
        <v>22</v>
      </c>
      <c r="AA15" s="597">
        <v>23</v>
      </c>
      <c r="AB15" s="597">
        <v>24</v>
      </c>
      <c r="AC15" s="597">
        <v>25</v>
      </c>
      <c r="AD15" s="597">
        <v>26</v>
      </c>
      <c r="AE15" s="597">
        <v>27</v>
      </c>
      <c r="AF15" s="597">
        <v>28</v>
      </c>
      <c r="AG15" s="597">
        <v>29</v>
      </c>
      <c r="AH15" s="598">
        <v>30</v>
      </c>
      <c r="AI15" s="579"/>
    </row>
    <row r="16" spans="2:35" ht="23.1" customHeight="1" thickTop="1" thickBot="1" x14ac:dyDescent="0.3">
      <c r="B16" s="580"/>
      <c r="C16" s="1756"/>
      <c r="D16" s="581" t="s">
        <v>119</v>
      </c>
      <c r="E16" s="582">
        <v>1</v>
      </c>
      <c r="F16" s="583">
        <v>2</v>
      </c>
      <c r="G16" s="583">
        <v>3</v>
      </c>
      <c r="H16" s="583">
        <v>4</v>
      </c>
      <c r="I16" s="583">
        <v>5</v>
      </c>
      <c r="J16" s="583">
        <v>6</v>
      </c>
      <c r="K16" s="583">
        <v>7</v>
      </c>
      <c r="L16" s="583">
        <v>8</v>
      </c>
      <c r="M16" s="583">
        <v>9</v>
      </c>
      <c r="N16" s="583">
        <v>10</v>
      </c>
      <c r="O16" s="583">
        <v>11</v>
      </c>
      <c r="P16" s="583">
        <v>12</v>
      </c>
      <c r="Q16" s="583">
        <v>13</v>
      </c>
      <c r="R16" s="583">
        <v>14</v>
      </c>
      <c r="S16" s="583">
        <v>15</v>
      </c>
      <c r="T16" s="583">
        <v>16</v>
      </c>
      <c r="U16" s="583">
        <v>17</v>
      </c>
      <c r="V16" s="583">
        <v>18</v>
      </c>
      <c r="W16" s="583">
        <v>19</v>
      </c>
      <c r="X16" s="583">
        <v>20</v>
      </c>
      <c r="Y16" s="583">
        <v>21</v>
      </c>
      <c r="Z16" s="583">
        <v>22</v>
      </c>
      <c r="AA16" s="583">
        <v>23</v>
      </c>
      <c r="AB16" s="583">
        <v>24</v>
      </c>
      <c r="AC16" s="583">
        <v>25</v>
      </c>
      <c r="AD16" s="583">
        <v>26</v>
      </c>
      <c r="AE16" s="583">
        <v>27</v>
      </c>
      <c r="AF16" s="583">
        <v>28</v>
      </c>
      <c r="AG16" s="583">
        <v>29</v>
      </c>
      <c r="AH16" s="584">
        <v>30</v>
      </c>
      <c r="AI16" s="585"/>
    </row>
    <row r="17" spans="2:35" ht="23.1" customHeight="1" thickTop="1" thickBot="1" x14ac:dyDescent="0.3">
      <c r="B17" s="586"/>
      <c r="C17" s="1757" t="s">
        <v>122</v>
      </c>
      <c r="D17" s="587" t="s">
        <v>118</v>
      </c>
      <c r="E17" s="588">
        <v>1</v>
      </c>
      <c r="F17" s="589">
        <v>2</v>
      </c>
      <c r="G17" s="589">
        <v>3</v>
      </c>
      <c r="H17" s="589">
        <v>4</v>
      </c>
      <c r="I17" s="589">
        <v>5</v>
      </c>
      <c r="J17" s="589">
        <v>6</v>
      </c>
      <c r="K17" s="589">
        <v>7</v>
      </c>
      <c r="L17" s="589">
        <v>8</v>
      </c>
      <c r="M17" s="589">
        <v>9</v>
      </c>
      <c r="N17" s="589">
        <v>10</v>
      </c>
      <c r="O17" s="589">
        <v>11</v>
      </c>
      <c r="P17" s="589">
        <v>12</v>
      </c>
      <c r="Q17" s="589">
        <v>13</v>
      </c>
      <c r="R17" s="589">
        <v>14</v>
      </c>
      <c r="S17" s="589">
        <v>15</v>
      </c>
      <c r="T17" s="589">
        <v>16</v>
      </c>
      <c r="U17" s="589">
        <v>17</v>
      </c>
      <c r="V17" s="589">
        <v>18</v>
      </c>
      <c r="W17" s="589">
        <v>19</v>
      </c>
      <c r="X17" s="589">
        <v>20</v>
      </c>
      <c r="Y17" s="589">
        <v>21</v>
      </c>
      <c r="Z17" s="589">
        <v>22</v>
      </c>
      <c r="AA17" s="589">
        <v>23</v>
      </c>
      <c r="AB17" s="589">
        <v>24</v>
      </c>
      <c r="AC17" s="589">
        <v>25</v>
      </c>
      <c r="AD17" s="589">
        <v>26</v>
      </c>
      <c r="AE17" s="589">
        <v>27</v>
      </c>
      <c r="AF17" s="589">
        <v>28</v>
      </c>
      <c r="AG17" s="589">
        <v>29</v>
      </c>
      <c r="AH17" s="590">
        <v>30</v>
      </c>
      <c r="AI17" s="579"/>
    </row>
    <row r="18" spans="2:35" ht="23.1" customHeight="1" thickTop="1" thickBot="1" x14ac:dyDescent="0.3">
      <c r="B18" s="580"/>
      <c r="C18" s="1758"/>
      <c r="D18" s="591" t="s">
        <v>119</v>
      </c>
      <c r="E18" s="592">
        <v>1</v>
      </c>
      <c r="F18" s="593">
        <v>2</v>
      </c>
      <c r="G18" s="593">
        <v>3</v>
      </c>
      <c r="H18" s="593">
        <v>4</v>
      </c>
      <c r="I18" s="593">
        <v>5</v>
      </c>
      <c r="J18" s="593">
        <v>6</v>
      </c>
      <c r="K18" s="593">
        <v>7</v>
      </c>
      <c r="L18" s="593">
        <v>8</v>
      </c>
      <c r="M18" s="593">
        <v>9</v>
      </c>
      <c r="N18" s="593">
        <v>10</v>
      </c>
      <c r="O18" s="593">
        <v>11</v>
      </c>
      <c r="P18" s="593">
        <v>12</v>
      </c>
      <c r="Q18" s="593">
        <v>13</v>
      </c>
      <c r="R18" s="593">
        <v>14</v>
      </c>
      <c r="S18" s="593">
        <v>15</v>
      </c>
      <c r="T18" s="593">
        <v>16</v>
      </c>
      <c r="U18" s="593">
        <v>17</v>
      </c>
      <c r="V18" s="593">
        <v>18</v>
      </c>
      <c r="W18" s="593">
        <v>19</v>
      </c>
      <c r="X18" s="593">
        <v>20</v>
      </c>
      <c r="Y18" s="593">
        <v>21</v>
      </c>
      <c r="Z18" s="593">
        <v>22</v>
      </c>
      <c r="AA18" s="593">
        <v>23</v>
      </c>
      <c r="AB18" s="593">
        <v>24</v>
      </c>
      <c r="AC18" s="593">
        <v>25</v>
      </c>
      <c r="AD18" s="593">
        <v>26</v>
      </c>
      <c r="AE18" s="593">
        <v>27</v>
      </c>
      <c r="AF18" s="593">
        <v>28</v>
      </c>
      <c r="AG18" s="593">
        <v>29</v>
      </c>
      <c r="AH18" s="594">
        <v>30</v>
      </c>
      <c r="AI18" s="585"/>
    </row>
    <row r="19" spans="2:35" ht="23.1" customHeight="1" thickTop="1" thickBot="1" x14ac:dyDescent="0.3">
      <c r="B19" s="586"/>
      <c r="C19" s="1747" t="s">
        <v>123</v>
      </c>
      <c r="D19" s="595" t="s">
        <v>118</v>
      </c>
      <c r="E19" s="596">
        <v>1</v>
      </c>
      <c r="F19" s="597">
        <v>2</v>
      </c>
      <c r="G19" s="597">
        <v>3</v>
      </c>
      <c r="H19" s="597">
        <v>4</v>
      </c>
      <c r="I19" s="597">
        <v>5</v>
      </c>
      <c r="J19" s="597">
        <v>6</v>
      </c>
      <c r="K19" s="597">
        <v>7</v>
      </c>
      <c r="L19" s="597">
        <v>8</v>
      </c>
      <c r="M19" s="597">
        <v>9</v>
      </c>
      <c r="N19" s="597">
        <v>10</v>
      </c>
      <c r="O19" s="597">
        <v>11</v>
      </c>
      <c r="P19" s="597">
        <v>12</v>
      </c>
      <c r="Q19" s="597">
        <v>13</v>
      </c>
      <c r="R19" s="597">
        <v>14</v>
      </c>
      <c r="S19" s="597">
        <v>15</v>
      </c>
      <c r="T19" s="597">
        <v>16</v>
      </c>
      <c r="U19" s="597">
        <v>17</v>
      </c>
      <c r="V19" s="597">
        <v>18</v>
      </c>
      <c r="W19" s="597">
        <v>19</v>
      </c>
      <c r="X19" s="597">
        <v>20</v>
      </c>
      <c r="Y19" s="597">
        <v>21</v>
      </c>
      <c r="Z19" s="597">
        <v>22</v>
      </c>
      <c r="AA19" s="597">
        <v>23</v>
      </c>
      <c r="AB19" s="597">
        <v>24</v>
      </c>
      <c r="AC19" s="597">
        <v>25</v>
      </c>
      <c r="AD19" s="597">
        <v>26</v>
      </c>
      <c r="AE19" s="597">
        <v>27</v>
      </c>
      <c r="AF19" s="597">
        <v>28</v>
      </c>
      <c r="AG19" s="597">
        <v>29</v>
      </c>
      <c r="AH19" s="598">
        <v>30</v>
      </c>
      <c r="AI19" s="579"/>
    </row>
    <row r="20" spans="2:35" ht="23.1" customHeight="1" thickTop="1" thickBot="1" x14ac:dyDescent="0.3">
      <c r="B20" s="580"/>
      <c r="C20" s="1748"/>
      <c r="D20" s="581" t="s">
        <v>119</v>
      </c>
      <c r="E20" s="582">
        <v>1</v>
      </c>
      <c r="F20" s="583">
        <v>2</v>
      </c>
      <c r="G20" s="583">
        <v>3</v>
      </c>
      <c r="H20" s="583">
        <v>4</v>
      </c>
      <c r="I20" s="583">
        <v>5</v>
      </c>
      <c r="J20" s="583">
        <v>6</v>
      </c>
      <c r="K20" s="583">
        <v>7</v>
      </c>
      <c r="L20" s="583">
        <v>8</v>
      </c>
      <c r="M20" s="583">
        <v>9</v>
      </c>
      <c r="N20" s="583">
        <v>10</v>
      </c>
      <c r="O20" s="583">
        <v>11</v>
      </c>
      <c r="P20" s="583">
        <v>12</v>
      </c>
      <c r="Q20" s="583">
        <v>13</v>
      </c>
      <c r="R20" s="583">
        <v>14</v>
      </c>
      <c r="S20" s="583">
        <v>15</v>
      </c>
      <c r="T20" s="583">
        <v>16</v>
      </c>
      <c r="U20" s="583">
        <v>17</v>
      </c>
      <c r="V20" s="583">
        <v>18</v>
      </c>
      <c r="W20" s="583">
        <v>19</v>
      </c>
      <c r="X20" s="583">
        <v>20</v>
      </c>
      <c r="Y20" s="583">
        <v>21</v>
      </c>
      <c r="Z20" s="583">
        <v>22</v>
      </c>
      <c r="AA20" s="583">
        <v>23</v>
      </c>
      <c r="AB20" s="583">
        <v>24</v>
      </c>
      <c r="AC20" s="583">
        <v>25</v>
      </c>
      <c r="AD20" s="583">
        <v>26</v>
      </c>
      <c r="AE20" s="583">
        <v>27</v>
      </c>
      <c r="AF20" s="583">
        <v>28</v>
      </c>
      <c r="AG20" s="583">
        <v>29</v>
      </c>
      <c r="AH20" s="584">
        <v>30</v>
      </c>
      <c r="AI20" s="585"/>
    </row>
    <row r="21" spans="2:35" ht="23.1" customHeight="1" thickTop="1" thickBot="1" x14ac:dyDescent="0.3">
      <c r="B21" s="586"/>
      <c r="C21" s="1752" t="s">
        <v>135</v>
      </c>
      <c r="D21" s="587" t="s">
        <v>118</v>
      </c>
      <c r="E21" s="588">
        <v>1</v>
      </c>
      <c r="F21" s="589">
        <v>2</v>
      </c>
      <c r="G21" s="589">
        <v>3</v>
      </c>
      <c r="H21" s="589">
        <v>4</v>
      </c>
      <c r="I21" s="589">
        <v>5</v>
      </c>
      <c r="J21" s="589">
        <v>6</v>
      </c>
      <c r="K21" s="589">
        <v>7</v>
      </c>
      <c r="L21" s="589">
        <v>8</v>
      </c>
      <c r="M21" s="589">
        <v>9</v>
      </c>
      <c r="N21" s="589">
        <v>10</v>
      </c>
      <c r="O21" s="589">
        <v>11</v>
      </c>
      <c r="P21" s="589">
        <v>12</v>
      </c>
      <c r="Q21" s="589">
        <v>13</v>
      </c>
      <c r="R21" s="589">
        <v>14</v>
      </c>
      <c r="S21" s="589">
        <v>15</v>
      </c>
      <c r="T21" s="589">
        <v>16</v>
      </c>
      <c r="U21" s="589">
        <v>17</v>
      </c>
      <c r="V21" s="589">
        <v>18</v>
      </c>
      <c r="W21" s="589">
        <v>19</v>
      </c>
      <c r="X21" s="589">
        <v>20</v>
      </c>
      <c r="Y21" s="589">
        <v>21</v>
      </c>
      <c r="Z21" s="589">
        <v>22</v>
      </c>
      <c r="AA21" s="589">
        <v>23</v>
      </c>
      <c r="AB21" s="589">
        <v>24</v>
      </c>
      <c r="AC21" s="589">
        <v>25</v>
      </c>
      <c r="AD21" s="589">
        <v>26</v>
      </c>
      <c r="AE21" s="589">
        <v>27</v>
      </c>
      <c r="AF21" s="589">
        <v>28</v>
      </c>
      <c r="AG21" s="589">
        <v>29</v>
      </c>
      <c r="AH21" s="590">
        <v>30</v>
      </c>
      <c r="AI21" s="579"/>
    </row>
    <row r="22" spans="2:35" ht="23.1" customHeight="1" thickTop="1" thickBot="1" x14ac:dyDescent="0.3">
      <c r="B22" s="580"/>
      <c r="C22" s="1753"/>
      <c r="D22" s="591" t="s">
        <v>119</v>
      </c>
      <c r="E22" s="592">
        <v>1</v>
      </c>
      <c r="F22" s="593">
        <v>2</v>
      </c>
      <c r="G22" s="593">
        <v>3</v>
      </c>
      <c r="H22" s="593">
        <v>4</v>
      </c>
      <c r="I22" s="593">
        <v>5</v>
      </c>
      <c r="J22" s="593">
        <v>6</v>
      </c>
      <c r="K22" s="593">
        <v>7</v>
      </c>
      <c r="L22" s="593">
        <v>8</v>
      </c>
      <c r="M22" s="593">
        <v>9</v>
      </c>
      <c r="N22" s="593">
        <v>10</v>
      </c>
      <c r="O22" s="593">
        <v>11</v>
      </c>
      <c r="P22" s="593">
        <v>12</v>
      </c>
      <c r="Q22" s="593">
        <v>13</v>
      </c>
      <c r="R22" s="593">
        <v>14</v>
      </c>
      <c r="S22" s="593">
        <v>15</v>
      </c>
      <c r="T22" s="593">
        <v>16</v>
      </c>
      <c r="U22" s="593">
        <v>17</v>
      </c>
      <c r="V22" s="593">
        <v>18</v>
      </c>
      <c r="W22" s="593">
        <v>19</v>
      </c>
      <c r="X22" s="593">
        <v>20</v>
      </c>
      <c r="Y22" s="593">
        <v>21</v>
      </c>
      <c r="Z22" s="593">
        <v>22</v>
      </c>
      <c r="AA22" s="593">
        <v>23</v>
      </c>
      <c r="AB22" s="593">
        <v>24</v>
      </c>
      <c r="AC22" s="593">
        <v>25</v>
      </c>
      <c r="AD22" s="593">
        <v>26</v>
      </c>
      <c r="AE22" s="593">
        <v>27</v>
      </c>
      <c r="AF22" s="593">
        <v>28</v>
      </c>
      <c r="AG22" s="593">
        <v>29</v>
      </c>
      <c r="AH22" s="594">
        <v>30</v>
      </c>
      <c r="AI22" s="585"/>
    </row>
    <row r="23" spans="2:35" ht="23.1" customHeight="1" thickTop="1" thickBot="1" x14ac:dyDescent="0.3">
      <c r="B23" s="586"/>
      <c r="C23" s="1747" t="s">
        <v>129</v>
      </c>
      <c r="D23" s="595" t="s">
        <v>118</v>
      </c>
      <c r="E23" s="596">
        <v>1</v>
      </c>
      <c r="F23" s="597">
        <v>2</v>
      </c>
      <c r="G23" s="597">
        <v>3</v>
      </c>
      <c r="H23" s="597">
        <v>4</v>
      </c>
      <c r="I23" s="597">
        <v>5</v>
      </c>
      <c r="J23" s="597">
        <v>6</v>
      </c>
      <c r="K23" s="597">
        <v>7</v>
      </c>
      <c r="L23" s="597">
        <v>8</v>
      </c>
      <c r="M23" s="597">
        <v>9</v>
      </c>
      <c r="N23" s="597">
        <v>10</v>
      </c>
      <c r="O23" s="597">
        <v>11</v>
      </c>
      <c r="P23" s="597">
        <v>12</v>
      </c>
      <c r="Q23" s="597">
        <v>13</v>
      </c>
      <c r="R23" s="597">
        <v>14</v>
      </c>
      <c r="S23" s="597">
        <v>15</v>
      </c>
      <c r="T23" s="597">
        <v>16</v>
      </c>
      <c r="U23" s="597">
        <v>17</v>
      </c>
      <c r="V23" s="597">
        <v>18</v>
      </c>
      <c r="W23" s="597">
        <v>19</v>
      </c>
      <c r="X23" s="597">
        <v>20</v>
      </c>
      <c r="Y23" s="597">
        <v>21</v>
      </c>
      <c r="Z23" s="597">
        <v>22</v>
      </c>
      <c r="AA23" s="597">
        <v>23</v>
      </c>
      <c r="AB23" s="597">
        <v>24</v>
      </c>
      <c r="AC23" s="597">
        <v>25</v>
      </c>
      <c r="AD23" s="597">
        <v>26</v>
      </c>
      <c r="AE23" s="597">
        <v>27</v>
      </c>
      <c r="AF23" s="597">
        <v>28</v>
      </c>
      <c r="AG23" s="597">
        <v>29</v>
      </c>
      <c r="AH23" s="598">
        <v>30</v>
      </c>
      <c r="AI23" s="579"/>
    </row>
    <row r="24" spans="2:35" ht="23.1" customHeight="1" thickTop="1" thickBot="1" x14ac:dyDescent="0.3">
      <c r="B24" s="580"/>
      <c r="C24" s="1748"/>
      <c r="D24" s="581" t="s">
        <v>119</v>
      </c>
      <c r="E24" s="582">
        <v>1</v>
      </c>
      <c r="F24" s="583">
        <v>2</v>
      </c>
      <c r="G24" s="583">
        <v>3</v>
      </c>
      <c r="H24" s="583">
        <v>4</v>
      </c>
      <c r="I24" s="583">
        <v>5</v>
      </c>
      <c r="J24" s="583">
        <v>6</v>
      </c>
      <c r="K24" s="583">
        <v>7</v>
      </c>
      <c r="L24" s="583">
        <v>8</v>
      </c>
      <c r="M24" s="583">
        <v>9</v>
      </c>
      <c r="N24" s="583">
        <v>10</v>
      </c>
      <c r="O24" s="583">
        <v>11</v>
      </c>
      <c r="P24" s="583">
        <v>12</v>
      </c>
      <c r="Q24" s="583">
        <v>13</v>
      </c>
      <c r="R24" s="583">
        <v>14</v>
      </c>
      <c r="S24" s="583">
        <v>15</v>
      </c>
      <c r="T24" s="583">
        <v>16</v>
      </c>
      <c r="U24" s="583">
        <v>17</v>
      </c>
      <c r="V24" s="583">
        <v>18</v>
      </c>
      <c r="W24" s="583">
        <v>19</v>
      </c>
      <c r="X24" s="583">
        <v>20</v>
      </c>
      <c r="Y24" s="583">
        <v>21</v>
      </c>
      <c r="Z24" s="583">
        <v>22</v>
      </c>
      <c r="AA24" s="583">
        <v>23</v>
      </c>
      <c r="AB24" s="583">
        <v>24</v>
      </c>
      <c r="AC24" s="583">
        <v>25</v>
      </c>
      <c r="AD24" s="583">
        <v>26</v>
      </c>
      <c r="AE24" s="583">
        <v>27</v>
      </c>
      <c r="AF24" s="583">
        <v>28</v>
      </c>
      <c r="AG24" s="583">
        <v>29</v>
      </c>
      <c r="AH24" s="584">
        <v>30</v>
      </c>
      <c r="AI24" s="585"/>
    </row>
    <row r="25" spans="2:35" ht="23.1" customHeight="1" thickTop="1" thickBot="1" x14ac:dyDescent="0.3">
      <c r="B25" s="586"/>
      <c r="C25" s="1752" t="s">
        <v>137</v>
      </c>
      <c r="D25" s="587" t="s">
        <v>118</v>
      </c>
      <c r="E25" s="588">
        <v>1</v>
      </c>
      <c r="F25" s="589">
        <v>2</v>
      </c>
      <c r="G25" s="589">
        <v>3</v>
      </c>
      <c r="H25" s="589">
        <v>4</v>
      </c>
      <c r="I25" s="589">
        <v>5</v>
      </c>
      <c r="J25" s="589">
        <v>6</v>
      </c>
      <c r="K25" s="589">
        <v>7</v>
      </c>
      <c r="L25" s="589">
        <v>8</v>
      </c>
      <c r="M25" s="589">
        <v>9</v>
      </c>
      <c r="N25" s="589">
        <v>10</v>
      </c>
      <c r="O25" s="589">
        <v>11</v>
      </c>
      <c r="P25" s="589">
        <v>12</v>
      </c>
      <c r="Q25" s="589">
        <v>13</v>
      </c>
      <c r="R25" s="589">
        <v>14</v>
      </c>
      <c r="S25" s="589">
        <v>15</v>
      </c>
      <c r="T25" s="589">
        <v>16</v>
      </c>
      <c r="U25" s="589">
        <v>17</v>
      </c>
      <c r="V25" s="589">
        <v>18</v>
      </c>
      <c r="W25" s="589">
        <v>19</v>
      </c>
      <c r="X25" s="589">
        <v>20</v>
      </c>
      <c r="Y25" s="589">
        <v>21</v>
      </c>
      <c r="Z25" s="589">
        <v>22</v>
      </c>
      <c r="AA25" s="589">
        <v>23</v>
      </c>
      <c r="AB25" s="589">
        <v>24</v>
      </c>
      <c r="AC25" s="589">
        <v>25</v>
      </c>
      <c r="AD25" s="589">
        <v>26</v>
      </c>
      <c r="AE25" s="589">
        <v>27</v>
      </c>
      <c r="AF25" s="589">
        <v>28</v>
      </c>
      <c r="AG25" s="589">
        <v>29</v>
      </c>
      <c r="AH25" s="590">
        <v>30</v>
      </c>
      <c r="AI25" s="579"/>
    </row>
    <row r="26" spans="2:35" ht="23.1" customHeight="1" thickTop="1" thickBot="1" x14ac:dyDescent="0.3">
      <c r="B26" s="580"/>
      <c r="C26" s="1753"/>
      <c r="D26" s="591" t="s">
        <v>119</v>
      </c>
      <c r="E26" s="592">
        <v>1</v>
      </c>
      <c r="F26" s="593">
        <v>2</v>
      </c>
      <c r="G26" s="593">
        <v>3</v>
      </c>
      <c r="H26" s="593">
        <v>4</v>
      </c>
      <c r="I26" s="593">
        <v>5</v>
      </c>
      <c r="J26" s="593">
        <v>6</v>
      </c>
      <c r="K26" s="593">
        <v>7</v>
      </c>
      <c r="L26" s="593">
        <v>8</v>
      </c>
      <c r="M26" s="593">
        <v>9</v>
      </c>
      <c r="N26" s="593">
        <v>10</v>
      </c>
      <c r="O26" s="593">
        <v>11</v>
      </c>
      <c r="P26" s="593">
        <v>12</v>
      </c>
      <c r="Q26" s="593">
        <v>13</v>
      </c>
      <c r="R26" s="593">
        <v>14</v>
      </c>
      <c r="S26" s="593">
        <v>15</v>
      </c>
      <c r="T26" s="593">
        <v>16</v>
      </c>
      <c r="U26" s="593">
        <v>17</v>
      </c>
      <c r="V26" s="593">
        <v>18</v>
      </c>
      <c r="W26" s="593">
        <v>19</v>
      </c>
      <c r="X26" s="593">
        <v>20</v>
      </c>
      <c r="Y26" s="593">
        <v>21</v>
      </c>
      <c r="Z26" s="593">
        <v>22</v>
      </c>
      <c r="AA26" s="593">
        <v>23</v>
      </c>
      <c r="AB26" s="593">
        <v>24</v>
      </c>
      <c r="AC26" s="593">
        <v>25</v>
      </c>
      <c r="AD26" s="593">
        <v>26</v>
      </c>
      <c r="AE26" s="593">
        <v>27</v>
      </c>
      <c r="AF26" s="593">
        <v>28</v>
      </c>
      <c r="AG26" s="593">
        <v>29</v>
      </c>
      <c r="AH26" s="594">
        <v>30</v>
      </c>
      <c r="AI26" s="585"/>
    </row>
    <row r="27" spans="2:35" ht="23.1" customHeight="1" thickTop="1" thickBot="1" x14ac:dyDescent="0.3">
      <c r="B27" s="586"/>
      <c r="C27" s="1747" t="s">
        <v>128</v>
      </c>
      <c r="D27" s="595" t="s">
        <v>118</v>
      </c>
      <c r="E27" s="596">
        <v>1</v>
      </c>
      <c r="F27" s="597">
        <v>2</v>
      </c>
      <c r="G27" s="597">
        <v>3</v>
      </c>
      <c r="H27" s="597">
        <v>4</v>
      </c>
      <c r="I27" s="597">
        <v>5</v>
      </c>
      <c r="J27" s="597">
        <v>6</v>
      </c>
      <c r="K27" s="597">
        <v>7</v>
      </c>
      <c r="L27" s="597">
        <v>8</v>
      </c>
      <c r="M27" s="597">
        <v>9</v>
      </c>
      <c r="N27" s="597">
        <v>10</v>
      </c>
      <c r="O27" s="597">
        <v>11</v>
      </c>
      <c r="P27" s="597">
        <v>12</v>
      </c>
      <c r="Q27" s="597">
        <v>13</v>
      </c>
      <c r="R27" s="597">
        <v>14</v>
      </c>
      <c r="S27" s="597">
        <v>15</v>
      </c>
      <c r="T27" s="597">
        <v>16</v>
      </c>
      <c r="U27" s="597">
        <v>17</v>
      </c>
      <c r="V27" s="597">
        <v>18</v>
      </c>
      <c r="W27" s="597">
        <v>19</v>
      </c>
      <c r="X27" s="597">
        <v>20</v>
      </c>
      <c r="Y27" s="597">
        <v>21</v>
      </c>
      <c r="Z27" s="597">
        <v>22</v>
      </c>
      <c r="AA27" s="597">
        <v>23</v>
      </c>
      <c r="AB27" s="597">
        <v>24</v>
      </c>
      <c r="AC27" s="597">
        <v>25</v>
      </c>
      <c r="AD27" s="597">
        <v>26</v>
      </c>
      <c r="AE27" s="597">
        <v>27</v>
      </c>
      <c r="AF27" s="597">
        <v>28</v>
      </c>
      <c r="AG27" s="597">
        <v>29</v>
      </c>
      <c r="AH27" s="598">
        <v>30</v>
      </c>
      <c r="AI27" s="579"/>
    </row>
    <row r="28" spans="2:35" ht="23.1" customHeight="1" thickTop="1" thickBot="1" x14ac:dyDescent="0.3">
      <c r="B28" s="580"/>
      <c r="C28" s="1748"/>
      <c r="D28" s="581" t="s">
        <v>119</v>
      </c>
      <c r="E28" s="582">
        <v>1</v>
      </c>
      <c r="F28" s="583">
        <v>2</v>
      </c>
      <c r="G28" s="583">
        <v>3</v>
      </c>
      <c r="H28" s="583">
        <v>4</v>
      </c>
      <c r="I28" s="583">
        <v>5</v>
      </c>
      <c r="J28" s="583">
        <v>6</v>
      </c>
      <c r="K28" s="583">
        <v>7</v>
      </c>
      <c r="L28" s="583">
        <v>8</v>
      </c>
      <c r="M28" s="583">
        <v>9</v>
      </c>
      <c r="N28" s="583">
        <v>10</v>
      </c>
      <c r="O28" s="583">
        <v>11</v>
      </c>
      <c r="P28" s="583">
        <v>12</v>
      </c>
      <c r="Q28" s="583">
        <v>13</v>
      </c>
      <c r="R28" s="583">
        <v>14</v>
      </c>
      <c r="S28" s="583">
        <v>15</v>
      </c>
      <c r="T28" s="583">
        <v>16</v>
      </c>
      <c r="U28" s="583">
        <v>17</v>
      </c>
      <c r="V28" s="583">
        <v>18</v>
      </c>
      <c r="W28" s="583">
        <v>19</v>
      </c>
      <c r="X28" s="583">
        <v>20</v>
      </c>
      <c r="Y28" s="583">
        <v>21</v>
      </c>
      <c r="Z28" s="583">
        <v>22</v>
      </c>
      <c r="AA28" s="583">
        <v>23</v>
      </c>
      <c r="AB28" s="583">
        <v>24</v>
      </c>
      <c r="AC28" s="583">
        <v>25</v>
      </c>
      <c r="AD28" s="583">
        <v>26</v>
      </c>
      <c r="AE28" s="583">
        <v>27</v>
      </c>
      <c r="AF28" s="583">
        <v>28</v>
      </c>
      <c r="AG28" s="583">
        <v>29</v>
      </c>
      <c r="AH28" s="584">
        <v>30</v>
      </c>
      <c r="AI28" s="585"/>
    </row>
    <row r="29" spans="2:35" ht="23.1" customHeight="1" thickTop="1" thickBot="1" x14ac:dyDescent="0.3">
      <c r="B29" s="586"/>
      <c r="C29" s="1752" t="s">
        <v>127</v>
      </c>
      <c r="D29" s="587" t="s">
        <v>118</v>
      </c>
      <c r="E29" s="599">
        <v>1</v>
      </c>
      <c r="F29" s="600">
        <v>2</v>
      </c>
      <c r="G29" s="600">
        <v>3</v>
      </c>
      <c r="H29" s="600">
        <v>4</v>
      </c>
      <c r="I29" s="600">
        <v>5</v>
      </c>
      <c r="J29" s="600">
        <v>6</v>
      </c>
      <c r="K29" s="600">
        <v>7</v>
      </c>
      <c r="L29" s="600">
        <v>8</v>
      </c>
      <c r="M29" s="600">
        <v>9</v>
      </c>
      <c r="N29" s="600">
        <v>10</v>
      </c>
      <c r="O29" s="600">
        <v>11</v>
      </c>
      <c r="P29" s="600">
        <v>12</v>
      </c>
      <c r="Q29" s="600">
        <v>13</v>
      </c>
      <c r="R29" s="600">
        <v>14</v>
      </c>
      <c r="S29" s="600">
        <v>15</v>
      </c>
      <c r="T29" s="600">
        <v>16</v>
      </c>
      <c r="U29" s="600">
        <v>17</v>
      </c>
      <c r="V29" s="600">
        <v>18</v>
      </c>
      <c r="W29" s="600">
        <v>19</v>
      </c>
      <c r="X29" s="600">
        <v>20</v>
      </c>
      <c r="Y29" s="600">
        <v>21</v>
      </c>
      <c r="Z29" s="600">
        <v>22</v>
      </c>
      <c r="AA29" s="600">
        <v>23</v>
      </c>
      <c r="AB29" s="600">
        <v>24</v>
      </c>
      <c r="AC29" s="600">
        <v>25</v>
      </c>
      <c r="AD29" s="600">
        <v>26</v>
      </c>
      <c r="AE29" s="600">
        <v>27</v>
      </c>
      <c r="AF29" s="600">
        <v>28</v>
      </c>
      <c r="AG29" s="600">
        <v>29</v>
      </c>
      <c r="AH29" s="601">
        <v>30</v>
      </c>
      <c r="AI29" s="579"/>
    </row>
    <row r="30" spans="2:35" ht="23.1" customHeight="1" thickTop="1" thickBot="1" x14ac:dyDescent="0.3">
      <c r="B30" s="602"/>
      <c r="C30" s="1754"/>
      <c r="D30" s="603" t="s">
        <v>119</v>
      </c>
      <c r="E30" s="604">
        <v>1</v>
      </c>
      <c r="F30" s="605">
        <v>2</v>
      </c>
      <c r="G30" s="605">
        <v>3</v>
      </c>
      <c r="H30" s="605">
        <v>4</v>
      </c>
      <c r="I30" s="605">
        <v>5</v>
      </c>
      <c r="J30" s="605">
        <v>6</v>
      </c>
      <c r="K30" s="605">
        <v>7</v>
      </c>
      <c r="L30" s="605">
        <v>8</v>
      </c>
      <c r="M30" s="605">
        <v>9</v>
      </c>
      <c r="N30" s="605">
        <v>10</v>
      </c>
      <c r="O30" s="605">
        <v>11</v>
      </c>
      <c r="P30" s="605">
        <v>12</v>
      </c>
      <c r="Q30" s="605">
        <v>13</v>
      </c>
      <c r="R30" s="605">
        <v>14</v>
      </c>
      <c r="S30" s="605">
        <v>15</v>
      </c>
      <c r="T30" s="605">
        <v>16</v>
      </c>
      <c r="U30" s="605">
        <v>17</v>
      </c>
      <c r="V30" s="605">
        <v>18</v>
      </c>
      <c r="W30" s="605">
        <v>19</v>
      </c>
      <c r="X30" s="605">
        <v>20</v>
      </c>
      <c r="Y30" s="605">
        <v>21</v>
      </c>
      <c r="Z30" s="605">
        <v>22</v>
      </c>
      <c r="AA30" s="605">
        <v>23</v>
      </c>
      <c r="AB30" s="605">
        <v>24</v>
      </c>
      <c r="AC30" s="605">
        <v>25</v>
      </c>
      <c r="AD30" s="605">
        <v>26</v>
      </c>
      <c r="AE30" s="605">
        <v>27</v>
      </c>
      <c r="AF30" s="605">
        <v>28</v>
      </c>
      <c r="AG30" s="605">
        <v>29</v>
      </c>
      <c r="AH30" s="606">
        <v>30</v>
      </c>
      <c r="AI30" s="585"/>
    </row>
    <row r="31" spans="2:35" ht="18" thickTop="1" x14ac:dyDescent="0.3"/>
  </sheetData>
  <mergeCells count="15">
    <mergeCell ref="C25:C26"/>
    <mergeCell ref="C27:C28"/>
    <mergeCell ref="C29:C30"/>
    <mergeCell ref="C13:C14"/>
    <mergeCell ref="C15:C16"/>
    <mergeCell ref="C17:C18"/>
    <mergeCell ref="C19:C20"/>
    <mergeCell ref="C21:C22"/>
    <mergeCell ref="C23:C24"/>
    <mergeCell ref="C11:C12"/>
    <mergeCell ref="B1:C1"/>
    <mergeCell ref="C3:C4"/>
    <mergeCell ref="C5:C6"/>
    <mergeCell ref="C7:C8"/>
    <mergeCell ref="C9:C10"/>
  </mergeCells>
  <printOptions horizontalCentered="1" verticalCentered="1"/>
  <pageMargins left="0.59055118110236227" right="0.59055118110236227" top="0.15748031496062992" bottom="0.15748031496062992" header="0" footer="0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5</vt:i4>
      </vt:variant>
    </vt:vector>
  </HeadingPairs>
  <TitlesOfParts>
    <vt:vector size="35" baseType="lpstr">
      <vt:lpstr>TOTAL TEMPORADA 25-26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Minutaje</vt:lpstr>
      <vt:lpstr>Plantilla Toma Datos</vt:lpstr>
      <vt:lpstr>TD RAUL</vt:lpstr>
      <vt:lpstr>TD NICO</vt:lpstr>
      <vt:lpstr>TD JUAN</vt:lpstr>
      <vt:lpstr>Toma de Tiempos</vt:lpstr>
      <vt:lpstr>Cambios</vt:lpstr>
      <vt:lpstr>'Plantilla Toma Datos'!Área_de_impresión</vt:lpstr>
      <vt:lpstr>'TD JUAN'!Área_de_impresión</vt:lpstr>
      <vt:lpstr>'TD NICO'!Área_de_impresión</vt:lpstr>
      <vt:lpstr>'TD RAUL'!Área_de_impresión</vt:lpstr>
      <vt:lpstr>'Toma de Tiempos'!Área_de_impresión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Guitart Gonzalez-Valerio, Julio</dc:creator>
  <cp:keywords/>
  <dc:description/>
  <cp:lastModifiedBy>Roberto Varela Rodríguez</cp:lastModifiedBy>
  <cp:revision>0</cp:revision>
  <cp:lastPrinted>2025-10-10T17:43:05Z</cp:lastPrinted>
  <dcterms:created xsi:type="dcterms:W3CDTF">2013-10-07T10:30:19Z</dcterms:created>
  <dcterms:modified xsi:type="dcterms:W3CDTF">2025-11-30T21:19:39Z</dcterms:modified>
</cp:coreProperties>
</file>