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3308CAAD-78B7-C645-8468-617983A923CB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H5" i="3" l="1"/>
  <c r="G5" i="3"/>
  <c r="F5" i="3"/>
  <c r="E5" i="3"/>
  <c r="G11" i="3"/>
  <c r="H35" i="3"/>
  <c r="G35" i="3"/>
  <c r="F35" i="3"/>
  <c r="E35" i="3"/>
  <c r="E17" i="3" a="1"/>
  <c r="H17" i="3" s="1"/>
  <c r="H20" i="3" l="1"/>
  <c r="H11" i="3"/>
  <c r="E17" i="3"/>
  <c r="F17" i="3"/>
  <c r="G17" i="3"/>
  <c r="G20" i="3" l="1"/>
  <c r="F11" i="3"/>
  <c r="F20" i="3"/>
  <c r="E20" i="3"/>
  <c r="E11" i="3"/>
  <c r="A14" i="3" l="1"/>
  <c r="F2" i="2" l="1"/>
  <c r="A32" i="3" l="1"/>
  <c r="A29" i="3"/>
  <c r="A26" i="3"/>
  <c r="A23" i="3"/>
  <c r="A20" i="3"/>
  <c r="A17" i="3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E2" i="2"/>
  <c r="A2" i="2"/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00000000-0006-0000-0100-000008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4" authorId="2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2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2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2" shapeId="0" xr:uid="{00000000-0006-0000-0100-00000C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E17" authorId="1" shapeId="0" xr:uid="{00000000-0006-0000-0100-00000D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2014. Row 5.8, all adults registered</t>
        </r>
      </text>
    </comment>
    <comment ref="F17" authorId="1" shapeId="0" xr:uid="{00000000-0006-0000-0100-00000E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2015. Row 5.8, all adults registered</t>
        </r>
      </text>
    </comment>
    <comment ref="G17" authorId="1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1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2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2" shapeId="0" xr:uid="{00000000-0006-0000-0100-000012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G20" authorId="2" shapeId="0" xr:uid="{00000000-0006-0000-0100-000013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0" authorId="2" shapeId="0" xr:uid="{00000000-0006-0000-0100-000014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E23" authorId="2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2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2" shapeId="0" xr:uid="{00000000-0006-0000-0100-000017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3" authorId="2" shapeId="0" xr:uid="{00000000-0006-0000-0100-000018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C351F33C-2660-C645-A54E-B92DE31613C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5" authorId="1" shapeId="0" xr:uid="{73E6A267-51A2-A145-BB3A-3D3428170C67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5" authorId="1" shapeId="0" xr:uid="{42662667-6D0C-6847-9096-925BEED7C11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5" authorId="1" shapeId="0" xr:uid="{5BB1F5C9-1ABB-6B42-90D7-573A8737A26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1" authorId="1" shapeId="0" xr:uid="{702DDCC2-B092-EC4B-A005-A76483B19A1A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F11" authorId="1" shapeId="0" xr:uid="{1FBF4BD7-163E-5046-92FF-FB02B4A412FD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G11" authorId="1" shapeId="0" xr:uid="{E4421F75-07E1-524C-A3FE-66F633E87AB1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H11" authorId="1" shapeId="0" xr:uid="{83ABDD9D-733D-8E48-8660-751A06F1B7A5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E14" authorId="0" shapeId="0" xr:uid="{2D3BB7D8-2823-B74E-A5D5-09EFE825D74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0" shapeId="0" xr:uid="{536A1AEB-1B8E-F046-A47F-2662F16F687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20" authorId="1" shapeId="0" xr:uid="{D535852D-8256-7748-997D-F1074BDECE82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9579DC2D-EC90-0843-B16D-C9FD18DC2BC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62C719E2-B4F7-0747-A52B-E6B246DF72E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822818DA-325D-294B-B9FC-06E0EA1C337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E35" authorId="2" shapeId="0" xr:uid="{5E1AC58D-3AAE-4844-B86C-4E6E345C58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507F8E88-DFF7-0F47-B249-5AAACA6C3DB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2AF5F30-CF18-6647-892B-1DF2E649733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3A29FAEB-8C98-934E-9F25-46CDBFA24B2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<sst xmlns="http://schemas.openxmlformats.org/spreadsheetml/2006/main" count="100" uniqueCount="30">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</sst>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  <xf numFmtId="10" fontId="0" fillId="0" borderId="0" xfId="2" applyNumberFormat="1" applyFont="1"/>
    <xf numFmtId="10" fontId="0" fillId="0" borderId="0" xfId="0" applyNumberFormat="1"/>
  </cellXfs>
  <cellStyles count="3">
    <cellStyle name="Normal" xfId="0" builtinId="0"/>
    <cellStyle name="Normal 2" xfId="1" xr:uid="{5716298F-8041-EF4F-8486-5AFA44517D64}"/>
    <cellStyle name="Percent" xfId="2" builtinId="5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24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11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11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11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11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11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11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11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11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2" spans="1:11" x14ac:dyDescent="0.2">
      <c r="F12" s="9"/>
      <c r="G12" s="9"/>
      <c r="H12" s="9"/>
      <c r="J12" s="10"/>
      <c r="K12" s="10"/>
    </row>
    <row r="13" spans="1:11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11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11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8" spans="1:8" x14ac:dyDescent="0.2">
      <c r="F18" s="9"/>
      <c r="G18" s="9"/>
      <c r="H18" s="9"/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1" spans="1:8" x14ac:dyDescent="0.2">
      <c r="F21" s="9"/>
      <c r="G21" s="9"/>
      <c r="H21" s="9"/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  <row r="24" spans="1:8" x14ac:dyDescent="0.2">
      <c r="F24" s="9"/>
      <c r="G24" s="9"/>
      <c r="H24" s="9"/>
    </row>
  </sheetData>
  <conditionalFormatting sqref="C14">
    <cfRule type="expression" dxfId="37" priority="9">
      <formula>COUNTIF(E14:H14,"&lt;&gt;" &amp; "")&gt;0</formula>
    </cfRule>
    <cfRule type="expression" dxfId="36" priority="10">
      <formula>AND(COUNTIF(E14:H14,"&lt;&gt;" &amp; "")&gt;0,NOT(ISBLANK(C14)))</formula>
    </cfRule>
  </conditionalFormatting>
  <conditionalFormatting sqref="C17">
    <cfRule type="expression" dxfId="35" priority="11">
      <formula>COUNTIF(E17:H17,"&lt;&gt;" &amp; "")&gt;0</formula>
    </cfRule>
    <cfRule type="expression" dxfId="34" priority="12">
      <formula>AND(COUNTIF(E17:H17,"&lt;&gt;" &amp; "")&gt;0,NOT(ISBLANK(C17)))</formula>
    </cfRule>
  </conditionalFormatting>
  <conditionalFormatting sqref="C20">
    <cfRule type="expression" dxfId="33" priority="13">
      <formula>COUNTIF(E20:H20,"&lt;&gt;" &amp; "")&gt;0</formula>
    </cfRule>
    <cfRule type="expression" dxfId="32" priority="14">
      <formula>AND(COUNTIF(E20:H20,"&lt;&gt;" &amp; "")&gt;0,NOT(ISBLANK(C20)))</formula>
    </cfRule>
  </conditionalFormatting>
  <conditionalFormatting sqref="C5">
    <cfRule type="expression" dxfId="31" priority="3">
      <formula>COUNTIF(E5:H5,"&lt;&gt;" &amp; "")&gt;0</formula>
    </cfRule>
    <cfRule type="expression" dxfId="30" priority="4">
      <formula>AND(COUNTIF(E5:H5,"&lt;&gt;" &amp; "")&gt;0,NOT(ISBLANK(C5)))</formula>
    </cfRule>
  </conditionalFormatting>
  <conditionalFormatting sqref="C23">
    <cfRule type="expression" dxfId="29" priority="15">
      <formula>COUNTIF(E23:H23,"&lt;&gt;" &amp; "")&gt;0</formula>
    </cfRule>
    <cfRule type="expression" dxfId="28" priority="16">
      <formula>AND(COUNTIF(E23:H23,"&lt;&gt;" &amp; "")&gt;0,NOT(ISBLANK(C23)))</formula>
    </cfRule>
  </conditionalFormatting>
  <conditionalFormatting sqref="C8">
    <cfRule type="expression" dxfId="27" priority="5">
      <formula>COUNTIF(E8:H8,"&lt;&gt;" &amp; "")&gt;0</formula>
    </cfRule>
    <cfRule type="expression" dxfId="26" priority="6">
      <formula>AND(COUNTIF(E8:H8,"&lt;&gt;" &amp; "")&gt;0,NOT(ISBLANK(C8)))</formula>
    </cfRule>
  </conditionalFormatting>
  <conditionalFormatting sqref="C11">
    <cfRule type="expression" dxfId="25" priority="7">
      <formula>COUNTIF(E11:H11,"&lt;&gt;" &amp; "")&gt;0</formula>
    </cfRule>
    <cfRule type="expression" dxfId="24" priority="8">
      <formula>AND(COUNTIF(E11:H11,"&lt;&gt;" &amp; "")&gt;0,NOT(ISBLANK(C11)))</formula>
    </cfRule>
  </conditionalFormatting>
  <conditionalFormatting sqref="C2">
    <cfRule type="expression" dxfId="23" priority="1">
      <formula>COUNTIF(E2:H2,"&lt;&gt;" &amp; "")&gt;0</formula>
    </cfRule>
    <cfRule type="expression" dxfId="22" priority="2">
      <formula>AND(COUNTIF(E2:H2,"&lt;&gt;" &amp; "")&gt;0,NOT(ISBLANK(C2)))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f>ROUND((E11*E14)/(1-0.2),0)</f>
        <v>4473</v>
      </c>
      <c r="F5" s="2">
        <f t="shared" ref="F5:H5" si="0">ROUND((F11*F14)/(1-0.2),0)</f>
        <v>4518</v>
      </c>
      <c r="G5" s="2">
        <f t="shared" si="0"/>
        <v>4564</v>
      </c>
      <c r="H5" s="2">
        <f t="shared" si="0"/>
        <v>4609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10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ROUND(E17/(1-0.084)/E14,0)</f>
        <v>44732</v>
      </c>
      <c r="F11" s="2">
        <f>ROUND(F17/(1-0.084)/F14,0)</f>
        <v>45184</v>
      </c>
      <c r="G11" s="2">
        <f>ROUND(G17/(1-0.084)/G14,0)</f>
        <v>45636</v>
      </c>
      <c r="H11" s="2">
        <f>ROUND(H17/(1-0.084)/H14,0)</f>
        <v>46088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8">
        <f t="array" ref="E17:H17">TREND(E35:H35)</f>
        <v>3277.9599999999996</v>
      </c>
      <c r="F17" s="8">
        <v>3311.08</v>
      </c>
      <c r="G17" s="8">
        <v>3344.2</v>
      </c>
      <c r="H17" s="8">
        <v>3377.32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3029</v>
      </c>
      <c r="F20" s="2">
        <f>ROUND(F17*(1-0.076),0)</f>
        <v>3059</v>
      </c>
      <c r="G20" s="2">
        <f>ROUND(G17*(1-0.076),0)</f>
        <v>3090</v>
      </c>
      <c r="H20" s="2">
        <f>ROUND(H17*(1-0.076),0)</f>
        <v>3121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0.1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1.4999999999999999E-2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f>3769*0.92</f>
        <v>3467.48</v>
      </c>
      <c r="F35" s="2">
        <f>3494*0.92</f>
        <v>3214.48</v>
      </c>
      <c r="G35" s="2">
        <f>3227*0.92</f>
        <v>2968.84</v>
      </c>
      <c r="H35" s="2">
        <f>3978*0.92</f>
        <v>3659.76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disablePrompts="1"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2019-01-10T08:35:45Z</dcterms:modified>
  <cp:category>atomica:databook</cp:category>
</cp:coreProperties>
</file>