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pakistan-vaccines/"/>
    </mc:Choice>
  </mc:AlternateContent>
  <xr:revisionPtr revIDLastSave="0" documentId="13_ncr:1_{6B2E4D4D-4845-544A-814C-F022271FE4C0}" xr6:coauthVersionLast="36" xr6:coauthVersionMax="36" xr10:uidLastSave="{00000000-0000-0000-0000-000000000000}"/>
  <bookViews>
    <workbookView xWindow="240" yWindow="460" windowWidth="15180" windowHeight="15880" activeTab="2" xr2:uid="{00000000-000D-0000-FFFF-FFFF00000000}"/>
  </bookViews>
  <sheets>
    <sheet name="Program targeting" sheetId="1" r:id="rId1"/>
    <sheet name="Spending data" sheetId="2" r:id="rId2"/>
    <sheet name="Program effects" sheetId="3" r:id="rId3"/>
    <sheet name="#ignore" sheetId="4" r:id="rId4"/>
  </sheets>
  <calcPr calcId="181029" concurrentCalc="0"/>
</workbook>
</file>

<file path=xl/calcChain.xml><?xml version="1.0" encoding="utf-8"?>
<calcChain xmlns="http://schemas.openxmlformats.org/spreadsheetml/2006/main">
  <c r="G38" i="2" l="1"/>
  <c r="G31" i="2"/>
  <c r="G24" i="2"/>
  <c r="G17" i="2"/>
  <c r="G10" i="2"/>
  <c r="G3" i="2"/>
  <c r="G37" i="2"/>
  <c r="G30" i="2"/>
  <c r="G23" i="2"/>
  <c r="G16" i="2"/>
  <c r="G9" i="2"/>
  <c r="G2" i="2"/>
  <c r="I24" i="4"/>
  <c r="I23" i="4"/>
  <c r="I22" i="4"/>
  <c r="I21" i="4"/>
  <c r="I20" i="4"/>
  <c r="I19" i="4"/>
  <c r="G24" i="4"/>
  <c r="G23" i="4"/>
  <c r="G22" i="4"/>
  <c r="G21" i="4"/>
  <c r="G20" i="4"/>
  <c r="G19" i="4"/>
  <c r="F19" i="4"/>
  <c r="F20" i="4"/>
  <c r="F21" i="4"/>
  <c r="F22" i="4"/>
  <c r="F23" i="4"/>
  <c r="F24" i="4"/>
  <c r="F25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C25" i="4"/>
  <c r="C24" i="4"/>
  <c r="C23" i="4"/>
  <c r="C22" i="4"/>
  <c r="C21" i="4"/>
  <c r="C20" i="4"/>
  <c r="C19" i="4"/>
  <c r="F10" i="4"/>
  <c r="F12" i="4"/>
  <c r="F14" i="4"/>
  <c r="F16" i="4"/>
  <c r="E12" i="4"/>
  <c r="E14" i="4"/>
  <c r="E15" i="4"/>
  <c r="E16" i="4"/>
  <c r="D15" i="4"/>
  <c r="D16" i="4"/>
  <c r="C14" i="4"/>
  <c r="C15" i="4"/>
  <c r="C16" i="4"/>
  <c r="A5" i="3"/>
  <c r="A4" i="3"/>
  <c r="A3" i="3"/>
  <c r="A2" i="3"/>
  <c r="L1" i="3"/>
  <c r="K1" i="3"/>
  <c r="J1" i="3"/>
  <c r="I1" i="3"/>
  <c r="H1" i="3"/>
  <c r="G1" i="3"/>
  <c r="A36" i="2"/>
  <c r="A29" i="2"/>
  <c r="A22" i="2"/>
  <c r="A15" i="2"/>
  <c r="A8" i="2"/>
  <c r="A1" i="2"/>
</calcChain>
</file>

<file path=xl/sharedStrings.xml><?xml version="1.0" encoding="utf-8"?>
<sst xmlns="http://schemas.openxmlformats.org/spreadsheetml/2006/main" count="207" uniqueCount="42">
  <si>
    <t>Targeted to (populations)</t>
  </si>
  <si>
    <t>Targeted to (compartments)</t>
  </si>
  <si>
    <t>Abbreviation</t>
  </si>
  <si>
    <t>Display name</t>
  </si>
  <si>
    <t>Urban</t>
  </si>
  <si>
    <t>"Slum"</t>
  </si>
  <si>
    <t>Rural</t>
  </si>
  <si>
    <t>Fragile/mobile</t>
  </si>
  <si>
    <t>Susceptible</t>
  </si>
  <si>
    <t>Vaccinated</t>
  </si>
  <si>
    <t>N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</si>
  <si>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</si>
  <si>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</si>
  <si>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</si>
  <si>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</si>
  <si>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</si>
  <si>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</si>
  <si>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</si>
  <si>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</si>
  <si>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</si>
  <si>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</si>
  <si>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</si>
  <si>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</si>
  <si>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</si>
  <si>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Number vaccinated</t>
  </si>
  <si>
    <t>Baseline value</t>
  </si>
  <si>
    <t>Coverage interaction</t>
  </si>
  <si>
    <t>Impact interaction</t>
  </si>
  <si>
    <t>Additive</t>
  </si>
  <si>
    <t>Static EPI</t>
  </si>
  <si>
    <t>Outreach EPI</t>
  </si>
  <si>
    <t>Municipal</t>
  </si>
  <si>
    <t>SIA</t>
  </si>
  <si>
    <t>CSO</t>
  </si>
  <si>
    <t>One-stop shop</t>
  </si>
  <si>
    <t>Y</t>
  </si>
  <si>
    <t>Number vaccinated in 2019</t>
  </si>
  <si>
    <t>Proportion of each population vaccinated by each modality</t>
  </si>
  <si>
    <t>TOTAL</t>
  </si>
  <si>
    <t>TOTAL BY MODALITY</t>
  </si>
  <si>
    <t>UNIT COST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</si>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</sst>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  <fill>
      <patternFill patternType="solid">
        <fgColor rgb="FF98E0FA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  <xf numFmtId="9" fontId="0" fillId="3" borderId="2" xfId="0" applyNumberFormat="1" applyFill="1" applyBorder="1" applyProtection="1">
      <protection locked="0"/>
    </xf>
    <xf numFmtId="0" fontId="2" fillId="4" borderId="2" xfId="0" applyFont="1" applyFill="1" applyBorder="1" applyProtection="1">
      <protection locked="0"/>
    </xf>
    <xf numFmtId="0" fontId="2" fillId="4" borderId="3" xfId="0" applyFont="1" applyFill="1" applyBorder="1" applyProtection="1">
      <protection locked="0"/>
    </xf>
    <xf numFmtId="9" fontId="2" fillId="4" borderId="3" xfId="0" applyNumberFormat="1" applyFont="1" applyFill="1" applyBorder="1" applyProtection="1">
      <protection locked="0"/>
    </xf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3" fontId="0" fillId="3" borderId="2" xfId="0" applyNumberFormat="1" applyFill="1" applyBorder="1" applyProtection="1">
      <protection locked="0"/>
    </xf>
  </cellXfs>
  <cellStyles count="1">
    <cellStyle name="Normal" xfId="0" builtinId="0"/>
  </cellStyles>
  <dxfs count="158"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3" sqref="C3:F8"/>
    </sheetView>
  </sheetViews>
  <sheetFormatPr baseColWidth="10" defaultColWidth="8.83203125" defaultRowHeight="15" x14ac:dyDescent="0.2"/>
  <cols>
    <col min="1" max="6" width="14.83203125" customWidth="1"/>
    <col min="8" max="9" width="14.83203125" customWidth="1"/>
  </cols>
  <sheetData>
    <row r="1" spans="1:9" x14ac:dyDescent="0.2">
      <c r="C1" s="1" t="s">
        <v>0</v>
      </c>
      <c r="H1" s="1" t="s">
        <v>1</v>
      </c>
    </row>
    <row r="2" spans="1:9" ht="16" x14ac:dyDescent="0.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</row>
    <row r="3" spans="1:9" x14ac:dyDescent="0.2">
      <c r="A3" t="s">
        <v>29</v>
      </c>
      <c r="B3" t="s">
        <v>29</v>
      </c>
      <c r="C3" s="4" t="s">
        <v>35</v>
      </c>
      <c r="D3" s="4" t="s">
        <v>35</v>
      </c>
      <c r="E3" s="4" t="s">
        <v>35</v>
      </c>
      <c r="F3" s="4" t="s">
        <v>10</v>
      </c>
      <c r="H3" s="4" t="s">
        <v>35</v>
      </c>
      <c r="I3" s="4" t="s">
        <v>10</v>
      </c>
    </row>
    <row r="4" spans="1:9" x14ac:dyDescent="0.2">
      <c r="A4" t="s">
        <v>30</v>
      </c>
      <c r="B4" t="s">
        <v>30</v>
      </c>
      <c r="C4" s="4" t="s">
        <v>35</v>
      </c>
      <c r="D4" s="4" t="s">
        <v>35</v>
      </c>
      <c r="E4" s="4" t="s">
        <v>35</v>
      </c>
      <c r="F4" s="4" t="s">
        <v>35</v>
      </c>
      <c r="H4" s="4" t="s">
        <v>35</v>
      </c>
      <c r="I4" s="4" t="s">
        <v>10</v>
      </c>
    </row>
    <row r="5" spans="1:9" x14ac:dyDescent="0.2">
      <c r="A5" t="s">
        <v>31</v>
      </c>
      <c r="B5" t="s">
        <v>31</v>
      </c>
      <c r="C5" s="4" t="s">
        <v>35</v>
      </c>
      <c r="D5" s="4" t="s">
        <v>35</v>
      </c>
      <c r="E5" s="4" t="s">
        <v>10</v>
      </c>
      <c r="F5" s="4" t="s">
        <v>10</v>
      </c>
      <c r="H5" s="4" t="s">
        <v>35</v>
      </c>
      <c r="I5" s="4" t="s">
        <v>10</v>
      </c>
    </row>
    <row r="6" spans="1:9" x14ac:dyDescent="0.2">
      <c r="A6" t="s">
        <v>32</v>
      </c>
      <c r="B6" t="s">
        <v>32</v>
      </c>
      <c r="C6" s="4" t="s">
        <v>35</v>
      </c>
      <c r="D6" s="4" t="s">
        <v>35</v>
      </c>
      <c r="E6" s="4" t="s">
        <v>35</v>
      </c>
      <c r="F6" s="4" t="s">
        <v>35</v>
      </c>
      <c r="H6" s="4" t="s">
        <v>35</v>
      </c>
      <c r="I6" s="4" t="s">
        <v>10</v>
      </c>
    </row>
    <row r="7" spans="1:9" x14ac:dyDescent="0.2">
      <c r="A7" t="s">
        <v>33</v>
      </c>
      <c r="B7" t="s">
        <v>33</v>
      </c>
      <c r="C7" s="4" t="s">
        <v>10</v>
      </c>
      <c r="D7" s="4" t="s">
        <v>35</v>
      </c>
      <c r="E7" s="4" t="s">
        <v>10</v>
      </c>
      <c r="F7" s="4" t="s">
        <v>10</v>
      </c>
      <c r="H7" s="4" t="s">
        <v>35</v>
      </c>
      <c r="I7" s="4" t="s">
        <v>10</v>
      </c>
    </row>
    <row r="8" spans="1:9" x14ac:dyDescent="0.2">
      <c r="A8" t="s">
        <v>34</v>
      </c>
      <c r="B8" t="s">
        <v>34</v>
      </c>
      <c r="C8" s="4" t="s">
        <v>10</v>
      </c>
      <c r="D8" s="4" t="s">
        <v>10</v>
      </c>
      <c r="E8" s="4" t="s">
        <v>10</v>
      </c>
      <c r="F8" s="4" t="s">
        <v>35</v>
      </c>
      <c r="H8" s="4" t="s">
        <v>35</v>
      </c>
      <c r="I8" s="4" t="s">
        <v>10</v>
      </c>
    </row>
  </sheetData>
  <conditionalFormatting sqref="C3">
    <cfRule type="cellIs" dxfId="157" priority="8" operator="equal">
      <formula>"Y"</formula>
    </cfRule>
  </conditionalFormatting>
  <conditionalFormatting sqref="C7">
    <cfRule type="cellIs" dxfId="156" priority="32" operator="equal">
      <formula>"Y"</formula>
    </cfRule>
  </conditionalFormatting>
  <conditionalFormatting sqref="C8">
    <cfRule type="cellIs" dxfId="155" priority="38" operator="equal">
      <formula>"Y"</formula>
    </cfRule>
  </conditionalFormatting>
  <conditionalFormatting sqref="D3">
    <cfRule type="cellIs" dxfId="154" priority="9" operator="equal">
      <formula>"Y"</formula>
    </cfRule>
  </conditionalFormatting>
  <conditionalFormatting sqref="D8">
    <cfRule type="cellIs" dxfId="153" priority="39" operator="equal">
      <formula>"Y"</formula>
    </cfRule>
  </conditionalFormatting>
  <conditionalFormatting sqref="E3">
    <cfRule type="cellIs" dxfId="152" priority="10" operator="equal">
      <formula>"Y"</formula>
    </cfRule>
  </conditionalFormatting>
  <conditionalFormatting sqref="E5">
    <cfRule type="cellIs" dxfId="151" priority="22" operator="equal">
      <formula>"Y"</formula>
    </cfRule>
  </conditionalFormatting>
  <conditionalFormatting sqref="E7">
    <cfRule type="cellIs" dxfId="150" priority="34" operator="equal">
      <formula>"Y"</formula>
    </cfRule>
  </conditionalFormatting>
  <conditionalFormatting sqref="E8">
    <cfRule type="cellIs" dxfId="149" priority="40" operator="equal">
      <formula>"Y"</formula>
    </cfRule>
  </conditionalFormatting>
  <conditionalFormatting sqref="F3">
    <cfRule type="cellIs" dxfId="148" priority="11" operator="equal">
      <formula>"Y"</formula>
    </cfRule>
  </conditionalFormatting>
  <conditionalFormatting sqref="F5">
    <cfRule type="cellIs" dxfId="147" priority="23" operator="equal">
      <formula>"Y"</formula>
    </cfRule>
  </conditionalFormatting>
  <conditionalFormatting sqref="F7">
    <cfRule type="cellIs" dxfId="146" priority="35" operator="equal">
      <formula>"Y"</formula>
    </cfRule>
  </conditionalFormatting>
  <conditionalFormatting sqref="H3:H8">
    <cfRule type="cellIs" dxfId="145" priority="12" operator="equal">
      <formula>"Y"</formula>
    </cfRule>
  </conditionalFormatting>
  <conditionalFormatting sqref="H4">
    <cfRule type="cellIs" dxfId="144" priority="18" operator="equal">
      <formula>"Y"</formula>
    </cfRule>
  </conditionalFormatting>
  <conditionalFormatting sqref="H5">
    <cfRule type="cellIs" dxfId="143" priority="24" operator="equal">
      <formula>"Y"</formula>
    </cfRule>
  </conditionalFormatting>
  <conditionalFormatting sqref="H6">
    <cfRule type="cellIs" dxfId="142" priority="30" operator="equal">
      <formula>"Y"</formula>
    </cfRule>
  </conditionalFormatting>
  <conditionalFormatting sqref="H7">
    <cfRule type="cellIs" dxfId="141" priority="36" operator="equal">
      <formula>"Y"</formula>
    </cfRule>
  </conditionalFormatting>
  <conditionalFormatting sqref="H8">
    <cfRule type="cellIs" dxfId="140" priority="42" operator="equal">
      <formula>"Y"</formula>
    </cfRule>
  </conditionalFormatting>
  <conditionalFormatting sqref="I3">
    <cfRule type="cellIs" dxfId="139" priority="13" operator="equal">
      <formula>"Y"</formula>
    </cfRule>
  </conditionalFormatting>
  <conditionalFormatting sqref="I4">
    <cfRule type="cellIs" dxfId="138" priority="19" operator="equal">
      <formula>"Y"</formula>
    </cfRule>
  </conditionalFormatting>
  <conditionalFormatting sqref="I5">
    <cfRule type="cellIs" dxfId="137" priority="25" operator="equal">
      <formula>"Y"</formula>
    </cfRule>
  </conditionalFormatting>
  <conditionalFormatting sqref="I6">
    <cfRule type="cellIs" dxfId="136" priority="31" operator="equal">
      <formula>"Y"</formula>
    </cfRule>
  </conditionalFormatting>
  <conditionalFormatting sqref="I7">
    <cfRule type="cellIs" dxfId="135" priority="37" operator="equal">
      <formula>"Y"</formula>
    </cfRule>
  </conditionalFormatting>
  <conditionalFormatting sqref="I8">
    <cfRule type="cellIs" dxfId="134" priority="43" operator="equal">
      <formula>"Y"</formula>
    </cfRule>
  </conditionalFormatting>
  <conditionalFormatting sqref="C4">
    <cfRule type="cellIs" dxfId="133" priority="7" operator="equal">
      <formula>"Y"</formula>
    </cfRule>
  </conditionalFormatting>
  <conditionalFormatting sqref="D4:F4">
    <cfRule type="cellIs" dxfId="132" priority="6" operator="equal">
      <formula>"Y"</formula>
    </cfRule>
  </conditionalFormatting>
  <conditionalFormatting sqref="C5">
    <cfRule type="cellIs" dxfId="131" priority="5" operator="equal">
      <formula>"Y"</formula>
    </cfRule>
  </conditionalFormatting>
  <conditionalFormatting sqref="D5">
    <cfRule type="cellIs" dxfId="130" priority="4" operator="equal">
      <formula>"Y"</formula>
    </cfRule>
  </conditionalFormatting>
  <conditionalFormatting sqref="C6:F6">
    <cfRule type="cellIs" dxfId="129" priority="3" operator="equal">
      <formula>"Y"</formula>
    </cfRule>
  </conditionalFormatting>
  <conditionalFormatting sqref="D7">
    <cfRule type="cellIs" dxfId="128" priority="2" operator="equal">
      <formula>"Y"</formula>
    </cfRule>
  </conditionalFormatting>
  <conditionalFormatting sqref="F8">
    <cfRule type="cellIs" dxfId="127" priority="1" operator="equal">
      <formula>"Y"</formula>
    </cfRule>
  </conditionalFormatting>
  <dataValidations count="1">
    <dataValidation type="list" allowBlank="1" showInputMessage="1" showErrorMessage="1" sqref="H3:I8 C3:F8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G39" sqref="G39"/>
    </sheetView>
  </sheetViews>
  <sheetFormatPr baseColWidth="10" defaultColWidth="8.83203125" defaultRowHeight="15" x14ac:dyDescent="0.2"/>
  <cols>
    <col min="1" max="1" width="22.5" customWidth="1"/>
    <col min="2" max="2" width="21.5" customWidth="1"/>
    <col min="3" max="3" width="13.83203125" customWidth="1"/>
    <col min="4" max="4" width="12.6640625" customWidth="1"/>
    <col min="5" max="5" width="3.83203125" customWidth="1"/>
    <col min="6" max="8" width="9.5" customWidth="1"/>
  </cols>
  <sheetData>
    <row r="1" spans="1:8" x14ac:dyDescent="0.2">
      <c r="A1" s="2" t="str">
        <f>'Program targeting'!$A$3</f>
        <v>Static EPI</v>
      </c>
      <c r="B1" s="2" t="s">
        <v>11</v>
      </c>
      <c r="C1" s="2" t="s">
        <v>12</v>
      </c>
      <c r="D1" s="2" t="s">
        <v>13</v>
      </c>
      <c r="E1" s="2"/>
      <c r="F1" s="2">
        <v>2018</v>
      </c>
      <c r="G1" s="2">
        <v>2019</v>
      </c>
      <c r="H1" s="2">
        <v>2020</v>
      </c>
    </row>
    <row r="2" spans="1:8" x14ac:dyDescent="0.2">
      <c r="A2" s="2" t="s">
        <v>14</v>
      </c>
      <c r="B2" t="s">
        <v>15</v>
      </c>
      <c r="C2" s="5"/>
      <c r="D2" s="6"/>
      <c r="E2" s="4" t="s">
        <v>16</v>
      </c>
      <c r="F2" s="6"/>
      <c r="G2" s="16">
        <f>'#ignore'!I19</f>
        <v>592925.00000000012</v>
      </c>
      <c r="H2" s="6"/>
    </row>
    <row r="3" spans="1:8" x14ac:dyDescent="0.2">
      <c r="A3" s="2" t="s">
        <v>17</v>
      </c>
      <c r="B3" t="s">
        <v>18</v>
      </c>
      <c r="C3" s="5"/>
      <c r="D3" s="6"/>
      <c r="E3" s="4" t="s">
        <v>16</v>
      </c>
      <c r="F3" s="6"/>
      <c r="G3" s="6">
        <f>'#ignore'!H19</f>
        <v>10</v>
      </c>
      <c r="H3" s="6"/>
    </row>
    <row r="4" spans="1:8" x14ac:dyDescent="0.2">
      <c r="A4" s="2" t="s">
        <v>19</v>
      </c>
      <c r="B4" t="s">
        <v>20</v>
      </c>
      <c r="C4" s="5"/>
      <c r="D4" s="6"/>
      <c r="E4" s="4" t="s">
        <v>16</v>
      </c>
      <c r="F4" s="6"/>
      <c r="G4" s="6"/>
      <c r="H4" s="6"/>
    </row>
    <row r="5" spans="1:8" x14ac:dyDescent="0.2">
      <c r="A5" s="2" t="s">
        <v>21</v>
      </c>
      <c r="B5" t="s">
        <v>22</v>
      </c>
      <c r="C5" s="5"/>
      <c r="D5" s="6"/>
      <c r="E5" s="4" t="s">
        <v>16</v>
      </c>
      <c r="F5" s="6"/>
      <c r="G5" s="7">
        <v>0.6</v>
      </c>
      <c r="H5" s="6"/>
    </row>
    <row r="6" spans="1:8" x14ac:dyDescent="0.2">
      <c r="A6" s="2" t="s">
        <v>23</v>
      </c>
      <c r="B6" t="s">
        <v>20</v>
      </c>
      <c r="C6" s="5"/>
      <c r="D6" s="6"/>
      <c r="E6" s="4" t="s">
        <v>16</v>
      </c>
      <c r="F6" s="6"/>
      <c r="G6" s="6"/>
      <c r="H6" s="6"/>
    </row>
    <row r="8" spans="1:8" x14ac:dyDescent="0.2">
      <c r="A8" s="2" t="str">
        <f>'Program targeting'!$A$4</f>
        <v>Outreach EPI</v>
      </c>
      <c r="B8" s="2" t="s">
        <v>11</v>
      </c>
      <c r="C8" s="2" t="s">
        <v>12</v>
      </c>
      <c r="D8" s="2" t="s">
        <v>13</v>
      </c>
      <c r="E8" s="2"/>
      <c r="F8" s="2">
        <v>2018</v>
      </c>
      <c r="G8" s="2">
        <v>2019</v>
      </c>
      <c r="H8" s="2">
        <v>2020</v>
      </c>
    </row>
    <row r="9" spans="1:8" x14ac:dyDescent="0.2">
      <c r="A9" s="2" t="s">
        <v>14</v>
      </c>
      <c r="B9" t="s">
        <v>15</v>
      </c>
      <c r="C9" s="5"/>
      <c r="D9" s="6"/>
      <c r="E9" s="4" t="s">
        <v>16</v>
      </c>
      <c r="F9" s="6"/>
      <c r="G9" s="16">
        <f>'#ignore'!I20</f>
        <v>434724.96</v>
      </c>
      <c r="H9" s="6"/>
    </row>
    <row r="10" spans="1:8" x14ac:dyDescent="0.2">
      <c r="A10" s="2" t="s">
        <v>17</v>
      </c>
      <c r="B10" t="s">
        <v>18</v>
      </c>
      <c r="C10" s="5"/>
      <c r="D10" s="6"/>
      <c r="E10" s="4" t="s">
        <v>16</v>
      </c>
      <c r="F10" s="6"/>
      <c r="G10" s="6">
        <f>'#ignore'!H20</f>
        <v>12</v>
      </c>
      <c r="H10" s="6"/>
    </row>
    <row r="11" spans="1:8" x14ac:dyDescent="0.2">
      <c r="A11" s="2" t="s">
        <v>19</v>
      </c>
      <c r="B11" t="s">
        <v>20</v>
      </c>
      <c r="C11" s="5"/>
      <c r="D11" s="6"/>
      <c r="E11" s="4" t="s">
        <v>16</v>
      </c>
      <c r="F11" s="6"/>
      <c r="G11" s="6"/>
      <c r="H11" s="6"/>
    </row>
    <row r="12" spans="1:8" x14ac:dyDescent="0.2">
      <c r="A12" s="2" t="s">
        <v>21</v>
      </c>
      <c r="B12" t="s">
        <v>22</v>
      </c>
      <c r="C12" s="5"/>
      <c r="D12" s="6"/>
      <c r="E12" s="4" t="s">
        <v>16</v>
      </c>
      <c r="F12" s="6"/>
      <c r="G12" s="7">
        <v>0.65</v>
      </c>
      <c r="H12" s="6"/>
    </row>
    <row r="13" spans="1:8" x14ac:dyDescent="0.2">
      <c r="A13" s="2" t="s">
        <v>23</v>
      </c>
      <c r="B13" t="s">
        <v>20</v>
      </c>
      <c r="C13" s="5"/>
      <c r="D13" s="6"/>
      <c r="E13" s="4" t="s">
        <v>16</v>
      </c>
      <c r="F13" s="6"/>
      <c r="G13" s="6"/>
      <c r="H13" s="6"/>
    </row>
    <row r="15" spans="1:8" x14ac:dyDescent="0.2">
      <c r="A15" s="2" t="str">
        <f>'Program targeting'!$A$5</f>
        <v>Municipal</v>
      </c>
      <c r="B15" s="2" t="s">
        <v>11</v>
      </c>
      <c r="C15" s="2" t="s">
        <v>12</v>
      </c>
      <c r="D15" s="2" t="s">
        <v>13</v>
      </c>
      <c r="E15" s="2"/>
      <c r="F15" s="2">
        <v>2018</v>
      </c>
      <c r="G15" s="2">
        <v>2019</v>
      </c>
      <c r="H15" s="2">
        <v>2020</v>
      </c>
    </row>
    <row r="16" spans="1:8" x14ac:dyDescent="0.2">
      <c r="A16" s="2" t="s">
        <v>14</v>
      </c>
      <c r="B16" t="s">
        <v>15</v>
      </c>
      <c r="C16" s="5"/>
      <c r="D16" s="6"/>
      <c r="E16" s="4" t="s">
        <v>16</v>
      </c>
      <c r="F16" s="6"/>
      <c r="G16" s="16">
        <f>'#ignore'!I21</f>
        <v>128478.96000000002</v>
      </c>
      <c r="H16" s="6"/>
    </row>
    <row r="17" spans="1:8" x14ac:dyDescent="0.2">
      <c r="A17" s="2" t="s">
        <v>17</v>
      </c>
      <c r="B17" t="s">
        <v>18</v>
      </c>
      <c r="C17" s="5"/>
      <c r="D17" s="6"/>
      <c r="E17" s="4" t="s">
        <v>16</v>
      </c>
      <c r="F17" s="6"/>
      <c r="G17" s="8">
        <f>'#ignore'!H21</f>
        <v>8</v>
      </c>
      <c r="H17" s="6"/>
    </row>
    <row r="18" spans="1:8" x14ac:dyDescent="0.2">
      <c r="A18" s="2" t="s">
        <v>19</v>
      </c>
      <c r="B18" t="s">
        <v>20</v>
      </c>
      <c r="C18" s="5"/>
      <c r="D18" s="6"/>
      <c r="E18" s="4" t="s">
        <v>16</v>
      </c>
      <c r="F18" s="6"/>
      <c r="G18" s="9"/>
      <c r="H18" s="6"/>
    </row>
    <row r="19" spans="1:8" x14ac:dyDescent="0.2">
      <c r="A19" s="2" t="s">
        <v>21</v>
      </c>
      <c r="B19" t="s">
        <v>22</v>
      </c>
      <c r="C19" s="5"/>
      <c r="D19" s="6"/>
      <c r="E19" s="4" t="s">
        <v>16</v>
      </c>
      <c r="F19" s="6"/>
      <c r="G19" s="10">
        <v>0.45</v>
      </c>
      <c r="H19" s="6"/>
    </row>
    <row r="20" spans="1:8" x14ac:dyDescent="0.2">
      <c r="A20" s="2" t="s">
        <v>23</v>
      </c>
      <c r="B20" t="s">
        <v>20</v>
      </c>
      <c r="C20" s="5"/>
      <c r="D20" s="6"/>
      <c r="E20" s="4" t="s">
        <v>16</v>
      </c>
      <c r="F20" s="6"/>
      <c r="G20" s="6"/>
      <c r="H20" s="6"/>
    </row>
    <row r="22" spans="1:8" x14ac:dyDescent="0.2">
      <c r="A22" s="2" t="str">
        <f>'Program targeting'!$A$6</f>
        <v>SIA</v>
      </c>
      <c r="B22" s="2" t="s">
        <v>11</v>
      </c>
      <c r="C22" s="2" t="s">
        <v>12</v>
      </c>
      <c r="D22" s="2" t="s">
        <v>13</v>
      </c>
      <c r="E22" s="2"/>
      <c r="F22" s="2">
        <v>2018</v>
      </c>
      <c r="G22" s="2">
        <v>2019</v>
      </c>
      <c r="H22" s="2">
        <v>2020</v>
      </c>
    </row>
    <row r="23" spans="1:8" x14ac:dyDescent="0.2">
      <c r="A23" s="2" t="s">
        <v>14</v>
      </c>
      <c r="B23" t="s">
        <v>15</v>
      </c>
      <c r="C23" s="5"/>
      <c r="D23" s="6"/>
      <c r="E23" s="4" t="s">
        <v>16</v>
      </c>
      <c r="F23" s="6"/>
      <c r="G23" s="16">
        <f>'#ignore'!I22</f>
        <v>89726.700000000012</v>
      </c>
      <c r="H23" s="6"/>
    </row>
    <row r="24" spans="1:8" x14ac:dyDescent="0.2">
      <c r="A24" s="2" t="s">
        <v>17</v>
      </c>
      <c r="B24" t="s">
        <v>18</v>
      </c>
      <c r="C24" s="5"/>
      <c r="D24" s="6"/>
      <c r="E24" s="4" t="s">
        <v>16</v>
      </c>
      <c r="F24" s="6"/>
      <c r="G24" s="8">
        <f>'#ignore'!H22</f>
        <v>14</v>
      </c>
      <c r="H24" s="6"/>
    </row>
    <row r="25" spans="1:8" x14ac:dyDescent="0.2">
      <c r="A25" s="2" t="s">
        <v>19</v>
      </c>
      <c r="B25" t="s">
        <v>20</v>
      </c>
      <c r="C25" s="5"/>
      <c r="D25" s="6"/>
      <c r="E25" s="4" t="s">
        <v>16</v>
      </c>
      <c r="F25" s="6"/>
      <c r="G25" s="9"/>
      <c r="H25" s="6"/>
    </row>
    <row r="26" spans="1:8" x14ac:dyDescent="0.2">
      <c r="A26" s="2" t="s">
        <v>21</v>
      </c>
      <c r="B26" t="s">
        <v>22</v>
      </c>
      <c r="C26" s="5"/>
      <c r="D26" s="6"/>
      <c r="E26" s="4" t="s">
        <v>16</v>
      </c>
      <c r="F26" s="6"/>
      <c r="G26" s="10">
        <v>0.1</v>
      </c>
      <c r="H26" s="6"/>
    </row>
    <row r="27" spans="1:8" x14ac:dyDescent="0.2">
      <c r="A27" s="2" t="s">
        <v>23</v>
      </c>
      <c r="B27" t="s">
        <v>20</v>
      </c>
      <c r="C27" s="5"/>
      <c r="D27" s="6"/>
      <c r="E27" s="4" t="s">
        <v>16</v>
      </c>
      <c r="F27" s="6"/>
      <c r="G27" s="6"/>
      <c r="H27" s="6"/>
    </row>
    <row r="29" spans="1:8" x14ac:dyDescent="0.2">
      <c r="A29" s="2" t="str">
        <f>'Program targeting'!$A$7</f>
        <v>CSO</v>
      </c>
      <c r="B29" s="2" t="s">
        <v>11</v>
      </c>
      <c r="C29" s="2" t="s">
        <v>12</v>
      </c>
      <c r="D29" s="2" t="s">
        <v>13</v>
      </c>
      <c r="E29" s="2"/>
      <c r="F29" s="2">
        <v>2018</v>
      </c>
      <c r="G29" s="2">
        <v>2019</v>
      </c>
      <c r="H29" s="2">
        <v>2020</v>
      </c>
    </row>
    <row r="30" spans="1:8" x14ac:dyDescent="0.2">
      <c r="A30" s="2" t="s">
        <v>14</v>
      </c>
      <c r="B30" t="s">
        <v>15</v>
      </c>
      <c r="C30" s="5"/>
      <c r="D30" s="6"/>
      <c r="E30" s="4" t="s">
        <v>16</v>
      </c>
      <c r="F30" s="6"/>
      <c r="G30" s="16">
        <f>'#ignore'!I23</f>
        <v>10540.800000000001</v>
      </c>
      <c r="H30" s="6"/>
    </row>
    <row r="31" spans="1:8" x14ac:dyDescent="0.2">
      <c r="A31" s="2" t="s">
        <v>17</v>
      </c>
      <c r="B31" t="s">
        <v>18</v>
      </c>
      <c r="C31" s="5"/>
      <c r="D31" s="6"/>
      <c r="E31" s="4" t="s">
        <v>16</v>
      </c>
      <c r="F31" s="6"/>
      <c r="G31" s="8">
        <f>'#ignore'!H23</f>
        <v>16</v>
      </c>
      <c r="H31" s="6"/>
    </row>
    <row r="32" spans="1:8" x14ac:dyDescent="0.2">
      <c r="A32" s="2" t="s">
        <v>19</v>
      </c>
      <c r="B32" t="s">
        <v>20</v>
      </c>
      <c r="C32" s="5"/>
      <c r="D32" s="6"/>
      <c r="E32" s="4" t="s">
        <v>16</v>
      </c>
      <c r="F32" s="6"/>
      <c r="G32" s="9"/>
      <c r="H32" s="6"/>
    </row>
    <row r="33" spans="1:8" x14ac:dyDescent="0.2">
      <c r="A33" s="2" t="s">
        <v>21</v>
      </c>
      <c r="B33" t="s">
        <v>22</v>
      </c>
      <c r="C33" s="5"/>
      <c r="D33" s="6"/>
      <c r="E33" s="4" t="s">
        <v>16</v>
      </c>
      <c r="F33" s="6"/>
      <c r="G33" s="10">
        <v>0.95</v>
      </c>
      <c r="H33" s="6"/>
    </row>
    <row r="34" spans="1:8" x14ac:dyDescent="0.2">
      <c r="A34" s="2" t="s">
        <v>23</v>
      </c>
      <c r="B34" t="s">
        <v>20</v>
      </c>
      <c r="C34" s="5"/>
      <c r="D34" s="6"/>
      <c r="E34" s="4" t="s">
        <v>16</v>
      </c>
      <c r="F34" s="6"/>
      <c r="G34" s="6"/>
      <c r="H34" s="6"/>
    </row>
    <row r="36" spans="1:8" x14ac:dyDescent="0.2">
      <c r="A36" s="2" t="str">
        <f>'Program targeting'!$A$8</f>
        <v>One-stop shop</v>
      </c>
      <c r="B36" s="2" t="s">
        <v>11</v>
      </c>
      <c r="C36" s="2" t="s">
        <v>12</v>
      </c>
      <c r="D36" s="2" t="s">
        <v>13</v>
      </c>
      <c r="E36" s="2"/>
      <c r="F36" s="2">
        <v>2018</v>
      </c>
      <c r="G36" s="2">
        <v>2019</v>
      </c>
      <c r="H36" s="2">
        <v>2020</v>
      </c>
    </row>
    <row r="37" spans="1:8" x14ac:dyDescent="0.2">
      <c r="A37" s="2" t="s">
        <v>14</v>
      </c>
      <c r="B37" t="s">
        <v>15</v>
      </c>
      <c r="C37" s="5"/>
      <c r="D37" s="6"/>
      <c r="E37" s="4" t="s">
        <v>16</v>
      </c>
      <c r="F37" s="6"/>
      <c r="G37" s="16">
        <f>'#ignore'!I24</f>
        <v>347.09999999999997</v>
      </c>
      <c r="H37" s="6"/>
    </row>
    <row r="38" spans="1:8" x14ac:dyDescent="0.2">
      <c r="A38" s="2" t="s">
        <v>17</v>
      </c>
      <c r="B38" t="s">
        <v>18</v>
      </c>
      <c r="C38" s="5"/>
      <c r="D38" s="6"/>
      <c r="E38" s="4" t="s">
        <v>16</v>
      </c>
      <c r="F38" s="6"/>
      <c r="G38" s="8">
        <f>'#ignore'!H24</f>
        <v>13</v>
      </c>
      <c r="H38" s="6"/>
    </row>
    <row r="39" spans="1:8" x14ac:dyDescent="0.2">
      <c r="A39" s="2" t="s">
        <v>19</v>
      </c>
      <c r="B39" t="s">
        <v>20</v>
      </c>
      <c r="C39" s="5"/>
      <c r="D39" s="6"/>
      <c r="E39" s="4" t="s">
        <v>16</v>
      </c>
      <c r="F39" s="6"/>
      <c r="G39" s="9"/>
      <c r="H39" s="6"/>
    </row>
    <row r="40" spans="1:8" x14ac:dyDescent="0.2">
      <c r="A40" s="2" t="s">
        <v>21</v>
      </c>
      <c r="B40" t="s">
        <v>22</v>
      </c>
      <c r="C40" s="5"/>
      <c r="D40" s="6"/>
      <c r="E40" s="4" t="s">
        <v>16</v>
      </c>
      <c r="F40" s="6"/>
      <c r="G40" s="10">
        <v>0.85</v>
      </c>
      <c r="H40" s="6"/>
    </row>
    <row r="41" spans="1:8" x14ac:dyDescent="0.2">
      <c r="A41" s="2" t="s">
        <v>23</v>
      </c>
      <c r="B41" t="s">
        <v>20</v>
      </c>
      <c r="C41" s="5"/>
      <c r="D41" s="6"/>
      <c r="E41" s="4" t="s">
        <v>16</v>
      </c>
      <c r="F41" s="6"/>
      <c r="G41" s="6"/>
      <c r="H41" s="6"/>
    </row>
  </sheetData>
  <conditionalFormatting sqref="D10">
    <cfRule type="expression" dxfId="126" priority="13">
      <formula>COUNTIF(F10:H10,"&lt;&gt;" &amp; "")&gt;0</formula>
    </cfRule>
    <cfRule type="expression" dxfId="125" priority="14">
      <formula>AND(COUNTIF(F10:H10,"&lt;&gt;" &amp; "")&gt;0,NOT(ISBLANK(D10)))</formula>
    </cfRule>
  </conditionalFormatting>
  <conditionalFormatting sqref="D11">
    <cfRule type="expression" dxfId="124" priority="15">
      <formula>COUNTIF(F11:H11,"&lt;&gt;" &amp; "")&gt;0</formula>
    </cfRule>
    <cfRule type="expression" dxfId="123" priority="16">
      <formula>AND(COUNTIF(F11:H11,"&lt;&gt;" &amp; "")&gt;0,NOT(ISBLANK(D11)))</formula>
    </cfRule>
  </conditionalFormatting>
  <conditionalFormatting sqref="D12">
    <cfRule type="expression" dxfId="122" priority="17">
      <formula>COUNTIF(F12:H12,"&lt;&gt;" &amp; "")&gt;0</formula>
    </cfRule>
    <cfRule type="expression" dxfId="121" priority="18">
      <formula>AND(COUNTIF(F12:H12,"&lt;&gt;" &amp; "")&gt;0,NOT(ISBLANK(D12)))</formula>
    </cfRule>
  </conditionalFormatting>
  <conditionalFormatting sqref="D13">
    <cfRule type="expression" dxfId="120" priority="19">
      <formula>COUNTIF(F13:H13,"&lt;&gt;" &amp; "")&gt;0</formula>
    </cfRule>
    <cfRule type="expression" dxfId="119" priority="20">
      <formula>AND(COUNTIF(F13:H13,"&lt;&gt;" &amp; "")&gt;0,NOT(ISBLANK(D13)))</formula>
    </cfRule>
  </conditionalFormatting>
  <conditionalFormatting sqref="D16">
    <cfRule type="expression" dxfId="118" priority="21">
      <formula>COUNTIF(F16:H16,"&lt;&gt;" &amp; "")&gt;0</formula>
    </cfRule>
    <cfRule type="expression" dxfId="117" priority="22">
      <formula>AND(COUNTIF(F16:H16,"&lt;&gt;" &amp; "")&gt;0,NOT(ISBLANK(D16)))</formula>
    </cfRule>
  </conditionalFormatting>
  <conditionalFormatting sqref="D17">
    <cfRule type="expression" dxfId="116" priority="23">
      <formula>COUNTIF(F17:H17,"&lt;&gt;" &amp; "")&gt;0</formula>
    </cfRule>
    <cfRule type="expression" dxfId="115" priority="24">
      <formula>AND(COUNTIF(F17:H17,"&lt;&gt;" &amp; "")&gt;0,NOT(ISBLANK(D17)))</formula>
    </cfRule>
  </conditionalFormatting>
  <conditionalFormatting sqref="D18">
    <cfRule type="expression" dxfId="114" priority="25">
      <formula>COUNTIF(F18:H18,"&lt;&gt;" &amp; "")&gt;0</formula>
    </cfRule>
    <cfRule type="expression" dxfId="113" priority="26">
      <formula>AND(COUNTIF(F18:H18,"&lt;&gt;" &amp; "")&gt;0,NOT(ISBLANK(D18)))</formula>
    </cfRule>
  </conditionalFormatting>
  <conditionalFormatting sqref="D19">
    <cfRule type="expression" dxfId="112" priority="27">
      <formula>COUNTIF(F19:H19,"&lt;&gt;" &amp; "")&gt;0</formula>
    </cfRule>
    <cfRule type="expression" dxfId="111" priority="28">
      <formula>AND(COUNTIF(F19:H19,"&lt;&gt;" &amp; "")&gt;0,NOT(ISBLANK(D19)))</formula>
    </cfRule>
  </conditionalFormatting>
  <conditionalFormatting sqref="D2">
    <cfRule type="expression" dxfId="110" priority="1">
      <formula>COUNTIF(F2:H2,"&lt;&gt;" &amp; "")&gt;0</formula>
    </cfRule>
    <cfRule type="expression" dxfId="109" priority="2">
      <formula>AND(COUNTIF(F2:H2,"&lt;&gt;" &amp; "")&gt;0,NOT(ISBLANK(D2)))</formula>
    </cfRule>
  </conditionalFormatting>
  <conditionalFormatting sqref="D20">
    <cfRule type="expression" dxfId="108" priority="29">
      <formula>COUNTIF(F20:H20,"&lt;&gt;" &amp; "")&gt;0</formula>
    </cfRule>
    <cfRule type="expression" dxfId="107" priority="30">
      <formula>AND(COUNTIF(F20:H20,"&lt;&gt;" &amp; "")&gt;0,NOT(ISBLANK(D20)))</formula>
    </cfRule>
  </conditionalFormatting>
  <conditionalFormatting sqref="D23">
    <cfRule type="expression" dxfId="106" priority="31">
      <formula>COUNTIF(F23:H23,"&lt;&gt;" &amp; "")&gt;0</formula>
    </cfRule>
    <cfRule type="expression" dxfId="105" priority="32">
      <formula>AND(COUNTIF(F23:H23,"&lt;&gt;" &amp; "")&gt;0,NOT(ISBLANK(D23)))</formula>
    </cfRule>
  </conditionalFormatting>
  <conditionalFormatting sqref="D24">
    <cfRule type="expression" dxfId="104" priority="33">
      <formula>COUNTIF(F24:H24,"&lt;&gt;" &amp; "")&gt;0</formula>
    </cfRule>
    <cfRule type="expression" dxfId="103" priority="34">
      <formula>AND(COUNTIF(F24:H24,"&lt;&gt;" &amp; "")&gt;0,NOT(ISBLANK(D24)))</formula>
    </cfRule>
  </conditionalFormatting>
  <conditionalFormatting sqref="D25">
    <cfRule type="expression" dxfId="102" priority="35">
      <formula>COUNTIF(F25:H25,"&lt;&gt;" &amp; "")&gt;0</formula>
    </cfRule>
    <cfRule type="expression" dxfId="101" priority="36">
      <formula>AND(COUNTIF(F25:H25,"&lt;&gt;" &amp; "")&gt;0,NOT(ISBLANK(D25)))</formula>
    </cfRule>
  </conditionalFormatting>
  <conditionalFormatting sqref="D26">
    <cfRule type="expression" dxfId="100" priority="37">
      <formula>COUNTIF(F26:H26,"&lt;&gt;" &amp; "")&gt;0</formula>
    </cfRule>
    <cfRule type="expression" dxfId="99" priority="38">
      <formula>AND(COUNTIF(F26:H26,"&lt;&gt;" &amp; "")&gt;0,NOT(ISBLANK(D26)))</formula>
    </cfRule>
  </conditionalFormatting>
  <conditionalFormatting sqref="D27">
    <cfRule type="expression" dxfId="98" priority="39">
      <formula>COUNTIF(F27:H27,"&lt;&gt;" &amp; "")&gt;0</formula>
    </cfRule>
    <cfRule type="expression" dxfId="97" priority="40">
      <formula>AND(COUNTIF(F27:H27,"&lt;&gt;" &amp; "")&gt;0,NOT(ISBLANK(D27)))</formula>
    </cfRule>
  </conditionalFormatting>
  <conditionalFormatting sqref="D3">
    <cfRule type="expression" dxfId="96" priority="3">
      <formula>COUNTIF(F3:H3,"&lt;&gt;" &amp; "")&gt;0</formula>
    </cfRule>
    <cfRule type="expression" dxfId="95" priority="4">
      <formula>AND(COUNTIF(F3:H3,"&lt;&gt;" &amp; "")&gt;0,NOT(ISBLANK(D3)))</formula>
    </cfRule>
  </conditionalFormatting>
  <conditionalFormatting sqref="D30">
    <cfRule type="expression" dxfId="94" priority="41">
      <formula>COUNTIF(F30:H30,"&lt;&gt;" &amp; "")&gt;0</formula>
    </cfRule>
    <cfRule type="expression" dxfId="93" priority="42">
      <formula>AND(COUNTIF(F30:H30,"&lt;&gt;" &amp; "")&gt;0,NOT(ISBLANK(D30)))</formula>
    </cfRule>
  </conditionalFormatting>
  <conditionalFormatting sqref="D31">
    <cfRule type="expression" dxfId="92" priority="43">
      <formula>COUNTIF(F31:H31,"&lt;&gt;" &amp; "")&gt;0</formula>
    </cfRule>
    <cfRule type="expression" dxfId="91" priority="44">
      <formula>AND(COUNTIF(F31:H31,"&lt;&gt;" &amp; "")&gt;0,NOT(ISBLANK(D31)))</formula>
    </cfRule>
  </conditionalFormatting>
  <conditionalFormatting sqref="D32">
    <cfRule type="expression" dxfId="90" priority="45">
      <formula>COUNTIF(F32:H32,"&lt;&gt;" &amp; "")&gt;0</formula>
    </cfRule>
    <cfRule type="expression" dxfId="89" priority="46">
      <formula>AND(COUNTIF(F32:H32,"&lt;&gt;" &amp; "")&gt;0,NOT(ISBLANK(D32)))</formula>
    </cfRule>
  </conditionalFormatting>
  <conditionalFormatting sqref="D33">
    <cfRule type="expression" dxfId="88" priority="47">
      <formula>COUNTIF(F33:H33,"&lt;&gt;" &amp; "")&gt;0</formula>
    </cfRule>
    <cfRule type="expression" dxfId="87" priority="48">
      <formula>AND(COUNTIF(F33:H33,"&lt;&gt;" &amp; "")&gt;0,NOT(ISBLANK(D33)))</formula>
    </cfRule>
  </conditionalFormatting>
  <conditionalFormatting sqref="D34">
    <cfRule type="expression" dxfId="86" priority="49">
      <formula>COUNTIF(F34:H34,"&lt;&gt;" &amp; "")&gt;0</formula>
    </cfRule>
    <cfRule type="expression" dxfId="85" priority="50">
      <formula>AND(COUNTIF(F34:H34,"&lt;&gt;" &amp; "")&gt;0,NOT(ISBLANK(D34)))</formula>
    </cfRule>
  </conditionalFormatting>
  <conditionalFormatting sqref="D37">
    <cfRule type="expression" dxfId="84" priority="51">
      <formula>COUNTIF(F37:H37,"&lt;&gt;" &amp; "")&gt;0</formula>
    </cfRule>
    <cfRule type="expression" dxfId="83" priority="52">
      <formula>AND(COUNTIF(F37:H37,"&lt;&gt;" &amp; "")&gt;0,NOT(ISBLANK(D37)))</formula>
    </cfRule>
  </conditionalFormatting>
  <conditionalFormatting sqref="D38">
    <cfRule type="expression" dxfId="82" priority="53">
      <formula>COUNTIF(F38:H38,"&lt;&gt;" &amp; "")&gt;0</formula>
    </cfRule>
    <cfRule type="expression" dxfId="81" priority="54">
      <formula>AND(COUNTIF(F38:H38,"&lt;&gt;" &amp; "")&gt;0,NOT(ISBLANK(D38)))</formula>
    </cfRule>
  </conditionalFormatting>
  <conditionalFormatting sqref="D39">
    <cfRule type="expression" dxfId="80" priority="55">
      <formula>COUNTIF(F39:H39,"&lt;&gt;" &amp; "")&gt;0</formula>
    </cfRule>
    <cfRule type="expression" dxfId="79" priority="56">
      <formula>AND(COUNTIF(F39:H39,"&lt;&gt;" &amp; "")&gt;0,NOT(ISBLANK(D39)))</formula>
    </cfRule>
  </conditionalFormatting>
  <conditionalFormatting sqref="D4">
    <cfRule type="expression" dxfId="78" priority="5">
      <formula>COUNTIF(F4:H4,"&lt;&gt;" &amp; "")&gt;0</formula>
    </cfRule>
    <cfRule type="expression" dxfId="77" priority="6">
      <formula>AND(COUNTIF(F4:H4,"&lt;&gt;" &amp; "")&gt;0,NOT(ISBLANK(D4)))</formula>
    </cfRule>
  </conditionalFormatting>
  <conditionalFormatting sqref="D40">
    <cfRule type="expression" dxfId="76" priority="57">
      <formula>COUNTIF(F40:H40,"&lt;&gt;" &amp; "")&gt;0</formula>
    </cfRule>
    <cfRule type="expression" dxfId="75" priority="58">
      <formula>AND(COUNTIF(F40:H40,"&lt;&gt;" &amp; "")&gt;0,NOT(ISBLANK(D40)))</formula>
    </cfRule>
  </conditionalFormatting>
  <conditionalFormatting sqref="D41">
    <cfRule type="expression" dxfId="74" priority="59">
      <formula>COUNTIF(F41:H41,"&lt;&gt;" &amp; "")&gt;0</formula>
    </cfRule>
    <cfRule type="expression" dxfId="73" priority="60">
      <formula>AND(COUNTIF(F41:H41,"&lt;&gt;" &amp; "")&gt;0,NOT(ISBLANK(D41)))</formula>
    </cfRule>
  </conditionalFormatting>
  <conditionalFormatting sqref="D5">
    <cfRule type="expression" dxfId="72" priority="7">
      <formula>COUNTIF(F5:H5,"&lt;&gt;" &amp; "")&gt;0</formula>
    </cfRule>
    <cfRule type="expression" dxfId="71" priority="8">
      <formula>AND(COUNTIF(F5:H5,"&lt;&gt;" &amp; "")&gt;0,NOT(ISBLANK(D5)))</formula>
    </cfRule>
  </conditionalFormatting>
  <conditionalFormatting sqref="D6">
    <cfRule type="expression" dxfId="70" priority="9">
      <formula>COUNTIF(F6:H6,"&lt;&gt;" &amp; "")&gt;0</formula>
    </cfRule>
    <cfRule type="expression" dxfId="69" priority="10">
      <formula>AND(COUNTIF(F6:H6,"&lt;&gt;" &amp; "")&gt;0,NOT(ISBLANK(D6)))</formula>
    </cfRule>
  </conditionalFormatting>
  <conditionalFormatting sqref="D9">
    <cfRule type="expression" dxfId="68" priority="11">
      <formula>COUNTIF(F9:H9,"&lt;&gt;" &amp; "")&gt;0</formula>
    </cfRule>
    <cfRule type="expression" dxfId="67" priority="12">
      <formula>AND(COUNTIF(F9:H9,"&lt;&gt;" &amp; "")&gt;0,NOT(ISBLANK(D9)))</formula>
    </cfRule>
  </conditionalFormatting>
  <dataValidations count="1">
    <dataValidation type="list" allowBlank="1" showInputMessage="1" showErrorMessage="1" sqref="B3 B38 B31 B24 B17 B10" xr:uid="{00000000-0002-0000-0100-000000000000}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.5" customWidth="1"/>
    <col min="2" max="5" width="14.83203125" customWidth="1"/>
    <col min="7" max="12" width="8.33203125" customWidth="1"/>
  </cols>
  <sheetData>
    <row r="1" spans="1:12" ht="32" x14ac:dyDescent="0.2">
      <c r="A1" s="1" t="s">
        <v>24</v>
      </c>
      <c r="B1" s="3" t="s">
        <v>25</v>
      </c>
      <c r="C1" s="3" t="s">
        <v>26</v>
      </c>
      <c r="D1" s="3" t="s">
        <v>27</v>
      </c>
      <c r="E1" s="3" t="s">
        <v>12</v>
      </c>
      <c r="G1" s="2" t="str">
        <f>'Program targeting'!$A$3</f>
        <v>Static EPI</v>
      </c>
      <c r="H1" s="2" t="str">
        <f>'Program targeting'!$A$4</f>
        <v>Outreach EPI</v>
      </c>
      <c r="I1" s="2" t="str">
        <f>'Program targeting'!$A$5</f>
        <v>Municipal</v>
      </c>
      <c r="J1" s="2" t="str">
        <f>'Program targeting'!$A$6</f>
        <v>SIA</v>
      </c>
      <c r="K1" s="2" t="str">
        <f>'Program targeting'!$A$7</f>
        <v>CSO</v>
      </c>
      <c r="L1" s="2" t="str">
        <f>'Program targeting'!$A$8</f>
        <v>One-stop shop</v>
      </c>
    </row>
    <row r="2" spans="1:12" x14ac:dyDescent="0.2">
      <c r="A2" t="str">
        <f>'Program targeting'!$C$2</f>
        <v>Urban</v>
      </c>
      <c r="B2" s="6">
        <v>0</v>
      </c>
      <c r="C2" s="6" t="s">
        <v>28</v>
      </c>
      <c r="D2" s="6"/>
      <c r="E2" s="6"/>
      <c r="G2" s="6">
        <v>1</v>
      </c>
      <c r="H2" s="6">
        <v>1</v>
      </c>
      <c r="I2" s="6">
        <v>1</v>
      </c>
      <c r="J2" s="6">
        <v>1</v>
      </c>
      <c r="K2" s="6"/>
      <c r="L2" s="6"/>
    </row>
    <row r="3" spans="1:12" x14ac:dyDescent="0.2">
      <c r="A3" t="str">
        <f>'Program targeting'!$D$2</f>
        <v>"Slum"</v>
      </c>
      <c r="B3" s="6">
        <v>0</v>
      </c>
      <c r="C3" s="6" t="s">
        <v>28</v>
      </c>
      <c r="D3" s="6"/>
      <c r="E3" s="6"/>
      <c r="G3" s="6">
        <v>1</v>
      </c>
      <c r="H3" s="6">
        <v>1</v>
      </c>
      <c r="I3" s="6">
        <v>1</v>
      </c>
      <c r="J3" s="6">
        <v>1</v>
      </c>
      <c r="K3" s="6">
        <v>1</v>
      </c>
      <c r="L3" s="6"/>
    </row>
    <row r="4" spans="1:12" x14ac:dyDescent="0.2">
      <c r="A4" t="str">
        <f>'Program targeting'!$E$2</f>
        <v>Rural</v>
      </c>
      <c r="B4" s="6">
        <v>0</v>
      </c>
      <c r="C4" s="6" t="s">
        <v>28</v>
      </c>
      <c r="D4" s="6"/>
      <c r="E4" s="6"/>
      <c r="G4" s="6">
        <v>1</v>
      </c>
      <c r="H4" s="6">
        <v>1</v>
      </c>
      <c r="I4" s="6"/>
      <c r="J4" s="6">
        <v>1</v>
      </c>
      <c r="K4" s="6"/>
      <c r="L4" s="6"/>
    </row>
    <row r="5" spans="1:12" x14ac:dyDescent="0.2">
      <c r="A5" t="str">
        <f>'Program targeting'!$F$2</f>
        <v>Fragile/mobile</v>
      </c>
      <c r="B5" s="6">
        <v>0</v>
      </c>
      <c r="C5" s="6" t="s">
        <v>28</v>
      </c>
      <c r="D5" s="6"/>
      <c r="E5" s="6"/>
      <c r="G5" s="6"/>
      <c r="H5" s="6">
        <v>1</v>
      </c>
      <c r="I5" s="6"/>
      <c r="J5" s="6">
        <v>1</v>
      </c>
      <c r="K5" s="6"/>
      <c r="L5" s="6">
        <v>1</v>
      </c>
    </row>
  </sheetData>
  <conditionalFormatting sqref="D2">
    <cfRule type="expression" dxfId="66" priority="27">
      <formula>COUNTIF(F2:L2,"&lt;&gt;" &amp; "")&lt;2</formula>
    </cfRule>
    <cfRule type="expression" dxfId="65" priority="28">
      <formula>AND(COUNTIF(F2:L2,"&lt;&gt;" &amp; "")&lt;2,NOT(ISBLANK(D2)))</formula>
    </cfRule>
  </conditionalFormatting>
  <conditionalFormatting sqref="D3">
    <cfRule type="expression" dxfId="64" priority="41">
      <formula>COUNTIF(F3:L3,"&lt;&gt;" &amp; "")&lt;2</formula>
    </cfRule>
    <cfRule type="expression" dxfId="63" priority="42">
      <formula>AND(COUNTIF(F3:L3,"&lt;&gt;" &amp; "")&lt;2,NOT(ISBLANK(D3)))</formula>
    </cfRule>
  </conditionalFormatting>
  <conditionalFormatting sqref="D4">
    <cfRule type="expression" dxfId="62" priority="55">
      <formula>COUNTIF(F4:L4,"&lt;&gt;" &amp; "")&lt;2</formula>
    </cfRule>
    <cfRule type="expression" dxfId="61" priority="56">
      <formula>AND(COUNTIF(F4:L4,"&lt;&gt;" &amp; "")&lt;2,NOT(ISBLANK(D4)))</formula>
    </cfRule>
  </conditionalFormatting>
  <conditionalFormatting sqref="D5">
    <cfRule type="expression" dxfId="60" priority="69">
      <formula>COUNTIF(F5:L5,"&lt;&gt;" &amp; "")&lt;2</formula>
    </cfRule>
    <cfRule type="expression" dxfId="59" priority="70">
      <formula>AND(COUNTIF(F5:L5,"&lt;&gt;" &amp; "")&lt;2,NOT(ISBLANK(D5)))</formula>
    </cfRule>
  </conditionalFormatting>
  <dataValidations count="1">
    <dataValidation type="list" allowBlank="1" showInputMessage="1" showErrorMessage="1" sqref="C2:C5" xr:uid="{00000000-0002-0000-0200-000000000000}">
      <formula1>"Random,Additive,Nested"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57" id="{00000000-000E-0000-0200-00002B000000}">
            <xm:f>AND('Program targeting'!$F$3&lt;&gt;"Y",NOT(ISBLANK(G5)))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00000000-000E-0000-0200-00002C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17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9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47" id="{00000000-000E-0000-0200-000021000000}">
            <xm:f>AND('Program targeting'!$E$5&lt;&gt;"Y",NOT(ISBLANK(I4)))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00000000-000E-0000-0200-000022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</xm:sqref>
        </x14:conditionalFormatting>
        <x14:conditionalFormatting xmlns:xm="http://schemas.microsoft.com/office/excel/2006/main">
          <x14:cfRule type="expression" priority="61" id="{00000000-000E-0000-0200-00002F000000}">
            <xm:f>AND('Program targeting'!$F$5&lt;&gt;"Y",NOT(ISBLANK(I5)))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00000000-000E-0000-0200-000030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21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23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51" id="{00000000-000E-0000-0200-000025000000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00000000-000E-0000-0200-000026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65" id="{00000000-000E-0000-0200-000033000000}">
            <xm:f>AND('Program targeting'!$F$7&lt;&gt;"Y",NOT(ISBLANK(K5)))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" id="{00000000-000E-0000-0200-000034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25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39" id="{00000000-000E-0000-0200-000019000000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00000000-000E-0000-0200-00001A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</xm:sqref>
        </x14:conditionalFormatting>
        <x14:conditionalFormatting xmlns:xm="http://schemas.microsoft.com/office/excel/2006/main">
          <x14:cfRule type="expression" priority="53" id="{00000000-000E-0000-0200-000027000000}">
            <xm:f>AND('Program targeting'!$E$8&lt;&gt;"Y",NOT(ISBLANK(L4)))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00000000-000E-0000-0200-000028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</xm:sqref>
        </x14:conditionalFormatting>
        <x14:conditionalFormatting xmlns:xm="http://schemas.microsoft.com/office/excel/2006/main">
          <x14:cfRule type="expression" priority="13" id="{B06981F1-641A-5642-A283-9DA4682CDCAD}">
            <xm:f>AND('Program targeting'!$C$6&lt;&gt;"Y",NOT(ISBLANK(G3)))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49145357-8EE7-934B-ACD5-1287D56D41D8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G3:K3</xm:sqref>
        </x14:conditionalFormatting>
        <x14:conditionalFormatting xmlns:xm="http://schemas.microsoft.com/office/excel/2006/main">
          <x14:cfRule type="expression" priority="11" id="{C746BF5C-4EB5-A842-B795-6C3BF7CA1FD9}">
            <xm:f>AND('Program targeting'!$C$6&lt;&gt;"Y",NOT(ISBLANK(J4)))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F38233AB-43A0-E745-BFB8-683047543F9E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</xm:sqref>
        </x14:conditionalFormatting>
        <x14:conditionalFormatting xmlns:xm="http://schemas.microsoft.com/office/excel/2006/main">
          <x14:cfRule type="expression" priority="9" id="{77A3C8A4-271E-BB4C-85BC-3E7215905A08}">
            <xm:f>AND('Program targeting'!$C$6&lt;&gt;"Y",NOT(ISBLANK(G4)))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96FF9084-739B-0D4E-BEE0-AA9FC844946B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</xm:sqref>
        </x14:conditionalFormatting>
        <x14:conditionalFormatting xmlns:xm="http://schemas.microsoft.com/office/excel/2006/main">
          <x14:cfRule type="expression" priority="7" id="{F5F74F0A-9CEE-5C4B-B4CC-62EA5C1FFFFF}">
            <xm:f>AND('Program targeting'!$C$6&lt;&gt;"Y",NOT(ISBLANK(H4)))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D38F4C50-D2B9-BA42-BBE1-748E80379404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</xm:sqref>
        </x14:conditionalFormatting>
        <x14:conditionalFormatting xmlns:xm="http://schemas.microsoft.com/office/excel/2006/main">
          <x14:cfRule type="expression" priority="5" id="{263C6CA8-8FFC-AE4D-8C7C-D77060AF7C6D}">
            <xm:f>AND('Program targeting'!$C$6&lt;&gt;"Y",NOT(ISBLANK(H5)))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CEB7B52A-5125-DE49-82C3-7AB8F2AD58A8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3" id="{ACA1E11B-F2BA-484C-B53F-99439BD4C01A}">
            <xm:f>AND('Program targeting'!$C$6&lt;&gt;"Y",NOT(ISBLANK(J5)))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73A3072B-8D16-DE4F-AC09-944845525C59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1" id="{31262C0A-65CB-B448-BC16-15F86EEE7AE0}">
            <xm:f>AND('Program targeting'!$C$6&lt;&gt;"Y",NOT(ISBLANK(L5)))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78CD3E8E-8379-8545-BBCD-BFC2D104DDCE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F8A2-540B-0F42-898B-DA1AA2DC56CC}">
  <dimension ref="B5:I25"/>
  <sheetViews>
    <sheetView topLeftCell="C1" workbookViewId="0">
      <selection activeCell="I24" sqref="I19:I24"/>
    </sheetView>
  </sheetViews>
  <sheetFormatPr baseColWidth="10" defaultRowHeight="15" x14ac:dyDescent="0.2"/>
  <cols>
    <col min="2" max="2" width="47.5" bestFit="1" customWidth="1"/>
    <col min="3" max="6" width="12.83203125" customWidth="1"/>
    <col min="7" max="7" width="17.1640625" customWidth="1"/>
  </cols>
  <sheetData>
    <row r="5" spans="2:6" ht="16" x14ac:dyDescent="0.2">
      <c r="C5" s="3" t="s">
        <v>4</v>
      </c>
      <c r="D5" s="3" t="s">
        <v>5</v>
      </c>
      <c r="E5" s="3" t="s">
        <v>6</v>
      </c>
      <c r="F5" s="3" t="s">
        <v>7</v>
      </c>
    </row>
    <row r="6" spans="2:6" x14ac:dyDescent="0.2">
      <c r="B6" s="12" t="s">
        <v>36</v>
      </c>
      <c r="C6" s="14">
        <v>96525.000000000015</v>
      </c>
      <c r="D6" s="14">
        <v>13176</v>
      </c>
      <c r="E6" s="14">
        <v>8884</v>
      </c>
      <c r="F6" s="14">
        <v>89</v>
      </c>
    </row>
    <row r="9" spans="2:6" ht="16" x14ac:dyDescent="0.2">
      <c r="B9" s="1" t="s">
        <v>37</v>
      </c>
      <c r="C9" s="3" t="s">
        <v>4</v>
      </c>
      <c r="D9" s="3" t="s">
        <v>5</v>
      </c>
      <c r="E9" s="3" t="s">
        <v>6</v>
      </c>
      <c r="F9" s="3" t="s">
        <v>7</v>
      </c>
    </row>
    <row r="10" spans="2:6" x14ac:dyDescent="0.2">
      <c r="B10" t="s">
        <v>29</v>
      </c>
      <c r="C10" s="11">
        <v>0.5</v>
      </c>
      <c r="D10" s="11">
        <v>0.5</v>
      </c>
      <c r="E10" s="11">
        <v>0.5</v>
      </c>
      <c r="F10">
        <f>IF('Program targeting'!F3="Y",1,0)</f>
        <v>0</v>
      </c>
    </row>
    <row r="11" spans="2:6" x14ac:dyDescent="0.2">
      <c r="B11" t="s">
        <v>30</v>
      </c>
      <c r="C11" s="11">
        <v>0.3</v>
      </c>
      <c r="D11" s="11">
        <v>0.28000000000000003</v>
      </c>
      <c r="E11" s="11">
        <v>0.4</v>
      </c>
      <c r="F11" s="11">
        <v>0.3</v>
      </c>
    </row>
    <row r="12" spans="2:6" x14ac:dyDescent="0.2">
      <c r="B12" t="s">
        <v>31</v>
      </c>
      <c r="C12" s="11">
        <v>0.15</v>
      </c>
      <c r="D12" s="11">
        <v>0.12</v>
      </c>
      <c r="E12">
        <f>IF('Program targeting'!E5="Y",1,0)</f>
        <v>0</v>
      </c>
      <c r="F12">
        <f>IF('Program targeting'!F5="Y",1,0)</f>
        <v>0</v>
      </c>
    </row>
    <row r="13" spans="2:6" x14ac:dyDescent="0.2">
      <c r="B13" t="s">
        <v>32</v>
      </c>
      <c r="C13" s="11">
        <v>0.05</v>
      </c>
      <c r="D13" s="11">
        <v>0.05</v>
      </c>
      <c r="E13" s="11">
        <v>0.1</v>
      </c>
      <c r="F13" s="11">
        <v>0.4</v>
      </c>
    </row>
    <row r="14" spans="2:6" x14ac:dyDescent="0.2">
      <c r="B14" t="s">
        <v>33</v>
      </c>
      <c r="C14">
        <f>IF('Program targeting'!C7="Y",1,0)</f>
        <v>0</v>
      </c>
      <c r="D14" s="11">
        <v>0.05</v>
      </c>
      <c r="E14">
        <f>IF('Program targeting'!E7="Y",1,0)</f>
        <v>0</v>
      </c>
      <c r="F14">
        <f>IF('Program targeting'!F7="Y",1,0)</f>
        <v>0</v>
      </c>
    </row>
    <row r="15" spans="2:6" x14ac:dyDescent="0.2">
      <c r="B15" t="s">
        <v>34</v>
      </c>
      <c r="C15">
        <f>IF('Program targeting'!C8="Y",1,0)</f>
        <v>0</v>
      </c>
      <c r="D15">
        <f>IF('Program targeting'!D8="Y",1,0)</f>
        <v>0</v>
      </c>
      <c r="E15">
        <f>IF('Program targeting'!E8="Y",1,0)</f>
        <v>0</v>
      </c>
      <c r="F15" s="11">
        <v>0.3</v>
      </c>
    </row>
    <row r="16" spans="2:6" x14ac:dyDescent="0.2">
      <c r="B16" s="12" t="s">
        <v>38</v>
      </c>
      <c r="C16" s="13">
        <f>SUM(C10:C15)</f>
        <v>1</v>
      </c>
      <c r="D16" s="13">
        <f>SUM(D10:D15)</f>
        <v>1</v>
      </c>
      <c r="E16" s="13">
        <f>SUM(E10:E15)</f>
        <v>1</v>
      </c>
      <c r="F16" s="13">
        <f>SUM(F10:F15)</f>
        <v>1</v>
      </c>
    </row>
    <row r="17" spans="2:9" x14ac:dyDescent="0.2">
      <c r="B17" s="12"/>
      <c r="C17" s="13"/>
      <c r="D17" s="13"/>
      <c r="E17" s="13"/>
      <c r="F17" s="13"/>
    </row>
    <row r="18" spans="2:9" ht="16" x14ac:dyDescent="0.2">
      <c r="B18" s="1" t="s">
        <v>37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39</v>
      </c>
      <c r="H18" s="3" t="s">
        <v>40</v>
      </c>
      <c r="I18" s="3" t="s">
        <v>41</v>
      </c>
    </row>
    <row r="19" spans="2:9" x14ac:dyDescent="0.2">
      <c r="B19" t="s">
        <v>29</v>
      </c>
      <c r="C19" s="14">
        <f>C10*C$6</f>
        <v>48262.500000000007</v>
      </c>
      <c r="D19" s="14">
        <f t="shared" ref="D19:F19" si="0">D10*D$6</f>
        <v>6588</v>
      </c>
      <c r="E19" s="14">
        <f t="shared" si="0"/>
        <v>4442</v>
      </c>
      <c r="F19" s="14">
        <f t="shared" si="0"/>
        <v>0</v>
      </c>
      <c r="G19" s="14">
        <f>SUM(C19:F19)</f>
        <v>59292.500000000007</v>
      </c>
      <c r="H19">
        <v>10</v>
      </c>
      <c r="I19" s="14">
        <f>G19*H19</f>
        <v>592925.00000000012</v>
      </c>
    </row>
    <row r="20" spans="2:9" x14ac:dyDescent="0.2">
      <c r="B20" t="s">
        <v>30</v>
      </c>
      <c r="C20" s="14">
        <f t="shared" ref="C20:F20" si="1">C11*C$6</f>
        <v>28957.500000000004</v>
      </c>
      <c r="D20" s="14">
        <f t="shared" si="1"/>
        <v>3689.28</v>
      </c>
      <c r="E20" s="14">
        <f t="shared" si="1"/>
        <v>3553.6000000000004</v>
      </c>
      <c r="F20" s="14">
        <f t="shared" si="1"/>
        <v>26.7</v>
      </c>
      <c r="G20" s="14">
        <f>SUM(C20:F20)</f>
        <v>36227.08</v>
      </c>
      <c r="H20">
        <v>12</v>
      </c>
      <c r="I20" s="14">
        <f t="shared" ref="I20:I24" si="2">G20*H20</f>
        <v>434724.96</v>
      </c>
    </row>
    <row r="21" spans="2:9" x14ac:dyDescent="0.2">
      <c r="B21" t="s">
        <v>31</v>
      </c>
      <c r="C21" s="14">
        <f t="shared" ref="C21:F21" si="3">C12*C$6</f>
        <v>14478.750000000002</v>
      </c>
      <c r="D21" s="14">
        <f t="shared" si="3"/>
        <v>1581.12</v>
      </c>
      <c r="E21" s="14">
        <f t="shared" si="3"/>
        <v>0</v>
      </c>
      <c r="F21" s="14">
        <f t="shared" si="3"/>
        <v>0</v>
      </c>
      <c r="G21" s="14">
        <f>SUM(C21:F21)</f>
        <v>16059.870000000003</v>
      </c>
      <c r="H21">
        <v>8</v>
      </c>
      <c r="I21" s="14">
        <f t="shared" si="2"/>
        <v>128478.96000000002</v>
      </c>
    </row>
    <row r="22" spans="2:9" x14ac:dyDescent="0.2">
      <c r="B22" t="s">
        <v>32</v>
      </c>
      <c r="C22" s="14">
        <f t="shared" ref="C22:F22" si="4">C13*C$6</f>
        <v>4826.2500000000009</v>
      </c>
      <c r="D22" s="14">
        <f t="shared" si="4"/>
        <v>658.80000000000007</v>
      </c>
      <c r="E22" s="14">
        <f t="shared" si="4"/>
        <v>888.40000000000009</v>
      </c>
      <c r="F22" s="14">
        <f t="shared" si="4"/>
        <v>35.6</v>
      </c>
      <c r="G22" s="14">
        <f>SUM(C22:F22)</f>
        <v>6409.0500000000011</v>
      </c>
      <c r="H22">
        <v>14</v>
      </c>
      <c r="I22" s="14">
        <f t="shared" si="2"/>
        <v>89726.700000000012</v>
      </c>
    </row>
    <row r="23" spans="2:9" x14ac:dyDescent="0.2">
      <c r="B23" t="s">
        <v>33</v>
      </c>
      <c r="C23" s="14">
        <f t="shared" ref="C23:F23" si="5">C14*C$6</f>
        <v>0</v>
      </c>
      <c r="D23" s="14">
        <f t="shared" si="5"/>
        <v>658.80000000000007</v>
      </c>
      <c r="E23" s="14">
        <f t="shared" si="5"/>
        <v>0</v>
      </c>
      <c r="F23" s="14">
        <f t="shared" si="5"/>
        <v>0</v>
      </c>
      <c r="G23" s="14">
        <f>SUM(C23:F23)</f>
        <v>658.80000000000007</v>
      </c>
      <c r="H23">
        <v>16</v>
      </c>
      <c r="I23" s="14">
        <f t="shared" si="2"/>
        <v>10540.800000000001</v>
      </c>
    </row>
    <row r="24" spans="2:9" x14ac:dyDescent="0.2">
      <c r="B24" t="s">
        <v>34</v>
      </c>
      <c r="C24" s="14">
        <f t="shared" ref="C24:F24" si="6">C15*C$6</f>
        <v>0</v>
      </c>
      <c r="D24" s="14">
        <f t="shared" si="6"/>
        <v>0</v>
      </c>
      <c r="E24" s="14">
        <f t="shared" si="6"/>
        <v>0</v>
      </c>
      <c r="F24" s="14">
        <f t="shared" si="6"/>
        <v>26.7</v>
      </c>
      <c r="G24" s="14">
        <f>SUM(C24:F24)</f>
        <v>26.7</v>
      </c>
      <c r="H24">
        <v>13</v>
      </c>
      <c r="I24" s="14">
        <f t="shared" si="2"/>
        <v>347.09999999999997</v>
      </c>
    </row>
    <row r="25" spans="2:9" x14ac:dyDescent="0.2">
      <c r="B25" s="12" t="s">
        <v>38</v>
      </c>
      <c r="C25" s="15">
        <f>SUM(C19:C24)</f>
        <v>96525.000000000015</v>
      </c>
      <c r="D25" s="15">
        <f>SUM(D19:D24)</f>
        <v>13176</v>
      </c>
      <c r="E25" s="15">
        <f>SUM(E19:E24)</f>
        <v>8884</v>
      </c>
      <c r="F25" s="15">
        <f>SUM(F19:F24)</f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targeting</vt:lpstr>
      <vt:lpstr>Spending data</vt:lpstr>
      <vt:lpstr>Program effects</vt:lpstr>
      <vt:lpstr>#ignore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2019-12-03T04:28:10Z</dcterms:created>
  <dcterms:modified xsi:type="dcterms:W3CDTF">2019-12-03T04:44:57Z</dcterms:modified>
  <cp:category>atomica:progbook</cp:category>
</cp:coreProperties>
</file>