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A1FB5EFB-9EAA-E740-AB81-ACB1C5261816}" xr6:coauthVersionLast="36" xr6:coauthVersionMax="36" xr10:uidLastSave="{00000000-0000-0000-0000-000000000000}"/>
  <bookViews>
    <workbookView xWindow="240" yWindow="460" windowWidth="22060" windowHeight="15680" activeTab="4" xr2:uid="{00000000-000D-0000-FFFF-FFFF00000000}"/>
  </bookViews>
  <sheets>
    <sheet name="Cascade" sheetId="1" r:id="rId1"/>
    <sheet name="Target parameters" sheetId="2" r:id="rId2"/>
    <sheet name="Programs" sheetId="3" r:id="rId3"/>
    <sheet name="Processed cascade data" sheetId="5" r:id="rId4"/>
    <sheet name="Fig2 (Tot)" sheetId="17" r:id="rId5"/>
    <sheet name="Fig2 (M)" sheetId="15" r:id="rId6"/>
    <sheet name="Fig2 (F)" sheetId="16" r:id="rId7"/>
    <sheet name="Processed programs data" sheetId="4" r:id="rId8"/>
    <sheet name="Fig3a" sheetId="12" r:id="rId9"/>
    <sheet name="Fig3b" sheetId="7" r:id="rId10"/>
    <sheet name="Fig3c" sheetId="8" r:id="rId11"/>
    <sheet name="Fig3d" sheetId="9" r:id="rId12"/>
    <sheet name="Fig3e" sheetId="10" r:id="rId13"/>
    <sheet name="Fig3f" sheetId="11" r:id="rId14"/>
  </sheets>
  <calcPr calcId="162913"/>
</workbook>
</file>

<file path=xl/calcChain.xml><?xml version="1.0" encoding="utf-8"?>
<calcChain xmlns="http://schemas.openxmlformats.org/spreadsheetml/2006/main">
  <c r="J32" i="5" l="1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A18" i="5"/>
  <c r="A13" i="5"/>
  <c r="C13" i="5"/>
  <c r="A8" i="5"/>
  <c r="A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J3" i="5"/>
  <c r="I3" i="5"/>
  <c r="H3" i="5"/>
  <c r="G3" i="5"/>
  <c r="F3" i="5"/>
  <c r="E3" i="5"/>
  <c r="D3" i="5"/>
  <c r="C3" i="5"/>
  <c r="E56" i="4" l="1"/>
  <c r="F53" i="4"/>
  <c r="F52" i="4"/>
  <c r="F51" i="4"/>
  <c r="F50" i="4"/>
  <c r="F49" i="4"/>
  <c r="F46" i="4"/>
  <c r="F45" i="4"/>
  <c r="F44" i="4"/>
  <c r="F41" i="4"/>
  <c r="F40" i="4"/>
  <c r="F39" i="4"/>
  <c r="F36" i="4"/>
  <c r="F35" i="4"/>
  <c r="F34" i="4"/>
  <c r="F33" i="4"/>
  <c r="F32" i="4"/>
  <c r="F30" i="4"/>
  <c r="F31" i="4"/>
  <c r="J26" i="4"/>
  <c r="I26" i="4"/>
  <c r="H26" i="4"/>
  <c r="G26" i="4"/>
  <c r="F26" i="4"/>
  <c r="E26" i="4"/>
  <c r="E58" i="4" l="1"/>
  <c r="E57" i="4"/>
  <c r="E53" i="4"/>
  <c r="E52" i="4"/>
  <c r="E51" i="4"/>
  <c r="E50" i="4"/>
  <c r="E49" i="4"/>
  <c r="E46" i="4"/>
  <c r="E45" i="4"/>
  <c r="E44" i="4"/>
  <c r="E41" i="4"/>
  <c r="E40" i="4"/>
  <c r="E39" i="4"/>
  <c r="E36" i="4"/>
  <c r="E35" i="4"/>
  <c r="E34" i="4"/>
  <c r="E33" i="4"/>
  <c r="E32" i="4"/>
  <c r="E31" i="4"/>
  <c r="E30" i="4"/>
  <c r="D54" i="5" l="1"/>
  <c r="D45" i="5"/>
  <c r="C45" i="5"/>
  <c r="D49" i="5"/>
  <c r="C54" i="5"/>
  <c r="F44" i="5"/>
  <c r="E44" i="5"/>
  <c r="B32" i="5"/>
  <c r="B31" i="5"/>
  <c r="B30" i="5"/>
  <c r="B29" i="5"/>
  <c r="B28" i="5"/>
  <c r="A28" i="5"/>
  <c r="A23" i="5"/>
  <c r="B22" i="5"/>
  <c r="B21" i="5"/>
  <c r="B20" i="5"/>
  <c r="B19" i="5"/>
  <c r="B18" i="5"/>
  <c r="B27" i="5"/>
  <c r="B26" i="5"/>
  <c r="B25" i="5"/>
  <c r="B24" i="5"/>
  <c r="B23" i="5"/>
  <c r="B17" i="5"/>
  <c r="B16" i="5"/>
  <c r="B15" i="5"/>
  <c r="B14" i="5"/>
  <c r="B13" i="5"/>
  <c r="C49" i="5" l="1"/>
  <c r="L13" i="5"/>
  <c r="C56" i="5"/>
  <c r="C58" i="5"/>
  <c r="D52" i="5"/>
  <c r="D53" i="5"/>
  <c r="D55" i="5"/>
  <c r="D56" i="5"/>
  <c r="D57" i="5"/>
  <c r="D58" i="5"/>
  <c r="C50" i="5"/>
  <c r="C51" i="5"/>
  <c r="C53" i="5"/>
  <c r="C55" i="5"/>
  <c r="C57" i="5"/>
  <c r="B44" i="5"/>
  <c r="E45" i="5"/>
  <c r="D50" i="5"/>
  <c r="C44" i="5"/>
  <c r="B45" i="5"/>
  <c r="F45" i="5"/>
  <c r="C52" i="5"/>
  <c r="D44" i="5"/>
  <c r="D51" i="5"/>
  <c r="B12" i="5" l="1"/>
  <c r="B11" i="5"/>
  <c r="B10" i="5"/>
  <c r="B9" i="5"/>
  <c r="B8" i="5"/>
  <c r="B7" i="5"/>
  <c r="A41" i="5" s="1"/>
  <c r="D41" i="5" s="1"/>
  <c r="B6" i="5"/>
  <c r="A40" i="5" s="1"/>
  <c r="D40" i="5" s="1"/>
  <c r="B5" i="5"/>
  <c r="A39" i="5" s="1"/>
  <c r="D39" i="5" s="1"/>
  <c r="B4" i="5"/>
  <c r="A38" i="5" s="1"/>
  <c r="D38" i="5" s="1"/>
  <c r="L3" i="5"/>
  <c r="H37" i="5"/>
  <c r="B3" i="5"/>
  <c r="A37" i="5" s="1"/>
  <c r="D37" i="5" s="1"/>
  <c r="J2" i="5"/>
  <c r="I2" i="5"/>
  <c r="H2" i="5"/>
  <c r="G2" i="5"/>
  <c r="F2" i="5"/>
  <c r="E2" i="5"/>
  <c r="D2" i="5"/>
  <c r="C2" i="5"/>
  <c r="B2" i="5"/>
  <c r="A2" i="5"/>
  <c r="D68" i="4"/>
  <c r="D67" i="4"/>
  <c r="D66" i="4"/>
  <c r="D65" i="4"/>
  <c r="D64" i="4"/>
  <c r="D63" i="4"/>
  <c r="Q25" i="4"/>
  <c r="P25" i="4"/>
  <c r="O25" i="4"/>
  <c r="N25" i="4"/>
  <c r="M25" i="4"/>
  <c r="Q24" i="4"/>
  <c r="P24" i="4"/>
  <c r="O24" i="4"/>
  <c r="N24" i="4"/>
  <c r="M24" i="4"/>
  <c r="Q23" i="4"/>
  <c r="P23" i="4"/>
  <c r="O23" i="4"/>
  <c r="N23" i="4"/>
  <c r="M23" i="4"/>
  <c r="Q22" i="4"/>
  <c r="P22" i="4"/>
  <c r="O22" i="4"/>
  <c r="N22" i="4"/>
  <c r="M22" i="4"/>
  <c r="Q21" i="4"/>
  <c r="P21" i="4"/>
  <c r="O21" i="4"/>
  <c r="N21" i="4"/>
  <c r="M21" i="4"/>
  <c r="Q20" i="4"/>
  <c r="P20" i="4"/>
  <c r="O20" i="4"/>
  <c r="N20" i="4"/>
  <c r="M20" i="4"/>
  <c r="Q19" i="4"/>
  <c r="P19" i="4"/>
  <c r="O19" i="4"/>
  <c r="N19" i="4"/>
  <c r="M19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O64" i="4" s="1"/>
  <c r="P10" i="4"/>
  <c r="N64" i="4" s="1"/>
  <c r="O10" i="4"/>
  <c r="M64" i="4" s="1"/>
  <c r="N10" i="4"/>
  <c r="L64" i="4" s="1"/>
  <c r="M10" i="4"/>
  <c r="K64" i="4" s="1"/>
  <c r="Q9" i="4"/>
  <c r="P9" i="4"/>
  <c r="O9" i="4"/>
  <c r="N9" i="4"/>
  <c r="M9" i="4"/>
  <c r="Q8" i="4"/>
  <c r="P8" i="4"/>
  <c r="O8" i="4"/>
  <c r="N8" i="4"/>
  <c r="M8" i="4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" i="4"/>
  <c r="P4" i="4"/>
  <c r="O4" i="4"/>
  <c r="N4" i="4"/>
  <c r="M4" i="4"/>
  <c r="Q3" i="4"/>
  <c r="P3" i="4"/>
  <c r="O3" i="4"/>
  <c r="N3" i="4"/>
  <c r="M3" i="4"/>
  <c r="L5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J64" i="4" s="1"/>
  <c r="L9" i="4"/>
  <c r="L8" i="4"/>
  <c r="L7" i="4"/>
  <c r="L6" i="4"/>
  <c r="R26" i="4"/>
  <c r="L4" i="4"/>
  <c r="L3" i="4"/>
  <c r="I261" i="3"/>
  <c r="I257" i="3"/>
  <c r="H261" i="3"/>
  <c r="H257" i="3"/>
  <c r="G261" i="3"/>
  <c r="G257" i="3"/>
  <c r="F261" i="3"/>
  <c r="F257" i="3"/>
  <c r="J257" i="3" s="1"/>
  <c r="J258" i="3" s="1"/>
  <c r="E261" i="3"/>
  <c r="E257" i="3"/>
  <c r="D257" i="3"/>
  <c r="D261" i="3"/>
  <c r="J261" i="3" s="1"/>
  <c r="J262" i="3" s="1"/>
  <c r="B40" i="5" l="1"/>
  <c r="E52" i="5"/>
  <c r="B39" i="5"/>
  <c r="E51" i="5"/>
  <c r="C37" i="5"/>
  <c r="F37" i="5" s="1"/>
  <c r="E54" i="5"/>
  <c r="C41" i="5"/>
  <c r="E58" i="5"/>
  <c r="B41" i="5"/>
  <c r="E53" i="5"/>
  <c r="C39" i="5"/>
  <c r="E56" i="5"/>
  <c r="C38" i="5"/>
  <c r="F38" i="5" s="1"/>
  <c r="E55" i="5"/>
  <c r="B37" i="5"/>
  <c r="E37" i="5" s="1"/>
  <c r="E49" i="5"/>
  <c r="B38" i="5"/>
  <c r="E50" i="5"/>
  <c r="C40" i="5"/>
  <c r="E57" i="5"/>
  <c r="H38" i="5"/>
  <c r="H40" i="5"/>
  <c r="H41" i="5"/>
  <c r="H39" i="5"/>
  <c r="J65" i="4"/>
  <c r="K65" i="4"/>
  <c r="O65" i="4"/>
  <c r="L66" i="4"/>
  <c r="J66" i="4"/>
  <c r="K63" i="4"/>
  <c r="O63" i="4"/>
  <c r="M63" i="4"/>
  <c r="J63" i="4"/>
  <c r="L65" i="4"/>
  <c r="M66" i="4"/>
  <c r="N66" i="4"/>
  <c r="L63" i="4"/>
  <c r="N67" i="4"/>
  <c r="M68" i="4"/>
  <c r="J67" i="4"/>
  <c r="M65" i="4"/>
  <c r="K67" i="4"/>
  <c r="O67" i="4"/>
  <c r="N68" i="4"/>
  <c r="M67" i="4"/>
  <c r="L68" i="4"/>
  <c r="E73" i="4"/>
  <c r="J68" i="4"/>
  <c r="N63" i="4"/>
  <c r="N65" i="4"/>
  <c r="K66" i="4"/>
  <c r="O66" i="4"/>
  <c r="L67" i="4"/>
  <c r="K68" i="4"/>
  <c r="O68" i="4"/>
  <c r="P26" i="4"/>
  <c r="O26" i="4"/>
  <c r="M26" i="4"/>
  <c r="Q26" i="4"/>
  <c r="N26" i="4"/>
  <c r="L26" i="4"/>
  <c r="F40" i="5" l="1"/>
  <c r="E41" i="5"/>
  <c r="F41" i="5"/>
  <c r="F39" i="5"/>
  <c r="E39" i="5"/>
  <c r="E40" i="5"/>
  <c r="E38" i="5"/>
  <c r="G38" i="5" s="1"/>
  <c r="E74" i="4"/>
  <c r="E75" i="4"/>
  <c r="E72" i="4"/>
  <c r="E77" i="4"/>
  <c r="E76" i="4"/>
  <c r="G40" i="5" l="1"/>
  <c r="G39" i="5"/>
  <c r="G41" i="5"/>
  <c r="I63" i="4"/>
  <c r="F67" i="4"/>
  <c r="D30" i="4"/>
  <c r="D51" i="4"/>
  <c r="F68" i="4"/>
  <c r="F66" i="4"/>
  <c r="D33" i="4"/>
  <c r="F63" i="4"/>
  <c r="G68" i="4"/>
  <c r="D39" i="4"/>
  <c r="D32" i="4"/>
  <c r="D46" i="4"/>
  <c r="D57" i="4"/>
  <c r="D53" i="4"/>
  <c r="G67" i="4"/>
  <c r="H68" i="4"/>
  <c r="G66" i="4"/>
  <c r="F64" i="4"/>
  <c r="H67" i="4"/>
  <c r="G65" i="4"/>
  <c r="H65" i="4"/>
  <c r="E65" i="4"/>
  <c r="H66" i="4"/>
  <c r="D40" i="4"/>
  <c r="D56" i="4"/>
  <c r="E68" i="4"/>
  <c r="D77" i="4" s="1"/>
  <c r="D31" i="4"/>
  <c r="F65" i="4"/>
  <c r="E63" i="4"/>
  <c r="G63" i="4"/>
  <c r="D52" i="4"/>
  <c r="H63" i="4"/>
  <c r="D45" i="4"/>
  <c r="G64" i="4"/>
  <c r="D36" i="4"/>
  <c r="D44" i="4"/>
  <c r="E66" i="4"/>
  <c r="D35" i="4"/>
  <c r="I68" i="4"/>
  <c r="E67" i="4"/>
  <c r="D49" i="4"/>
  <c r="I67" i="4"/>
  <c r="D58" i="4"/>
  <c r="E64" i="4"/>
  <c r="H64" i="4"/>
  <c r="D41" i="4"/>
  <c r="D50" i="4"/>
  <c r="I66" i="4"/>
  <c r="I65" i="4"/>
  <c r="D34" i="4"/>
  <c r="I64" i="4"/>
  <c r="D75" i="4" l="1"/>
  <c r="D72" i="4"/>
  <c r="D76" i="4"/>
  <c r="D74" i="4"/>
  <c r="D73" i="4"/>
</calcChain>
</file>

<file path=xl/sharedStrings.xml><?xml version="1.0" encoding="utf-8"?>
<sst xmlns="http://schemas.openxmlformats.org/spreadsheetml/2006/main" count="1164" uniqueCount="88">
  <si>
    <t>HIV care cascade</t>
  </si>
  <si>
    <t>Population</t>
  </si>
  <si>
    <t>Result</t>
  </si>
  <si>
    <t>Cascade stage</t>
  </si>
  <si>
    <t>Entire population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</si>
  <si>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</si>
  <si>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</si>
  <si>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</si>
  <si>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</si>
  <si>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</si>
  <si>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</si>
  <si>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</si>
  <si>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</si>
  <si>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</si>
  <si>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</si>
  <si>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unoptimized</t>
  </si>
  <si>
    <t>optimized</t>
  </si>
  <si>
    <t>All PLHIV</t>
  </si>
  <si>
    <t>Aware of their status</t>
  </si>
  <si>
    <t>Currently in care</t>
  </si>
  <si>
    <t>Currently treated</t>
  </si>
  <si>
    <t>Virally suppressed</t>
  </si>
  <si>
    <t>Extended HIV care cascade</t>
  </si>
  <si>
    <t>Baseine CD4 measured</t>
  </si>
  <si>
    <t>Ever in care</t>
  </si>
  <si>
    <t>num_diag</t>
  </si>
  <si>
    <t>Total (sum)</t>
  </si>
  <si>
    <t>lossprecd4</t>
  </si>
  <si>
    <t>Total (weighted average)</t>
  </si>
  <si>
    <t>lossprecare</t>
  </si>
  <si>
    <t>num_initiate</t>
  </si>
  <si>
    <t>losspreart</t>
  </si>
  <si>
    <t>trace</t>
  </si>
  <si>
    <t>lossart</t>
  </si>
  <si>
    <t>fail_rate</t>
  </si>
  <si>
    <t>Client-initiated clinic-based testing</t>
  </si>
  <si>
    <t>Quantity (on Jan 1)</t>
  </si>
  <si>
    <t>Spending ($/year)</t>
  </si>
  <si>
    <t>People covered (people/year)</t>
  </si>
  <si>
    <t>People eligible</t>
  </si>
  <si>
    <t>Proportion covered</t>
  </si>
  <si>
    <t>Provider-initiated testing</t>
  </si>
  <si>
    <t>Mobile testing</t>
  </si>
  <si>
    <t>Door-to-door testing</t>
  </si>
  <si>
    <t>Workplace testing</t>
  </si>
  <si>
    <t>Youth-friendly  SRH testing</t>
  </si>
  <si>
    <t>Self-testing</t>
  </si>
  <si>
    <t>CD4 testing</t>
  </si>
  <si>
    <t>Community support - link to care</t>
  </si>
  <si>
    <t>Additional education (prof)</t>
  </si>
  <si>
    <t>Additional education (lay)</t>
  </si>
  <si>
    <t>Classic ART initiation</t>
  </si>
  <si>
    <t>Fast-track ART initiation</t>
  </si>
  <si>
    <t>Same day ART initiation</t>
  </si>
  <si>
    <t>Community support - adherence</t>
  </si>
  <si>
    <t>WhatsApp messaging - adherence</t>
  </si>
  <si>
    <t>Tracing of ART clients</t>
  </si>
  <si>
    <t>Enhanced adherence (prof)</t>
  </si>
  <si>
    <t>Enhanced adherence (lay)</t>
  </si>
  <si>
    <t>Facility-based ART dispensing</t>
  </si>
  <si>
    <t>Decentralized delivery</t>
  </si>
  <si>
    <t>Adherence clubs</t>
  </si>
  <si>
    <t>PMTCT</t>
  </si>
  <si>
    <t>Testing</t>
  </si>
  <si>
    <t>CD4</t>
  </si>
  <si>
    <t>Linkage</t>
  </si>
  <si>
    <t>Initiation</t>
  </si>
  <si>
    <t>Adherence</t>
  </si>
  <si>
    <t>Dispensing</t>
  </si>
  <si>
    <t>TOTAL</t>
  </si>
  <si>
    <t>Baseline</t>
  </si>
  <si>
    <t>Optimal</t>
  </si>
  <si>
    <t>WhatsApp messaging</t>
  </si>
  <si>
    <t>Community support</t>
  </si>
  <si>
    <t>Client-initiated</t>
  </si>
  <si>
    <t>Provider-initiated</t>
  </si>
  <si>
    <t>Mobile</t>
  </si>
  <si>
    <t>Door-to-door</t>
  </si>
  <si>
    <t>Workplace</t>
  </si>
  <si>
    <t>Youth-friendly SRH</t>
  </si>
  <si>
    <t>Males</t>
  </si>
  <si>
    <t>Females</t>
  </si>
  <si>
    <t>Overall</t>
  </si>
  <si>
    <t>D</t>
  </si>
  <si>
    <t>default</t>
  </si>
  <si>
    <t>Optimal (given resource &amp; other contraints)</t>
  </si>
  <si>
    <t>Optimal (given resource/other contraints)</t>
  </si>
  <si>
    <t>Optimal (given resource/other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</si>
</sst>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\ _k_r_._-;\-* #,##0\ _k_r_._-;_-* &quot;-&quot;??\ _k_r_.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0" fontId="4" fillId="0" borderId="0" xfId="0" applyFont="1"/>
    <xf numFmtId="1" fontId="0" fillId="0" borderId="0" xfId="0" applyNumberFormat="1"/>
    <xf numFmtId="165" fontId="1" fillId="0" borderId="0" xfId="1" applyNumberFormat="1" applyFont="1"/>
    <xf numFmtId="0" fontId="1" fillId="0" borderId="0" xfId="0" applyFont="1"/>
    <xf numFmtId="9" fontId="0" fillId="0" borderId="0" xfId="2" applyFont="1"/>
    <xf numFmtId="9" fontId="0" fillId="0" borderId="0" xfId="0" applyNumberFormat="1"/>
    <xf numFmtId="0" fontId="0" fillId="0" borderId="2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B361FF"/>
      <color rgb="FFA8E3FF"/>
      <color rgb="FF5799F2"/>
      <color rgb="FF0650E5"/>
      <color rgb="FFFFA8BE"/>
      <color rgb="FFDC829B"/>
      <color rgb="FFBA5C79"/>
      <color rgb="FF975656"/>
      <color rgb="FF751034"/>
      <color rgb="FFE8A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0134100131681"/>
          <c:y val="2.9643896607164943E-2"/>
          <c:w val="0.49311149928784498"/>
          <c:h val="0.34674724821700953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data'!$E$49:$E$53</c:f>
              <c:numCache>
                <c:formatCode>0%</c:formatCode>
                <c:ptCount val="5"/>
                <c:pt idx="0">
                  <c:v>1</c:v>
                </c:pt>
                <c:pt idx="1">
                  <c:v>0.97493900011712253</c:v>
                </c:pt>
                <c:pt idx="2">
                  <c:v>0.65191172874901093</c:v>
                </c:pt>
                <c:pt idx="3">
                  <c:v>0.6497204150548247</c:v>
                </c:pt>
                <c:pt idx="4">
                  <c:v>0.57354390730087135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5-CE4F-97DA-FC73DBCC11E0}"/>
            </c:ext>
          </c:extLst>
        </c:ser>
        <c:ser>
          <c:idx val="1"/>
          <c:order val="1"/>
          <c:tx>
            <c:strRef>
              <c:f>'Processed cascade data'!$A$54</c:f>
              <c:strCache>
                <c:ptCount val="1"/>
                <c:pt idx="0">
                  <c:v>Optimal (given resource/other constraints)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data'!$E$54:$E$58</c:f>
              <c:numCache>
                <c:formatCode>0%</c:formatCode>
                <c:ptCount val="5"/>
                <c:pt idx="0">
                  <c:v>1</c:v>
                </c:pt>
                <c:pt idx="1">
                  <c:v>0.99207904849710704</c:v>
                </c:pt>
                <c:pt idx="2">
                  <c:v>0.75238660008656277</c:v>
                </c:pt>
                <c:pt idx="3">
                  <c:v>0.75125541978912092</c:v>
                </c:pt>
                <c:pt idx="4">
                  <c:v>0.69832719253890341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5-CE4F-97DA-FC73DBCC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62399"/>
        <c:axId val="857255807"/>
      </c:barChart>
      <c:catAx>
        <c:axId val="8933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57255807"/>
        <c:crosses val="autoZero"/>
        <c:auto val="1"/>
        <c:lblAlgn val="ctr"/>
        <c:lblOffset val="100"/>
        <c:noMultiLvlLbl val="0"/>
      </c:catAx>
      <c:valAx>
        <c:axId val="857255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New Tai Lue" panose="020B0502040204020203" pitchFamily="34" charset="0"/>
                    <a:ea typeface="+mn-ea"/>
                    <a:cs typeface="Microsoft New Tai Lue" panose="020B0502040204020203" pitchFamily="34" charset="0"/>
                  </a:defRPr>
                </a:pPr>
                <a:r>
                  <a:rPr lang="en-US" sz="1400">
                    <a:latin typeface="Microsoft New Tai Lue" panose="020B0502040204020203" pitchFamily="34" charset="0"/>
                    <a:cs typeface="Microsoft New Tai Lue" panose="020B0502040204020203" pitchFamily="34" charset="0"/>
                  </a:rPr>
                  <a:t>Percentage of all PLHIV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New Tai Lue" panose="020B0502040204020203" pitchFamily="34" charset="0"/>
                  <a:ea typeface="+mn-ea"/>
                  <a:cs typeface="Microsoft New Tai Lue" panose="020B0502040204020203" pitchFamily="34" charset="0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933623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11779339747428"/>
          <c:y val="3.1413540166905424E-2"/>
          <c:w val="0.34308661734364382"/>
          <c:h val="6.7252902176908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0134100131681"/>
          <c:y val="2.9643896607164943E-2"/>
          <c:w val="0.49311149928784498"/>
          <c:h val="0.34674724821700953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data'!$C$49:$C$53</c:f>
              <c:numCache>
                <c:formatCode>0%</c:formatCode>
                <c:ptCount val="5"/>
                <c:pt idx="0">
                  <c:v>1</c:v>
                </c:pt>
                <c:pt idx="1">
                  <c:v>0.96867795739648255</c:v>
                </c:pt>
                <c:pt idx="2">
                  <c:v>0.60070207449373914</c:v>
                </c:pt>
                <c:pt idx="3">
                  <c:v>0.59817025717391414</c:v>
                </c:pt>
                <c:pt idx="4">
                  <c:v>0.52146051117130165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A-D447-B19B-D23B599485D1}"/>
            </c:ext>
          </c:extLst>
        </c:ser>
        <c:ser>
          <c:idx val="1"/>
          <c:order val="1"/>
          <c:tx>
            <c:v>Optimal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data'!$C$54:$C$58</c:f>
              <c:numCache>
                <c:formatCode>0%</c:formatCode>
                <c:ptCount val="5"/>
                <c:pt idx="0">
                  <c:v>1</c:v>
                </c:pt>
                <c:pt idx="1">
                  <c:v>0.99090404210625693</c:v>
                </c:pt>
                <c:pt idx="2">
                  <c:v>0.70870320119219521</c:v>
                </c:pt>
                <c:pt idx="3">
                  <c:v>0.70740550697575855</c:v>
                </c:pt>
                <c:pt idx="4">
                  <c:v>0.649980004865089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A-D447-B19B-D23B5994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62399"/>
        <c:axId val="857255807"/>
      </c:barChart>
      <c:catAx>
        <c:axId val="8933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57255807"/>
        <c:crosses val="autoZero"/>
        <c:auto val="1"/>
        <c:lblAlgn val="ctr"/>
        <c:lblOffset val="100"/>
        <c:noMultiLvlLbl val="0"/>
      </c:catAx>
      <c:valAx>
        <c:axId val="857255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New Tai Lue" panose="020B0502040204020203" pitchFamily="34" charset="0"/>
                    <a:ea typeface="+mn-ea"/>
                    <a:cs typeface="Microsoft New Tai Lue" panose="020B0502040204020203" pitchFamily="34" charset="0"/>
                  </a:defRPr>
                </a:pPr>
                <a:r>
                  <a:rPr lang="en-US" sz="1400">
                    <a:latin typeface="Microsoft New Tai Lue" panose="020B0502040204020203" pitchFamily="34" charset="0"/>
                    <a:cs typeface="Microsoft New Tai Lue" panose="020B0502040204020203" pitchFamily="34" charset="0"/>
                  </a:rPr>
                  <a:t>Percentage of male PLHIV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New Tai Lue" panose="020B0502040204020203" pitchFamily="34" charset="0"/>
                  <a:ea typeface="+mn-ea"/>
                  <a:cs typeface="Microsoft New Tai Lue" panose="020B0502040204020203" pitchFamily="34" charset="0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933623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56940152105564"/>
          <c:y val="3.1413612565445025E-2"/>
          <c:w val="0.21770078740157481"/>
          <c:h val="5.052743537947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0134100131681"/>
          <c:y val="2.9643896607164943E-2"/>
          <c:w val="0.49311149928784498"/>
          <c:h val="0.34674724821700953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data'!$D$49:$D$53</c:f>
              <c:numCache>
                <c:formatCode>0%</c:formatCode>
                <c:ptCount val="5"/>
                <c:pt idx="0">
                  <c:v>1</c:v>
                </c:pt>
                <c:pt idx="1">
                  <c:v>0.9787047957591708</c:v>
                </c:pt>
                <c:pt idx="2">
                  <c:v>0.68271252366925639</c:v>
                </c:pt>
                <c:pt idx="3">
                  <c:v>0.68072601085676765</c:v>
                </c:pt>
                <c:pt idx="4">
                  <c:v>0.60487022704011562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BC4E-998E-C24E3759BBB1}"/>
            </c:ext>
          </c:extLst>
        </c:ser>
        <c:ser>
          <c:idx val="1"/>
          <c:order val="1"/>
          <c:tx>
            <c:v>Optimal</c:v>
          </c:tx>
          <c:spPr>
            <a:solidFill>
              <a:srgbClr val="B361FF"/>
            </a:solidFill>
            <a:ln>
              <a:noFill/>
            </a:ln>
            <a:effectLst/>
          </c:spPr>
          <c:invertIfNegative val="0"/>
          <c:cat>
            <c:strRef>
              <c:f>'Processed cascade data'!$B$54:$B$58</c:f>
              <c:strCache>
                <c:ptCount val="5"/>
                <c:pt idx="0">
                  <c:v>All PLHIV</c:v>
                </c:pt>
                <c:pt idx="1">
                  <c:v>Aware of their status</c:v>
                </c:pt>
                <c:pt idx="2">
                  <c:v>Currently in care</c:v>
                </c:pt>
                <c:pt idx="3">
                  <c:v>Currently treated</c:v>
                </c:pt>
                <c:pt idx="4">
                  <c:v>Virally suppressed</c:v>
                </c:pt>
              </c:strCache>
            </c:strRef>
          </c:cat>
          <c:val>
            <c:numRef>
              <c:f>'Processed cascade data'!$D$54:$D$58</c:f>
              <c:numCache>
                <c:formatCode>0%</c:formatCode>
                <c:ptCount val="5"/>
                <c:pt idx="0">
                  <c:v>1</c:v>
                </c:pt>
                <c:pt idx="1">
                  <c:v>0.99278182536965287</c:v>
                </c:pt>
                <c:pt idx="2">
                  <c:v>0.77851384730514772</c:v>
                </c:pt>
                <c:pt idx="3">
                  <c:v>0.77748225976918983</c:v>
                </c:pt>
                <c:pt idx="4">
                  <c:v>0.72724387385602351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BC4E-998E-C24E3759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62399"/>
        <c:axId val="857255807"/>
      </c:barChart>
      <c:catAx>
        <c:axId val="8933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57255807"/>
        <c:crosses val="autoZero"/>
        <c:auto val="1"/>
        <c:lblAlgn val="ctr"/>
        <c:lblOffset val="100"/>
        <c:noMultiLvlLbl val="0"/>
      </c:catAx>
      <c:valAx>
        <c:axId val="857255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New Tai Lue" panose="020B0502040204020203" pitchFamily="34" charset="0"/>
                    <a:ea typeface="+mn-ea"/>
                    <a:cs typeface="Microsoft New Tai Lue" panose="020B0502040204020203" pitchFamily="34" charset="0"/>
                  </a:defRPr>
                </a:pPr>
                <a:r>
                  <a:rPr lang="en-US" sz="1400">
                    <a:latin typeface="Microsoft New Tai Lue" panose="020B0502040204020203" pitchFamily="34" charset="0"/>
                    <a:cs typeface="Microsoft New Tai Lue" panose="020B0502040204020203" pitchFamily="34" charset="0"/>
                  </a:rPr>
                  <a:t>Percentage of female PLHIV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crosoft New Tai Lue" panose="020B0502040204020203" pitchFamily="34" charset="0"/>
                  <a:ea typeface="+mn-ea"/>
                  <a:cs typeface="Microsoft New Tai Lue" panose="020B0502040204020203" pitchFamily="34" charset="0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9336239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1240493402488"/>
          <c:y val="3.3507853403141365E-2"/>
          <c:w val="0.21770078740157481"/>
          <c:h val="5.052743537947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data'!$C$72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data'!$D$72:$E$72</c:f>
              <c:numCache>
                <c:formatCode>_-* #.##0\ _k_r_._-;\-* #.##0\ _k_r_._-;_-* "-"??\ _k_r_._-;_-@_-</c:formatCode>
                <c:ptCount val="2"/>
                <c:pt idx="0">
                  <c:v>70218524.056841135</c:v>
                </c:pt>
                <c:pt idx="1">
                  <c:v>43580558.069579251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D-A04F-AFDD-1DB73A45324E}"/>
            </c:ext>
          </c:extLst>
        </c:ser>
        <c:ser>
          <c:idx val="1"/>
          <c:order val="1"/>
          <c:tx>
            <c:strRef>
              <c:f>'Processed programs data'!$C$73</c:f>
              <c:strCache>
                <c:ptCount val="1"/>
                <c:pt idx="0">
                  <c:v>CD4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data'!$D$73:$E$73</c:f>
              <c:numCache>
                <c:formatCode>_-* #.##0\ _k_r_._-;\-* #.##0\ _k_r_._-;_-* "-"??\ _k_r_._-;_-@_-</c:formatCode>
                <c:ptCount val="2"/>
                <c:pt idx="0">
                  <c:v>4605691.4075083751</c:v>
                </c:pt>
                <c:pt idx="1">
                  <c:v>4373757.593552703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D-A04F-AFDD-1DB73A45324E}"/>
            </c:ext>
          </c:extLst>
        </c:ser>
        <c:ser>
          <c:idx val="2"/>
          <c:order val="2"/>
          <c:tx>
            <c:strRef>
              <c:f>'Processed programs data'!$C$74</c:f>
              <c:strCache>
                <c:ptCount val="1"/>
                <c:pt idx="0">
                  <c:v>Linkage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data'!$D$74:$E$74</c:f>
              <c:numCache>
                <c:formatCode>_-* #.##0\ _k_r_._-;\-* #.##0\ _k_r_._-;_-* "-"??\ _k_r_._-;_-@_-</c:formatCode>
                <c:ptCount val="2"/>
                <c:pt idx="0">
                  <c:v>689085.69139208819</c:v>
                </c:pt>
                <c:pt idx="1">
                  <c:v>6116780.2063957676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D-A04F-AFDD-1DB73A45324E}"/>
            </c:ext>
          </c:extLst>
        </c:ser>
        <c:ser>
          <c:idx val="3"/>
          <c:order val="3"/>
          <c:tx>
            <c:strRef>
              <c:f>'Processed programs data'!$C$75</c:f>
              <c:strCache>
                <c:ptCount val="1"/>
                <c:pt idx="0">
                  <c:v>Initiation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data'!$D$75:$E$75</c:f>
              <c:numCache>
                <c:formatCode>_-* #.##0\ _k_r_._-;\-* #.##0\ _k_r_._-;_-* "-"??\ _k_r_._-;_-@_-</c:formatCode>
                <c:ptCount val="2"/>
                <c:pt idx="0">
                  <c:v>2342626.1477729739</c:v>
                </c:pt>
                <c:pt idx="1">
                  <c:v>2590884.9215263017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D-A04F-AFDD-1DB73A45324E}"/>
            </c:ext>
          </c:extLst>
        </c:ser>
        <c:ser>
          <c:idx val="4"/>
          <c:order val="4"/>
          <c:tx>
            <c:strRef>
              <c:f>'Processed programs data'!$C$76</c:f>
              <c:strCache>
                <c:ptCount val="1"/>
                <c:pt idx="0">
                  <c:v>Adherence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data'!$D$76:$E$76</c:f>
              <c:numCache>
                <c:formatCode>_-* #.##0\ _k_r_._-;\-* #.##0\ _k_r_._-;_-* "-"??\ _k_r_._-;_-@_-</c:formatCode>
                <c:ptCount val="2"/>
                <c:pt idx="0">
                  <c:v>3634545.3470176361</c:v>
                </c:pt>
                <c:pt idx="1">
                  <c:v>86451670.905433819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D-A04F-AFDD-1DB73A45324E}"/>
            </c:ext>
          </c:extLst>
        </c:ser>
        <c:ser>
          <c:idx val="5"/>
          <c:order val="5"/>
          <c:tx>
            <c:strRef>
              <c:f>'Processed programs data'!$C$77</c:f>
              <c:strCache>
                <c:ptCount val="1"/>
                <c:pt idx="0">
                  <c:v>Dispensing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'Processed programs data'!$D$71:$E$71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data'!$D$77:$E$77</c:f>
              <c:numCache>
                <c:formatCode>_-* #.##0\ _k_r_._-;\-* #.##0\ _k_r_._-;_-* "-"??\ _k_r_._-;_-@_-</c:formatCode>
                <c:ptCount val="2"/>
                <c:pt idx="0">
                  <c:v>356694186.52179378</c:v>
                </c:pt>
                <c:pt idx="1">
                  <c:v>297281140.30351216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ED-A04F-AFDD-1DB73A45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86245693090025166"/>
          <c:w val="0.54896977478185582"/>
          <c:h val="0.13754306909974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data'!$C$30</c:f>
              <c:strCache>
                <c:ptCount val="1"/>
                <c:pt idx="0">
                  <c:v>Client-initiated</c:v>
                </c:pt>
              </c:strCache>
            </c:strRef>
          </c:tx>
          <c:spPr>
            <a:solidFill>
              <a:srgbClr val="375A30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data'!$D$30:$E$30</c:f>
              <c:numCache>
                <c:formatCode>_-* #.##0\ _k_r_._-;\-* #.##0\ _k_r_._-;_-* "-"??\ _k_r_._-;_-@_-</c:formatCode>
                <c:ptCount val="2"/>
                <c:pt idx="0">
                  <c:v>63133072.045746878</c:v>
                </c:pt>
                <c:pt idx="1">
                  <c:v>1036353.9686105233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0448-AC90-344425C04761}"/>
            </c:ext>
          </c:extLst>
        </c:ser>
        <c:ser>
          <c:idx val="1"/>
          <c:order val="1"/>
          <c:tx>
            <c:strRef>
              <c:f>'Processed programs data'!$C$31</c:f>
              <c:strCache>
                <c:ptCount val="1"/>
                <c:pt idx="0">
                  <c:v>Provider-initiated</c:v>
                </c:pt>
              </c:strCache>
            </c:strRef>
          </c:tx>
          <c:spPr>
            <a:solidFill>
              <a:srgbClr val="4D7338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data'!$D$31:$E$31</c:f>
              <c:numCache>
                <c:formatCode>_-* #.##0\ _k_r_._-;\-* #.##0\ _k_r_._-;_-* "-"??\ _k_r_._-;_-@_-</c:formatCode>
                <c:ptCount val="2"/>
                <c:pt idx="0">
                  <c:v>2317024.6286293827</c:v>
                </c:pt>
                <c:pt idx="1">
                  <c:v>2708303.3349392656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4-0448-AC90-344425C04761}"/>
            </c:ext>
          </c:extLst>
        </c:ser>
        <c:ser>
          <c:idx val="2"/>
          <c:order val="2"/>
          <c:tx>
            <c:strRef>
              <c:f>'Processed programs data'!$C$32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rgbClr val="648D40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data'!$D$32:$E$32</c:f>
              <c:numCache>
                <c:formatCode>_-* #.##0\ _k_r_._-;\-* #.##0\ _k_r_._-;_-* "-"??\ _k_r_._-;_-@_-</c:formatCode>
                <c:ptCount val="2"/>
                <c:pt idx="0">
                  <c:v>2292368.4416168784</c:v>
                </c:pt>
                <c:pt idx="1">
                  <c:v>1301726.6276422355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4-0448-AC90-344425C04761}"/>
            </c:ext>
          </c:extLst>
        </c:ser>
        <c:ser>
          <c:idx val="3"/>
          <c:order val="3"/>
          <c:tx>
            <c:strRef>
              <c:f>'Processed programs data'!$C$33</c:f>
              <c:strCache>
                <c:ptCount val="1"/>
                <c:pt idx="0">
                  <c:v>Door-to-door</c:v>
                </c:pt>
              </c:strCache>
            </c:strRef>
          </c:tx>
          <c:spPr>
            <a:solidFill>
              <a:srgbClr val="7BA649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data'!$D$33:$E$33</c:f>
              <c:numCache>
                <c:formatCode>_-* #.##0\ _k_r_._-;\-* #.##0\ _k_r_._-;_-* "-"??\ _k_r_._-;_-@_-</c:formatCode>
                <c:ptCount val="2"/>
                <c:pt idx="0">
                  <c:v>1692304.2751986529</c:v>
                </c:pt>
                <c:pt idx="1">
                  <c:v>31077910.080648817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4-0448-AC90-344425C04761}"/>
            </c:ext>
          </c:extLst>
        </c:ser>
        <c:ser>
          <c:idx val="4"/>
          <c:order val="4"/>
          <c:tx>
            <c:strRef>
              <c:f>'Processed programs data'!$C$34</c:f>
              <c:strCache>
                <c:ptCount val="1"/>
                <c:pt idx="0">
                  <c:v>Workplace</c:v>
                </c:pt>
              </c:strCache>
            </c:strRef>
          </c:tx>
          <c:spPr>
            <a:solidFill>
              <a:srgbClr val="91C051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data'!$D$34:$E$34</c:f>
              <c:numCache>
                <c:formatCode>_-* #.##0\ _k_r_._-;\-* #.##0\ _k_r_._-;_-* "-"??\ _k_r_._-;_-@_-</c:formatCode>
                <c:ptCount val="2"/>
                <c:pt idx="0">
                  <c:v>793455.66363995604</c:v>
                </c:pt>
                <c:pt idx="1">
                  <c:v>10046952.34196711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4-0448-AC90-344425C04761}"/>
            </c:ext>
          </c:extLst>
        </c:ser>
        <c:ser>
          <c:idx val="5"/>
          <c:order val="5"/>
          <c:tx>
            <c:strRef>
              <c:f>'Processed programs data'!$C$35</c:f>
              <c:strCache>
                <c:ptCount val="1"/>
                <c:pt idx="0">
                  <c:v>Youth-friendly SRH</c:v>
                </c:pt>
              </c:strCache>
            </c:strRef>
          </c:tx>
          <c:spPr>
            <a:solidFill>
              <a:srgbClr val="A8D959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data'!$D$35:$E$35</c:f>
              <c:numCache>
                <c:formatCode>_-* #.##0\ _k_r_._-;\-* #.##0\ _k_r_._-;_-* "-"??\ _k_r_._-;_-@_-</c:formatCode>
                <c:ptCount val="2"/>
                <c:pt idx="0">
                  <c:v>848338.65171305905</c:v>
                </c:pt>
                <c:pt idx="1">
                  <c:v>1084427.1519184858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64-0448-AC90-344425C04761}"/>
            </c:ext>
          </c:extLst>
        </c:ser>
        <c:ser>
          <c:idx val="6"/>
          <c:order val="6"/>
          <c:tx>
            <c:strRef>
              <c:f>'Processed programs data'!$C$36</c:f>
              <c:strCache>
                <c:ptCount val="1"/>
                <c:pt idx="0">
                  <c:v>Self-testing</c:v>
                </c:pt>
              </c:strCache>
            </c:strRef>
          </c:tx>
          <c:spPr>
            <a:solidFill>
              <a:srgbClr val="BFF362"/>
            </a:solidFill>
            <a:ln>
              <a:noFill/>
            </a:ln>
            <a:effectLst/>
          </c:spPr>
          <c:invertIfNegative val="0"/>
          <c:cat>
            <c:strRef>
              <c:f>'Processed programs data'!$D$29:$E$29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data'!$D$36:$E$36</c:f>
              <c:numCache>
                <c:formatCode>_-* #.##0\ _k_r_._-;\-* #.##0\ _k_r_._-;_-* "-"??\ _k_r_._-;_-@_-</c:formatCode>
                <c:ptCount val="2"/>
                <c:pt idx="0">
                  <c:v>1002601.2656645837</c:v>
                </c:pt>
                <c:pt idx="1">
                  <c:v>3354400.2288340386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64-0448-AC90-344425C0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82402996188834554"/>
          <c:w val="0.76040087615483531"/>
          <c:h val="0.17479891531798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data'!$C$39</c:f>
              <c:strCache>
                <c:ptCount val="1"/>
                <c:pt idx="0">
                  <c:v>Community support - link to care</c:v>
                </c:pt>
              </c:strCache>
            </c:strRef>
          </c:tx>
          <c:spPr>
            <a:solidFill>
              <a:srgbClr val="FF9F1A"/>
            </a:solidFill>
            <a:ln>
              <a:noFill/>
            </a:ln>
            <a:effectLst/>
          </c:spPr>
          <c:invertIfNegative val="0"/>
          <c:cat>
            <c:strRef>
              <c:f>'Processed programs data'!$D$38:$E$38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data'!$D$39:$E$39</c:f>
              <c:numCache>
                <c:formatCode>_-* #.##0\ _k_r_._-;\-* #.##0\ _k_r_._-;_-* "-"??\ _k_r_._-;_-@_-</c:formatCode>
                <c:ptCount val="2"/>
                <c:pt idx="0">
                  <c:v>403992.50925745256</c:v>
                </c:pt>
                <c:pt idx="1">
                  <c:v>3722053.0959727084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6-A440-A361-87591E437205}"/>
            </c:ext>
          </c:extLst>
        </c:ser>
        <c:ser>
          <c:idx val="1"/>
          <c:order val="1"/>
          <c:tx>
            <c:strRef>
              <c:f>'Processed programs data'!$C$40</c:f>
              <c:strCache>
                <c:ptCount val="1"/>
                <c:pt idx="0">
                  <c:v>Additional education (prof)</c:v>
                </c:pt>
              </c:strCache>
            </c:strRef>
          </c:tx>
          <c:spPr>
            <a:solidFill>
              <a:srgbClr val="FFC661"/>
            </a:solidFill>
            <a:ln>
              <a:noFill/>
            </a:ln>
            <a:effectLst/>
          </c:spPr>
          <c:invertIfNegative val="0"/>
          <c:cat>
            <c:strRef>
              <c:f>'Processed programs data'!$D$38:$E$38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data'!$D$40:$E$40</c:f>
              <c:numCache>
                <c:formatCode>_-* #.##0\ _k_r_._-;\-* #.##0\ _k_r_._-;_-* "-"??\ _k_r_._-;_-@_-</c:formatCode>
                <c:ptCount val="2"/>
                <c:pt idx="0">
                  <c:v>266528.9749258685</c:v>
                </c:pt>
                <c:pt idx="1">
                  <c:v>1036353.9686105221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6-A440-A361-87591E437205}"/>
            </c:ext>
          </c:extLst>
        </c:ser>
        <c:ser>
          <c:idx val="2"/>
          <c:order val="2"/>
          <c:tx>
            <c:strRef>
              <c:f>'Processed programs data'!$C$41</c:f>
              <c:strCache>
                <c:ptCount val="1"/>
                <c:pt idx="0">
                  <c:v>Additional education (lay)</c:v>
                </c:pt>
              </c:strCache>
            </c:strRef>
          </c:tx>
          <c:spPr>
            <a:solidFill>
              <a:srgbClr val="FFEDA8"/>
            </a:solidFill>
            <a:ln>
              <a:noFill/>
            </a:ln>
            <a:effectLst/>
          </c:spPr>
          <c:invertIfNegative val="0"/>
          <c:cat>
            <c:strRef>
              <c:f>'Processed programs data'!$D$38:$E$38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data'!$D$41:$E$41</c:f>
              <c:numCache>
                <c:formatCode>_-* #.##0\ _k_r_._-;\-* #.##0\ _k_r_._-;_-* "-"??\ _k_r_._-;_-@_-</c:formatCode>
                <c:ptCount val="2"/>
                <c:pt idx="0">
                  <c:v>18564.207208766969</c:v>
                </c:pt>
                <c:pt idx="1">
                  <c:v>1177171.8679951183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6-A440-A361-87591E43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82402996188834554"/>
          <c:w val="0.54896977478185582"/>
          <c:h val="0.17597003811165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data'!$C$44</c:f>
              <c:strCache>
                <c:ptCount val="1"/>
                <c:pt idx="0">
                  <c:v>Classic ART initiation</c:v>
                </c:pt>
              </c:strCache>
            </c:strRef>
          </c:tx>
          <c:spPr>
            <a:solidFill>
              <a:srgbClr val="7F1AFF"/>
            </a:solidFill>
            <a:ln>
              <a:noFill/>
            </a:ln>
            <a:effectLst/>
          </c:spPr>
          <c:invertIfNegative val="0"/>
          <c:cat>
            <c:strRef>
              <c:f>'Processed programs data'!$D$43:$E$43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data'!$D$44:$E$44</c:f>
              <c:numCache>
                <c:formatCode>_-* #.##0\ _k_r_._-;\-* #.##0\ _k_r_._-;_-* "-"??\ _k_r_._-;_-@_-</c:formatCode>
                <c:ptCount val="2"/>
                <c:pt idx="0">
                  <c:v>1796308.0499149745</c:v>
                </c:pt>
                <c:pt idx="1">
                  <c:v>1036353.968610523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204D-8C69-3E643B1FDAF6}"/>
            </c:ext>
          </c:extLst>
        </c:ser>
        <c:ser>
          <c:idx val="1"/>
          <c:order val="1"/>
          <c:tx>
            <c:strRef>
              <c:f>'Processed programs data'!$C$45</c:f>
              <c:strCache>
                <c:ptCount val="1"/>
                <c:pt idx="0">
                  <c:v>Fast-track ART initiation</c:v>
                </c:pt>
              </c:strCache>
            </c:strRef>
          </c:tx>
          <c:spPr>
            <a:solidFill>
              <a:srgbClr val="B361FF"/>
            </a:solidFill>
            <a:ln>
              <a:noFill/>
            </a:ln>
            <a:effectLst/>
          </c:spPr>
          <c:invertIfNegative val="0"/>
          <c:cat>
            <c:strRef>
              <c:f>'Processed programs data'!$D$43:$E$43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data'!$D$45:$E$45</c:f>
              <c:numCache>
                <c:formatCode>_-* #.##0\ _k_r_._-;\-* #.##0\ _k_r_._-;_-* "-"??\ _k_r_._-;_-@_-</c:formatCode>
                <c:ptCount val="2"/>
                <c:pt idx="0">
                  <c:v>433606.83980477118</c:v>
                </c:pt>
                <c:pt idx="1">
                  <c:v>1036353.9686105212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7-204D-8C69-3E643B1FDAF6}"/>
            </c:ext>
          </c:extLst>
        </c:ser>
        <c:ser>
          <c:idx val="2"/>
          <c:order val="2"/>
          <c:tx>
            <c:strRef>
              <c:f>'Processed programs data'!$C$46</c:f>
              <c:strCache>
                <c:ptCount val="1"/>
                <c:pt idx="0">
                  <c:v>Same day ART initiation</c:v>
                </c:pt>
              </c:strCache>
            </c:strRef>
          </c:tx>
          <c:spPr>
            <a:solidFill>
              <a:srgbClr val="E8A8FF"/>
            </a:solidFill>
            <a:ln>
              <a:noFill/>
            </a:ln>
            <a:effectLst/>
          </c:spPr>
          <c:invertIfNegative val="0"/>
          <c:cat>
            <c:strRef>
              <c:f>'Processed programs data'!$D$43:$E$43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data'!$D$46:$E$46</c:f>
              <c:numCache>
                <c:formatCode>_-* #.##0\ _k_r_._-;\-* #.##0\ _k_r_._-;_-* "-"??\ _k_r_._-;_-@_-</c:formatCode>
                <c:ptCount val="2"/>
                <c:pt idx="0">
                  <c:v>112711.25805322798</c:v>
                </c:pt>
                <c:pt idx="1">
                  <c:v>1036353.9686105173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7-204D-8C69-3E643B1F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82402996188834554"/>
          <c:w val="0.54896977478185582"/>
          <c:h val="0.17597003811165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data'!$C$49</c:f>
              <c:strCache>
                <c:ptCount val="1"/>
                <c:pt idx="0">
                  <c:v>Community support</c:v>
                </c:pt>
              </c:strCache>
            </c:strRef>
          </c:tx>
          <c:spPr>
            <a:solidFill>
              <a:srgbClr val="751034"/>
            </a:solidFill>
            <a:ln>
              <a:noFill/>
            </a:ln>
            <a:effectLst/>
          </c:spPr>
          <c:invertIfNegative val="0"/>
          <c:cat>
            <c:strRef>
              <c:f>'Processed programs data'!$D$48:$E$48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data'!$D$49:$E$49</c:f>
              <c:numCache>
                <c:formatCode>_-* #.##0\ _k_r_._-;\-* #.##0\ _k_r_._-;_-* "-"??\ _k_r_._-;_-@_-</c:formatCode>
                <c:ptCount val="2"/>
                <c:pt idx="0">
                  <c:v>1049141.5598398056</c:v>
                </c:pt>
                <c:pt idx="1">
                  <c:v>1036353.9686105202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B-B446-BE4C-E3FEA427CA4E}"/>
            </c:ext>
          </c:extLst>
        </c:ser>
        <c:ser>
          <c:idx val="1"/>
          <c:order val="1"/>
          <c:tx>
            <c:strRef>
              <c:f>'Processed programs data'!$C$50</c:f>
              <c:strCache>
                <c:ptCount val="1"/>
                <c:pt idx="0">
                  <c:v>WhatsApp messaging</c:v>
                </c:pt>
              </c:strCache>
            </c:strRef>
          </c:tx>
          <c:spPr>
            <a:solidFill>
              <a:srgbClr val="975656"/>
            </a:solidFill>
            <a:ln>
              <a:noFill/>
            </a:ln>
            <a:effectLst/>
          </c:spPr>
          <c:invertIfNegative val="0"/>
          <c:cat>
            <c:strRef>
              <c:f>'Processed programs data'!$D$48:$E$48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data'!$D$50:$E$50</c:f>
              <c:numCache>
                <c:formatCode>_-* #.##0\ _k_r_._-;\-* #.##0\ _k_r_._-;_-* "-"??\ _k_r_._-;_-@_-</c:formatCode>
                <c:ptCount val="2"/>
                <c:pt idx="0">
                  <c:v>518.09459745175593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B-B446-BE4C-E3FEA427CA4E}"/>
            </c:ext>
          </c:extLst>
        </c:ser>
        <c:ser>
          <c:idx val="2"/>
          <c:order val="2"/>
          <c:tx>
            <c:strRef>
              <c:f>'Processed programs data'!$C$51</c:f>
              <c:strCache>
                <c:ptCount val="1"/>
                <c:pt idx="0">
                  <c:v>Tracing of ART clients</c:v>
                </c:pt>
              </c:strCache>
            </c:strRef>
          </c:tx>
          <c:spPr>
            <a:solidFill>
              <a:srgbClr val="BA5C79"/>
            </a:solidFill>
            <a:ln>
              <a:noFill/>
            </a:ln>
            <a:effectLst/>
          </c:spPr>
          <c:invertIfNegative val="0"/>
          <c:cat>
            <c:strRef>
              <c:f>'Processed programs data'!$D$48:$E$48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data'!$D$51:$E$51</c:f>
              <c:numCache>
                <c:formatCode>_-* #.##0\ _k_r_._-;\-* #.##0\ _k_r_._-;_-* "-"??\ _k_r_._-;_-@_-</c:formatCode>
                <c:ptCount val="2"/>
                <c:pt idx="0">
                  <c:v>951871.83884763776</c:v>
                </c:pt>
                <c:pt idx="1">
                  <c:v>66524762.819268405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B-B446-BE4C-E3FEA427CA4E}"/>
            </c:ext>
          </c:extLst>
        </c:ser>
        <c:ser>
          <c:idx val="3"/>
          <c:order val="3"/>
          <c:tx>
            <c:strRef>
              <c:f>'Processed programs data'!$C$52</c:f>
              <c:strCache>
                <c:ptCount val="1"/>
                <c:pt idx="0">
                  <c:v>Enhanced adherence (prof)</c:v>
                </c:pt>
              </c:strCache>
            </c:strRef>
          </c:tx>
          <c:spPr>
            <a:solidFill>
              <a:srgbClr val="DC829B"/>
            </a:solidFill>
            <a:ln>
              <a:noFill/>
            </a:ln>
            <a:effectLst/>
          </c:spPr>
          <c:invertIfNegative val="0"/>
          <c:cat>
            <c:strRef>
              <c:f>'Processed programs data'!$D$48:$E$48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data'!$D$52:$E$52</c:f>
              <c:numCache>
                <c:formatCode>_-* #.##0\ _k_r_._-;\-* #.##0\ _k_r_._-;_-* "-"??\ _k_r_._-;_-@_-</c:formatCode>
                <c:ptCount val="2"/>
                <c:pt idx="0">
                  <c:v>1527871.1266028255</c:v>
                </c:pt>
                <c:pt idx="1">
                  <c:v>28233173.663402505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B-B446-BE4C-E3FEA427CA4E}"/>
            </c:ext>
          </c:extLst>
        </c:ser>
        <c:ser>
          <c:idx val="4"/>
          <c:order val="4"/>
          <c:tx>
            <c:strRef>
              <c:f>'Processed programs data'!$C$53</c:f>
              <c:strCache>
                <c:ptCount val="1"/>
                <c:pt idx="0">
                  <c:v>Enhanced adherence (lay)</c:v>
                </c:pt>
              </c:strCache>
            </c:strRef>
          </c:tx>
          <c:spPr>
            <a:solidFill>
              <a:srgbClr val="FFA8BE"/>
            </a:solidFill>
            <a:ln>
              <a:noFill/>
            </a:ln>
            <a:effectLst/>
          </c:spPr>
          <c:invertIfNegative val="0"/>
          <c:cat>
            <c:strRef>
              <c:f>'Processed programs data'!$D$48:$E$48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data'!$D$53:$E$53</c:f>
              <c:numCache>
                <c:formatCode>_-* #.##0\ _k_r_._-;\-* #.##0\ _k_r_._-;_-* "-"??\ _k_r_._-;_-@_-</c:formatCode>
                <c:ptCount val="2"/>
                <c:pt idx="0">
                  <c:v>105142.72712991515</c:v>
                </c:pt>
                <c:pt idx="1">
                  <c:v>2087951.7013403834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B-B446-BE4C-E3FEA427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77751310466340651"/>
          <c:w val="0.54964404190012661"/>
          <c:h val="0.2118614323178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0827384155208E-2"/>
          <c:y val="2.8107265547714096E-2"/>
          <c:w val="0.48414352725495724"/>
          <c:h val="0.6837648365046332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'Processed programs data'!$C$56</c:f>
              <c:strCache>
                <c:ptCount val="1"/>
                <c:pt idx="0">
                  <c:v>Facility-based ART dispensing</c:v>
                </c:pt>
              </c:strCache>
            </c:strRef>
          </c:tx>
          <c:spPr>
            <a:solidFill>
              <a:srgbClr val="0650E5"/>
            </a:solidFill>
            <a:ln>
              <a:noFill/>
            </a:ln>
            <a:effectLst/>
          </c:spPr>
          <c:invertIfNegative val="0"/>
          <c:cat>
            <c:strRef>
              <c:f>'Processed programs data'!$D$55:$E$55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data'!$D$56:$E$56</c:f>
              <c:numCache>
                <c:formatCode>_-* #.##0\ _k_r_._-;\-* #.##0\ _k_r_._-;_-* "-"??\ _k_r_._-;_-@_-</c:formatCode>
                <c:ptCount val="2"/>
                <c:pt idx="0">
                  <c:v>316891036.72372681</c:v>
                </c:pt>
                <c:pt idx="1">
                  <c:v>65931694.468215585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0-B74D-A50C-BA5B1F37E61E}"/>
            </c:ext>
          </c:extLst>
        </c:ser>
        <c:ser>
          <c:idx val="1"/>
          <c:order val="1"/>
          <c:tx>
            <c:strRef>
              <c:f>'Processed programs data'!$C$57</c:f>
              <c:strCache>
                <c:ptCount val="1"/>
                <c:pt idx="0">
                  <c:v>Decentralized delivery</c:v>
                </c:pt>
              </c:strCache>
            </c:strRef>
          </c:tx>
          <c:spPr>
            <a:solidFill>
              <a:srgbClr val="5799F2"/>
            </a:solidFill>
            <a:ln>
              <a:noFill/>
            </a:ln>
            <a:effectLst/>
          </c:spPr>
          <c:invertIfNegative val="0"/>
          <c:cat>
            <c:strRef>
              <c:f>'Processed programs data'!$D$55:$E$55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data'!$D$57:$E$57</c:f>
              <c:numCache>
                <c:formatCode>_-* #.##0\ _k_r_._-;\-* #.##0\ _k_r_._-;_-* "-"??\ _k_r_._-;_-@_-</c:formatCode>
                <c:ptCount val="2"/>
                <c:pt idx="0">
                  <c:v>5307929.9444812248</c:v>
                </c:pt>
                <c:pt idx="1">
                  <c:v>153070986.85585046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0-B74D-A50C-BA5B1F37E61E}"/>
            </c:ext>
          </c:extLst>
        </c:ser>
        <c:ser>
          <c:idx val="2"/>
          <c:order val="2"/>
          <c:tx>
            <c:strRef>
              <c:f>'Processed programs data'!$C$58</c:f>
              <c:strCache>
                <c:ptCount val="1"/>
                <c:pt idx="0">
                  <c:v>Adherence clubs</c:v>
                </c:pt>
              </c:strCache>
            </c:strRef>
          </c:tx>
          <c:spPr>
            <a:solidFill>
              <a:srgbClr val="A8E3FF"/>
            </a:solidFill>
            <a:ln>
              <a:noFill/>
            </a:ln>
            <a:effectLst/>
          </c:spPr>
          <c:invertIfNegative val="0"/>
          <c:cat>
            <c:strRef>
              <c:f>'Processed programs data'!$D$55:$E$55</c:f>
              <c:strCache>
                <c:ptCount val="2"/>
                <c:pt idx="0">
                  <c:v>Baseline</c:v>
                </c:pt>
                <c:pt idx="1">
                  <c:v>Optimal</c:v>
                </c:pt>
              </c:strCache>
            </c:strRef>
          </c:cat>
          <c:val>
            <c:numRef>
              <c:f>'Processed programs data'!$D$58:$E$58</c:f>
              <c:numCache>
                <c:formatCode>_-* #.##0\ _k_r_._-;\-* #.##0\ _k_r_._-;_-* "-"??\ _k_r_._-;_-@_-</c:formatCode>
                <c:ptCount val="2"/>
                <c:pt idx="0">
                  <c:v>16365694.048917232</c:v>
                </c:pt>
                <c:pt idx="1">
                  <c:v>119561979.39305928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0-B74D-A50C-BA5B1F37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55134303"/>
        <c:axId val="812593151"/>
      </c:barChart>
      <c:catAx>
        <c:axId val="8551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New Tai Lue" panose="020B0502040204020203" pitchFamily="34" charset="0"/>
                <a:ea typeface="+mn-ea"/>
                <a:cs typeface="Microsoft New Tai Lue" panose="020B0502040204020203" pitchFamily="34" charset="0"/>
              </a:defRPr>
            </a:pPr>
            <a:endParaRPr lang="da-DK"/>
          </a:p>
        </c:txPr>
        <c:crossAx val="812593151"/>
        <c:crosses val="autoZero"/>
        <c:auto val="1"/>
        <c:lblAlgn val="ctr"/>
        <c:lblOffset val="100"/>
        <c:noMultiLvlLbl val="0"/>
      </c:catAx>
      <c:valAx>
        <c:axId val="8125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Tai Le" panose="020B0502040204020203" pitchFamily="34" charset="0"/>
                <a:ea typeface="+mn-ea"/>
                <a:cs typeface="Microsoft Tai Le" panose="020B0502040204020203" pitchFamily="34" charset="0"/>
              </a:defRPr>
            </a:pPr>
            <a:endParaRPr lang="da-DK"/>
          </a:p>
        </c:txPr>
        <c:crossAx val="8551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69962958012844E-3"/>
          <c:y val="0.82605243394160377"/>
          <c:w val="0.54964404190012661"/>
          <c:h val="0.1739475660583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New Tai Lue" panose="020B0502040204020203" pitchFamily="34" charset="0"/>
              <a:ea typeface="+mn-ea"/>
              <a:cs typeface="Microsoft New Tai Lue" panose="020B0502040204020203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098E7A-54E8-844A-A77B-09D38E0DF323}">
  <sheetPr/>
  <sheetViews>
    <sheetView tabSelected="1" zoomScale="8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4BD18-10E9-DF4B-B8B5-68684D682E3A}">
  <sheetPr/>
  <sheetViews>
    <sheetView zoomScale="8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F77C01-ABC0-A245-9E02-937861116583}">
  <sheetPr/>
  <sheetViews>
    <sheetView zoomScale="8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0AFD88-9CB8-E04D-9E12-5AAF022F299C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065CB3-010C-3740-8884-870ACFC2DD54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D00D84-251E-2F46-A930-671018B440B8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E2250-9D83-714D-A7C3-0F0F23B8A239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937977-C3CA-7846-953C-7B2DCBC56CD8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2B069-969B-F345-9393-AB0EEACBFFF3}">
  <sheetPr/>
  <sheetViews>
    <sheetView zoomScale="9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06A3D-A799-644E-B432-319C433836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0E92E-D62D-0C41-8BBA-2E2CA5A8F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5F3ED-EB4D-914A-B011-DA93D33B3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C01C7-1211-4F4C-A386-03BA4FD11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CA355-FE59-2446-B172-4EC8FF7AE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58D3F-E179-B948-BB6B-68EEAAEF47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D0EF8-B62B-A84F-B739-4E1F753787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3138E-77E4-C242-8D76-A8A481EE9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3703-2F55-7542-984E-33D1782570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topLeftCell="A131" workbookViewId="0">
      <selection activeCell="K152" sqref="K152"/>
    </sheetView>
  </sheetViews>
  <sheetFormatPr baseColWidth="10" defaultColWidth="8.83203125" defaultRowHeight="15" x14ac:dyDescent="0.2"/>
  <cols>
    <col min="1" max="1" width="29.33203125" customWidth="1"/>
    <col min="2" max="2" width="13.83203125" customWidth="1"/>
    <col min="3" max="3" width="24.83203125" customWidth="1"/>
  </cols>
  <sheetData>
    <row r="1" spans="1:17" x14ac:dyDescent="0.2">
      <c r="A1" s="1" t="s">
        <v>0</v>
      </c>
    </row>
    <row r="2" spans="1:17" x14ac:dyDescent="0.2">
      <c r="A2" s="13" t="s">
        <v>1</v>
      </c>
      <c r="B2" s="13" t="s">
        <v>2</v>
      </c>
      <c r="C2" s="13" t="s">
        <v>3</v>
      </c>
      <c r="D2" s="13">
        <v>2017</v>
      </c>
      <c r="E2" s="13">
        <v>2018</v>
      </c>
      <c r="F2" s="13">
        <v>2019</v>
      </c>
      <c r="G2" s="13">
        <v>2020</v>
      </c>
      <c r="H2" s="13">
        <v>2021</v>
      </c>
      <c r="I2" s="13">
        <v>2022</v>
      </c>
      <c r="J2" s="13">
        <v>2023</v>
      </c>
      <c r="K2" s="13">
        <v>2024</v>
      </c>
      <c r="L2" s="13">
        <v>2025</v>
      </c>
      <c r="M2" s="13">
        <v>2026</v>
      </c>
      <c r="N2" s="13">
        <v>2027</v>
      </c>
      <c r="O2" s="13">
        <v>2028</v>
      </c>
      <c r="P2" s="13">
        <v>2029</v>
      </c>
      <c r="Q2" s="13">
        <v>2030</v>
      </c>
    </row>
    <row r="3" spans="1:17" x14ac:dyDescent="0.2">
      <c r="A3" s="15" t="s">
        <v>4</v>
      </c>
      <c r="B3" s="15" t="s">
        <v>84</v>
      </c>
      <c r="C3" s="13" t="s">
        <v>17</v>
      </c>
      <c r="D3">
        <v>7199998.9999999516</v>
      </c>
      <c r="E3">
        <v>7289556.3111086283</v>
      </c>
      <c r="F3">
        <v>7371239.8780671656</v>
      </c>
      <c r="G3">
        <v>7453019.1508789081</v>
      </c>
      <c r="H3">
        <v>7541551.1774085797</v>
      </c>
      <c r="I3">
        <v>7638570.0754828481</v>
      </c>
      <c r="J3">
        <v>7743810.2583926823</v>
      </c>
      <c r="K3">
        <v>7856815.3262375575</v>
      </c>
      <c r="L3">
        <v>7976347.0186886601</v>
      </c>
      <c r="M3">
        <v>8101326.6938209338</v>
      </c>
      <c r="N3">
        <v>8230887.1004128084</v>
      </c>
      <c r="O3">
        <v>8364362.8541308837</v>
      </c>
      <c r="P3">
        <v>8501506.0854792967</v>
      </c>
      <c r="Q3">
        <v>8642168.9452545345</v>
      </c>
    </row>
    <row r="4" spans="1:17" x14ac:dyDescent="0.2">
      <c r="A4" s="15"/>
      <c r="B4" s="15"/>
      <c r="C4" s="13" t="s">
        <v>18</v>
      </c>
      <c r="D4">
        <v>6113837.4269999946</v>
      </c>
      <c r="E4">
        <v>6253101.0683636563</v>
      </c>
      <c r="F4">
        <v>6370908.0925376657</v>
      </c>
      <c r="G4">
        <v>6471473.4111701436</v>
      </c>
      <c r="H4">
        <v>6561608.6129110828</v>
      </c>
      <c r="I4">
        <v>6648378.2222454324</v>
      </c>
      <c r="J4">
        <v>6736657.3268158305</v>
      </c>
      <c r="K4">
        <v>6828889.1392927989</v>
      </c>
      <c r="L4">
        <v>6926350.5383423129</v>
      </c>
      <c r="M4">
        <v>7029432.931582598</v>
      </c>
      <c r="N4">
        <v>7138014.2766214553</v>
      </c>
      <c r="O4">
        <v>7251726.2945731254</v>
      </c>
      <c r="P4">
        <v>7370115.9278164161</v>
      </c>
      <c r="Q4">
        <v>7492681.986735533</v>
      </c>
    </row>
    <row r="5" spans="1:17" x14ac:dyDescent="0.2">
      <c r="A5" s="15"/>
      <c r="B5" s="15"/>
      <c r="C5" s="13" t="s">
        <v>19</v>
      </c>
      <c r="D5">
        <v>4833257.8567499667</v>
      </c>
      <c r="E5">
        <v>5002402.1698311744</v>
      </c>
      <c r="F5">
        <v>4982298.8109011184</v>
      </c>
      <c r="G5">
        <v>4892670.2905310281</v>
      </c>
      <c r="H5">
        <v>4797727.3937020469</v>
      </c>
      <c r="I5">
        <v>4728031.549418034</v>
      </c>
      <c r="J5">
        <v>4683848.1554926978</v>
      </c>
      <c r="K5">
        <v>4666025.0550428694</v>
      </c>
      <c r="L5">
        <v>4671377.9465396013</v>
      </c>
      <c r="M5">
        <v>4695959.960639705</v>
      </c>
      <c r="N5">
        <v>4736145.6960953493</v>
      </c>
      <c r="O5">
        <v>4788150.0244445074</v>
      </c>
      <c r="P5">
        <v>4846634.3145050658</v>
      </c>
      <c r="Q5">
        <v>4912608.3460458769</v>
      </c>
    </row>
    <row r="6" spans="1:17" x14ac:dyDescent="0.2">
      <c r="A6" s="15"/>
      <c r="B6" s="15"/>
      <c r="C6" s="13" t="s">
        <v>20</v>
      </c>
      <c r="D6">
        <v>4406397.9999999916</v>
      </c>
      <c r="E6">
        <v>4603073.7626481</v>
      </c>
      <c r="F6">
        <v>4755629.8090697099</v>
      </c>
      <c r="G6">
        <v>4750219.5050756261</v>
      </c>
      <c r="H6">
        <v>4707245.6787595954</v>
      </c>
      <c r="I6">
        <v>4669227.8185407259</v>
      </c>
      <c r="J6">
        <v>4640444.8920586547</v>
      </c>
      <c r="K6">
        <v>4632921.1625656243</v>
      </c>
      <c r="L6">
        <v>4646775.4197221361</v>
      </c>
      <c r="M6">
        <v>4678236.0148605071</v>
      </c>
      <c r="N6">
        <v>4723746.6967851147</v>
      </c>
      <c r="O6">
        <v>4779683.1956959376</v>
      </c>
      <c r="P6">
        <v>4838907.9690581374</v>
      </c>
      <c r="Q6">
        <v>4904643.5220083864</v>
      </c>
    </row>
    <row r="7" spans="1:17" x14ac:dyDescent="0.2">
      <c r="A7" s="15"/>
      <c r="B7" s="15"/>
      <c r="C7" s="13" t="s">
        <v>21</v>
      </c>
      <c r="D7">
        <v>3436991.9999999972</v>
      </c>
      <c r="E7">
        <v>3797920.8336408031</v>
      </c>
      <c r="F7">
        <v>3968173.5444373791</v>
      </c>
      <c r="G7">
        <v>4005152.9856790728</v>
      </c>
      <c r="H7">
        <v>3982335.5952267931</v>
      </c>
      <c r="I7">
        <v>3946328.9450150281</v>
      </c>
      <c r="J7">
        <v>3919361.6583135258</v>
      </c>
      <c r="K7">
        <v>3904443.879527166</v>
      </c>
      <c r="L7">
        <v>3908277.768749902</v>
      </c>
      <c r="M7">
        <v>3928266.4499093741</v>
      </c>
      <c r="N7">
        <v>3961324.6317626159</v>
      </c>
      <c r="O7">
        <v>4004712.2278010352</v>
      </c>
      <c r="P7">
        <v>4052915.453341003</v>
      </c>
      <c r="Q7">
        <v>4105517.0791100021</v>
      </c>
    </row>
    <row r="8" spans="1:17" x14ac:dyDescent="0.2">
      <c r="A8" s="15"/>
      <c r="B8" s="15" t="s">
        <v>15</v>
      </c>
      <c r="C8" s="13" t="s">
        <v>17</v>
      </c>
      <c r="D8">
        <v>7199998.9999999516</v>
      </c>
      <c r="E8">
        <v>7291587.5934158042</v>
      </c>
      <c r="F8">
        <v>7377141.9143604757</v>
      </c>
      <c r="G8">
        <v>7451736.0158043634</v>
      </c>
      <c r="H8">
        <v>7528163.3817530014</v>
      </c>
      <c r="I8">
        <v>7607688.5311069088</v>
      </c>
      <c r="J8">
        <v>7686838.6512559708</v>
      </c>
      <c r="K8">
        <v>7775090.9116094857</v>
      </c>
      <c r="L8">
        <v>7876398.1290989723</v>
      </c>
      <c r="M8">
        <v>7987864.3210144397</v>
      </c>
      <c r="N8">
        <v>8107392.6261197422</v>
      </c>
      <c r="O8">
        <v>8233494.4374371273</v>
      </c>
      <c r="P8">
        <v>8365133.6781033296</v>
      </c>
      <c r="Q8">
        <v>8501605.9842417799</v>
      </c>
    </row>
    <row r="9" spans="1:17" x14ac:dyDescent="0.2">
      <c r="A9" s="15"/>
      <c r="B9" s="15"/>
      <c r="C9" s="13" t="s">
        <v>18</v>
      </c>
      <c r="D9">
        <v>6113837.4269999946</v>
      </c>
      <c r="E9">
        <v>6320648.4634660203</v>
      </c>
      <c r="F9">
        <v>6543162.4504484311</v>
      </c>
      <c r="G9">
        <v>6781069.2677784264</v>
      </c>
      <c r="H9">
        <v>7033684.0501494836</v>
      </c>
      <c r="I9">
        <v>7312491.1447913824</v>
      </c>
      <c r="J9">
        <v>7494198.788717147</v>
      </c>
      <c r="K9">
        <v>7582080.274869753</v>
      </c>
      <c r="L9">
        <v>7682554.7925986825</v>
      </c>
      <c r="M9">
        <v>7793733.681115509</v>
      </c>
      <c r="N9">
        <v>7913288.9000355834</v>
      </c>
      <c r="O9">
        <v>8039540.7572841579</v>
      </c>
      <c r="P9">
        <v>8171307.9551579459</v>
      </c>
      <c r="Q9">
        <v>8307782.0357141318</v>
      </c>
    </row>
    <row r="10" spans="1:17" x14ac:dyDescent="0.2">
      <c r="A10" s="15"/>
      <c r="B10" s="15"/>
      <c r="C10" s="13" t="s">
        <v>19</v>
      </c>
      <c r="D10">
        <v>4833257.8567499667</v>
      </c>
      <c r="E10">
        <v>4959319.4808275951</v>
      </c>
      <c r="F10">
        <v>4972432.5725553911</v>
      </c>
      <c r="G10">
        <v>4965336.1407093024</v>
      </c>
      <c r="H10">
        <v>4952768.2515941709</v>
      </c>
      <c r="I10">
        <v>5002746.7396589369</v>
      </c>
      <c r="J10">
        <v>5011140.2737549953</v>
      </c>
      <c r="K10">
        <v>4887068.2818924896</v>
      </c>
      <c r="L10">
        <v>4812269.7670233371</v>
      </c>
      <c r="M10">
        <v>4778672.8428092767</v>
      </c>
      <c r="N10">
        <v>4775437.2659721021</v>
      </c>
      <c r="O10">
        <v>4794271.7666948922</v>
      </c>
      <c r="P10">
        <v>4829026.4082530793</v>
      </c>
      <c r="Q10">
        <v>4875473.8279973064</v>
      </c>
    </row>
    <row r="11" spans="1:17" x14ac:dyDescent="0.2">
      <c r="A11" s="15"/>
      <c r="B11" s="15"/>
      <c r="C11" s="13" t="s">
        <v>20</v>
      </c>
      <c r="D11">
        <v>4406397.9999999916</v>
      </c>
      <c r="E11">
        <v>4559603.9987525335</v>
      </c>
      <c r="F11">
        <v>4780655.7434225027</v>
      </c>
      <c r="G11">
        <v>4913983.9444318153</v>
      </c>
      <c r="H11">
        <v>4916308.9440982994</v>
      </c>
      <c r="I11">
        <v>4970832.9940740764</v>
      </c>
      <c r="J11">
        <v>4994295.998953498</v>
      </c>
      <c r="K11">
        <v>4872129.8024475668</v>
      </c>
      <c r="L11">
        <v>4796779.9643855318</v>
      </c>
      <c r="M11">
        <v>4762557.7561868401</v>
      </c>
      <c r="N11">
        <v>4758748.9438970927</v>
      </c>
      <c r="O11">
        <v>4777083.4792018319</v>
      </c>
      <c r="P11">
        <v>4811413.8462895378</v>
      </c>
      <c r="Q11">
        <v>4857459.8908919292</v>
      </c>
    </row>
    <row r="12" spans="1:17" x14ac:dyDescent="0.2">
      <c r="A12" s="15"/>
      <c r="B12" s="15"/>
      <c r="C12" s="13" t="s">
        <v>21</v>
      </c>
      <c r="D12">
        <v>3436991.9999999972</v>
      </c>
      <c r="E12">
        <v>3916663.63465362</v>
      </c>
      <c r="F12">
        <v>4108131.0526143778</v>
      </c>
      <c r="G12">
        <v>4296932.2445710124</v>
      </c>
      <c r="H12">
        <v>4318898.1835584296</v>
      </c>
      <c r="I12">
        <v>4348817.756137046</v>
      </c>
      <c r="J12">
        <v>4408739.4748327099</v>
      </c>
      <c r="K12">
        <v>4335479.6858402323</v>
      </c>
      <c r="L12">
        <v>4253698.1699915044</v>
      </c>
      <c r="M12">
        <v>4208787.2504446786</v>
      </c>
      <c r="N12">
        <v>4194029.4840428862</v>
      </c>
      <c r="O12">
        <v>4201485.3833956691</v>
      </c>
      <c r="P12">
        <v>4225059.8255139114</v>
      </c>
      <c r="Q12">
        <v>4260336.2114304174</v>
      </c>
    </row>
    <row r="13" spans="1:17" x14ac:dyDescent="0.2">
      <c r="A13" s="15"/>
      <c r="B13" s="15" t="s">
        <v>16</v>
      </c>
      <c r="C13" s="13" t="s">
        <v>17</v>
      </c>
      <c r="D13">
        <v>7199998.9999999516</v>
      </c>
      <c r="E13">
        <v>7306572.7617180478</v>
      </c>
      <c r="F13">
        <v>7426267.3192687714</v>
      </c>
      <c r="G13">
        <v>7523380.7309997706</v>
      </c>
      <c r="H13">
        <v>7568749.4167250497</v>
      </c>
      <c r="I13">
        <v>7572808.4381058961</v>
      </c>
      <c r="J13">
        <v>7593144.3200460821</v>
      </c>
      <c r="K13">
        <v>7626340.3710917551</v>
      </c>
      <c r="L13">
        <v>7668424.323143323</v>
      </c>
      <c r="M13">
        <v>7716729.6180236293</v>
      </c>
      <c r="N13">
        <v>7769454.7465580851</v>
      </c>
      <c r="O13">
        <v>7825397.2250093464</v>
      </c>
      <c r="P13">
        <v>7883759.8854438188</v>
      </c>
      <c r="Q13">
        <v>7944016.2541241813</v>
      </c>
    </row>
    <row r="14" spans="1:17" x14ac:dyDescent="0.2">
      <c r="A14" s="15"/>
      <c r="B14" s="15"/>
      <c r="C14" s="13" t="s">
        <v>18</v>
      </c>
      <c r="D14">
        <v>6113837.4269999946</v>
      </c>
      <c r="E14">
        <v>6202793.6501376843</v>
      </c>
      <c r="F14">
        <v>6508269.0295485929</v>
      </c>
      <c r="G14">
        <v>7013421.3772194711</v>
      </c>
      <c r="H14">
        <v>7501656.1426086593</v>
      </c>
      <c r="I14">
        <v>7519041.1659493996</v>
      </c>
      <c r="J14">
        <v>7532999.39213253</v>
      </c>
      <c r="K14">
        <v>7561452.0143229999</v>
      </c>
      <c r="L14">
        <v>7600100.6191163631</v>
      </c>
      <c r="M14">
        <v>7645871.34378515</v>
      </c>
      <c r="N14">
        <v>7696667.2124500265</v>
      </c>
      <c r="O14">
        <v>7751081.7021746105</v>
      </c>
      <c r="P14">
        <v>7808180.1739756148</v>
      </c>
      <c r="Q14">
        <v>7867344.504178077</v>
      </c>
    </row>
    <row r="15" spans="1:17" x14ac:dyDescent="0.2">
      <c r="A15" s="15"/>
      <c r="B15" s="15"/>
      <c r="C15" s="13" t="s">
        <v>19</v>
      </c>
      <c r="D15">
        <v>4833257.8567499667</v>
      </c>
      <c r="E15">
        <v>4906794.2258950602</v>
      </c>
      <c r="F15">
        <v>5066658.5789464274</v>
      </c>
      <c r="G15">
        <v>5444613.8717208384</v>
      </c>
      <c r="H15">
        <v>6081824.3633247856</v>
      </c>
      <c r="I15">
        <v>5902060.7237109207</v>
      </c>
      <c r="J15">
        <v>5712980.0389260668</v>
      </c>
      <c r="K15">
        <v>5595293.9325190661</v>
      </c>
      <c r="L15">
        <v>5528553.1053696042</v>
      </c>
      <c r="M15">
        <v>5496649.7460725857</v>
      </c>
      <c r="N15">
        <v>5488265.7301025791</v>
      </c>
      <c r="O15">
        <v>5495721.3900052486</v>
      </c>
      <c r="P15">
        <v>5513884.6248716069</v>
      </c>
      <c r="Q15">
        <v>5539347.0219898848</v>
      </c>
    </row>
    <row r="16" spans="1:17" x14ac:dyDescent="0.2">
      <c r="A16" s="15"/>
      <c r="B16" s="15"/>
      <c r="C16" s="13" t="s">
        <v>20</v>
      </c>
      <c r="D16">
        <v>4406397.9999999916</v>
      </c>
      <c r="E16">
        <v>4167479.0557979052</v>
      </c>
      <c r="F16">
        <v>4399478.7350213397</v>
      </c>
      <c r="G16">
        <v>5026238.7268429147</v>
      </c>
      <c r="H16">
        <v>5999887.7294197669</v>
      </c>
      <c r="I16">
        <v>5892180.9658401404</v>
      </c>
      <c r="J16">
        <v>5704390.8236755989</v>
      </c>
      <c r="K16">
        <v>5586597.3305523107</v>
      </c>
      <c r="L16">
        <v>5519520.4540493358</v>
      </c>
      <c r="M16">
        <v>5487287.1793821286</v>
      </c>
      <c r="N16">
        <v>5478627.8181228964</v>
      </c>
      <c r="O16">
        <v>5485860.2530657547</v>
      </c>
      <c r="P16">
        <v>5503839.6586882956</v>
      </c>
      <c r="Q16">
        <v>5529145.6417840663</v>
      </c>
    </row>
    <row r="17" spans="1:17" x14ac:dyDescent="0.2">
      <c r="A17" s="15"/>
      <c r="B17" s="15"/>
      <c r="C17" s="13" t="s">
        <v>21</v>
      </c>
      <c r="D17">
        <v>3436991.9999999972</v>
      </c>
      <c r="E17">
        <v>3853587.330182814</v>
      </c>
      <c r="F17">
        <v>3933273.2553805551</v>
      </c>
      <c r="G17">
        <v>4335111.3100448437</v>
      </c>
      <c r="H17">
        <v>5075448.0620626239</v>
      </c>
      <c r="I17">
        <v>5464094.2992183948</v>
      </c>
      <c r="J17">
        <v>5302499.1555605009</v>
      </c>
      <c r="K17">
        <v>5169184.9747981355</v>
      </c>
      <c r="L17">
        <v>5088199.9658453315</v>
      </c>
      <c r="M17">
        <v>5045114.5734491469</v>
      </c>
      <c r="N17">
        <v>5027918.3401602451</v>
      </c>
      <c r="O17">
        <v>5028209.8403314846</v>
      </c>
      <c r="P17">
        <v>5040308.9821446529</v>
      </c>
      <c r="Q17">
        <v>5060423.7680007862</v>
      </c>
    </row>
    <row r="18" spans="1:17" x14ac:dyDescent="0.2">
      <c r="A18" s="15" t="s">
        <v>5</v>
      </c>
      <c r="B18" s="15" t="s">
        <v>84</v>
      </c>
      <c r="C18" s="13" t="s">
        <v>17</v>
      </c>
      <c r="D18">
        <v>176443.99999999531</v>
      </c>
      <c r="E18">
        <v>179430.3132808152</v>
      </c>
      <c r="F18">
        <v>181783.48632577289</v>
      </c>
      <c r="G18">
        <v>184083.09605967399</v>
      </c>
      <c r="H18">
        <v>186720.95311746569</v>
      </c>
      <c r="I18">
        <v>189715.47284866439</v>
      </c>
      <c r="J18">
        <v>193072.57591007641</v>
      </c>
      <c r="K18">
        <v>196794.02413421241</v>
      </c>
      <c r="L18">
        <v>200882.21202092691</v>
      </c>
      <c r="M18">
        <v>205341.54190434591</v>
      </c>
      <c r="N18">
        <v>210178.67711656829</v>
      </c>
      <c r="O18">
        <v>215402.47372220879</v>
      </c>
      <c r="P18">
        <v>221023.84181211909</v>
      </c>
      <c r="Q18">
        <v>227055.61124182559</v>
      </c>
    </row>
    <row r="19" spans="1:17" x14ac:dyDescent="0.2">
      <c r="A19" s="15"/>
      <c r="B19" s="15"/>
      <c r="C19" s="13" t="s">
        <v>18</v>
      </c>
      <c r="D19">
        <v>137626.3200000017</v>
      </c>
      <c r="E19">
        <v>135586.8379612292</v>
      </c>
      <c r="F19">
        <v>133937.93190692359</v>
      </c>
      <c r="G19">
        <v>132492.62521039229</v>
      </c>
      <c r="H19">
        <v>131090.63615538421</v>
      </c>
      <c r="I19">
        <v>129727.6993123846</v>
      </c>
      <c r="J19">
        <v>128410.4984039196</v>
      </c>
      <c r="K19">
        <v>127146.0960251434</v>
      </c>
      <c r="L19">
        <v>125940.59188535329</v>
      </c>
      <c r="M19">
        <v>124798.9965732384</v>
      </c>
      <c r="N19">
        <v>123725.3776707206</v>
      </c>
      <c r="O19">
        <v>122723.0498393844</v>
      </c>
      <c r="P19">
        <v>121794.7482820803</v>
      </c>
      <c r="Q19">
        <v>120942.7733885378</v>
      </c>
    </row>
    <row r="20" spans="1:17" x14ac:dyDescent="0.2">
      <c r="A20" s="15"/>
      <c r="B20" s="15"/>
      <c r="C20" s="13" t="s">
        <v>19</v>
      </c>
      <c r="D20">
        <v>107005.82999999631</v>
      </c>
      <c r="E20">
        <v>116812.1702572353</v>
      </c>
      <c r="F20">
        <v>116984.8640970549</v>
      </c>
      <c r="G20">
        <v>114372.6292150622</v>
      </c>
      <c r="H20">
        <v>111552.2338433515</v>
      </c>
      <c r="I20">
        <v>108918.23540013219</v>
      </c>
      <c r="J20">
        <v>106561.5447593251</v>
      </c>
      <c r="K20">
        <v>104480.8530492914</v>
      </c>
      <c r="L20">
        <v>102650.68673605879</v>
      </c>
      <c r="M20">
        <v>101042.2207954706</v>
      </c>
      <c r="N20">
        <v>99629.171133032971</v>
      </c>
      <c r="O20">
        <v>98389.068772254192</v>
      </c>
      <c r="P20">
        <v>97303.167560058428</v>
      </c>
      <c r="Q20">
        <v>96356.000997090392</v>
      </c>
    </row>
    <row r="21" spans="1:17" x14ac:dyDescent="0.2">
      <c r="A21" s="15"/>
      <c r="B21" s="15"/>
      <c r="C21" s="13" t="s">
        <v>20</v>
      </c>
      <c r="D21">
        <v>96799</v>
      </c>
      <c r="E21">
        <v>108347.07028833379</v>
      </c>
      <c r="F21">
        <v>116726.11832794589</v>
      </c>
      <c r="G21">
        <v>114292.0128586253</v>
      </c>
      <c r="H21">
        <v>111522.6809736876</v>
      </c>
      <c r="I21">
        <v>108904.48260259521</v>
      </c>
      <c r="J21">
        <v>106552.5111711459</v>
      </c>
      <c r="K21">
        <v>104473.0068991523</v>
      </c>
      <c r="L21">
        <v>102642.8778041988</v>
      </c>
      <c r="M21">
        <v>101034.052726789</v>
      </c>
      <c r="N21">
        <v>99620.485957142286</v>
      </c>
      <c r="O21">
        <v>98379.783025148645</v>
      </c>
      <c r="P21">
        <v>97293.21983217106</v>
      </c>
      <c r="Q21">
        <v>96345.334848840488</v>
      </c>
    </row>
    <row r="22" spans="1:17" x14ac:dyDescent="0.2">
      <c r="A22" s="15"/>
      <c r="B22" s="15"/>
      <c r="C22" s="13" t="s">
        <v>21</v>
      </c>
      <c r="D22">
        <v>75503.000000000466</v>
      </c>
      <c r="E22">
        <v>89650.595208163169</v>
      </c>
      <c r="F22">
        <v>99620.674371505011</v>
      </c>
      <c r="G22">
        <v>100183.53849474509</v>
      </c>
      <c r="H22">
        <v>97920.051113786249</v>
      </c>
      <c r="I22">
        <v>95577.849824750883</v>
      </c>
      <c r="J22">
        <v>93432.488561323189</v>
      </c>
      <c r="K22">
        <v>91524.537313859837</v>
      </c>
      <c r="L22">
        <v>89842.597065502021</v>
      </c>
      <c r="M22">
        <v>88363.433719552471</v>
      </c>
      <c r="N22">
        <v>87063.471198913074</v>
      </c>
      <c r="O22">
        <v>85921.856582001434</v>
      </c>
      <c r="P22">
        <v>84920.964177738453</v>
      </c>
      <c r="Q22">
        <v>84046.165687798377</v>
      </c>
    </row>
    <row r="23" spans="1:17" x14ac:dyDescent="0.2">
      <c r="A23" s="15"/>
      <c r="B23" s="15" t="s">
        <v>15</v>
      </c>
      <c r="C23" s="13" t="s">
        <v>17</v>
      </c>
      <c r="D23">
        <v>176443.99999999531</v>
      </c>
      <c r="E23">
        <v>179677.87147943189</v>
      </c>
      <c r="F23">
        <v>182881.89087252881</v>
      </c>
      <c r="G23">
        <v>186014.14929224559</v>
      </c>
      <c r="H23">
        <v>189128.20737539299</v>
      </c>
      <c r="I23">
        <v>192326.58056718551</v>
      </c>
      <c r="J23">
        <v>195567.25638692119</v>
      </c>
      <c r="K23">
        <v>198606.53691850181</v>
      </c>
      <c r="L23">
        <v>201386.5030218836</v>
      </c>
      <c r="M23">
        <v>203943.4208153403</v>
      </c>
      <c r="N23">
        <v>206308.03711721519</v>
      </c>
      <c r="O23">
        <v>208506.51843176931</v>
      </c>
      <c r="P23">
        <v>210561.63789561679</v>
      </c>
      <c r="Q23">
        <v>212493.54744894311</v>
      </c>
    </row>
    <row r="24" spans="1:17" x14ac:dyDescent="0.2">
      <c r="A24" s="15"/>
      <c r="B24" s="15"/>
      <c r="C24" s="13" t="s">
        <v>18</v>
      </c>
      <c r="D24">
        <v>137626.3200000017</v>
      </c>
      <c r="E24">
        <v>135298.0751807855</v>
      </c>
      <c r="F24">
        <v>133431.25761478621</v>
      </c>
      <c r="G24">
        <v>132133.09905438859</v>
      </c>
      <c r="H24">
        <v>131670.9897882035</v>
      </c>
      <c r="I24">
        <v>132811.34892236709</v>
      </c>
      <c r="J24">
        <v>137960.9514068235</v>
      </c>
      <c r="K24">
        <v>144173.2360010267</v>
      </c>
      <c r="L24">
        <v>149826.44580829531</v>
      </c>
      <c r="M24">
        <v>154971.2713210971</v>
      </c>
      <c r="N24">
        <v>159662.88595004359</v>
      </c>
      <c r="O24">
        <v>163945.77006817481</v>
      </c>
      <c r="P24">
        <v>167857.0575683474</v>
      </c>
      <c r="Q24">
        <v>171428.93294630211</v>
      </c>
    </row>
    <row r="25" spans="1:17" x14ac:dyDescent="0.2">
      <c r="A25" s="15"/>
      <c r="B25" s="15"/>
      <c r="C25" s="13" t="s">
        <v>19</v>
      </c>
      <c r="D25">
        <v>107005.82999999631</v>
      </c>
      <c r="E25">
        <v>114946.8926399059</v>
      </c>
      <c r="F25">
        <v>115363.8266998395</v>
      </c>
      <c r="G25">
        <v>113761.4485352895</v>
      </c>
      <c r="H25">
        <v>112145.4684553907</v>
      </c>
      <c r="I25">
        <v>111833.3556623169</v>
      </c>
      <c r="J25">
        <v>115518.5428598584</v>
      </c>
      <c r="K25">
        <v>121659.76225473909</v>
      </c>
      <c r="L25">
        <v>127117.79220477989</v>
      </c>
      <c r="M25">
        <v>131951.94227724129</v>
      </c>
      <c r="N25">
        <v>136253.30388391539</v>
      </c>
      <c r="O25">
        <v>140094.03779058781</v>
      </c>
      <c r="P25">
        <v>143532.07028048471</v>
      </c>
      <c r="Q25">
        <v>146614.48426103441</v>
      </c>
    </row>
    <row r="26" spans="1:17" x14ac:dyDescent="0.2">
      <c r="A26" s="15"/>
      <c r="B26" s="15"/>
      <c r="C26" s="13" t="s">
        <v>20</v>
      </c>
      <c r="D26">
        <v>96799</v>
      </c>
      <c r="E26">
        <v>100155.51573728801</v>
      </c>
      <c r="F26">
        <v>103763.576718697</v>
      </c>
      <c r="G26">
        <v>107115.4057803118</v>
      </c>
      <c r="H26">
        <v>108939.79083773711</v>
      </c>
      <c r="I26">
        <v>110195.7661732526</v>
      </c>
      <c r="J26">
        <v>114185.16225199219</v>
      </c>
      <c r="K26">
        <v>120366.11970390219</v>
      </c>
      <c r="L26">
        <v>125926.82828090159</v>
      </c>
      <c r="M26">
        <v>130850.5708889254</v>
      </c>
      <c r="N26">
        <v>135229.8038612208</v>
      </c>
      <c r="O26">
        <v>139138.5495881981</v>
      </c>
      <c r="P26">
        <v>142635.97120374691</v>
      </c>
      <c r="Q26">
        <v>145769.8994940276</v>
      </c>
    </row>
    <row r="27" spans="1:17" x14ac:dyDescent="0.2">
      <c r="A27" s="15"/>
      <c r="B27" s="15"/>
      <c r="C27" s="13" t="s">
        <v>21</v>
      </c>
      <c r="D27">
        <v>75503.000000000466</v>
      </c>
      <c r="E27">
        <v>85617.343519005211</v>
      </c>
      <c r="F27">
        <v>88940.35968740542</v>
      </c>
      <c r="G27">
        <v>92072.856531648082</v>
      </c>
      <c r="H27">
        <v>94313.486599651194</v>
      </c>
      <c r="I27">
        <v>95518.884195061095</v>
      </c>
      <c r="J27">
        <v>97789.736345115132</v>
      </c>
      <c r="K27">
        <v>102778.72955352299</v>
      </c>
      <c r="L27">
        <v>107874.9203371669</v>
      </c>
      <c r="M27">
        <v>112413.6679458148</v>
      </c>
      <c r="N27">
        <v>116444.75710801969</v>
      </c>
      <c r="O27">
        <v>120038.3527216917</v>
      </c>
      <c r="P27">
        <v>123251.09986933949</v>
      </c>
      <c r="Q27">
        <v>126128.5262821225</v>
      </c>
    </row>
    <row r="28" spans="1:17" x14ac:dyDescent="0.2">
      <c r="A28" s="15"/>
      <c r="B28" s="15" t="s">
        <v>16</v>
      </c>
      <c r="C28" s="13" t="s">
        <v>17</v>
      </c>
      <c r="D28">
        <v>176443.99999999531</v>
      </c>
      <c r="E28">
        <v>179814.2758723427</v>
      </c>
      <c r="F28">
        <v>183445.59696243901</v>
      </c>
      <c r="G28">
        <v>187069.1712400715</v>
      </c>
      <c r="H28">
        <v>189849.55640689301</v>
      </c>
      <c r="I28">
        <v>189023.80249799599</v>
      </c>
      <c r="J28">
        <v>187668.64653994539</v>
      </c>
      <c r="K28">
        <v>186407.5267279252</v>
      </c>
      <c r="L28">
        <v>185228.4575854275</v>
      </c>
      <c r="M28">
        <v>184122.6881098375</v>
      </c>
      <c r="N28">
        <v>183080.28323911509</v>
      </c>
      <c r="O28">
        <v>182091.92020731411</v>
      </c>
      <c r="P28">
        <v>181149.45849651069</v>
      </c>
      <c r="Q28">
        <v>180245.9690200566</v>
      </c>
    </row>
    <row r="29" spans="1:17" x14ac:dyDescent="0.2">
      <c r="A29" s="15"/>
      <c r="B29" s="15"/>
      <c r="C29" s="13" t="s">
        <v>18</v>
      </c>
      <c r="D29">
        <v>137626.3200000017</v>
      </c>
      <c r="E29">
        <v>136667.7512312195</v>
      </c>
      <c r="F29">
        <v>141872.11055416279</v>
      </c>
      <c r="G29">
        <v>155594.29893281081</v>
      </c>
      <c r="H29">
        <v>186490.56468547531</v>
      </c>
      <c r="I29">
        <v>188325.54363348539</v>
      </c>
      <c r="J29">
        <v>186978.83821878771</v>
      </c>
      <c r="K29">
        <v>185693.14707043121</v>
      </c>
      <c r="L29">
        <v>184490.36192811109</v>
      </c>
      <c r="M29">
        <v>183364.00272376189</v>
      </c>
      <c r="N29">
        <v>182304.48565107421</v>
      </c>
      <c r="O29">
        <v>181302.2050177514</v>
      </c>
      <c r="P29">
        <v>180348.5918925908</v>
      </c>
      <c r="Q29">
        <v>179436.29637656061</v>
      </c>
    </row>
    <row r="30" spans="1:17" x14ac:dyDescent="0.2">
      <c r="A30" s="15"/>
      <c r="B30" s="15"/>
      <c r="C30" s="13" t="s">
        <v>19</v>
      </c>
      <c r="D30">
        <v>107005.82999999631</v>
      </c>
      <c r="E30">
        <v>114001.16215114971</v>
      </c>
      <c r="F30">
        <v>117816.7650639811</v>
      </c>
      <c r="G30">
        <v>126264.48055468249</v>
      </c>
      <c r="H30">
        <v>157151.31392912759</v>
      </c>
      <c r="I30">
        <v>172175.7835252033</v>
      </c>
      <c r="J30">
        <v>170100.12009038779</v>
      </c>
      <c r="K30">
        <v>167900.9023533919</v>
      </c>
      <c r="L30">
        <v>165865.60579396179</v>
      </c>
      <c r="M30">
        <v>164030.03998681519</v>
      </c>
      <c r="N30">
        <v>162382.51675657521</v>
      </c>
      <c r="O30">
        <v>160899.52357471801</v>
      </c>
      <c r="P30">
        <v>159556.91859536929</v>
      </c>
      <c r="Q30">
        <v>158333.0393619824</v>
      </c>
    </row>
    <row r="31" spans="1:17" x14ac:dyDescent="0.2">
      <c r="A31" s="15"/>
      <c r="B31" s="15"/>
      <c r="C31" s="13" t="s">
        <v>20</v>
      </c>
      <c r="D31">
        <v>96799</v>
      </c>
      <c r="E31">
        <v>95784.785691646073</v>
      </c>
      <c r="F31">
        <v>96970.82719627679</v>
      </c>
      <c r="G31">
        <v>103998.4750685917</v>
      </c>
      <c r="H31">
        <v>141240.27882605509</v>
      </c>
      <c r="I31">
        <v>171886.18442442419</v>
      </c>
      <c r="J31">
        <v>169953.01638093629</v>
      </c>
      <c r="K31">
        <v>167778.5297300473</v>
      </c>
      <c r="L31">
        <v>165748.43148053379</v>
      </c>
      <c r="M31">
        <v>163912.29916185071</v>
      </c>
      <c r="N31">
        <v>162262.7708432691</v>
      </c>
      <c r="O31">
        <v>160777.66312254069</v>
      </c>
      <c r="P31">
        <v>159433.20480354421</v>
      </c>
      <c r="Q31">
        <v>158207.8045559217</v>
      </c>
    </row>
    <row r="32" spans="1:17" x14ac:dyDescent="0.2">
      <c r="A32" s="15"/>
      <c r="B32" s="15"/>
      <c r="C32" s="13" t="s">
        <v>21</v>
      </c>
      <c r="D32">
        <v>75503.000000000466</v>
      </c>
      <c r="E32">
        <v>83286.761031012822</v>
      </c>
      <c r="F32">
        <v>83658.173772046139</v>
      </c>
      <c r="G32">
        <v>87074.012988652874</v>
      </c>
      <c r="H32">
        <v>103106.15967750469</v>
      </c>
      <c r="I32">
        <v>146998.35902644121</v>
      </c>
      <c r="J32">
        <v>149499.7879053361</v>
      </c>
      <c r="K32">
        <v>147755.32009678669</v>
      </c>
      <c r="L32">
        <v>145921.19693632569</v>
      </c>
      <c r="M32">
        <v>144238.84099852981</v>
      </c>
      <c r="N32">
        <v>142724.16785950071</v>
      </c>
      <c r="O32">
        <v>141362.26258666761</v>
      </c>
      <c r="P32">
        <v>140132.52996978219</v>
      </c>
      <c r="Q32">
        <v>139015.13276487449</v>
      </c>
    </row>
    <row r="33" spans="1:17" x14ac:dyDescent="0.2">
      <c r="A33" s="15" t="s">
        <v>6</v>
      </c>
      <c r="B33" s="15" t="s">
        <v>84</v>
      </c>
      <c r="C33" s="13" t="s">
        <v>17</v>
      </c>
      <c r="D33">
        <v>219873.99999999249</v>
      </c>
      <c r="E33">
        <v>224892.8092162153</v>
      </c>
      <c r="F33">
        <v>229283.19678208529</v>
      </c>
      <c r="G33">
        <v>233020.25988737939</v>
      </c>
      <c r="H33">
        <v>236103.25673768879</v>
      </c>
      <c r="I33">
        <v>239138.9180188629</v>
      </c>
      <c r="J33">
        <v>242609.05261096309</v>
      </c>
      <c r="K33">
        <v>246511.64691537109</v>
      </c>
      <c r="L33">
        <v>250849.00089711181</v>
      </c>
      <c r="M33">
        <v>255623.37444958161</v>
      </c>
      <c r="N33">
        <v>260839.01229530701</v>
      </c>
      <c r="O33">
        <v>266502.68806948158</v>
      </c>
      <c r="P33">
        <v>272623.70002611051</v>
      </c>
      <c r="Q33">
        <v>279213.72636726161</v>
      </c>
    </row>
    <row r="34" spans="1:17" x14ac:dyDescent="0.2">
      <c r="A34" s="15"/>
      <c r="B34" s="15"/>
      <c r="C34" s="13" t="s">
        <v>18</v>
      </c>
      <c r="D34">
        <v>195467.9859999996</v>
      </c>
      <c r="E34">
        <v>191133.15929092001</v>
      </c>
      <c r="F34">
        <v>187474.18883067009</v>
      </c>
      <c r="G34">
        <v>184388.29554218339</v>
      </c>
      <c r="H34">
        <v>181804.9258824299</v>
      </c>
      <c r="I34">
        <v>179528.90496066611</v>
      </c>
      <c r="J34">
        <v>177373.75747114071</v>
      </c>
      <c r="K34">
        <v>175331.36597581441</v>
      </c>
      <c r="L34">
        <v>173404.81147614939</v>
      </c>
      <c r="M34">
        <v>171597.21562568561</v>
      </c>
      <c r="N34">
        <v>169910.9823724461</v>
      </c>
      <c r="O34">
        <v>168347.83110856061</v>
      </c>
      <c r="P34">
        <v>166908.9547799865</v>
      </c>
      <c r="Q34">
        <v>165595.1811709817</v>
      </c>
    </row>
    <row r="35" spans="1:17" x14ac:dyDescent="0.2">
      <c r="A35" s="15"/>
      <c r="B35" s="15"/>
      <c r="C35" s="13" t="s">
        <v>19</v>
      </c>
      <c r="D35">
        <v>126594.7464999948</v>
      </c>
      <c r="E35">
        <v>149704.4485708038</v>
      </c>
      <c r="F35">
        <v>154566.66747339451</v>
      </c>
      <c r="G35">
        <v>153629.84163190529</v>
      </c>
      <c r="H35">
        <v>151150.91404994129</v>
      </c>
      <c r="I35">
        <v>147765.9944459087</v>
      </c>
      <c r="J35">
        <v>144546.50788966869</v>
      </c>
      <c r="K35">
        <v>141647.9743476891</v>
      </c>
      <c r="L35">
        <v>139086.37281275689</v>
      </c>
      <c r="M35">
        <v>136836.76419520451</v>
      </c>
      <c r="N35">
        <v>134866.30535741939</v>
      </c>
      <c r="O35">
        <v>133143.9601823017</v>
      </c>
      <c r="P35">
        <v>131642.87349005489</v>
      </c>
      <c r="Q35">
        <v>130340.5321835822</v>
      </c>
    </row>
    <row r="36" spans="1:17" x14ac:dyDescent="0.2">
      <c r="A36" s="15"/>
      <c r="B36" s="15"/>
      <c r="C36" s="13" t="s">
        <v>20</v>
      </c>
      <c r="D36">
        <v>103636.9999999977</v>
      </c>
      <c r="E36">
        <v>116666.8450696795</v>
      </c>
      <c r="F36">
        <v>129271.35264227859</v>
      </c>
      <c r="G36">
        <v>141476.69161224359</v>
      </c>
      <c r="H36">
        <v>150948.3889316837</v>
      </c>
      <c r="I36">
        <v>147704.14893796021</v>
      </c>
      <c r="J36">
        <v>144519.92132037209</v>
      </c>
      <c r="K36">
        <v>141631.904115371</v>
      </c>
      <c r="L36">
        <v>139072.93829086871</v>
      </c>
      <c r="M36">
        <v>136823.4176595062</v>
      </c>
      <c r="N36">
        <v>134852.18783912569</v>
      </c>
      <c r="O36">
        <v>133128.7460978934</v>
      </c>
      <c r="P36">
        <v>131626.4034840985</v>
      </c>
      <c r="Q36">
        <v>130322.6959337955</v>
      </c>
    </row>
    <row r="37" spans="1:17" x14ac:dyDescent="0.2">
      <c r="A37" s="15"/>
      <c r="B37" s="15"/>
      <c r="C37" s="13" t="s">
        <v>21</v>
      </c>
      <c r="D37">
        <v>80836.999999998603</v>
      </c>
      <c r="E37">
        <v>96330.941716561269</v>
      </c>
      <c r="F37">
        <v>107570.7538058317</v>
      </c>
      <c r="G37">
        <v>118326.2797239473</v>
      </c>
      <c r="H37">
        <v>128746.0345455591</v>
      </c>
      <c r="I37">
        <v>129438.09877328121</v>
      </c>
      <c r="J37">
        <v>126727.0331825434</v>
      </c>
      <c r="K37">
        <v>124105.25141700089</v>
      </c>
      <c r="L37">
        <v>121759.0001989072</v>
      </c>
      <c r="M37">
        <v>119690.2123335596</v>
      </c>
      <c r="N37">
        <v>117875.03184387959</v>
      </c>
      <c r="O37">
        <v>116286.3741152108</v>
      </c>
      <c r="P37">
        <v>114899.55140047691</v>
      </c>
      <c r="Q37">
        <v>113693.4722962416</v>
      </c>
    </row>
    <row r="38" spans="1:17" x14ac:dyDescent="0.2">
      <c r="A38" s="15"/>
      <c r="B38" s="15" t="s">
        <v>15</v>
      </c>
      <c r="C38" s="13" t="s">
        <v>17</v>
      </c>
      <c r="D38">
        <v>219873.99999999249</v>
      </c>
      <c r="E38">
        <v>224903.68818996349</v>
      </c>
      <c r="F38">
        <v>229325.26423600261</v>
      </c>
      <c r="G38">
        <v>233153.04894536769</v>
      </c>
      <c r="H38">
        <v>236583.23345080231</v>
      </c>
      <c r="I38">
        <v>239934.9129575862</v>
      </c>
      <c r="J38">
        <v>243305.05510978459</v>
      </c>
      <c r="K38">
        <v>246501.77042233181</v>
      </c>
      <c r="L38">
        <v>249474.82851854741</v>
      </c>
      <c r="M38">
        <v>252257.73898215359</v>
      </c>
      <c r="N38">
        <v>254877.20316353659</v>
      </c>
      <c r="O38">
        <v>257355.38106590571</v>
      </c>
      <c r="P38">
        <v>259711.3835591212</v>
      </c>
      <c r="Q38">
        <v>261962.14987520079</v>
      </c>
    </row>
    <row r="39" spans="1:17" x14ac:dyDescent="0.2">
      <c r="A39" s="15"/>
      <c r="B39" s="15"/>
      <c r="C39" s="13" t="s">
        <v>18</v>
      </c>
      <c r="D39">
        <v>195467.9859999996</v>
      </c>
      <c r="E39">
        <v>190969.8463277987</v>
      </c>
      <c r="F39">
        <v>187224.19366925181</v>
      </c>
      <c r="G39">
        <v>184305.86868295429</v>
      </c>
      <c r="H39">
        <v>182419.90078995351</v>
      </c>
      <c r="I39">
        <v>182250.18081349981</v>
      </c>
      <c r="J39">
        <v>186162.3447920878</v>
      </c>
      <c r="K39">
        <v>191344.27860522541</v>
      </c>
      <c r="L39">
        <v>196177.30660703991</v>
      </c>
      <c r="M39">
        <v>200680.71376441201</v>
      </c>
      <c r="N39">
        <v>204884.23403619431</v>
      </c>
      <c r="O39">
        <v>208810.6308912563</v>
      </c>
      <c r="P39">
        <v>212478.00745188209</v>
      </c>
      <c r="Q39">
        <v>215901.66760490791</v>
      </c>
    </row>
    <row r="40" spans="1:17" x14ac:dyDescent="0.2">
      <c r="A40" s="15"/>
      <c r="B40" s="15"/>
      <c r="C40" s="13" t="s">
        <v>19</v>
      </c>
      <c r="D40">
        <v>126594.7464999948</v>
      </c>
      <c r="E40">
        <v>149460.76462246201</v>
      </c>
      <c r="F40">
        <v>154011.60303301629</v>
      </c>
      <c r="G40">
        <v>152918.71394471129</v>
      </c>
      <c r="H40">
        <v>150632.7357012631</v>
      </c>
      <c r="I40">
        <v>149416.45856342299</v>
      </c>
      <c r="J40">
        <v>152447.5496340543</v>
      </c>
      <c r="K40">
        <v>158188.45533036199</v>
      </c>
      <c r="L40">
        <v>163329.08546231591</v>
      </c>
      <c r="M40">
        <v>167930.51817204611</v>
      </c>
      <c r="N40">
        <v>172079.68807863499</v>
      </c>
      <c r="O40">
        <v>175840.8637146999</v>
      </c>
      <c r="P40">
        <v>179262.96250241791</v>
      </c>
      <c r="Q40">
        <v>182383.83848637831</v>
      </c>
    </row>
    <row r="41" spans="1:17" x14ac:dyDescent="0.2">
      <c r="A41" s="15"/>
      <c r="B41" s="15"/>
      <c r="C41" s="13" t="s">
        <v>20</v>
      </c>
      <c r="D41">
        <v>103636.9999999977</v>
      </c>
      <c r="E41">
        <v>116499.4228786504</v>
      </c>
      <c r="F41">
        <v>128766.1719518116</v>
      </c>
      <c r="G41">
        <v>139141.16293261989</v>
      </c>
      <c r="H41">
        <v>144713.33335276181</v>
      </c>
      <c r="I41">
        <v>147075.56689281989</v>
      </c>
      <c r="J41">
        <v>150975.4290558229</v>
      </c>
      <c r="K41">
        <v>156805.3911676085</v>
      </c>
      <c r="L41">
        <v>162050.07197744481</v>
      </c>
      <c r="M41">
        <v>166736.53707551261</v>
      </c>
      <c r="N41">
        <v>170958.06176901379</v>
      </c>
      <c r="O41">
        <v>174782.02409477491</v>
      </c>
      <c r="P41">
        <v>178258.89897105671</v>
      </c>
      <c r="Q41">
        <v>181427.29110396211</v>
      </c>
    </row>
    <row r="42" spans="1:17" x14ac:dyDescent="0.2">
      <c r="A42" s="15"/>
      <c r="B42" s="15"/>
      <c r="C42" s="13" t="s">
        <v>21</v>
      </c>
      <c r="D42">
        <v>80836.999999998603</v>
      </c>
      <c r="E42">
        <v>97207.149242950502</v>
      </c>
      <c r="F42">
        <v>108451.8460618118</v>
      </c>
      <c r="G42">
        <v>118534.7464563781</v>
      </c>
      <c r="H42">
        <v>125421.9002746839</v>
      </c>
      <c r="I42">
        <v>128556.62377141821</v>
      </c>
      <c r="J42">
        <v>131192.10338410179</v>
      </c>
      <c r="K42">
        <v>135991.95608486061</v>
      </c>
      <c r="L42">
        <v>140843.4531344595</v>
      </c>
      <c r="M42">
        <v>145190.46741259249</v>
      </c>
      <c r="N42">
        <v>149095.21562434261</v>
      </c>
      <c r="O42">
        <v>152625.03563626131</v>
      </c>
      <c r="P42">
        <v>155830.07545940729</v>
      </c>
      <c r="Q42">
        <v>158748.26719089359</v>
      </c>
    </row>
    <row r="43" spans="1:17" x14ac:dyDescent="0.2">
      <c r="A43" s="15"/>
      <c r="B43" s="15" t="s">
        <v>16</v>
      </c>
      <c r="C43" s="13" t="s">
        <v>17</v>
      </c>
      <c r="D43">
        <v>219873.99999999249</v>
      </c>
      <c r="E43">
        <v>225206.21053564531</v>
      </c>
      <c r="F43">
        <v>230583.23317536619</v>
      </c>
      <c r="G43">
        <v>235645.7578537431</v>
      </c>
      <c r="H43">
        <v>239344.9795678542</v>
      </c>
      <c r="I43">
        <v>238469.79454405091</v>
      </c>
      <c r="J43">
        <v>236931.34939674399</v>
      </c>
      <c r="K43">
        <v>235483.75740890441</v>
      </c>
      <c r="L43">
        <v>234117.80028765209</v>
      </c>
      <c r="M43">
        <v>232826.51490617069</v>
      </c>
      <c r="N43">
        <v>231600.41830200679</v>
      </c>
      <c r="O43">
        <v>230430.1797756381</v>
      </c>
      <c r="P43">
        <v>229307.52538837449</v>
      </c>
      <c r="Q43">
        <v>228225.37306183999</v>
      </c>
    </row>
    <row r="44" spans="1:17" x14ac:dyDescent="0.2">
      <c r="A44" s="15"/>
      <c r="B44" s="15"/>
      <c r="C44" s="13" t="s">
        <v>18</v>
      </c>
      <c r="D44">
        <v>195467.9859999996</v>
      </c>
      <c r="E44">
        <v>191928.57062780141</v>
      </c>
      <c r="F44">
        <v>193885.3036133392</v>
      </c>
      <c r="G44">
        <v>204788.17218170469</v>
      </c>
      <c r="H44">
        <v>235373.54683040379</v>
      </c>
      <c r="I44">
        <v>237519.21770424439</v>
      </c>
      <c r="J44">
        <v>236001.7610089001</v>
      </c>
      <c r="K44">
        <v>234532.4450328408</v>
      </c>
      <c r="L44">
        <v>233143.82337533249</v>
      </c>
      <c r="M44">
        <v>231832.46091930289</v>
      </c>
      <c r="N44">
        <v>230589.65382621859</v>
      </c>
      <c r="O44">
        <v>229405.91760260289</v>
      </c>
      <c r="P44">
        <v>228272.5824831207</v>
      </c>
      <c r="Q44">
        <v>227182.14848515371</v>
      </c>
    </row>
    <row r="45" spans="1:17" x14ac:dyDescent="0.2">
      <c r="A45" s="15"/>
      <c r="B45" s="15"/>
      <c r="C45" s="13" t="s">
        <v>19</v>
      </c>
      <c r="D45">
        <v>126594.7464999948</v>
      </c>
      <c r="E45">
        <v>147282.83322581381</v>
      </c>
      <c r="F45">
        <v>155377.30458656739</v>
      </c>
      <c r="G45">
        <v>164659.90642833861</v>
      </c>
      <c r="H45">
        <v>197572.41067403849</v>
      </c>
      <c r="I45">
        <v>214945.0029008172</v>
      </c>
      <c r="J45">
        <v>212883.25658925661</v>
      </c>
      <c r="K45">
        <v>210551.34092536839</v>
      </c>
      <c r="L45">
        <v>208345.49248844059</v>
      </c>
      <c r="M45">
        <v>206331.32309858719</v>
      </c>
      <c r="N45">
        <v>204506.24062544981</v>
      </c>
      <c r="O45">
        <v>202849.1379420376</v>
      </c>
      <c r="P45">
        <v>201336.20337762349</v>
      </c>
      <c r="Q45">
        <v>199945.5082015887</v>
      </c>
    </row>
    <row r="46" spans="1:17" x14ac:dyDescent="0.2">
      <c r="A46" s="15"/>
      <c r="B46" s="15"/>
      <c r="C46" s="13" t="s">
        <v>20</v>
      </c>
      <c r="D46">
        <v>103636.9999999977</v>
      </c>
      <c r="E46">
        <v>106829.595509811</v>
      </c>
      <c r="F46">
        <v>113054.2315187106</v>
      </c>
      <c r="G46">
        <v>126697.8498572602</v>
      </c>
      <c r="H46">
        <v>176480.41319828131</v>
      </c>
      <c r="I46">
        <v>214540.53934085299</v>
      </c>
      <c r="J46">
        <v>212677.6045191095</v>
      </c>
      <c r="K46">
        <v>210385.31408740731</v>
      </c>
      <c r="L46">
        <v>208189.4634487922</v>
      </c>
      <c r="M46">
        <v>206176.2919523044</v>
      </c>
      <c r="N46">
        <v>204349.73918323821</v>
      </c>
      <c r="O46">
        <v>202690.73515004429</v>
      </c>
      <c r="P46">
        <v>201176.0647603226</v>
      </c>
      <c r="Q46">
        <v>199783.94169244831</v>
      </c>
    </row>
    <row r="47" spans="1:17" x14ac:dyDescent="0.2">
      <c r="A47" s="15"/>
      <c r="B47" s="15"/>
      <c r="C47" s="13" t="s">
        <v>21</v>
      </c>
      <c r="D47">
        <v>80836.999999998603</v>
      </c>
      <c r="E47">
        <v>92059.824314657002</v>
      </c>
      <c r="F47">
        <v>96519.861857831638</v>
      </c>
      <c r="G47">
        <v>105054.45466586181</v>
      </c>
      <c r="H47">
        <v>129162.9632550258</v>
      </c>
      <c r="I47">
        <v>184978.63122567401</v>
      </c>
      <c r="J47">
        <v>188734.29172888381</v>
      </c>
      <c r="K47">
        <v>186967.61800011841</v>
      </c>
      <c r="L47">
        <v>184985.36711829671</v>
      </c>
      <c r="M47">
        <v>183132.3446738887</v>
      </c>
      <c r="N47">
        <v>181444.97271720349</v>
      </c>
      <c r="O47">
        <v>179913.75991362671</v>
      </c>
      <c r="P47">
        <v>178519.2421505673</v>
      </c>
      <c r="Q47">
        <v>177241.44518394739</v>
      </c>
    </row>
    <row r="48" spans="1:17" x14ac:dyDescent="0.2">
      <c r="A48" s="15" t="s">
        <v>7</v>
      </c>
      <c r="B48" s="15" t="s">
        <v>84</v>
      </c>
      <c r="C48" s="13" t="s">
        <v>17</v>
      </c>
      <c r="D48">
        <v>198558.99999999459</v>
      </c>
      <c r="E48">
        <v>203097.18398888051</v>
      </c>
      <c r="F48">
        <v>207400.36167879149</v>
      </c>
      <c r="G48">
        <v>211429.51937742141</v>
      </c>
      <c r="H48">
        <v>215575.23348862989</v>
      </c>
      <c r="I48">
        <v>220216.37399552681</v>
      </c>
      <c r="J48">
        <v>225324.55353401651</v>
      </c>
      <c r="K48">
        <v>230867.43409936471</v>
      </c>
      <c r="L48">
        <v>236814.42620968161</v>
      </c>
      <c r="M48">
        <v>243140.248346231</v>
      </c>
      <c r="N48">
        <v>249825.1470708345</v>
      </c>
      <c r="O48">
        <v>256854.1179470382</v>
      </c>
      <c r="P48">
        <v>264215.97946011962</v>
      </c>
      <c r="Q48">
        <v>271902.54915824352</v>
      </c>
    </row>
    <row r="49" spans="1:17" x14ac:dyDescent="0.2">
      <c r="A49" s="15"/>
      <c r="B49" s="15"/>
      <c r="C49" s="13" t="s">
        <v>18</v>
      </c>
      <c r="D49">
        <v>154876.01999999909</v>
      </c>
      <c r="E49">
        <v>153440.9196704897</v>
      </c>
      <c r="F49">
        <v>152586.65208822349</v>
      </c>
      <c r="G49">
        <v>152252.4436852886</v>
      </c>
      <c r="H49">
        <v>152322.44505498221</v>
      </c>
      <c r="I49">
        <v>152641.50918939701</v>
      </c>
      <c r="J49">
        <v>153226.0338279006</v>
      </c>
      <c r="K49">
        <v>154099.94058342211</v>
      </c>
      <c r="L49">
        <v>155282.41338811029</v>
      </c>
      <c r="M49">
        <v>156787.38722447859</v>
      </c>
      <c r="N49">
        <v>158624.42072226759</v>
      </c>
      <c r="O49">
        <v>160799.73937629649</v>
      </c>
      <c r="P49">
        <v>163317.15643918459</v>
      </c>
      <c r="Q49">
        <v>166178.8140236187</v>
      </c>
    </row>
    <row r="50" spans="1:17" x14ac:dyDescent="0.2">
      <c r="A50" s="15"/>
      <c r="B50" s="15"/>
      <c r="C50" s="13" t="s">
        <v>19</v>
      </c>
      <c r="D50">
        <v>110222.50499999709</v>
      </c>
      <c r="E50">
        <v>119231.4368148965</v>
      </c>
      <c r="F50">
        <v>118711.68315970281</v>
      </c>
      <c r="G50">
        <v>116308.05765158869</v>
      </c>
      <c r="H50">
        <v>112706.4701322402</v>
      </c>
      <c r="I50">
        <v>109729.23385176811</v>
      </c>
      <c r="J50">
        <v>107608.1554497722</v>
      </c>
      <c r="K50">
        <v>106308.9504410432</v>
      </c>
      <c r="L50">
        <v>105729.03950879051</v>
      </c>
      <c r="M50">
        <v>105763.51895469771</v>
      </c>
      <c r="N50">
        <v>106323.0337645369</v>
      </c>
      <c r="O50">
        <v>107336.1203597608</v>
      </c>
      <c r="P50">
        <v>108747.09690211889</v>
      </c>
      <c r="Q50">
        <v>110513.1101639082</v>
      </c>
    </row>
    <row r="51" spans="1:17" x14ac:dyDescent="0.2">
      <c r="A51" s="15"/>
      <c r="B51" s="15"/>
      <c r="C51" s="13" t="s">
        <v>20</v>
      </c>
      <c r="D51">
        <v>95337.999999999069</v>
      </c>
      <c r="E51">
        <v>102305.5485767272</v>
      </c>
      <c r="F51">
        <v>109527.5927176343</v>
      </c>
      <c r="G51">
        <v>115849.76530991279</v>
      </c>
      <c r="H51">
        <v>112546.7692895837</v>
      </c>
      <c r="I51">
        <v>109638.5351413895</v>
      </c>
      <c r="J51">
        <v>107535.3721449234</v>
      </c>
      <c r="K51">
        <v>106235.71574877261</v>
      </c>
      <c r="L51">
        <v>105648.207847319</v>
      </c>
      <c r="M51">
        <v>105671.80372977159</v>
      </c>
      <c r="N51">
        <v>106218.4662382684</v>
      </c>
      <c r="O51">
        <v>107217.1662800475</v>
      </c>
      <c r="P51">
        <v>108612.3453993646</v>
      </c>
      <c r="Q51">
        <v>110361.16065000489</v>
      </c>
    </row>
    <row r="52" spans="1:17" x14ac:dyDescent="0.2">
      <c r="A52" s="15"/>
      <c r="B52" s="15"/>
      <c r="C52" s="13" t="s">
        <v>21</v>
      </c>
      <c r="D52">
        <v>74363.999999999534</v>
      </c>
      <c r="E52">
        <v>84186.538016869206</v>
      </c>
      <c r="F52">
        <v>90351.343482268669</v>
      </c>
      <c r="G52">
        <v>96558.134327119391</v>
      </c>
      <c r="H52">
        <v>96648.420001945502</v>
      </c>
      <c r="I52">
        <v>94052.566400035124</v>
      </c>
      <c r="J52">
        <v>91975.233179560164</v>
      </c>
      <c r="K52">
        <v>90588.417656179692</v>
      </c>
      <c r="L52">
        <v>89840.743275848159</v>
      </c>
      <c r="M52">
        <v>89647.497093623708</v>
      </c>
      <c r="N52">
        <v>89928.714025281821</v>
      </c>
      <c r="O52">
        <v>90618.019627347996</v>
      </c>
      <c r="P52">
        <v>91662.87517728073</v>
      </c>
      <c r="Q52">
        <v>93022.537110966674</v>
      </c>
    </row>
    <row r="53" spans="1:17" x14ac:dyDescent="0.2">
      <c r="A53" s="15"/>
      <c r="B53" s="15" t="s">
        <v>15</v>
      </c>
      <c r="C53" s="13" t="s">
        <v>17</v>
      </c>
      <c r="D53">
        <v>198558.99999999459</v>
      </c>
      <c r="E53">
        <v>202847.5251311404</v>
      </c>
      <c r="F53">
        <v>206171.98731613101</v>
      </c>
      <c r="G53">
        <v>208421.5221476556</v>
      </c>
      <c r="H53">
        <v>210197.95293553089</v>
      </c>
      <c r="I53">
        <v>211703.64057787851</v>
      </c>
      <c r="J53">
        <v>213015.8638945643</v>
      </c>
      <c r="K53">
        <v>214569.3063626916</v>
      </c>
      <c r="L53">
        <v>216483.61276273461</v>
      </c>
      <c r="M53">
        <v>218683.68932775519</v>
      </c>
      <c r="N53">
        <v>221111.39339604299</v>
      </c>
      <c r="O53">
        <v>223722.5663654558</v>
      </c>
      <c r="P53">
        <v>226484.29508222849</v>
      </c>
      <c r="Q53">
        <v>229372.4478282796</v>
      </c>
    </row>
    <row r="54" spans="1:17" x14ac:dyDescent="0.2">
      <c r="A54" s="15"/>
      <c r="B54" s="15"/>
      <c r="C54" s="13" t="s">
        <v>18</v>
      </c>
      <c r="D54">
        <v>154876.01999999909</v>
      </c>
      <c r="E54">
        <v>166216.55996646339</v>
      </c>
      <c r="F54">
        <v>177539.04511156649</v>
      </c>
      <c r="G54">
        <v>188479.58200608351</v>
      </c>
      <c r="H54">
        <v>198471.04308044701</v>
      </c>
      <c r="I54">
        <v>207217.3469240405</v>
      </c>
      <c r="J54">
        <v>211132.99155842961</v>
      </c>
      <c r="K54">
        <v>212542.95379340529</v>
      </c>
      <c r="L54">
        <v>214312.64041066641</v>
      </c>
      <c r="M54">
        <v>216393.03019842031</v>
      </c>
      <c r="N54">
        <v>218720.76206421119</v>
      </c>
      <c r="O54">
        <v>221246.83975195061</v>
      </c>
      <c r="P54">
        <v>223934.40440561419</v>
      </c>
      <c r="Q54">
        <v>226756.31167675811</v>
      </c>
    </row>
    <row r="55" spans="1:17" x14ac:dyDescent="0.2">
      <c r="A55" s="15"/>
      <c r="B55" s="15"/>
      <c r="C55" s="13" t="s">
        <v>19</v>
      </c>
      <c r="D55">
        <v>110222.50499999709</v>
      </c>
      <c r="E55">
        <v>124888.9992853588</v>
      </c>
      <c r="F55">
        <v>135493.29185571731</v>
      </c>
      <c r="G55">
        <v>143686.17576101949</v>
      </c>
      <c r="H55">
        <v>149062.64877969949</v>
      </c>
      <c r="I55">
        <v>153676.50879826039</v>
      </c>
      <c r="J55">
        <v>153837.23119278951</v>
      </c>
      <c r="K55">
        <v>149760.89564664639</v>
      </c>
      <c r="L55">
        <v>146937.97339022779</v>
      </c>
      <c r="M55">
        <v>145239.45655831989</v>
      </c>
      <c r="N55">
        <v>144417.62249436881</v>
      </c>
      <c r="O55">
        <v>144264.5398244503</v>
      </c>
      <c r="P55">
        <v>144615.02078329629</v>
      </c>
      <c r="Q55">
        <v>145350.21203651</v>
      </c>
    </row>
    <row r="56" spans="1:17" x14ac:dyDescent="0.2">
      <c r="A56" s="15"/>
      <c r="B56" s="15"/>
      <c r="C56" s="13" t="s">
        <v>20</v>
      </c>
      <c r="D56">
        <v>95337.999999999069</v>
      </c>
      <c r="E56">
        <v>111556.3169645642</v>
      </c>
      <c r="F56">
        <v>129459.50867311</v>
      </c>
      <c r="G56">
        <v>142519.85385256889</v>
      </c>
      <c r="H56">
        <v>148098.38004701669</v>
      </c>
      <c r="I56">
        <v>152821.38616776461</v>
      </c>
      <c r="J56">
        <v>153489.5630574766</v>
      </c>
      <c r="K56">
        <v>149459.38219165031</v>
      </c>
      <c r="L56">
        <v>146619.54997395989</v>
      </c>
      <c r="M56">
        <v>144901.1940603634</v>
      </c>
      <c r="N56">
        <v>144061.02518395201</v>
      </c>
      <c r="O56">
        <v>143892.16253470851</v>
      </c>
      <c r="P56">
        <v>144229.88058037811</v>
      </c>
      <c r="Q56">
        <v>144953.53557826229</v>
      </c>
    </row>
    <row r="57" spans="1:17" x14ac:dyDescent="0.2">
      <c r="A57" s="15"/>
      <c r="B57" s="15"/>
      <c r="C57" s="13" t="s">
        <v>21</v>
      </c>
      <c r="D57">
        <v>74363.999999999534</v>
      </c>
      <c r="E57">
        <v>92268.979977763462</v>
      </c>
      <c r="F57">
        <v>107892.3343100955</v>
      </c>
      <c r="G57">
        <v>122976.9275842443</v>
      </c>
      <c r="H57">
        <v>129638.0103169576</v>
      </c>
      <c r="I57">
        <v>134292.63956073319</v>
      </c>
      <c r="J57">
        <v>137228.1877916104</v>
      </c>
      <c r="K57">
        <v>134722.97543327519</v>
      </c>
      <c r="L57">
        <v>131784.57243989801</v>
      </c>
      <c r="M57">
        <v>129826.61336559959</v>
      </c>
      <c r="N57">
        <v>128733.8675160393</v>
      </c>
      <c r="O57">
        <v>128313.28650655541</v>
      </c>
      <c r="P57">
        <v>128403.53421856419</v>
      </c>
      <c r="Q57">
        <v>128880.3021326786</v>
      </c>
    </row>
    <row r="58" spans="1:17" x14ac:dyDescent="0.2">
      <c r="A58" s="15"/>
      <c r="B58" s="15" t="s">
        <v>16</v>
      </c>
      <c r="C58" s="13" t="s">
        <v>17</v>
      </c>
      <c r="D58">
        <v>198558.99999999459</v>
      </c>
      <c r="E58">
        <v>203458.9463422627</v>
      </c>
      <c r="F58">
        <v>208300.22754994221</v>
      </c>
      <c r="G58">
        <v>211914.17620211939</v>
      </c>
      <c r="H58">
        <v>213377.9068014246</v>
      </c>
      <c r="I58">
        <v>213000.57806216599</v>
      </c>
      <c r="J58">
        <v>213047.3987145618</v>
      </c>
      <c r="K58">
        <v>213441.0539075144</v>
      </c>
      <c r="L58">
        <v>214081.23158778431</v>
      </c>
      <c r="M58">
        <v>214897.23655016939</v>
      </c>
      <c r="N58">
        <v>215838.57607162159</v>
      </c>
      <c r="O58">
        <v>216869.80045520171</v>
      </c>
      <c r="P58">
        <v>217966.2575312643</v>
      </c>
      <c r="Q58">
        <v>219110.8828309963</v>
      </c>
    </row>
    <row r="59" spans="1:17" x14ac:dyDescent="0.2">
      <c r="A59" s="15"/>
      <c r="B59" s="15"/>
      <c r="C59" s="13" t="s">
        <v>18</v>
      </c>
      <c r="D59">
        <v>154876.01999999909</v>
      </c>
      <c r="E59">
        <v>161386.63386705989</v>
      </c>
      <c r="F59">
        <v>173698.1835680606</v>
      </c>
      <c r="G59">
        <v>191955.21940132571</v>
      </c>
      <c r="H59">
        <v>211510.84021604259</v>
      </c>
      <c r="I59">
        <v>211760.73389584929</v>
      </c>
      <c r="J59">
        <v>211645.55135614079</v>
      </c>
      <c r="K59">
        <v>211913.4634433825</v>
      </c>
      <c r="L59">
        <v>212460.9433131649</v>
      </c>
      <c r="M59">
        <v>213208.59523176291</v>
      </c>
      <c r="N59">
        <v>214098.90043798351</v>
      </c>
      <c r="O59">
        <v>215091.19354790021</v>
      </c>
      <c r="P59">
        <v>216157.1038421249</v>
      </c>
      <c r="Q59">
        <v>217276.96195598441</v>
      </c>
    </row>
    <row r="60" spans="1:17" x14ac:dyDescent="0.2">
      <c r="A60" s="15"/>
      <c r="B60" s="15"/>
      <c r="C60" s="13" t="s">
        <v>19</v>
      </c>
      <c r="D60">
        <v>110222.50499999709</v>
      </c>
      <c r="E60">
        <v>120484.0353104005</v>
      </c>
      <c r="F60">
        <v>132661.82278448349</v>
      </c>
      <c r="G60">
        <v>150372.6624927324</v>
      </c>
      <c r="H60">
        <v>179957.12372507129</v>
      </c>
      <c r="I60">
        <v>175954.55783448671</v>
      </c>
      <c r="J60">
        <v>170565.70721998849</v>
      </c>
      <c r="K60">
        <v>166906.9312818968</v>
      </c>
      <c r="L60">
        <v>164583.47173062371</v>
      </c>
      <c r="M60">
        <v>163224.57126747139</v>
      </c>
      <c r="N60">
        <v>162546.75591402451</v>
      </c>
      <c r="O60">
        <v>162345.50541454571</v>
      </c>
      <c r="P60">
        <v>162476.84932462749</v>
      </c>
      <c r="Q60">
        <v>162840.51160437401</v>
      </c>
    </row>
    <row r="61" spans="1:17" x14ac:dyDescent="0.2">
      <c r="A61" s="15"/>
      <c r="B61" s="15"/>
      <c r="C61" s="13" t="s">
        <v>20</v>
      </c>
      <c r="D61">
        <v>95337.999999999069</v>
      </c>
      <c r="E61">
        <v>94574.734106391654</v>
      </c>
      <c r="F61">
        <v>109604.93029697541</v>
      </c>
      <c r="G61">
        <v>137230.13441418979</v>
      </c>
      <c r="H61">
        <v>177716.5880859434</v>
      </c>
      <c r="I61">
        <v>175695.91751463909</v>
      </c>
      <c r="J61">
        <v>170357.93285722961</v>
      </c>
      <c r="K61">
        <v>166700.98154629601</v>
      </c>
      <c r="L61">
        <v>164369.8946106449</v>
      </c>
      <c r="M61">
        <v>163002.52416308751</v>
      </c>
      <c r="N61">
        <v>162317.50052336251</v>
      </c>
      <c r="O61">
        <v>162110.5071581947</v>
      </c>
      <c r="P61">
        <v>162237.3095307191</v>
      </c>
      <c r="Q61">
        <v>162597.31852677779</v>
      </c>
    </row>
    <row r="62" spans="1:17" x14ac:dyDescent="0.2">
      <c r="A62" s="15"/>
      <c r="B62" s="15"/>
      <c r="C62" s="13" t="s">
        <v>21</v>
      </c>
      <c r="D62">
        <v>74363.999999999534</v>
      </c>
      <c r="E62">
        <v>86175.789766332644</v>
      </c>
      <c r="F62">
        <v>94972.629435657218</v>
      </c>
      <c r="G62">
        <v>115262.28985648751</v>
      </c>
      <c r="H62">
        <v>146273.69874712799</v>
      </c>
      <c r="I62">
        <v>164710.87364201911</v>
      </c>
      <c r="J62">
        <v>160742.30521999119</v>
      </c>
      <c r="K62">
        <v>156728.4120953735</v>
      </c>
      <c r="L62">
        <v>154025.59467690831</v>
      </c>
      <c r="M62">
        <v>152361.78998413921</v>
      </c>
      <c r="N62">
        <v>151445.62962461909</v>
      </c>
      <c r="O62">
        <v>151056.14465457981</v>
      </c>
      <c r="P62">
        <v>151035.0501541931</v>
      </c>
      <c r="Q62">
        <v>151271.26049790659</v>
      </c>
    </row>
    <row r="63" spans="1:17" x14ac:dyDescent="0.2">
      <c r="A63" s="15" t="s">
        <v>8</v>
      </c>
      <c r="B63" s="15" t="s">
        <v>84</v>
      </c>
      <c r="C63" s="13" t="s">
        <v>17</v>
      </c>
      <c r="D63">
        <v>458323.99999999668</v>
      </c>
      <c r="E63">
        <v>469355.29744603462</v>
      </c>
      <c r="F63">
        <v>479626.62793314521</v>
      </c>
      <c r="G63">
        <v>489077.16053971229</v>
      </c>
      <c r="H63">
        <v>497681.42731409718</v>
      </c>
      <c r="I63">
        <v>505414.93166111858</v>
      </c>
      <c r="J63">
        <v>512719.71362189308</v>
      </c>
      <c r="K63">
        <v>520484.40277733159</v>
      </c>
      <c r="L63">
        <v>528695.28073768341</v>
      </c>
      <c r="M63">
        <v>537296.70245977305</v>
      </c>
      <c r="N63">
        <v>546233.99583587563</v>
      </c>
      <c r="O63">
        <v>555458.82011355646</v>
      </c>
      <c r="P63">
        <v>564930.28239386738</v>
      </c>
      <c r="Q63">
        <v>574614.34419193864</v>
      </c>
    </row>
    <row r="64" spans="1:17" x14ac:dyDescent="0.2">
      <c r="A64" s="15"/>
      <c r="B64" s="15"/>
      <c r="C64" s="13" t="s">
        <v>18</v>
      </c>
      <c r="D64">
        <v>407450.03600000031</v>
      </c>
      <c r="E64">
        <v>402499.35292169539</v>
      </c>
      <c r="F64">
        <v>400391.78246567561</v>
      </c>
      <c r="G64">
        <v>400635.31134269008</v>
      </c>
      <c r="H64">
        <v>402767.45504349249</v>
      </c>
      <c r="I64">
        <v>406364.72095394041</v>
      </c>
      <c r="J64">
        <v>411067.62352285598</v>
      </c>
      <c r="K64">
        <v>416372.04139502521</v>
      </c>
      <c r="L64">
        <v>422209.12430759292</v>
      </c>
      <c r="M64">
        <v>428564.96439638583</v>
      </c>
      <c r="N64">
        <v>435421.40419586038</v>
      </c>
      <c r="O64">
        <v>442754.21104294102</v>
      </c>
      <c r="P64">
        <v>450534.83153415541</v>
      </c>
      <c r="Q64">
        <v>458732.45333260839</v>
      </c>
    </row>
    <row r="65" spans="1:17" x14ac:dyDescent="0.2">
      <c r="A65" s="15"/>
      <c r="B65" s="15"/>
      <c r="C65" s="13" t="s">
        <v>19</v>
      </c>
      <c r="D65">
        <v>260188.25899999749</v>
      </c>
      <c r="E65">
        <v>301002.62042524532</v>
      </c>
      <c r="F65">
        <v>310240.42345647822</v>
      </c>
      <c r="G65">
        <v>310629.82390813681</v>
      </c>
      <c r="H65">
        <v>309700.58248992561</v>
      </c>
      <c r="I65">
        <v>311021.26448233589</v>
      </c>
      <c r="J65">
        <v>310178.97828405967</v>
      </c>
      <c r="K65">
        <v>309892.55271269311</v>
      </c>
      <c r="L65">
        <v>310742.35870598839</v>
      </c>
      <c r="M65">
        <v>312718.7573513579</v>
      </c>
      <c r="N65">
        <v>315690.62812711979</v>
      </c>
      <c r="O65">
        <v>319508.75713728991</v>
      </c>
      <c r="P65">
        <v>324037.0617851417</v>
      </c>
      <c r="Q65">
        <v>329159.69206786022</v>
      </c>
    </row>
    <row r="66" spans="1:17" x14ac:dyDescent="0.2">
      <c r="A66" s="15"/>
      <c r="B66" s="15"/>
      <c r="C66" s="13" t="s">
        <v>20</v>
      </c>
      <c r="D66">
        <v>211100.99999999951</v>
      </c>
      <c r="E66">
        <v>230925.96013987201</v>
      </c>
      <c r="F66">
        <v>250485.6999723831</v>
      </c>
      <c r="G66">
        <v>269724.5770951244</v>
      </c>
      <c r="H66">
        <v>288619.67806424602</v>
      </c>
      <c r="I66">
        <v>307155.87019613548</v>
      </c>
      <c r="J66">
        <v>309615.57990519912</v>
      </c>
      <c r="K66">
        <v>309444.79751684709</v>
      </c>
      <c r="L66">
        <v>310314.17441727541</v>
      </c>
      <c r="M66">
        <v>312276.84108814452</v>
      </c>
      <c r="N66">
        <v>315223.20285227022</v>
      </c>
      <c r="O66">
        <v>319011.55949964712</v>
      </c>
      <c r="P66">
        <v>323508.53166141908</v>
      </c>
      <c r="Q66">
        <v>328599.29248408909</v>
      </c>
    </row>
    <row r="67" spans="1:17" x14ac:dyDescent="0.2">
      <c r="A67" s="15"/>
      <c r="B67" s="15"/>
      <c r="C67" s="13" t="s">
        <v>21</v>
      </c>
      <c r="D67">
        <v>164659</v>
      </c>
      <c r="E67">
        <v>190029.79828148821</v>
      </c>
      <c r="F67">
        <v>207113.16056618199</v>
      </c>
      <c r="G67">
        <v>223695.83249855891</v>
      </c>
      <c r="H67">
        <v>239985.05606240791</v>
      </c>
      <c r="I67">
        <v>255972.17345500621</v>
      </c>
      <c r="J67">
        <v>264645.67351881979</v>
      </c>
      <c r="K67">
        <v>264665.0930924284</v>
      </c>
      <c r="L67">
        <v>265028.42423888581</v>
      </c>
      <c r="M67">
        <v>266313.65817102342</v>
      </c>
      <c r="N67">
        <v>268484.21872498328</v>
      </c>
      <c r="O67">
        <v>271426.72115799412</v>
      </c>
      <c r="P67">
        <v>275022.87367078877</v>
      </c>
      <c r="Q67">
        <v>279167.49933020672</v>
      </c>
    </row>
    <row r="68" spans="1:17" x14ac:dyDescent="0.2">
      <c r="A68" s="15"/>
      <c r="B68" s="15" t="s">
        <v>15</v>
      </c>
      <c r="C68" s="13" t="s">
        <v>17</v>
      </c>
      <c r="D68">
        <v>458323.99999999668</v>
      </c>
      <c r="E68">
        <v>468145.56385988923</v>
      </c>
      <c r="F68">
        <v>474657.59788337012</v>
      </c>
      <c r="G68">
        <v>478857.99071730959</v>
      </c>
      <c r="H68">
        <v>482754.07803359767</v>
      </c>
      <c r="I68">
        <v>486795.28764553001</v>
      </c>
      <c r="J68">
        <v>490942.23429640452</v>
      </c>
      <c r="K68">
        <v>495832.62411926239</v>
      </c>
      <c r="L68">
        <v>501687.56521417311</v>
      </c>
      <c r="M68">
        <v>508333.87421819742</v>
      </c>
      <c r="N68">
        <v>515638.43855004548</v>
      </c>
      <c r="O68">
        <v>523498.73019068502</v>
      </c>
      <c r="P68">
        <v>531836.19287728053</v>
      </c>
      <c r="Q68">
        <v>540591.01455386577</v>
      </c>
    </row>
    <row r="69" spans="1:17" x14ac:dyDescent="0.2">
      <c r="A69" s="15"/>
      <c r="B69" s="15"/>
      <c r="C69" s="13" t="s">
        <v>18</v>
      </c>
      <c r="D69">
        <v>407450.03600000031</v>
      </c>
      <c r="E69">
        <v>416138.47333731537</v>
      </c>
      <c r="F69">
        <v>429001.6781460474</v>
      </c>
      <c r="G69">
        <v>444079.17756353348</v>
      </c>
      <c r="H69">
        <v>459920.4092169184</v>
      </c>
      <c r="I69">
        <v>476582.44026367308</v>
      </c>
      <c r="J69">
        <v>486130.59937770531</v>
      </c>
      <c r="K69">
        <v>490624.7509995476</v>
      </c>
      <c r="L69">
        <v>496084.91104222869</v>
      </c>
      <c r="M69">
        <v>502392.93519588222</v>
      </c>
      <c r="N69">
        <v>509403.55358244991</v>
      </c>
      <c r="O69">
        <v>517003.84416905948</v>
      </c>
      <c r="P69">
        <v>525106.93478143215</v>
      </c>
      <c r="Q69">
        <v>533646.52455947665</v>
      </c>
    </row>
    <row r="70" spans="1:17" x14ac:dyDescent="0.2">
      <c r="A70" s="15"/>
      <c r="B70" s="15"/>
      <c r="C70" s="13" t="s">
        <v>19</v>
      </c>
      <c r="D70">
        <v>260188.25899999749</v>
      </c>
      <c r="E70">
        <v>312895.39767753793</v>
      </c>
      <c r="F70">
        <v>330523.47047031007</v>
      </c>
      <c r="G70">
        <v>337053.39482841041</v>
      </c>
      <c r="H70">
        <v>338110.79373197473</v>
      </c>
      <c r="I70">
        <v>339767.73679131432</v>
      </c>
      <c r="J70">
        <v>337190.73651748971</v>
      </c>
      <c r="K70">
        <v>326968.01955397928</v>
      </c>
      <c r="L70">
        <v>319804.33222023112</v>
      </c>
      <c r="M70">
        <v>315320.61458524899</v>
      </c>
      <c r="N70">
        <v>312962.32856956212</v>
      </c>
      <c r="O70">
        <v>312279.04023083521</v>
      </c>
      <c r="P70">
        <v>312916.46763028932</v>
      </c>
      <c r="Q70">
        <v>314602.06631719758</v>
      </c>
    </row>
    <row r="71" spans="1:17" x14ac:dyDescent="0.2">
      <c r="A71" s="15"/>
      <c r="B71" s="15"/>
      <c r="C71" s="13" t="s">
        <v>20</v>
      </c>
      <c r="D71">
        <v>211100.99999999951</v>
      </c>
      <c r="E71">
        <v>269872.12963578658</v>
      </c>
      <c r="F71">
        <v>314902.67944456969</v>
      </c>
      <c r="G71">
        <v>334729.75555540528</v>
      </c>
      <c r="H71">
        <v>336272.41747383442</v>
      </c>
      <c r="I71">
        <v>338039.19798164972</v>
      </c>
      <c r="J71">
        <v>336348.74493849411</v>
      </c>
      <c r="K71">
        <v>326213.34080186608</v>
      </c>
      <c r="L71">
        <v>318990.58775516477</v>
      </c>
      <c r="M71">
        <v>314447.6940689527</v>
      </c>
      <c r="N71">
        <v>312035.71853311593</v>
      </c>
      <c r="O71">
        <v>311304.52475480229</v>
      </c>
      <c r="P71">
        <v>311898.99795455602</v>
      </c>
      <c r="Q71">
        <v>313545.18831034942</v>
      </c>
    </row>
    <row r="72" spans="1:17" x14ac:dyDescent="0.2">
      <c r="A72" s="15"/>
      <c r="B72" s="15"/>
      <c r="C72" s="13" t="s">
        <v>21</v>
      </c>
      <c r="D72">
        <v>164659</v>
      </c>
      <c r="E72">
        <v>217362.6472852139</v>
      </c>
      <c r="F72">
        <v>263145.95018335403</v>
      </c>
      <c r="G72">
        <v>293303.4160752336</v>
      </c>
      <c r="H72">
        <v>298638.67732913041</v>
      </c>
      <c r="I72">
        <v>300225.10781119741</v>
      </c>
      <c r="J72">
        <v>301612.67128381057</v>
      </c>
      <c r="K72">
        <v>294566.92115261301</v>
      </c>
      <c r="L72">
        <v>287112.42050845409</v>
      </c>
      <c r="M72">
        <v>282042.19497784768</v>
      </c>
      <c r="N72">
        <v>279056.38157027907</v>
      </c>
      <c r="O72">
        <v>277729.55027705652</v>
      </c>
      <c r="P72">
        <v>277712.21501893707</v>
      </c>
      <c r="Q72">
        <v>278730.87058195903</v>
      </c>
    </row>
    <row r="73" spans="1:17" x14ac:dyDescent="0.2">
      <c r="A73" s="15"/>
      <c r="B73" s="15" t="s">
        <v>16</v>
      </c>
      <c r="C73" s="13" t="s">
        <v>17</v>
      </c>
      <c r="D73">
        <v>458323.99999999668</v>
      </c>
      <c r="E73">
        <v>470173.4264582796</v>
      </c>
      <c r="F73">
        <v>481123.65526691632</v>
      </c>
      <c r="G73">
        <v>488460.87085174909</v>
      </c>
      <c r="H73">
        <v>491097.65386745712</v>
      </c>
      <c r="I73">
        <v>490485.21085512982</v>
      </c>
      <c r="J73">
        <v>490797.00954119908</v>
      </c>
      <c r="K73">
        <v>491848.17612191901</v>
      </c>
      <c r="L73">
        <v>493425.61568123981</v>
      </c>
      <c r="M73">
        <v>495378.41306202853</v>
      </c>
      <c r="N73">
        <v>497598.95816871809</v>
      </c>
      <c r="O73">
        <v>500011.82457523327</v>
      </c>
      <c r="P73">
        <v>502564.63424485427</v>
      </c>
      <c r="Q73">
        <v>505221.17903661728</v>
      </c>
    </row>
    <row r="74" spans="1:17" x14ac:dyDescent="0.2">
      <c r="A74" s="15"/>
      <c r="B74" s="15"/>
      <c r="C74" s="13" t="s">
        <v>18</v>
      </c>
      <c r="D74">
        <v>407450.03600000031</v>
      </c>
      <c r="E74">
        <v>409893.63473157858</v>
      </c>
      <c r="F74">
        <v>424228.76735468698</v>
      </c>
      <c r="G74">
        <v>452455.74962484348</v>
      </c>
      <c r="H74">
        <v>487066.29795178369</v>
      </c>
      <c r="I74">
        <v>487532.38005155831</v>
      </c>
      <c r="J74">
        <v>487494.99919945939</v>
      </c>
      <c r="K74">
        <v>488276.26804610941</v>
      </c>
      <c r="L74">
        <v>489654.49997984548</v>
      </c>
      <c r="M74">
        <v>491460.04370221018</v>
      </c>
      <c r="N74">
        <v>493570.21842787991</v>
      </c>
      <c r="O74">
        <v>495898.44620209257</v>
      </c>
      <c r="P74">
        <v>498384.41492560302</v>
      </c>
      <c r="Q74">
        <v>500986.3669996002</v>
      </c>
    </row>
    <row r="75" spans="1:17" x14ac:dyDescent="0.2">
      <c r="A75" s="15"/>
      <c r="B75" s="15"/>
      <c r="C75" s="13" t="s">
        <v>19</v>
      </c>
      <c r="D75">
        <v>260188.25899999749</v>
      </c>
      <c r="E75">
        <v>302417.41663913318</v>
      </c>
      <c r="F75">
        <v>332115.79647346778</v>
      </c>
      <c r="G75">
        <v>363315.81904117757</v>
      </c>
      <c r="H75">
        <v>411542.01498915732</v>
      </c>
      <c r="I75">
        <v>401980.66783554677</v>
      </c>
      <c r="J75">
        <v>390606.45144448383</v>
      </c>
      <c r="K75">
        <v>382960.51648842101</v>
      </c>
      <c r="L75">
        <v>378172.06871942972</v>
      </c>
      <c r="M75">
        <v>375441.9889801137</v>
      </c>
      <c r="N75">
        <v>374162.90126638633</v>
      </c>
      <c r="O75">
        <v>373897.97727896099</v>
      </c>
      <c r="P75">
        <v>374340.33272458147</v>
      </c>
      <c r="Q75">
        <v>375276.54471213248</v>
      </c>
    </row>
    <row r="76" spans="1:17" x14ac:dyDescent="0.2">
      <c r="A76" s="15"/>
      <c r="B76" s="15"/>
      <c r="C76" s="13" t="s">
        <v>20</v>
      </c>
      <c r="D76">
        <v>211100.99999999951</v>
      </c>
      <c r="E76">
        <v>216222.12951350951</v>
      </c>
      <c r="F76">
        <v>263720.41877839313</v>
      </c>
      <c r="G76">
        <v>331436.10795135848</v>
      </c>
      <c r="H76">
        <v>407327.85264960642</v>
      </c>
      <c r="I76">
        <v>401372.60063119209</v>
      </c>
      <c r="J76">
        <v>390115.84345092979</v>
      </c>
      <c r="K76">
        <v>382477.57456308691</v>
      </c>
      <c r="L76">
        <v>377673.94145558681</v>
      </c>
      <c r="M76">
        <v>374926.01529396052</v>
      </c>
      <c r="N76">
        <v>373631.48762315197</v>
      </c>
      <c r="O76">
        <v>373354.14924391248</v>
      </c>
      <c r="P76">
        <v>373786.61223267898</v>
      </c>
      <c r="Q76">
        <v>374714.80597225518</v>
      </c>
    </row>
    <row r="77" spans="1:17" x14ac:dyDescent="0.2">
      <c r="A77" s="15"/>
      <c r="B77" s="15"/>
      <c r="C77" s="13" t="s">
        <v>21</v>
      </c>
      <c r="D77">
        <v>164659</v>
      </c>
      <c r="E77">
        <v>193069.57567665121</v>
      </c>
      <c r="F77">
        <v>223905.0277375021</v>
      </c>
      <c r="G77">
        <v>279278.05180253269</v>
      </c>
      <c r="H77">
        <v>344019.57376324252</v>
      </c>
      <c r="I77">
        <v>376568.98685859801</v>
      </c>
      <c r="J77">
        <v>367727.35455439118</v>
      </c>
      <c r="K77">
        <v>359287.93825050478</v>
      </c>
      <c r="L77">
        <v>353678.37248679198</v>
      </c>
      <c r="M77">
        <v>350287.6579809477</v>
      </c>
      <c r="N77">
        <v>348489.9646889093</v>
      </c>
      <c r="O77">
        <v>347813.08083663252</v>
      </c>
      <c r="P77">
        <v>347919.51196766691</v>
      </c>
      <c r="Q77">
        <v>348572.77486897411</v>
      </c>
    </row>
    <row r="78" spans="1:17" x14ac:dyDescent="0.2">
      <c r="A78" s="15" t="s">
        <v>9</v>
      </c>
      <c r="B78" s="15" t="s">
        <v>84</v>
      </c>
      <c r="C78" s="13" t="s">
        <v>17</v>
      </c>
      <c r="D78">
        <v>723817.99999999488</v>
      </c>
      <c r="E78">
        <v>744803.63342837791</v>
      </c>
      <c r="F78">
        <v>766250.44913378695</v>
      </c>
      <c r="G78">
        <v>787900.90097672166</v>
      </c>
      <c r="H78">
        <v>809619.73278546426</v>
      </c>
      <c r="I78">
        <v>831322.18600551342</v>
      </c>
      <c r="J78">
        <v>852957.74860290042</v>
      </c>
      <c r="K78">
        <v>874499.75252814032</v>
      </c>
      <c r="L78">
        <v>895938.21722723357</v>
      </c>
      <c r="M78">
        <v>917274.9195402409</v>
      </c>
      <c r="N78">
        <v>938520.00396048254</v>
      </c>
      <c r="O78">
        <v>959696.45837974222</v>
      </c>
      <c r="P78">
        <v>981083.35720507626</v>
      </c>
      <c r="Q78">
        <v>1002928.014151159</v>
      </c>
    </row>
    <row r="79" spans="1:17" x14ac:dyDescent="0.2">
      <c r="A79" s="15"/>
      <c r="B79" s="15"/>
      <c r="C79" s="13" t="s">
        <v>18</v>
      </c>
      <c r="D79">
        <v>564578.03999999771</v>
      </c>
      <c r="E79">
        <v>577280.34302990756</v>
      </c>
      <c r="F79">
        <v>592186.59018743527</v>
      </c>
      <c r="G79">
        <v>608918.06969510508</v>
      </c>
      <c r="H79">
        <v>627138.49983145203</v>
      </c>
      <c r="I79">
        <v>646544.47757869877</v>
      </c>
      <c r="J79">
        <v>666874.01955264329</v>
      </c>
      <c r="K79">
        <v>687908.55351093877</v>
      </c>
      <c r="L79">
        <v>709470.87821707258</v>
      </c>
      <c r="M79">
        <v>731421.12293529301</v>
      </c>
      <c r="N79">
        <v>753651.9479381995</v>
      </c>
      <c r="O79">
        <v>776090.50138418435</v>
      </c>
      <c r="P79">
        <v>798699.42763041682</v>
      </c>
      <c r="Q79">
        <v>821420.61775497894</v>
      </c>
    </row>
    <row r="80" spans="1:17" x14ac:dyDescent="0.2">
      <c r="A80" s="15"/>
      <c r="B80" s="15"/>
      <c r="C80" s="13" t="s">
        <v>19</v>
      </c>
      <c r="D80">
        <v>361454.75999999541</v>
      </c>
      <c r="E80">
        <v>395661.15079486498</v>
      </c>
      <c r="F80">
        <v>405315.63769010629</v>
      </c>
      <c r="G80">
        <v>409339.53445633582</v>
      </c>
      <c r="H80">
        <v>413172.87456850178</v>
      </c>
      <c r="I80">
        <v>418393.99715712911</v>
      </c>
      <c r="J80">
        <v>425323.02591851179</v>
      </c>
      <c r="K80">
        <v>433887.14503501658</v>
      </c>
      <c r="L80">
        <v>443926.11278562678</v>
      </c>
      <c r="M80">
        <v>455298.43067231128</v>
      </c>
      <c r="N80">
        <v>467914.38922689582</v>
      </c>
      <c r="O80">
        <v>480988.29217167653</v>
      </c>
      <c r="P80">
        <v>491614.96659825539</v>
      </c>
      <c r="Q80">
        <v>502726.36911167012</v>
      </c>
    </row>
    <row r="81" spans="1:17" x14ac:dyDescent="0.2">
      <c r="A81" s="15"/>
      <c r="B81" s="15"/>
      <c r="C81" s="13" t="s">
        <v>20</v>
      </c>
      <c r="D81">
        <v>293746.99999999808</v>
      </c>
      <c r="E81">
        <v>303394.75728317042</v>
      </c>
      <c r="F81">
        <v>316777.48834588809</v>
      </c>
      <c r="G81">
        <v>332547.62566973013</v>
      </c>
      <c r="H81">
        <v>349801.99618589832</v>
      </c>
      <c r="I81">
        <v>367920.7694905352</v>
      </c>
      <c r="J81">
        <v>386479.3945713967</v>
      </c>
      <c r="K81">
        <v>405188.26613790059</v>
      </c>
      <c r="L81">
        <v>423851.01130386977</v>
      </c>
      <c r="M81">
        <v>442335.64133620518</v>
      </c>
      <c r="N81">
        <v>460554.60118865652</v>
      </c>
      <c r="O81">
        <v>477854.38556440931</v>
      </c>
      <c r="P81">
        <v>489518.29695432348</v>
      </c>
      <c r="Q81">
        <v>500685.73919783387</v>
      </c>
    </row>
    <row r="82" spans="1:17" x14ac:dyDescent="0.2">
      <c r="A82" s="15"/>
      <c r="B82" s="15"/>
      <c r="C82" s="13" t="s">
        <v>21</v>
      </c>
      <c r="D82">
        <v>229122.9999999993</v>
      </c>
      <c r="E82">
        <v>247794.13100106339</v>
      </c>
      <c r="F82">
        <v>258041.2811343061</v>
      </c>
      <c r="G82">
        <v>270388.74662003631</v>
      </c>
      <c r="H82">
        <v>284247.55316220882</v>
      </c>
      <c r="I82">
        <v>299020.53974658513</v>
      </c>
      <c r="J82">
        <v>314293.40239168663</v>
      </c>
      <c r="K82">
        <v>329782.85529633798</v>
      </c>
      <c r="L82">
        <v>345296.25934580999</v>
      </c>
      <c r="M82">
        <v>360703.59016241331</v>
      </c>
      <c r="N82">
        <v>375918.04908948578</v>
      </c>
      <c r="O82">
        <v>390882.65470984811</v>
      </c>
      <c r="P82">
        <v>402314.78636592819</v>
      </c>
      <c r="Q82">
        <v>411585.70299606939</v>
      </c>
    </row>
    <row r="83" spans="1:17" x14ac:dyDescent="0.2">
      <c r="A83" s="15"/>
      <c r="B83" s="15" t="s">
        <v>15</v>
      </c>
      <c r="C83" s="13" t="s">
        <v>17</v>
      </c>
      <c r="D83">
        <v>723817.99999999488</v>
      </c>
      <c r="E83">
        <v>743148.65403377521</v>
      </c>
      <c r="F83">
        <v>758967.78310324741</v>
      </c>
      <c r="G83">
        <v>771392.13916502311</v>
      </c>
      <c r="H83">
        <v>782932.63391619129</v>
      </c>
      <c r="I83">
        <v>794199.07162733213</v>
      </c>
      <c r="J83">
        <v>805184.43516124669</v>
      </c>
      <c r="K83">
        <v>817558.25908628001</v>
      </c>
      <c r="L83">
        <v>831741.1959589941</v>
      </c>
      <c r="M83">
        <v>847312.4087625267</v>
      </c>
      <c r="N83">
        <v>863975.93601905729</v>
      </c>
      <c r="O83">
        <v>881529.87806361367</v>
      </c>
      <c r="P83">
        <v>899840.60350597405</v>
      </c>
      <c r="Q83">
        <v>918822.82834775886</v>
      </c>
    </row>
    <row r="84" spans="1:17" x14ac:dyDescent="0.2">
      <c r="A84" s="15"/>
      <c r="B84" s="15"/>
      <c r="C84" s="13" t="s">
        <v>18</v>
      </c>
      <c r="D84">
        <v>564578.03999999771</v>
      </c>
      <c r="E84">
        <v>605803.51720402553</v>
      </c>
      <c r="F84">
        <v>648530.13473008806</v>
      </c>
      <c r="G84">
        <v>691375.84342431254</v>
      </c>
      <c r="H84">
        <v>732776.05036574672</v>
      </c>
      <c r="I84">
        <v>772912.89668341214</v>
      </c>
      <c r="J84">
        <v>795621.58074527397</v>
      </c>
      <c r="K84">
        <v>807210.42795716308</v>
      </c>
      <c r="L84">
        <v>820646.55074128765</v>
      </c>
      <c r="M84">
        <v>835609.03601576306</v>
      </c>
      <c r="N84">
        <v>851761.06647556392</v>
      </c>
      <c r="O84">
        <v>868868.53856204019</v>
      </c>
      <c r="P84">
        <v>886774.247407394</v>
      </c>
      <c r="Q84">
        <v>905376.53116659948</v>
      </c>
    </row>
    <row r="85" spans="1:17" x14ac:dyDescent="0.2">
      <c r="A85" s="15"/>
      <c r="B85" s="15"/>
      <c r="C85" s="13" t="s">
        <v>19</v>
      </c>
      <c r="D85">
        <v>361454.75999999541</v>
      </c>
      <c r="E85">
        <v>415998.73546781618</v>
      </c>
      <c r="F85">
        <v>446665.27741334413</v>
      </c>
      <c r="G85">
        <v>467057.39189255692</v>
      </c>
      <c r="H85">
        <v>479152.29326494038</v>
      </c>
      <c r="I85">
        <v>493207.24467041768</v>
      </c>
      <c r="J85">
        <v>492888.41395439219</v>
      </c>
      <c r="K85">
        <v>475608.10933623032</v>
      </c>
      <c r="L85">
        <v>465671.64422136231</v>
      </c>
      <c r="M85">
        <v>461599.42653219547</v>
      </c>
      <c r="N85">
        <v>461705.95744948229</v>
      </c>
      <c r="O85">
        <v>464742.61186549813</v>
      </c>
      <c r="P85">
        <v>469813.93828014331</v>
      </c>
      <c r="Q85">
        <v>476333.80284866953</v>
      </c>
    </row>
    <row r="86" spans="1:17" x14ac:dyDescent="0.2">
      <c r="A86" s="15"/>
      <c r="B86" s="15"/>
      <c r="C86" s="13" t="s">
        <v>20</v>
      </c>
      <c r="D86">
        <v>293746.99999999808</v>
      </c>
      <c r="E86">
        <v>358549.68811145768</v>
      </c>
      <c r="F86">
        <v>421434.7728644585</v>
      </c>
      <c r="G86">
        <v>461962.3871148476</v>
      </c>
      <c r="H86">
        <v>474989.65540436079</v>
      </c>
      <c r="I86">
        <v>489348.83777297538</v>
      </c>
      <c r="J86">
        <v>491136.03620433068</v>
      </c>
      <c r="K86">
        <v>474070.54656548408</v>
      </c>
      <c r="L86">
        <v>464044.61813182977</v>
      </c>
      <c r="M86">
        <v>459870.9748581915</v>
      </c>
      <c r="N86">
        <v>459884.15442004078</v>
      </c>
      <c r="O86">
        <v>462839.11680214579</v>
      </c>
      <c r="P86">
        <v>467841.05059294292</v>
      </c>
      <c r="Q86">
        <v>474295.31703406142</v>
      </c>
    </row>
    <row r="87" spans="1:17" x14ac:dyDescent="0.2">
      <c r="A87" s="15"/>
      <c r="B87" s="15"/>
      <c r="C87" s="13" t="s">
        <v>21</v>
      </c>
      <c r="D87">
        <v>229122.9999999993</v>
      </c>
      <c r="E87">
        <v>285589.41004076652</v>
      </c>
      <c r="F87">
        <v>340872.08891369973</v>
      </c>
      <c r="G87">
        <v>390055.19141895819</v>
      </c>
      <c r="H87">
        <v>406510.66898124001</v>
      </c>
      <c r="I87">
        <v>418906.51853589457</v>
      </c>
      <c r="J87">
        <v>428677.70384325791</v>
      </c>
      <c r="K87">
        <v>417513.17796381208</v>
      </c>
      <c r="L87">
        <v>406532.12223876378</v>
      </c>
      <c r="M87">
        <v>400900.72740129451</v>
      </c>
      <c r="N87">
        <v>399428.23890369548</v>
      </c>
      <c r="O87">
        <v>400908.25936380611</v>
      </c>
      <c r="P87">
        <v>404450.96593254869</v>
      </c>
      <c r="Q87">
        <v>409437.19985019322</v>
      </c>
    </row>
    <row r="88" spans="1:17" x14ac:dyDescent="0.2">
      <c r="A88" s="15"/>
      <c r="B88" s="15" t="s">
        <v>16</v>
      </c>
      <c r="C88" s="13" t="s">
        <v>17</v>
      </c>
      <c r="D88">
        <v>723817.99999999488</v>
      </c>
      <c r="E88">
        <v>745809.95456592971</v>
      </c>
      <c r="F88">
        <v>767545.20804139797</v>
      </c>
      <c r="G88">
        <v>783878.51180274528</v>
      </c>
      <c r="H88">
        <v>791063.25679566711</v>
      </c>
      <c r="I88">
        <v>793958.09814628283</v>
      </c>
      <c r="J88">
        <v>799583.93186143541</v>
      </c>
      <c r="K88">
        <v>807101.09416792658</v>
      </c>
      <c r="L88">
        <v>815905.70718281774</v>
      </c>
      <c r="M88">
        <v>825598.54831059044</v>
      </c>
      <c r="N88">
        <v>835918.99763975386</v>
      </c>
      <c r="O88">
        <v>846699.89806438971</v>
      </c>
      <c r="P88">
        <v>857835.34888418461</v>
      </c>
      <c r="Q88">
        <v>869258.9802496715</v>
      </c>
    </row>
    <row r="89" spans="1:17" x14ac:dyDescent="0.2">
      <c r="A89" s="15"/>
      <c r="B89" s="15"/>
      <c r="C89" s="13" t="s">
        <v>18</v>
      </c>
      <c r="D89">
        <v>564578.03999999771</v>
      </c>
      <c r="E89">
        <v>594391.29190057516</v>
      </c>
      <c r="F89">
        <v>654013.64447046863</v>
      </c>
      <c r="G89">
        <v>733496.12440709956</v>
      </c>
      <c r="H89">
        <v>784156.05376170226</v>
      </c>
      <c r="I89">
        <v>787412.74194095237</v>
      </c>
      <c r="J89">
        <v>792052.67888367979</v>
      </c>
      <c r="K89">
        <v>798856.70482861134</v>
      </c>
      <c r="L89">
        <v>807149.35052832251</v>
      </c>
      <c r="M89">
        <v>816464.33133396006</v>
      </c>
      <c r="N89">
        <v>826493.67053396301</v>
      </c>
      <c r="O89">
        <v>837038.4975213022</v>
      </c>
      <c r="P89">
        <v>847972.22696876712</v>
      </c>
      <c r="Q89">
        <v>859215.16853684501</v>
      </c>
    </row>
    <row r="90" spans="1:17" x14ac:dyDescent="0.2">
      <c r="A90" s="15"/>
      <c r="B90" s="15"/>
      <c r="C90" s="13" t="s">
        <v>19</v>
      </c>
      <c r="D90">
        <v>361454.75999999541</v>
      </c>
      <c r="E90">
        <v>403380.61766966019</v>
      </c>
      <c r="F90">
        <v>457412.07313127158</v>
      </c>
      <c r="G90">
        <v>536483.92332839745</v>
      </c>
      <c r="H90">
        <v>616962.90276708279</v>
      </c>
      <c r="I90">
        <v>582895.03131021629</v>
      </c>
      <c r="J90">
        <v>556743.27587110037</v>
      </c>
      <c r="K90">
        <v>541754.88688850321</v>
      </c>
      <c r="L90">
        <v>534464.07346594543</v>
      </c>
      <c r="M90">
        <v>532272.6402775913</v>
      </c>
      <c r="N90">
        <v>533410.33752155222</v>
      </c>
      <c r="O90">
        <v>536714.23217260488</v>
      </c>
      <c r="P90">
        <v>541433.74280180957</v>
      </c>
      <c r="Q90">
        <v>547088.87217109371</v>
      </c>
    </row>
    <row r="91" spans="1:17" x14ac:dyDescent="0.2">
      <c r="A91" s="15"/>
      <c r="B91" s="15"/>
      <c r="C91" s="13" t="s">
        <v>20</v>
      </c>
      <c r="D91">
        <v>293746.99999999808</v>
      </c>
      <c r="E91">
        <v>287848.34475299768</v>
      </c>
      <c r="F91">
        <v>353384.44058765552</v>
      </c>
      <c r="G91">
        <v>475408.95162972389</v>
      </c>
      <c r="H91">
        <v>612206.0971908099</v>
      </c>
      <c r="I91">
        <v>581623.17280173535</v>
      </c>
      <c r="J91">
        <v>555651.12679537199</v>
      </c>
      <c r="K91">
        <v>540651.5102033515</v>
      </c>
      <c r="L91">
        <v>533312.57064192882</v>
      </c>
      <c r="M91">
        <v>531072.8560581503</v>
      </c>
      <c r="N91">
        <v>532169.64791914879</v>
      </c>
      <c r="O91">
        <v>535439.66514280904</v>
      </c>
      <c r="P91">
        <v>540130.44231809443</v>
      </c>
      <c r="Q91">
        <v>545760.24680458009</v>
      </c>
    </row>
    <row r="92" spans="1:17" x14ac:dyDescent="0.2">
      <c r="A92" s="15"/>
      <c r="B92" s="15"/>
      <c r="C92" s="13" t="s">
        <v>21</v>
      </c>
      <c r="D92">
        <v>229122.9999999993</v>
      </c>
      <c r="E92">
        <v>255758.61740111251</v>
      </c>
      <c r="F92">
        <v>290993.56262120418</v>
      </c>
      <c r="G92">
        <v>378826.02362364548</v>
      </c>
      <c r="H92">
        <v>504401.3890749446</v>
      </c>
      <c r="I92">
        <v>537641.40882403462</v>
      </c>
      <c r="J92">
        <v>512802.5530669248</v>
      </c>
      <c r="K92">
        <v>495252.65969200071</v>
      </c>
      <c r="L92">
        <v>485744.86554794508</v>
      </c>
      <c r="M92">
        <v>481801.883642548</v>
      </c>
      <c r="N92">
        <v>481533.33170758118</v>
      </c>
      <c r="O92">
        <v>483662.4529396146</v>
      </c>
      <c r="P92">
        <v>487355.14034584019</v>
      </c>
      <c r="Q92">
        <v>492074.69172982912</v>
      </c>
    </row>
    <row r="93" spans="1:17" x14ac:dyDescent="0.2">
      <c r="A93" s="15" t="s">
        <v>10</v>
      </c>
      <c r="B93" s="15" t="s">
        <v>84</v>
      </c>
      <c r="C93" s="13" t="s">
        <v>17</v>
      </c>
      <c r="D93">
        <v>1434691.999999996</v>
      </c>
      <c r="E93">
        <v>1447307.654825974</v>
      </c>
      <c r="F93">
        <v>1456997.0785271099</v>
      </c>
      <c r="G93">
        <v>1466440.300560765</v>
      </c>
      <c r="H93">
        <v>1478285.1012635899</v>
      </c>
      <c r="I93">
        <v>1492424.322060928</v>
      </c>
      <c r="J93">
        <v>1508558.2567203271</v>
      </c>
      <c r="K93">
        <v>1526337.716393349</v>
      </c>
      <c r="L93">
        <v>1545438.66699353</v>
      </c>
      <c r="M93">
        <v>1565586.5141029819</v>
      </c>
      <c r="N93">
        <v>1586559.1760399679</v>
      </c>
      <c r="O93">
        <v>1608182.1366984299</v>
      </c>
      <c r="P93">
        <v>1630321.0497200449</v>
      </c>
      <c r="Q93">
        <v>1652874.1810816671</v>
      </c>
    </row>
    <row r="94" spans="1:17" x14ac:dyDescent="0.2">
      <c r="A94" s="15"/>
      <c r="B94" s="15"/>
      <c r="C94" s="13" t="s">
        <v>18</v>
      </c>
      <c r="D94">
        <v>1275441.1879999989</v>
      </c>
      <c r="E94">
        <v>1307813.3468466999</v>
      </c>
      <c r="F94">
        <v>1335226.818692063</v>
      </c>
      <c r="G94">
        <v>1357699.8552749241</v>
      </c>
      <c r="H94">
        <v>1376425.5562148639</v>
      </c>
      <c r="I94">
        <v>1393692.9988798611</v>
      </c>
      <c r="J94">
        <v>1410925.230621611</v>
      </c>
      <c r="K94">
        <v>1428865.1748070519</v>
      </c>
      <c r="L94">
        <v>1447829.2185820511</v>
      </c>
      <c r="M94">
        <v>1467894.1931662471</v>
      </c>
      <c r="N94">
        <v>1489014.12532684</v>
      </c>
      <c r="O94">
        <v>1511087.600417984</v>
      </c>
      <c r="P94">
        <v>1533995.03872474</v>
      </c>
      <c r="Q94">
        <v>1557618.559844716</v>
      </c>
    </row>
    <row r="95" spans="1:17" x14ac:dyDescent="0.2">
      <c r="A95" s="15"/>
      <c r="B95" s="15"/>
      <c r="C95" s="13" t="s">
        <v>19</v>
      </c>
      <c r="D95">
        <v>1039648.546999997</v>
      </c>
      <c r="E95">
        <v>1067141.3221501231</v>
      </c>
      <c r="F95">
        <v>1063609.1655200471</v>
      </c>
      <c r="G95">
        <v>1037787.241779641</v>
      </c>
      <c r="H95">
        <v>1013255.491859775</v>
      </c>
      <c r="I95">
        <v>994544.4402107494</v>
      </c>
      <c r="J95">
        <v>982543.08074095286</v>
      </c>
      <c r="K95">
        <v>976736.86895207805</v>
      </c>
      <c r="L95">
        <v>976176.20261250972</v>
      </c>
      <c r="M95">
        <v>979866.42151278933</v>
      </c>
      <c r="N95">
        <v>986913.09198262438</v>
      </c>
      <c r="O95">
        <v>996564.70356317691</v>
      </c>
      <c r="P95">
        <v>1008213.534017466</v>
      </c>
      <c r="Q95">
        <v>1021380.664958232</v>
      </c>
    </row>
    <row r="96" spans="1:17" x14ac:dyDescent="0.2">
      <c r="A96" s="15"/>
      <c r="B96" s="15"/>
      <c r="C96" s="13" t="s">
        <v>20</v>
      </c>
      <c r="D96">
        <v>961050.99999999919</v>
      </c>
      <c r="E96">
        <v>1011176.611038064</v>
      </c>
      <c r="F96">
        <v>1058308.095053538</v>
      </c>
      <c r="G96">
        <v>1035561.727772551</v>
      </c>
      <c r="H96">
        <v>1011918.366574128</v>
      </c>
      <c r="I96">
        <v>993515.81762605463</v>
      </c>
      <c r="J96">
        <v>981601.37209346495</v>
      </c>
      <c r="K96">
        <v>975793.44694140495</v>
      </c>
      <c r="L96">
        <v>975194.42438299174</v>
      </c>
      <c r="M96">
        <v>978831.34898499865</v>
      </c>
      <c r="N96">
        <v>985819.51032576815</v>
      </c>
      <c r="O96">
        <v>995411.98575749714</v>
      </c>
      <c r="P96">
        <v>1007003.210743758</v>
      </c>
      <c r="Q96">
        <v>1020115.1609734379</v>
      </c>
    </row>
    <row r="97" spans="1:17" x14ac:dyDescent="0.2">
      <c r="A97" s="15"/>
      <c r="B97" s="15"/>
      <c r="C97" s="13" t="s">
        <v>21</v>
      </c>
      <c r="D97">
        <v>749619.99999999988</v>
      </c>
      <c r="E97">
        <v>832154.36329489481</v>
      </c>
      <c r="F97">
        <v>879358.97266588476</v>
      </c>
      <c r="G97">
        <v>880414.65907801059</v>
      </c>
      <c r="H97">
        <v>860496.14368855674</v>
      </c>
      <c r="I97">
        <v>842982.84717097762</v>
      </c>
      <c r="J97">
        <v>830646.55566838139</v>
      </c>
      <c r="K97">
        <v>823646.14185960649</v>
      </c>
      <c r="L97">
        <v>821365.03369896417</v>
      </c>
      <c r="M97">
        <v>822993.59038287716</v>
      </c>
      <c r="N97">
        <v>827749.63329290599</v>
      </c>
      <c r="O97">
        <v>834954.02929025237</v>
      </c>
      <c r="P97">
        <v>844047.23069985968</v>
      </c>
      <c r="Q97">
        <v>854582.6357642099</v>
      </c>
    </row>
    <row r="98" spans="1:17" x14ac:dyDescent="0.2">
      <c r="A98" s="15"/>
      <c r="B98" s="15" t="s">
        <v>15</v>
      </c>
      <c r="C98" s="13" t="s">
        <v>17</v>
      </c>
      <c r="D98">
        <v>1434691.999999996</v>
      </c>
      <c r="E98">
        <v>1448658.554320754</v>
      </c>
      <c r="F98">
        <v>1462835.5499739959</v>
      </c>
      <c r="G98">
        <v>1476321.332445292</v>
      </c>
      <c r="H98">
        <v>1491328.256211349</v>
      </c>
      <c r="I98">
        <v>1507707.351738798</v>
      </c>
      <c r="J98">
        <v>1524437.033016515</v>
      </c>
      <c r="K98">
        <v>1543137.513609068</v>
      </c>
      <c r="L98">
        <v>1564444.1344337191</v>
      </c>
      <c r="M98">
        <v>1587779.4683306899</v>
      </c>
      <c r="N98">
        <v>1612728.302178107</v>
      </c>
      <c r="O98">
        <v>1638996.3074147559</v>
      </c>
      <c r="P98">
        <v>1666378.341092275</v>
      </c>
      <c r="Q98">
        <v>1694734.2910534621</v>
      </c>
    </row>
    <row r="99" spans="1:17" x14ac:dyDescent="0.2">
      <c r="A99" s="15"/>
      <c r="B99" s="15"/>
      <c r="C99" s="13" t="s">
        <v>18</v>
      </c>
      <c r="D99">
        <v>1275441.1879999989</v>
      </c>
      <c r="E99">
        <v>1304255.0973471201</v>
      </c>
      <c r="F99">
        <v>1337914.194168617</v>
      </c>
      <c r="G99">
        <v>1376629.912971213</v>
      </c>
      <c r="H99">
        <v>1420869.89929925</v>
      </c>
      <c r="I99">
        <v>1473446.773784898</v>
      </c>
      <c r="J99">
        <v>1507983.4219673111</v>
      </c>
      <c r="K99">
        <v>1525570.1331396401</v>
      </c>
      <c r="L99">
        <v>1545790.500750015</v>
      </c>
      <c r="M99">
        <v>1568228.860264529</v>
      </c>
      <c r="N99">
        <v>1592418.2679140801</v>
      </c>
      <c r="O99">
        <v>1618023.168684236</v>
      </c>
      <c r="P99">
        <v>1644807.532376935</v>
      </c>
      <c r="Q99">
        <v>1672609.0288892661</v>
      </c>
    </row>
    <row r="100" spans="1:17" x14ac:dyDescent="0.2">
      <c r="A100" s="15"/>
      <c r="B100" s="15"/>
      <c r="C100" s="13" t="s">
        <v>19</v>
      </c>
      <c r="D100">
        <v>1039648.546999997</v>
      </c>
      <c r="E100">
        <v>1040105.800346655</v>
      </c>
      <c r="F100">
        <v>1021688.32990038</v>
      </c>
      <c r="G100">
        <v>1004347.652329322</v>
      </c>
      <c r="H100">
        <v>991499.9996843728</v>
      </c>
      <c r="I100">
        <v>995395.70184900251</v>
      </c>
      <c r="J100">
        <v>994705.46079886938</v>
      </c>
      <c r="K100">
        <v>970811.41755362414</v>
      </c>
      <c r="L100">
        <v>956927.37310769781</v>
      </c>
      <c r="M100">
        <v>951245.76993102673</v>
      </c>
      <c r="N100">
        <v>951597.94097250176</v>
      </c>
      <c r="O100">
        <v>956341.89620301547</v>
      </c>
      <c r="P100">
        <v>964267.06172679435</v>
      </c>
      <c r="Q100">
        <v>974539.67711943598</v>
      </c>
    </row>
    <row r="101" spans="1:17" x14ac:dyDescent="0.2">
      <c r="A101" s="15"/>
      <c r="B101" s="15"/>
      <c r="C101" s="13" t="s">
        <v>20</v>
      </c>
      <c r="D101">
        <v>961050.99999999919</v>
      </c>
      <c r="E101">
        <v>971005.60846102203</v>
      </c>
      <c r="F101">
        <v>992453.16963172774</v>
      </c>
      <c r="G101">
        <v>998696.68513876945</v>
      </c>
      <c r="H101">
        <v>986441.5483185997</v>
      </c>
      <c r="I101">
        <v>990037.94184143853</v>
      </c>
      <c r="J101">
        <v>991845.60383764887</v>
      </c>
      <c r="K101">
        <v>968238.65784619364</v>
      </c>
      <c r="L101">
        <v>954196.95834585873</v>
      </c>
      <c r="M101">
        <v>948355.05012841173</v>
      </c>
      <c r="N101">
        <v>948563.59693181177</v>
      </c>
      <c r="O101">
        <v>953182.38006589236</v>
      </c>
      <c r="P101">
        <v>960999.94317997026</v>
      </c>
      <c r="Q101">
        <v>971172.49293420324</v>
      </c>
    </row>
    <row r="102" spans="1:17" x14ac:dyDescent="0.2">
      <c r="A102" s="15"/>
      <c r="B102" s="15"/>
      <c r="C102" s="13" t="s">
        <v>21</v>
      </c>
      <c r="D102">
        <v>749619.99999999988</v>
      </c>
      <c r="E102">
        <v>842745.75457684114</v>
      </c>
      <c r="F102">
        <v>862348.78351440933</v>
      </c>
      <c r="G102">
        <v>880402.6841916102</v>
      </c>
      <c r="H102">
        <v>871207.1495459947</v>
      </c>
      <c r="I102">
        <v>868783.43366984813</v>
      </c>
      <c r="J102">
        <v>876636.53848138859</v>
      </c>
      <c r="K102">
        <v>861558.97165902983</v>
      </c>
      <c r="L102">
        <v>846024.04171351111</v>
      </c>
      <c r="M102">
        <v>837928.27992469352</v>
      </c>
      <c r="N102">
        <v>835850.3728648579</v>
      </c>
      <c r="O102">
        <v>838201.66099356674</v>
      </c>
      <c r="P102">
        <v>843773.71056221332</v>
      </c>
      <c r="Q102">
        <v>851694.37302984251</v>
      </c>
    </row>
    <row r="103" spans="1:17" x14ac:dyDescent="0.2">
      <c r="A103" s="15"/>
      <c r="B103" s="15" t="s">
        <v>16</v>
      </c>
      <c r="C103" s="13" t="s">
        <v>17</v>
      </c>
      <c r="D103">
        <v>1434691.999999996</v>
      </c>
      <c r="E103">
        <v>1451445.136241005</v>
      </c>
      <c r="F103">
        <v>1471424.5086689959</v>
      </c>
      <c r="G103">
        <v>1487455.964795385</v>
      </c>
      <c r="H103">
        <v>1494851.0112293891</v>
      </c>
      <c r="I103">
        <v>1498156.9449301669</v>
      </c>
      <c r="J103">
        <v>1504968.907146371</v>
      </c>
      <c r="K103">
        <v>1514258.0034461429</v>
      </c>
      <c r="L103">
        <v>1525268.3675037699</v>
      </c>
      <c r="M103">
        <v>1537485.293562429</v>
      </c>
      <c r="N103">
        <v>1550560.067316408</v>
      </c>
      <c r="O103">
        <v>1564259.436252156</v>
      </c>
      <c r="P103">
        <v>1578428.6062810801</v>
      </c>
      <c r="Q103">
        <v>1592965.4255524371</v>
      </c>
    </row>
    <row r="104" spans="1:17" x14ac:dyDescent="0.2">
      <c r="A104" s="15"/>
      <c r="B104" s="15"/>
      <c r="C104" s="13" t="s">
        <v>18</v>
      </c>
      <c r="D104">
        <v>1275441.1879999989</v>
      </c>
      <c r="E104">
        <v>1292775.165198778</v>
      </c>
      <c r="F104">
        <v>1344619.315985709</v>
      </c>
      <c r="G104">
        <v>1425367.2229806159</v>
      </c>
      <c r="H104">
        <v>1483394.583041107</v>
      </c>
      <c r="I104">
        <v>1486929.130230248</v>
      </c>
      <c r="J104">
        <v>1492468.1189775791</v>
      </c>
      <c r="K104">
        <v>1500820.0488423151</v>
      </c>
      <c r="L104">
        <v>1511146.6421809581</v>
      </c>
      <c r="M104">
        <v>1522854.4878056741</v>
      </c>
      <c r="N104">
        <v>1535537.8235711879</v>
      </c>
      <c r="O104">
        <v>1548923.9008658221</v>
      </c>
      <c r="P104">
        <v>1562831.1942234461</v>
      </c>
      <c r="Q104">
        <v>1577139.6472670911</v>
      </c>
    </row>
    <row r="105" spans="1:17" x14ac:dyDescent="0.2">
      <c r="A105" s="15"/>
      <c r="B105" s="15"/>
      <c r="C105" s="13" t="s">
        <v>19</v>
      </c>
      <c r="D105">
        <v>1039648.546999997</v>
      </c>
      <c r="E105">
        <v>1039222.851337949</v>
      </c>
      <c r="F105">
        <v>1060667.5545924441</v>
      </c>
      <c r="G105">
        <v>1117396.9518470881</v>
      </c>
      <c r="H105">
        <v>1191064.7351437521</v>
      </c>
      <c r="I105">
        <v>1146533.723391925</v>
      </c>
      <c r="J105">
        <v>1112152.5213771551</v>
      </c>
      <c r="K105">
        <v>1091693.3713759589</v>
      </c>
      <c r="L105">
        <v>1081098.1072877559</v>
      </c>
      <c r="M105">
        <v>1077258.2650204371</v>
      </c>
      <c r="N105">
        <v>1077989.2490387231</v>
      </c>
      <c r="O105">
        <v>1081803.3265607739</v>
      </c>
      <c r="P105">
        <v>1087701.902622238</v>
      </c>
      <c r="Q105">
        <v>1095019.286887126</v>
      </c>
    </row>
    <row r="106" spans="1:17" x14ac:dyDescent="0.2">
      <c r="A106" s="15"/>
      <c r="B106" s="15"/>
      <c r="C106" s="13" t="s">
        <v>20</v>
      </c>
      <c r="D106">
        <v>961050.99999999919</v>
      </c>
      <c r="E106">
        <v>901619.93658284273</v>
      </c>
      <c r="F106">
        <v>938654.4640749055</v>
      </c>
      <c r="G106">
        <v>1048003.99240945</v>
      </c>
      <c r="H106">
        <v>1185233.4960547581</v>
      </c>
      <c r="I106">
        <v>1144636.8124919911</v>
      </c>
      <c r="J106">
        <v>1110409.0442780231</v>
      </c>
      <c r="K106">
        <v>1089909.0980723191</v>
      </c>
      <c r="L106">
        <v>1079240.848693928</v>
      </c>
      <c r="M106">
        <v>1075333.036140674</v>
      </c>
      <c r="N106">
        <v>1076007.862270775</v>
      </c>
      <c r="O106">
        <v>1079776.300468002</v>
      </c>
      <c r="P106">
        <v>1085637.0203541899</v>
      </c>
      <c r="Q106">
        <v>1092921.9106446321</v>
      </c>
    </row>
    <row r="107" spans="1:17" x14ac:dyDescent="0.2">
      <c r="A107" s="15"/>
      <c r="B107" s="15"/>
      <c r="C107" s="13" t="s">
        <v>21</v>
      </c>
      <c r="D107">
        <v>749619.99999999988</v>
      </c>
      <c r="E107">
        <v>839160.95848612906</v>
      </c>
      <c r="F107">
        <v>847152.15694414941</v>
      </c>
      <c r="G107">
        <v>916487.94933438336</v>
      </c>
      <c r="H107">
        <v>1035851.282723269</v>
      </c>
      <c r="I107">
        <v>1067693.475742758</v>
      </c>
      <c r="J107">
        <v>1034542.593132383</v>
      </c>
      <c r="K107">
        <v>1010573.939117117</v>
      </c>
      <c r="L107">
        <v>996956.22032378439</v>
      </c>
      <c r="M107">
        <v>990725.60546531179</v>
      </c>
      <c r="N107">
        <v>989543.54329277331</v>
      </c>
      <c r="O107">
        <v>991776.38028102845</v>
      </c>
      <c r="P107">
        <v>996316.09054174041</v>
      </c>
      <c r="Q107">
        <v>1002420.362161373</v>
      </c>
    </row>
    <row r="108" spans="1:17" x14ac:dyDescent="0.2">
      <c r="A108" s="15" t="s">
        <v>11</v>
      </c>
      <c r="B108" s="15" t="s">
        <v>84</v>
      </c>
      <c r="C108" s="13" t="s">
        <v>17</v>
      </c>
      <c r="D108">
        <v>1089794.9999999951</v>
      </c>
      <c r="E108">
        <v>1108929.3208856969</v>
      </c>
      <c r="F108">
        <v>1128539.1200315731</v>
      </c>
      <c r="G108">
        <v>1147721.8956563279</v>
      </c>
      <c r="H108">
        <v>1167202.5694261901</v>
      </c>
      <c r="I108">
        <v>1188282.6364803221</v>
      </c>
      <c r="J108">
        <v>1210804.0323267779</v>
      </c>
      <c r="K108">
        <v>1234544.673333199</v>
      </c>
      <c r="L108">
        <v>1259294.9817888821</v>
      </c>
      <c r="M108">
        <v>1284881.9800224339</v>
      </c>
      <c r="N108">
        <v>1311171.945623524</v>
      </c>
      <c r="O108">
        <v>1338065.158169196</v>
      </c>
      <c r="P108">
        <v>1365488.8086919209</v>
      </c>
      <c r="Q108">
        <v>1393390.3588304331</v>
      </c>
    </row>
    <row r="109" spans="1:17" x14ac:dyDescent="0.2">
      <c r="A109" s="15"/>
      <c r="B109" s="15"/>
      <c r="C109" s="13" t="s">
        <v>18</v>
      </c>
      <c r="D109">
        <v>850040.09999999974</v>
      </c>
      <c r="E109">
        <v>898684.13595293486</v>
      </c>
      <c r="F109">
        <v>938636.25609350542</v>
      </c>
      <c r="G109">
        <v>972866.74194936815</v>
      </c>
      <c r="H109">
        <v>1003222.681516993</v>
      </c>
      <c r="I109">
        <v>1030748.257688297</v>
      </c>
      <c r="J109">
        <v>1056860.649922505</v>
      </c>
      <c r="K109">
        <v>1082527.296970973</v>
      </c>
      <c r="L109">
        <v>1108330.0647980331</v>
      </c>
      <c r="M109">
        <v>1134589.040002852</v>
      </c>
      <c r="N109">
        <v>1161460.937100261</v>
      </c>
      <c r="O109">
        <v>1189007.7796130539</v>
      </c>
      <c r="P109">
        <v>1217241.12370291</v>
      </c>
      <c r="Q109">
        <v>1246148.7007247149</v>
      </c>
    </row>
    <row r="110" spans="1:17" x14ac:dyDescent="0.2">
      <c r="A110" s="15"/>
      <c r="B110" s="15"/>
      <c r="C110" s="13" t="s">
        <v>19</v>
      </c>
      <c r="D110">
        <v>673376.02499999793</v>
      </c>
      <c r="E110">
        <v>672296.04200596781</v>
      </c>
      <c r="F110">
        <v>668370.96021982422</v>
      </c>
      <c r="G110">
        <v>668658.2149388697</v>
      </c>
      <c r="H110">
        <v>660666.99035062129</v>
      </c>
      <c r="I110">
        <v>655921.23733837646</v>
      </c>
      <c r="J110">
        <v>655573.40872332547</v>
      </c>
      <c r="K110">
        <v>659426.45790428505</v>
      </c>
      <c r="L110">
        <v>666796.35917491291</v>
      </c>
      <c r="M110">
        <v>676948.15115817881</v>
      </c>
      <c r="N110">
        <v>689245.24158481637</v>
      </c>
      <c r="O110">
        <v>703183.37312665908</v>
      </c>
      <c r="P110">
        <v>718381.90250680712</v>
      </c>
      <c r="Q110">
        <v>734562.1582357944</v>
      </c>
    </row>
    <row r="111" spans="1:17" x14ac:dyDescent="0.2">
      <c r="A111" s="15"/>
      <c r="B111" s="15"/>
      <c r="C111" s="13" t="s">
        <v>20</v>
      </c>
      <c r="D111">
        <v>614487.99999999988</v>
      </c>
      <c r="E111">
        <v>619068.19069522375</v>
      </c>
      <c r="F111">
        <v>636861.64441130613</v>
      </c>
      <c r="G111">
        <v>661875.00249743718</v>
      </c>
      <c r="H111">
        <v>658236.08870529605</v>
      </c>
      <c r="I111">
        <v>654139.83328887378</v>
      </c>
      <c r="J111">
        <v>654036.13501783286</v>
      </c>
      <c r="K111">
        <v>657958.68219286727</v>
      </c>
      <c r="L111">
        <v>665319.53431455768</v>
      </c>
      <c r="M111">
        <v>675425.11342333804</v>
      </c>
      <c r="N111">
        <v>687657.38355203439</v>
      </c>
      <c r="O111">
        <v>701520.73293145187</v>
      </c>
      <c r="P111">
        <v>716638.64823500207</v>
      </c>
      <c r="Q111">
        <v>732734.42662139435</v>
      </c>
    </row>
    <row r="112" spans="1:17" x14ac:dyDescent="0.2">
      <c r="A112" s="15"/>
      <c r="B112" s="15"/>
      <c r="C112" s="13" t="s">
        <v>21</v>
      </c>
      <c r="D112">
        <v>479301.00000000012</v>
      </c>
      <c r="E112">
        <v>506474.91877657978</v>
      </c>
      <c r="F112">
        <v>517771.9965206529</v>
      </c>
      <c r="G112">
        <v>536793.08301532525</v>
      </c>
      <c r="H112">
        <v>543835.40377236856</v>
      </c>
      <c r="I112">
        <v>539893.25281886535</v>
      </c>
      <c r="J112">
        <v>538427.27270182443</v>
      </c>
      <c r="K112">
        <v>540326.8872720584</v>
      </c>
      <c r="L112">
        <v>545274.28120705858</v>
      </c>
      <c r="M112">
        <v>552714.91880123771</v>
      </c>
      <c r="N112">
        <v>562108.35378637165</v>
      </c>
      <c r="O112">
        <v>573004.25826011808</v>
      </c>
      <c r="P112">
        <v>585053.30601059599</v>
      </c>
      <c r="Q112">
        <v>597995.33951026213</v>
      </c>
    </row>
    <row r="113" spans="1:17" x14ac:dyDescent="0.2">
      <c r="A113" s="15"/>
      <c r="B113" s="15" t="s">
        <v>15</v>
      </c>
      <c r="C113" s="13" t="s">
        <v>17</v>
      </c>
      <c r="D113">
        <v>1089794.9999999951</v>
      </c>
      <c r="E113">
        <v>1109248.7895869401</v>
      </c>
      <c r="F113">
        <v>1129274.9353775301</v>
      </c>
      <c r="G113">
        <v>1147978.6948493409</v>
      </c>
      <c r="H113">
        <v>1167075.812297822</v>
      </c>
      <c r="I113">
        <v>1186701.832693913</v>
      </c>
      <c r="J113">
        <v>1206405.0175443911</v>
      </c>
      <c r="K113">
        <v>1228498.3350424101</v>
      </c>
      <c r="L113">
        <v>1253628.2481165649</v>
      </c>
      <c r="M113">
        <v>1281171.110408179</v>
      </c>
      <c r="N113">
        <v>1310677.1263426349</v>
      </c>
      <c r="O113">
        <v>1341834.4921620011</v>
      </c>
      <c r="P113">
        <v>1374435.0312373301</v>
      </c>
      <c r="Q113">
        <v>1408346.103610985</v>
      </c>
    </row>
    <row r="114" spans="1:17" x14ac:dyDescent="0.2">
      <c r="A114" s="15"/>
      <c r="B114" s="15"/>
      <c r="C114" s="13" t="s">
        <v>18</v>
      </c>
      <c r="D114">
        <v>850040.09999999974</v>
      </c>
      <c r="E114">
        <v>912881.59926722746</v>
      </c>
      <c r="F114">
        <v>973317.72496518877</v>
      </c>
      <c r="G114">
        <v>1032867.173632893</v>
      </c>
      <c r="H114">
        <v>1092109.8648039671</v>
      </c>
      <c r="I114">
        <v>1153115.11314833</v>
      </c>
      <c r="J114">
        <v>1190764.432133043</v>
      </c>
      <c r="K114">
        <v>1211537.473468357</v>
      </c>
      <c r="L114">
        <v>1235393.6348759311</v>
      </c>
      <c r="M114">
        <v>1261867.05830647</v>
      </c>
      <c r="N114">
        <v>1290450.268463416</v>
      </c>
      <c r="O114">
        <v>1320783.7995031101</v>
      </c>
      <c r="P114">
        <v>1352623.367747837</v>
      </c>
      <c r="Q114">
        <v>1385810.707926271</v>
      </c>
    </row>
    <row r="115" spans="1:17" x14ac:dyDescent="0.2">
      <c r="A115" s="15"/>
      <c r="B115" s="15"/>
      <c r="C115" s="13" t="s">
        <v>19</v>
      </c>
      <c r="D115">
        <v>673376.02499999793</v>
      </c>
      <c r="E115">
        <v>666858.94652580866</v>
      </c>
      <c r="F115">
        <v>668969.80597864219</v>
      </c>
      <c r="G115">
        <v>674411.50750502385</v>
      </c>
      <c r="H115">
        <v>678619.9969978903</v>
      </c>
      <c r="I115">
        <v>693047.48069524625</v>
      </c>
      <c r="J115">
        <v>690892.84054110327</v>
      </c>
      <c r="K115">
        <v>663478.2556534633</v>
      </c>
      <c r="L115">
        <v>647125.51616420841</v>
      </c>
      <c r="M115">
        <v>639871.11667008745</v>
      </c>
      <c r="N115">
        <v>639262.56362964131</v>
      </c>
      <c r="O115">
        <v>643422.01237291167</v>
      </c>
      <c r="P115">
        <v>650958.34667881089</v>
      </c>
      <c r="Q115">
        <v>660962.43775229924</v>
      </c>
    </row>
    <row r="116" spans="1:17" x14ac:dyDescent="0.2">
      <c r="A116" s="15"/>
      <c r="B116" s="15"/>
      <c r="C116" s="13" t="s">
        <v>20</v>
      </c>
      <c r="D116">
        <v>614487.99999999988</v>
      </c>
      <c r="E116">
        <v>614330.6479949652</v>
      </c>
      <c r="F116">
        <v>642272.13834000577</v>
      </c>
      <c r="G116">
        <v>668096.24892571731</v>
      </c>
      <c r="H116">
        <v>672972.16924399068</v>
      </c>
      <c r="I116">
        <v>687382.82070970489</v>
      </c>
      <c r="J116">
        <v>688103.46874668042</v>
      </c>
      <c r="K116">
        <v>660964.9165922883</v>
      </c>
      <c r="L116">
        <v>644457.12701787753</v>
      </c>
      <c r="M116">
        <v>637026.10591791442</v>
      </c>
      <c r="N116">
        <v>636252.1751752781</v>
      </c>
      <c r="O116">
        <v>640265.00352074159</v>
      </c>
      <c r="P116">
        <v>647677.13422682043</v>
      </c>
      <c r="Q116">
        <v>657561.66694399854</v>
      </c>
    </row>
    <row r="117" spans="1:17" x14ac:dyDescent="0.2">
      <c r="A117" s="15"/>
      <c r="B117" s="15"/>
      <c r="C117" s="13" t="s">
        <v>21</v>
      </c>
      <c r="D117">
        <v>479301.00000000012</v>
      </c>
      <c r="E117">
        <v>524077.9416093796</v>
      </c>
      <c r="F117">
        <v>540863.14449271001</v>
      </c>
      <c r="G117">
        <v>571593.6418918533</v>
      </c>
      <c r="H117">
        <v>578368.11458467413</v>
      </c>
      <c r="I117">
        <v>587957.44397025625</v>
      </c>
      <c r="J117">
        <v>599339.72802732431</v>
      </c>
      <c r="K117">
        <v>581166.41249993222</v>
      </c>
      <c r="L117">
        <v>563439.81289394305</v>
      </c>
      <c r="M117">
        <v>553905.5634043545</v>
      </c>
      <c r="N117">
        <v>550889.85348758078</v>
      </c>
      <c r="O117">
        <v>552612.47063558525</v>
      </c>
      <c r="P117">
        <v>557719.61056385073</v>
      </c>
      <c r="Q117">
        <v>565248.52141439996</v>
      </c>
    </row>
    <row r="118" spans="1:17" x14ac:dyDescent="0.2">
      <c r="A118" s="15"/>
      <c r="B118" s="15" t="s">
        <v>16</v>
      </c>
      <c r="C118" s="13" t="s">
        <v>17</v>
      </c>
      <c r="D118">
        <v>1089794.9999999951</v>
      </c>
      <c r="E118">
        <v>1111274.0133063679</v>
      </c>
      <c r="F118">
        <v>1135771.3187101081</v>
      </c>
      <c r="G118">
        <v>1156534.521334846</v>
      </c>
      <c r="H118">
        <v>1167549.6242938309</v>
      </c>
      <c r="I118">
        <v>1173612.673331284</v>
      </c>
      <c r="J118">
        <v>1183592.70898525</v>
      </c>
      <c r="K118">
        <v>1196256.5163677169</v>
      </c>
      <c r="L118">
        <v>1210733.931691742</v>
      </c>
      <c r="M118">
        <v>1226462.332440556</v>
      </c>
      <c r="N118">
        <v>1243081.3702914561</v>
      </c>
      <c r="O118">
        <v>1260363.9435637521</v>
      </c>
      <c r="P118">
        <v>1278168.751609375</v>
      </c>
      <c r="Q118">
        <v>1296409.030834245</v>
      </c>
    </row>
    <row r="119" spans="1:17" x14ac:dyDescent="0.2">
      <c r="A119" s="15"/>
      <c r="B119" s="15"/>
      <c r="C119" s="13" t="s">
        <v>18</v>
      </c>
      <c r="D119">
        <v>850040.09999999974</v>
      </c>
      <c r="E119">
        <v>896225.83522720623</v>
      </c>
      <c r="F119">
        <v>980048.69349402946</v>
      </c>
      <c r="G119">
        <v>1087483.328987526</v>
      </c>
      <c r="H119">
        <v>1156907.0802103111</v>
      </c>
      <c r="I119">
        <v>1163245.445247557</v>
      </c>
      <c r="J119">
        <v>1171798.960383652</v>
      </c>
      <c r="K119">
        <v>1183440.9816963479</v>
      </c>
      <c r="L119">
        <v>1197184.877328241</v>
      </c>
      <c r="M119">
        <v>1212367.492091747</v>
      </c>
      <c r="N119">
        <v>1228559.817441562</v>
      </c>
      <c r="O119">
        <v>1245489.7556011749</v>
      </c>
      <c r="P119">
        <v>1262987.1441714419</v>
      </c>
      <c r="Q119">
        <v>1280946.903197278</v>
      </c>
    </row>
    <row r="120" spans="1:17" x14ac:dyDescent="0.2">
      <c r="A120" s="15"/>
      <c r="B120" s="15"/>
      <c r="C120" s="13" t="s">
        <v>19</v>
      </c>
      <c r="D120">
        <v>673376.02499999793</v>
      </c>
      <c r="E120">
        <v>664779.24292049045</v>
      </c>
      <c r="F120">
        <v>699651.03903082956</v>
      </c>
      <c r="G120">
        <v>784765.27374210604</v>
      </c>
      <c r="H120">
        <v>885865.0222334126</v>
      </c>
      <c r="I120">
        <v>837271.87851848023</v>
      </c>
      <c r="J120">
        <v>801620.34865202522</v>
      </c>
      <c r="K120">
        <v>782176.84242069325</v>
      </c>
      <c r="L120">
        <v>773639.91257013334</v>
      </c>
      <c r="M120">
        <v>772206.40973491012</v>
      </c>
      <c r="N120">
        <v>775348.91825965687</v>
      </c>
      <c r="O120">
        <v>781437.11576717801</v>
      </c>
      <c r="P120">
        <v>789435.10279489949</v>
      </c>
      <c r="Q120">
        <v>798690.16574034083</v>
      </c>
    </row>
    <row r="121" spans="1:17" x14ac:dyDescent="0.2">
      <c r="A121" s="15"/>
      <c r="B121" s="15"/>
      <c r="C121" s="13" t="s">
        <v>20</v>
      </c>
      <c r="D121">
        <v>614487.99999999988</v>
      </c>
      <c r="E121">
        <v>562206.8014926149</v>
      </c>
      <c r="F121">
        <v>597180.68356295174</v>
      </c>
      <c r="G121">
        <v>715362.74378960754</v>
      </c>
      <c r="H121">
        <v>879575.40483548341</v>
      </c>
      <c r="I121">
        <v>835466.03840570792</v>
      </c>
      <c r="J121">
        <v>799968.67675847234</v>
      </c>
      <c r="K121">
        <v>780476.96836869081</v>
      </c>
      <c r="L121">
        <v>771861.03438434727</v>
      </c>
      <c r="M121">
        <v>770354.82029586739</v>
      </c>
      <c r="N121">
        <v>773436.73666013312</v>
      </c>
      <c r="O121">
        <v>779474.45165629173</v>
      </c>
      <c r="P121">
        <v>787428.96882933832</v>
      </c>
      <c r="Q121">
        <v>796645.03689382633</v>
      </c>
    </row>
    <row r="122" spans="1:17" x14ac:dyDescent="0.2">
      <c r="A122" s="15"/>
      <c r="B122" s="15"/>
      <c r="C122" s="13" t="s">
        <v>21</v>
      </c>
      <c r="D122">
        <v>479301.00000000012</v>
      </c>
      <c r="E122">
        <v>519109.94726246782</v>
      </c>
      <c r="F122">
        <v>523151.35527364892</v>
      </c>
      <c r="G122">
        <v>594308.36598152563</v>
      </c>
      <c r="H122">
        <v>732849.42283076979</v>
      </c>
      <c r="I122">
        <v>769469.33319952292</v>
      </c>
      <c r="J122">
        <v>734599.39298028068</v>
      </c>
      <c r="K122">
        <v>711289.77709408116</v>
      </c>
      <c r="L122">
        <v>699509.3548634199</v>
      </c>
      <c r="M122">
        <v>695515.64886283828</v>
      </c>
      <c r="N122">
        <v>696581.53335335734</v>
      </c>
      <c r="O122">
        <v>700907.79790361237</v>
      </c>
      <c r="P122">
        <v>707339.61589127523</v>
      </c>
      <c r="Q122">
        <v>715145.44088635023</v>
      </c>
    </row>
    <row r="123" spans="1:17" x14ac:dyDescent="0.2">
      <c r="A123" s="15" t="s">
        <v>12</v>
      </c>
      <c r="B123" s="15" t="s">
        <v>84</v>
      </c>
      <c r="C123" s="13" t="s">
        <v>17</v>
      </c>
      <c r="D123">
        <v>1648735.999999993</v>
      </c>
      <c r="E123">
        <v>1660232.5887216809</v>
      </c>
      <c r="F123">
        <v>1667010.139159329</v>
      </c>
      <c r="G123">
        <v>1672968.6963573941</v>
      </c>
      <c r="H123">
        <v>1681107.9718704149</v>
      </c>
      <c r="I123">
        <v>1691595.043788963</v>
      </c>
      <c r="J123">
        <v>1704248.500478215</v>
      </c>
      <c r="K123">
        <v>1718751.0748214449</v>
      </c>
      <c r="L123">
        <v>1734765.906111469</v>
      </c>
      <c r="M123">
        <v>1751985.3598191091</v>
      </c>
      <c r="N123">
        <v>1770148.04636394</v>
      </c>
      <c r="O123">
        <v>1789041.3626828331</v>
      </c>
      <c r="P123">
        <v>1808497.6407958011</v>
      </c>
      <c r="Q123">
        <v>1828387.7847430201</v>
      </c>
    </row>
    <row r="124" spans="1:17" x14ac:dyDescent="0.2">
      <c r="A124" s="15"/>
      <c r="B124" s="15"/>
      <c r="C124" s="13" t="s">
        <v>18</v>
      </c>
      <c r="D124">
        <v>1465726.3039999979</v>
      </c>
      <c r="E124">
        <v>1516704.8716829349</v>
      </c>
      <c r="F124">
        <v>1553281.916194398</v>
      </c>
      <c r="G124">
        <v>1578515.823739233</v>
      </c>
      <c r="H124">
        <v>1596541.0045459501</v>
      </c>
      <c r="I124">
        <v>1611483.163982979</v>
      </c>
      <c r="J124">
        <v>1625739.669142263</v>
      </c>
      <c r="K124">
        <v>1640531.573242249</v>
      </c>
      <c r="L124">
        <v>1656390.784119549</v>
      </c>
      <c r="M124">
        <v>1673474.047013653</v>
      </c>
      <c r="N124">
        <v>1691745.0581528139</v>
      </c>
      <c r="O124">
        <v>1711077.5352715631</v>
      </c>
      <c r="P124">
        <v>1731313.4121900559</v>
      </c>
      <c r="Q124">
        <v>1752294.8125963539</v>
      </c>
    </row>
    <row r="125" spans="1:17" x14ac:dyDescent="0.2">
      <c r="A125" s="15"/>
      <c r="B125" s="15"/>
      <c r="C125" s="13" t="s">
        <v>19</v>
      </c>
      <c r="D125">
        <v>1219547.5759999959</v>
      </c>
      <c r="E125">
        <v>1270630.642753063</v>
      </c>
      <c r="F125">
        <v>1280407.852239908</v>
      </c>
      <c r="G125">
        <v>1256775.1481037179</v>
      </c>
      <c r="H125">
        <v>1229438.298509453</v>
      </c>
      <c r="I125">
        <v>1205727.1420880009</v>
      </c>
      <c r="J125">
        <v>1188102.379207718</v>
      </c>
      <c r="K125">
        <v>1176861.843996258</v>
      </c>
      <c r="L125">
        <v>1171420.701023777</v>
      </c>
      <c r="M125">
        <v>1170896.676732759</v>
      </c>
      <c r="N125">
        <v>1174373.081065879</v>
      </c>
      <c r="O125">
        <v>1181012.4792450599</v>
      </c>
      <c r="P125">
        <v>1190099.5636234139</v>
      </c>
      <c r="Q125">
        <v>1201049.467340156</v>
      </c>
    </row>
    <row r="126" spans="1:17" x14ac:dyDescent="0.2">
      <c r="A126" s="15"/>
      <c r="B126" s="15"/>
      <c r="C126" s="13" t="s">
        <v>20</v>
      </c>
      <c r="D126">
        <v>1137487.9999999991</v>
      </c>
      <c r="E126">
        <v>1214217.471067881</v>
      </c>
      <c r="F126">
        <v>1275188.699877114</v>
      </c>
      <c r="G126">
        <v>1254570.60070826</v>
      </c>
      <c r="H126">
        <v>1228180.738116743</v>
      </c>
      <c r="I126">
        <v>1204799.540906447</v>
      </c>
      <c r="J126">
        <v>1187271.265769864</v>
      </c>
      <c r="K126">
        <v>1176033.60193748</v>
      </c>
      <c r="L126">
        <v>1170556.4122428121</v>
      </c>
      <c r="M126">
        <v>1169980.8475635259</v>
      </c>
      <c r="N126">
        <v>1173401.1682200909</v>
      </c>
      <c r="O126">
        <v>1179985.280549712</v>
      </c>
      <c r="P126">
        <v>1189020.3541556571</v>
      </c>
      <c r="Q126">
        <v>1199922.4119756341</v>
      </c>
    </row>
    <row r="127" spans="1:17" x14ac:dyDescent="0.2">
      <c r="A127" s="15"/>
      <c r="B127" s="15"/>
      <c r="C127" s="13" t="s">
        <v>21</v>
      </c>
      <c r="D127">
        <v>887240.99999999965</v>
      </c>
      <c r="E127">
        <v>1001087.593035982</v>
      </c>
      <c r="F127">
        <v>1068925.1137681881</v>
      </c>
      <c r="G127">
        <v>1072783.620306904</v>
      </c>
      <c r="H127">
        <v>1051916.974349007</v>
      </c>
      <c r="I127">
        <v>1030690.5982501369</v>
      </c>
      <c r="J127">
        <v>1013630.014094788</v>
      </c>
      <c r="K127">
        <v>1001847.574667062</v>
      </c>
      <c r="L127">
        <v>995181.24819136295</v>
      </c>
      <c r="M127">
        <v>992993.4435249262</v>
      </c>
      <c r="N127">
        <v>994520.49040537956</v>
      </c>
      <c r="O127">
        <v>999024.8146305409</v>
      </c>
      <c r="P127">
        <v>1005856.986496449</v>
      </c>
      <c r="Q127">
        <v>1014475.125654127</v>
      </c>
    </row>
    <row r="128" spans="1:17" x14ac:dyDescent="0.2">
      <c r="A128" s="15"/>
      <c r="B128" s="15" t="s">
        <v>15</v>
      </c>
      <c r="C128" s="13" t="s">
        <v>17</v>
      </c>
      <c r="D128">
        <v>1648735.999999993</v>
      </c>
      <c r="E128">
        <v>1662088.746781165</v>
      </c>
      <c r="F128">
        <v>1674835.7923322851</v>
      </c>
      <c r="G128">
        <v>1686014.7887132219</v>
      </c>
      <c r="H128">
        <v>1698162.4426609559</v>
      </c>
      <c r="I128">
        <v>1711284.594926565</v>
      </c>
      <c r="J128">
        <v>1724364.606600655</v>
      </c>
      <c r="K128">
        <v>1739120.2153537581</v>
      </c>
      <c r="L128">
        <v>1756531.252597671</v>
      </c>
      <c r="M128">
        <v>1776026.074079623</v>
      </c>
      <c r="N128">
        <v>1797179.389246505</v>
      </c>
      <c r="O128">
        <v>1819676.801890326</v>
      </c>
      <c r="P128">
        <v>1843287.717255479</v>
      </c>
      <c r="Q128">
        <v>1867844.7025122431</v>
      </c>
    </row>
    <row r="129" spans="1:17" x14ac:dyDescent="0.2">
      <c r="A129" s="15"/>
      <c r="B129" s="15"/>
      <c r="C129" s="13" t="s">
        <v>18</v>
      </c>
      <c r="D129">
        <v>1465726.3039999979</v>
      </c>
      <c r="E129">
        <v>1495833.984797586</v>
      </c>
      <c r="F129">
        <v>1531462.462757847</v>
      </c>
      <c r="G129">
        <v>1572378.058378696</v>
      </c>
      <c r="H129">
        <v>1618625.281134597</v>
      </c>
      <c r="I129">
        <v>1672756.933404227</v>
      </c>
      <c r="J129">
        <v>1708138.577868273</v>
      </c>
      <c r="K129">
        <v>1721872.20330485</v>
      </c>
      <c r="L129">
        <v>1738201.2982804959</v>
      </c>
      <c r="M129">
        <v>1756802.1322110291</v>
      </c>
      <c r="N129">
        <v>1777204.1074565679</v>
      </c>
      <c r="O129">
        <v>1799055.221722818</v>
      </c>
      <c r="P129">
        <v>1822095.801490075</v>
      </c>
      <c r="Q129">
        <v>1846136.7016933721</v>
      </c>
    </row>
    <row r="130" spans="1:17" x14ac:dyDescent="0.2">
      <c r="A130" s="15"/>
      <c r="B130" s="15"/>
      <c r="C130" s="13" t="s">
        <v>19</v>
      </c>
      <c r="D130">
        <v>1219547.5759999959</v>
      </c>
      <c r="E130">
        <v>1233804.751742759</v>
      </c>
      <c r="F130">
        <v>1224318.975255637</v>
      </c>
      <c r="G130">
        <v>1213185.4160457649</v>
      </c>
      <c r="H130">
        <v>1204154.0656782759</v>
      </c>
      <c r="I130">
        <v>1210461.138529751</v>
      </c>
      <c r="J130">
        <v>1213089.898137257</v>
      </c>
      <c r="K130">
        <v>1185752.4173615461</v>
      </c>
      <c r="L130">
        <v>1167927.812354706</v>
      </c>
      <c r="M130">
        <v>1158395.346023612</v>
      </c>
      <c r="N130">
        <v>1155171.512258521</v>
      </c>
      <c r="O130">
        <v>1156698.831952729</v>
      </c>
      <c r="P130">
        <v>1161790.892210382</v>
      </c>
      <c r="Q130">
        <v>1169587.9306367631</v>
      </c>
    </row>
    <row r="131" spans="1:17" x14ac:dyDescent="0.2">
      <c r="A131" s="15"/>
      <c r="B131" s="15"/>
      <c r="C131" s="13" t="s">
        <v>20</v>
      </c>
      <c r="D131">
        <v>1137487.9999999991</v>
      </c>
      <c r="E131">
        <v>1159502.94244205</v>
      </c>
      <c r="F131">
        <v>1192923.4400474741</v>
      </c>
      <c r="G131">
        <v>1207308.1154731121</v>
      </c>
      <c r="H131">
        <v>1198855.4649138281</v>
      </c>
      <c r="I131">
        <v>1204846.609692262</v>
      </c>
      <c r="J131">
        <v>1210155.698887269</v>
      </c>
      <c r="K131">
        <v>1183231.1417843639</v>
      </c>
      <c r="L131">
        <v>1165247.4584975771</v>
      </c>
      <c r="M131">
        <v>1155554.275139136</v>
      </c>
      <c r="N131">
        <v>1152187.5386460901</v>
      </c>
      <c r="O131">
        <v>1153591.204805149</v>
      </c>
      <c r="P131">
        <v>1158577.3633648681</v>
      </c>
      <c r="Q131">
        <v>1166278.2692771531</v>
      </c>
    </row>
    <row r="132" spans="1:17" x14ac:dyDescent="0.2">
      <c r="A132" s="15"/>
      <c r="B132" s="15"/>
      <c r="C132" s="13" t="s">
        <v>21</v>
      </c>
      <c r="D132">
        <v>887240.99999999965</v>
      </c>
      <c r="E132">
        <v>1013209.623254532</v>
      </c>
      <c r="F132">
        <v>1045196.294880224</v>
      </c>
      <c r="G132">
        <v>1072781.1556611529</v>
      </c>
      <c r="H132">
        <v>1068188.82526887</v>
      </c>
      <c r="I132">
        <v>1068233.204212372</v>
      </c>
      <c r="J132">
        <v>1078953.428907637</v>
      </c>
      <c r="K132">
        <v>1063549.5964331911</v>
      </c>
      <c r="L132">
        <v>1044486.409088055</v>
      </c>
      <c r="M132">
        <v>1032738.161805628</v>
      </c>
      <c r="N132">
        <v>1027270.853814755</v>
      </c>
      <c r="O132">
        <v>1026595.158006542</v>
      </c>
      <c r="P132">
        <v>1029527.654322235</v>
      </c>
      <c r="Q132">
        <v>1035179.611599764</v>
      </c>
    </row>
    <row r="133" spans="1:17" x14ac:dyDescent="0.2">
      <c r="A133" s="15"/>
      <c r="B133" s="15" t="s">
        <v>16</v>
      </c>
      <c r="C133" s="13" t="s">
        <v>17</v>
      </c>
      <c r="D133">
        <v>1648735.999999993</v>
      </c>
      <c r="E133">
        <v>1665125.5782263021</v>
      </c>
      <c r="F133">
        <v>1684859.175508705</v>
      </c>
      <c r="G133">
        <v>1700619.9187108751</v>
      </c>
      <c r="H133">
        <v>1706323.153449093</v>
      </c>
      <c r="I133">
        <v>1705481.8419769511</v>
      </c>
      <c r="J133">
        <v>1707930.1206125631</v>
      </c>
      <c r="K133">
        <v>1712777.7755005951</v>
      </c>
      <c r="L133">
        <v>1719320.2046542049</v>
      </c>
      <c r="M133">
        <v>1727064.6586744031</v>
      </c>
      <c r="N133">
        <v>1735665.1517243269</v>
      </c>
      <c r="O133">
        <v>1744881.679984638</v>
      </c>
      <c r="P133">
        <v>1754548.8671717511</v>
      </c>
      <c r="Q133">
        <v>1764553.1531274379</v>
      </c>
    </row>
    <row r="134" spans="1:17" x14ac:dyDescent="0.2">
      <c r="A134" s="15"/>
      <c r="B134" s="15"/>
      <c r="C134" s="13" t="s">
        <v>18</v>
      </c>
      <c r="D134">
        <v>1465726.3039999979</v>
      </c>
      <c r="E134">
        <v>1463998.30006332</v>
      </c>
      <c r="F134">
        <v>1514127.2717158659</v>
      </c>
      <c r="G134">
        <v>1613131.5673444869</v>
      </c>
      <c r="H134">
        <v>1694294.061522702</v>
      </c>
      <c r="I134">
        <v>1694652.433076215</v>
      </c>
      <c r="J134">
        <v>1695920.3059500719</v>
      </c>
      <c r="K134">
        <v>1699882.719438226</v>
      </c>
      <c r="L134">
        <v>1705775.723386839</v>
      </c>
      <c r="M134">
        <v>1713039.6919514099</v>
      </c>
      <c r="N134">
        <v>1721277.867182866</v>
      </c>
      <c r="O134">
        <v>1730213.7019460681</v>
      </c>
      <c r="P134">
        <v>1739656.2027598401</v>
      </c>
      <c r="Q134">
        <v>1749474.0585504549</v>
      </c>
    </row>
    <row r="135" spans="1:17" x14ac:dyDescent="0.2">
      <c r="A135" s="15"/>
      <c r="B135" s="15"/>
      <c r="C135" s="13" t="s">
        <v>19</v>
      </c>
      <c r="D135">
        <v>1219547.5759999959</v>
      </c>
      <c r="E135">
        <v>1221038.3443804909</v>
      </c>
      <c r="F135">
        <v>1237047.7023870989</v>
      </c>
      <c r="G135">
        <v>1305219.6563290111</v>
      </c>
      <c r="H135">
        <v>1418803.332657645</v>
      </c>
      <c r="I135">
        <v>1377639.2052270239</v>
      </c>
      <c r="J135">
        <v>1341433.107902905</v>
      </c>
      <c r="K135">
        <v>1317935.0424678179</v>
      </c>
      <c r="L135">
        <v>1303804.895359576</v>
      </c>
      <c r="M135">
        <v>1296309.0494533661</v>
      </c>
      <c r="N135">
        <v>1293443.8288000419</v>
      </c>
      <c r="O135">
        <v>1293794.042552022</v>
      </c>
      <c r="P135">
        <v>1296376.16857124</v>
      </c>
      <c r="Q135">
        <v>1300511.445667841</v>
      </c>
    </row>
    <row r="136" spans="1:17" x14ac:dyDescent="0.2">
      <c r="A136" s="15"/>
      <c r="B136" s="15"/>
      <c r="C136" s="13" t="s">
        <v>20</v>
      </c>
      <c r="D136">
        <v>1137487.9999999991</v>
      </c>
      <c r="E136">
        <v>1080829.66551261</v>
      </c>
      <c r="F136">
        <v>1116529.686349343</v>
      </c>
      <c r="G136">
        <v>1233298.0339989089</v>
      </c>
      <c r="H136">
        <v>1411119.1909021889</v>
      </c>
      <c r="I136">
        <v>1375773.1294342449</v>
      </c>
      <c r="J136">
        <v>1339748.2292795561</v>
      </c>
      <c r="K136">
        <v>1316219.5064829341</v>
      </c>
      <c r="L136">
        <v>1302022.2836808141</v>
      </c>
      <c r="M136">
        <v>1294462.6760237471</v>
      </c>
      <c r="N136">
        <v>1291545.1310157429</v>
      </c>
      <c r="O136">
        <v>1291853.807822451</v>
      </c>
      <c r="P136">
        <v>1294402.724841398</v>
      </c>
      <c r="Q136">
        <v>1298510.7834064949</v>
      </c>
    </row>
    <row r="137" spans="1:17" x14ac:dyDescent="0.2">
      <c r="A137" s="15"/>
      <c r="B137" s="15"/>
      <c r="C137" s="13" t="s">
        <v>21</v>
      </c>
      <c r="D137">
        <v>887240.99999999965</v>
      </c>
      <c r="E137">
        <v>1011273.107885874</v>
      </c>
      <c r="F137">
        <v>1021939.686220435</v>
      </c>
      <c r="G137">
        <v>1093179.929980325</v>
      </c>
      <c r="H137">
        <v>1235783.279339459</v>
      </c>
      <c r="I137">
        <v>1292969.6839043139</v>
      </c>
      <c r="J137">
        <v>1260473.4296705481</v>
      </c>
      <c r="K137">
        <v>1233891.4970847729</v>
      </c>
      <c r="L137">
        <v>1216964.466805117</v>
      </c>
      <c r="M137">
        <v>1207262.313672818</v>
      </c>
      <c r="N137">
        <v>1202665.552117507</v>
      </c>
      <c r="O137">
        <v>1201628.8845902099</v>
      </c>
      <c r="P137">
        <v>1203065.5472147751</v>
      </c>
      <c r="Q137">
        <v>1206221.54898796</v>
      </c>
    </row>
    <row r="138" spans="1:17" x14ac:dyDescent="0.2">
      <c r="A138" s="15" t="s">
        <v>13</v>
      </c>
      <c r="B138" s="15" t="s">
        <v>84</v>
      </c>
      <c r="C138" s="13" t="s">
        <v>17</v>
      </c>
      <c r="D138">
        <v>444059.99999999942</v>
      </c>
      <c r="E138">
        <v>444622.51366359612</v>
      </c>
      <c r="F138">
        <v>447419.77110123081</v>
      </c>
      <c r="G138">
        <v>451872.53943350818</v>
      </c>
      <c r="H138">
        <v>457588.9715333085</v>
      </c>
      <c r="I138">
        <v>464273.42378349858</v>
      </c>
      <c r="J138">
        <v>471705.13972023531</v>
      </c>
      <c r="K138">
        <v>479720.2401100737</v>
      </c>
      <c r="L138">
        <v>488196.9953163974</v>
      </c>
      <c r="M138">
        <v>497044.56736311479</v>
      </c>
      <c r="N138">
        <v>506194.66978290299</v>
      </c>
      <c r="O138">
        <v>515595.47581243911</v>
      </c>
      <c r="P138">
        <v>525207.19474961876</v>
      </c>
      <c r="Q138">
        <v>534998.86479746259</v>
      </c>
    </row>
    <row r="139" spans="1:17" x14ac:dyDescent="0.2">
      <c r="A139" s="15"/>
      <c r="B139" s="15"/>
      <c r="C139" s="13" t="s">
        <v>18</v>
      </c>
      <c r="D139">
        <v>346366.80000000179</v>
      </c>
      <c r="E139">
        <v>354322.43385453679</v>
      </c>
      <c r="F139">
        <v>360484.75626430329</v>
      </c>
      <c r="G139">
        <v>365665.93941191991</v>
      </c>
      <c r="H139">
        <v>370477.53685047763</v>
      </c>
      <c r="I139">
        <v>375320.65721349581</v>
      </c>
      <c r="J139">
        <v>380445.89559522079</v>
      </c>
      <c r="K139">
        <v>386000.03797426412</v>
      </c>
      <c r="L139">
        <v>392059.8822087947</v>
      </c>
      <c r="M139">
        <v>398656.15827170119</v>
      </c>
      <c r="N139">
        <v>405790.18326000602</v>
      </c>
      <c r="O139">
        <v>413445.29664807429</v>
      </c>
      <c r="P139">
        <v>421594.59315992548</v>
      </c>
      <c r="Q139">
        <v>430206.05542595638</v>
      </c>
    </row>
    <row r="140" spans="1:17" x14ac:dyDescent="0.2">
      <c r="A140" s="15"/>
      <c r="B140" s="15"/>
      <c r="C140" s="13" t="s">
        <v>19</v>
      </c>
      <c r="D140">
        <v>335416.94999999867</v>
      </c>
      <c r="E140">
        <v>301450.79734210129</v>
      </c>
      <c r="F140">
        <v>277689.11080983578</v>
      </c>
      <c r="G140">
        <v>261299.39211563239</v>
      </c>
      <c r="H140">
        <v>250529.08131729331</v>
      </c>
      <c r="I140">
        <v>243969.37804871629</v>
      </c>
      <c r="J140">
        <v>240549.21948647231</v>
      </c>
      <c r="K140">
        <v>239474.35724266429</v>
      </c>
      <c r="L140">
        <v>240161.97402587501</v>
      </c>
      <c r="M140">
        <v>242185.81321894721</v>
      </c>
      <c r="N140">
        <v>245233.94141272901</v>
      </c>
      <c r="O140">
        <v>249077.42471936159</v>
      </c>
      <c r="P140">
        <v>253547.49180659599</v>
      </c>
      <c r="Q140">
        <v>258519.01043356591</v>
      </c>
    </row>
    <row r="141" spans="1:17" x14ac:dyDescent="0.2">
      <c r="A141" s="15"/>
      <c r="B141" s="15"/>
      <c r="C141" s="13" t="s">
        <v>20</v>
      </c>
      <c r="D141">
        <v>331766.99999999988</v>
      </c>
      <c r="E141">
        <v>301025.34900821571</v>
      </c>
      <c r="F141">
        <v>277423.18307679979</v>
      </c>
      <c r="G141">
        <v>261087.53506397709</v>
      </c>
      <c r="H141">
        <v>250328.7954583161</v>
      </c>
      <c r="I141">
        <v>243762.0613648429</v>
      </c>
      <c r="J141">
        <v>240325.7955049056</v>
      </c>
      <c r="K141">
        <v>239229.85218561141</v>
      </c>
      <c r="L141">
        <v>239893.39025963031</v>
      </c>
      <c r="M141">
        <v>241891.23672988371</v>
      </c>
      <c r="N141">
        <v>244912.12343037379</v>
      </c>
      <c r="O141">
        <v>248727.5550636953</v>
      </c>
      <c r="P141">
        <v>253169.05761440421</v>
      </c>
      <c r="Q141">
        <v>258111.69900514369</v>
      </c>
    </row>
    <row r="142" spans="1:17" x14ac:dyDescent="0.2">
      <c r="A142" s="15"/>
      <c r="B142" s="15"/>
      <c r="C142" s="13" t="s">
        <v>21</v>
      </c>
      <c r="D142">
        <v>258778</v>
      </c>
      <c r="E142">
        <v>258926.1489515279</v>
      </c>
      <c r="F142">
        <v>237220.40090368449</v>
      </c>
      <c r="G142">
        <v>221351.59872925031</v>
      </c>
      <c r="H142">
        <v>210641.38982909959</v>
      </c>
      <c r="I142">
        <v>203852.3713589554</v>
      </c>
      <c r="J142">
        <v>199998.01552858629</v>
      </c>
      <c r="K142">
        <v>198335.59406855129</v>
      </c>
      <c r="L142">
        <v>198316.59979990739</v>
      </c>
      <c r="M142">
        <v>199538.95942748219</v>
      </c>
      <c r="N142">
        <v>201708.40692557319</v>
      </c>
      <c r="O142">
        <v>204609.2168612539</v>
      </c>
      <c r="P142">
        <v>208082.6548932587</v>
      </c>
      <c r="Q142">
        <v>212011.3167038782</v>
      </c>
    </row>
    <row r="143" spans="1:17" x14ac:dyDescent="0.2">
      <c r="A143" s="15"/>
      <c r="B143" s="15" t="s">
        <v>15</v>
      </c>
      <c r="C143" s="13" t="s">
        <v>17</v>
      </c>
      <c r="D143">
        <v>444059.99999999942</v>
      </c>
      <c r="E143">
        <v>445019.52890427923</v>
      </c>
      <c r="F143">
        <v>448411.47018525342</v>
      </c>
      <c r="G143">
        <v>452539.62927512091</v>
      </c>
      <c r="H143">
        <v>457225.88478955813</v>
      </c>
      <c r="I143">
        <v>462137.59601457301</v>
      </c>
      <c r="J143">
        <v>466785.65322185669</v>
      </c>
      <c r="K143">
        <v>471895.58391155221</v>
      </c>
      <c r="L143">
        <v>477914.08222261129</v>
      </c>
      <c r="M143">
        <v>484601.48220574833</v>
      </c>
      <c r="N143">
        <v>491792.50541229901</v>
      </c>
      <c r="O143">
        <v>499375.86936981132</v>
      </c>
      <c r="P143">
        <v>507278.0285720675</v>
      </c>
      <c r="Q143">
        <v>515451.51688991173</v>
      </c>
    </row>
    <row r="144" spans="1:17" x14ac:dyDescent="0.2">
      <c r="A144" s="15"/>
      <c r="B144" s="15"/>
      <c r="C144" s="13" t="s">
        <v>18</v>
      </c>
      <c r="D144">
        <v>346366.80000000179</v>
      </c>
      <c r="E144">
        <v>367361.20681465173</v>
      </c>
      <c r="F144">
        <v>386352.07252039958</v>
      </c>
      <c r="G144">
        <v>405087.70895423158</v>
      </c>
      <c r="H144">
        <v>424739.85349306569</v>
      </c>
      <c r="I144">
        <v>446610.29828681168</v>
      </c>
      <c r="J144">
        <v>461052.84180951782</v>
      </c>
      <c r="K144">
        <v>465820.02947323298</v>
      </c>
      <c r="L144">
        <v>471464.20958743081</v>
      </c>
      <c r="M144">
        <v>477854.37844547629</v>
      </c>
      <c r="N144">
        <v>484801.57748229499</v>
      </c>
      <c r="O144">
        <v>492176.61505625257</v>
      </c>
      <c r="P144">
        <v>499893.22368784487</v>
      </c>
      <c r="Q144">
        <v>507895.2594948872</v>
      </c>
    </row>
    <row r="145" spans="1:17" x14ac:dyDescent="0.2">
      <c r="A145" s="15"/>
      <c r="B145" s="15"/>
      <c r="C145" s="13" t="s">
        <v>19</v>
      </c>
      <c r="D145">
        <v>335416.94999999867</v>
      </c>
      <c r="E145">
        <v>297995.39560356049</v>
      </c>
      <c r="F145">
        <v>282029.26081292692</v>
      </c>
      <c r="G145">
        <v>274607.37247375213</v>
      </c>
      <c r="H145">
        <v>272124.7260906311</v>
      </c>
      <c r="I145">
        <v>277424.59421179612</v>
      </c>
      <c r="J145">
        <v>281064.76691235648</v>
      </c>
      <c r="K145">
        <v>271182.00018087082</v>
      </c>
      <c r="L145">
        <v>265158.41100478731</v>
      </c>
      <c r="M145">
        <v>262282.72897612181</v>
      </c>
      <c r="N145">
        <v>261597.80827036561</v>
      </c>
      <c r="O145">
        <v>262416.75612275541</v>
      </c>
      <c r="P145">
        <v>264258.89726311981</v>
      </c>
      <c r="Q145">
        <v>266809.71483943041</v>
      </c>
    </row>
    <row r="146" spans="1:17" x14ac:dyDescent="0.2">
      <c r="A146" s="15"/>
      <c r="B146" s="15"/>
      <c r="C146" s="13" t="s">
        <v>20</v>
      </c>
      <c r="D146">
        <v>331766.99999999988</v>
      </c>
      <c r="E146">
        <v>290811.51805690472</v>
      </c>
      <c r="F146">
        <v>275942.78561450122</v>
      </c>
      <c r="G146">
        <v>272850.23497902619</v>
      </c>
      <c r="H146">
        <v>270275.47493223351</v>
      </c>
      <c r="I146">
        <v>275295.98668934777</v>
      </c>
      <c r="J146">
        <v>279978.31436129299</v>
      </c>
      <c r="K146">
        <v>270290.3065156815</v>
      </c>
      <c r="L146">
        <v>264213.97287942201</v>
      </c>
      <c r="M146">
        <v>261284.76646622049</v>
      </c>
      <c r="N146">
        <v>260552.9322269508</v>
      </c>
      <c r="O146">
        <v>261331.81011548659</v>
      </c>
      <c r="P146">
        <v>263139.92329199502</v>
      </c>
      <c r="Q146">
        <v>265659.14865853649</v>
      </c>
    </row>
    <row r="147" spans="1:17" x14ac:dyDescent="0.2">
      <c r="A147" s="15"/>
      <c r="B147" s="15"/>
      <c r="C147" s="13" t="s">
        <v>21</v>
      </c>
      <c r="D147">
        <v>258778</v>
      </c>
      <c r="E147">
        <v>261641.3297242359</v>
      </c>
      <c r="F147">
        <v>242008.28694254361</v>
      </c>
      <c r="G147">
        <v>237589.4246274558</v>
      </c>
      <c r="H147">
        <v>234068.66100966919</v>
      </c>
      <c r="I147">
        <v>235804.09569676159</v>
      </c>
      <c r="J147">
        <v>242399.35636182121</v>
      </c>
      <c r="K147">
        <v>237537.15122901931</v>
      </c>
      <c r="L147">
        <v>231109.43248980731</v>
      </c>
      <c r="M147">
        <v>227506.53894666579</v>
      </c>
      <c r="N147">
        <v>226099.73658173549</v>
      </c>
      <c r="O147">
        <v>226218.5850007479</v>
      </c>
      <c r="P147">
        <v>227380.52483585829</v>
      </c>
      <c r="Q147">
        <v>229255.5646621187</v>
      </c>
    </row>
    <row r="148" spans="1:17" x14ac:dyDescent="0.2">
      <c r="A148" s="15"/>
      <c r="B148" s="15" t="s">
        <v>16</v>
      </c>
      <c r="C148" s="13" t="s">
        <v>17</v>
      </c>
      <c r="D148">
        <v>444059.99999999942</v>
      </c>
      <c r="E148">
        <v>444987.28977426171</v>
      </c>
      <c r="F148">
        <v>448675.65343033418</v>
      </c>
      <c r="G148">
        <v>453346.33141008619</v>
      </c>
      <c r="H148">
        <v>456623.51160011179</v>
      </c>
      <c r="I148">
        <v>456631.27499249659</v>
      </c>
      <c r="J148">
        <v>457908.2405833868</v>
      </c>
      <c r="K148">
        <v>460152.90439079341</v>
      </c>
      <c r="L148">
        <v>463022.65043100453</v>
      </c>
      <c r="M148">
        <v>466303.47031539388</v>
      </c>
      <c r="N148">
        <v>469858.98805640411</v>
      </c>
      <c r="O148">
        <v>473602.86547124712</v>
      </c>
      <c r="P148">
        <v>477480.7760160655</v>
      </c>
      <c r="Q148">
        <v>481458.72073632921</v>
      </c>
    </row>
    <row r="149" spans="1:17" x14ac:dyDescent="0.2">
      <c r="A149" s="15"/>
      <c r="B149" s="15"/>
      <c r="C149" s="13" t="s">
        <v>18</v>
      </c>
      <c r="D149">
        <v>346366.80000000179</v>
      </c>
      <c r="E149">
        <v>348284.163427005</v>
      </c>
      <c r="F149">
        <v>364996.60032696632</v>
      </c>
      <c r="G149">
        <v>398739.92935009132</v>
      </c>
      <c r="H149">
        <v>451088.08771037927</v>
      </c>
      <c r="I149">
        <v>452699.50161813118</v>
      </c>
      <c r="J149">
        <v>453475.99627079652</v>
      </c>
      <c r="K149">
        <v>455369.81492135912</v>
      </c>
      <c r="L149">
        <v>457998.25648807973</v>
      </c>
      <c r="M149">
        <v>461108.21643871377</v>
      </c>
      <c r="N149">
        <v>464537.62898937799</v>
      </c>
      <c r="O149">
        <v>468183.55547145632</v>
      </c>
      <c r="P149">
        <v>471981.07048306911</v>
      </c>
      <c r="Q149">
        <v>475889.45170154917</v>
      </c>
    </row>
    <row r="150" spans="1:17" x14ac:dyDescent="0.2">
      <c r="A150" s="15"/>
      <c r="B150" s="15"/>
      <c r="C150" s="13" t="s">
        <v>19</v>
      </c>
      <c r="D150">
        <v>335416.94999999867</v>
      </c>
      <c r="E150">
        <v>298452.71229215758</v>
      </c>
      <c r="F150">
        <v>281591.22813534131</v>
      </c>
      <c r="G150">
        <v>288554.60853530851</v>
      </c>
      <c r="H150">
        <v>343553.91635607171</v>
      </c>
      <c r="I150">
        <v>329801.300486047</v>
      </c>
      <c r="J150">
        <v>314963.96205880621</v>
      </c>
      <c r="K150">
        <v>306244.29454740707</v>
      </c>
      <c r="L150">
        <v>301570.23363528942</v>
      </c>
      <c r="M150">
        <v>299498.79267305991</v>
      </c>
      <c r="N150">
        <v>299089.24291882018</v>
      </c>
      <c r="O150">
        <v>299738.57697984762</v>
      </c>
      <c r="P150">
        <v>301063.70763616939</v>
      </c>
      <c r="Q150">
        <v>302822.46582824778</v>
      </c>
    </row>
    <row r="151" spans="1:17" x14ac:dyDescent="0.2">
      <c r="A151" s="15"/>
      <c r="B151" s="15"/>
      <c r="C151" s="13" t="s">
        <v>20</v>
      </c>
      <c r="D151">
        <v>331766.99999999988</v>
      </c>
      <c r="E151">
        <v>291208.19597100589</v>
      </c>
      <c r="F151">
        <v>270547.19733058638</v>
      </c>
      <c r="G151">
        <v>276002.33525464358</v>
      </c>
      <c r="H151">
        <v>337620.94225313031</v>
      </c>
      <c r="I151">
        <v>329201.92703087901</v>
      </c>
      <c r="J151">
        <v>314374.87247347529</v>
      </c>
      <c r="K151">
        <v>305618.87547860102</v>
      </c>
      <c r="L151">
        <v>300912.44360044872</v>
      </c>
      <c r="M151">
        <v>298815.92846008658</v>
      </c>
      <c r="N151">
        <v>298387.43093804491</v>
      </c>
      <c r="O151">
        <v>299022.14974742522</v>
      </c>
      <c r="P151">
        <v>300335.52454557538</v>
      </c>
      <c r="Q151">
        <v>302084.34753718477</v>
      </c>
    </row>
    <row r="152" spans="1:17" x14ac:dyDescent="0.2">
      <c r="A152" s="15"/>
      <c r="B152" s="15"/>
      <c r="C152" s="13" t="s">
        <v>21</v>
      </c>
      <c r="D152">
        <v>258778</v>
      </c>
      <c r="E152">
        <v>276698.19928943692</v>
      </c>
      <c r="F152">
        <v>253567.7961444665</v>
      </c>
      <c r="G152">
        <v>245838.78410749539</v>
      </c>
      <c r="H152">
        <v>271162.21677463118</v>
      </c>
      <c r="I152">
        <v>302385.13933607872</v>
      </c>
      <c r="J152">
        <v>289469.74097952462</v>
      </c>
      <c r="K152">
        <v>279444.3168812567</v>
      </c>
      <c r="L152">
        <v>273700.35304824839</v>
      </c>
      <c r="M152">
        <v>270836.38046596479</v>
      </c>
      <c r="N152">
        <v>269824.06398652738</v>
      </c>
      <c r="O152">
        <v>269993.28283270763</v>
      </c>
      <c r="P152">
        <v>270915.72322625102</v>
      </c>
      <c r="Q152">
        <v>272319.79351542308</v>
      </c>
    </row>
    <row r="153" spans="1:17" x14ac:dyDescent="0.2">
      <c r="A153" s="15" t="s">
        <v>14</v>
      </c>
      <c r="B153" s="15" t="s">
        <v>84</v>
      </c>
      <c r="C153" s="13" t="s">
        <v>17</v>
      </c>
      <c r="D153">
        <v>805696.99999999453</v>
      </c>
      <c r="E153">
        <v>806884.99565135548</v>
      </c>
      <c r="F153">
        <v>806929.64739434095</v>
      </c>
      <c r="G153">
        <v>808504.78203000384</v>
      </c>
      <c r="H153">
        <v>811665.959871731</v>
      </c>
      <c r="I153">
        <v>816186.76683945057</v>
      </c>
      <c r="J153">
        <v>821810.68486727914</v>
      </c>
      <c r="K153">
        <v>828304.36112507107</v>
      </c>
      <c r="L153">
        <v>835471.33138574427</v>
      </c>
      <c r="M153">
        <v>843151.48581312096</v>
      </c>
      <c r="N153">
        <v>851216.42632340465</v>
      </c>
      <c r="O153">
        <v>859564.16253595892</v>
      </c>
      <c r="P153">
        <v>868114.23062461836</v>
      </c>
      <c r="Q153">
        <v>876803.51069152425</v>
      </c>
    </row>
    <row r="154" spans="1:17" x14ac:dyDescent="0.2">
      <c r="A154" s="15"/>
      <c r="B154" s="15"/>
      <c r="C154" s="13" t="s">
        <v>18</v>
      </c>
      <c r="D154">
        <v>716264.63299999747</v>
      </c>
      <c r="E154">
        <v>715635.66715230711</v>
      </c>
      <c r="F154">
        <v>716701.19981446874</v>
      </c>
      <c r="G154">
        <v>718038.30531903938</v>
      </c>
      <c r="H154">
        <v>719817.87181505654</v>
      </c>
      <c r="I154">
        <v>722325.83248571074</v>
      </c>
      <c r="J154">
        <v>725733.94875576976</v>
      </c>
      <c r="K154">
        <v>730107.0588079174</v>
      </c>
      <c r="L154">
        <v>735432.76935960795</v>
      </c>
      <c r="M154">
        <v>741649.80637306254</v>
      </c>
      <c r="N154">
        <v>748669.83988204075</v>
      </c>
      <c r="O154">
        <v>756392.7498710833</v>
      </c>
      <c r="P154">
        <v>764716.64137296122</v>
      </c>
      <c r="Q154">
        <v>773544.01847306523</v>
      </c>
    </row>
    <row r="155" spans="1:17" x14ac:dyDescent="0.2">
      <c r="A155" s="15"/>
      <c r="B155" s="15"/>
      <c r="C155" s="13" t="s">
        <v>19</v>
      </c>
      <c r="D155">
        <v>599802.65824999695</v>
      </c>
      <c r="E155">
        <v>608471.53871687374</v>
      </c>
      <c r="F155">
        <v>586402.44623476779</v>
      </c>
      <c r="G155">
        <v>563870.40673013753</v>
      </c>
      <c r="H155">
        <v>545554.45658094343</v>
      </c>
      <c r="I155">
        <v>532040.62639491609</v>
      </c>
      <c r="J155">
        <v>522861.8550328908</v>
      </c>
      <c r="K155">
        <v>517308.05136185052</v>
      </c>
      <c r="L155">
        <v>514688.1391533062</v>
      </c>
      <c r="M155">
        <v>514403.20604798832</v>
      </c>
      <c r="N155">
        <v>515956.81244029623</v>
      </c>
      <c r="O155">
        <v>518945.84516696568</v>
      </c>
      <c r="P155">
        <v>523046.65621515462</v>
      </c>
      <c r="Q155">
        <v>528001.34055401722</v>
      </c>
    </row>
    <row r="156" spans="1:17" x14ac:dyDescent="0.2">
      <c r="A156" s="15"/>
      <c r="B156" s="15"/>
      <c r="C156" s="13" t="s">
        <v>20</v>
      </c>
      <c r="D156">
        <v>560981.99999999919</v>
      </c>
      <c r="E156">
        <v>595945.95948093291</v>
      </c>
      <c r="F156">
        <v>585059.93464482133</v>
      </c>
      <c r="G156">
        <v>563233.96648776508</v>
      </c>
      <c r="H156">
        <v>545142.17646001279</v>
      </c>
      <c r="I156">
        <v>531686.75898589147</v>
      </c>
      <c r="J156">
        <v>522507.54455955012</v>
      </c>
      <c r="K156">
        <v>516931.888890217</v>
      </c>
      <c r="L156">
        <v>514282.44885861292</v>
      </c>
      <c r="M156">
        <v>513965.71161834482</v>
      </c>
      <c r="N156">
        <v>515487.56718138338</v>
      </c>
      <c r="O156">
        <v>518446.00092643523</v>
      </c>
      <c r="P156">
        <v>522517.90097793977</v>
      </c>
      <c r="Q156">
        <v>527445.60031821183</v>
      </c>
    </row>
    <row r="157" spans="1:17" x14ac:dyDescent="0.2">
      <c r="A157" s="15"/>
      <c r="B157" s="15"/>
      <c r="C157" s="13" t="s">
        <v>21</v>
      </c>
      <c r="D157">
        <v>437565.99999999988</v>
      </c>
      <c r="E157">
        <v>491285.8053576728</v>
      </c>
      <c r="F157">
        <v>502199.84721887461</v>
      </c>
      <c r="G157">
        <v>484657.49288517568</v>
      </c>
      <c r="H157">
        <v>467898.56870185293</v>
      </c>
      <c r="I157">
        <v>454848.64721643418</v>
      </c>
      <c r="J157">
        <v>445585.96948601317</v>
      </c>
      <c r="K157">
        <v>439621.5268840816</v>
      </c>
      <c r="L157">
        <v>436373.58172765619</v>
      </c>
      <c r="M157">
        <v>435307.14629267802</v>
      </c>
      <c r="N157">
        <v>435968.26246984227</v>
      </c>
      <c r="O157">
        <v>437984.28256646689</v>
      </c>
      <c r="P157">
        <v>441054.22444862692</v>
      </c>
      <c r="Q157">
        <v>444937.28405624232</v>
      </c>
    </row>
    <row r="158" spans="1:17" x14ac:dyDescent="0.2">
      <c r="A158" s="15"/>
      <c r="B158" s="15" t="s">
        <v>15</v>
      </c>
      <c r="C158" s="13" t="s">
        <v>17</v>
      </c>
      <c r="D158">
        <v>805696.99999999453</v>
      </c>
      <c r="E158">
        <v>807848.6711284644</v>
      </c>
      <c r="F158">
        <v>809779.64308013115</v>
      </c>
      <c r="G158">
        <v>811042.72025378607</v>
      </c>
      <c r="H158">
        <v>812774.88008180074</v>
      </c>
      <c r="I158">
        <v>814897.66235754616</v>
      </c>
      <c r="J158">
        <v>816831.49602363328</v>
      </c>
      <c r="K158">
        <v>819370.76678363001</v>
      </c>
      <c r="L158">
        <v>823106.70625207294</v>
      </c>
      <c r="M158">
        <v>827755.0538842252</v>
      </c>
      <c r="N158">
        <v>833104.29469429841</v>
      </c>
      <c r="O158">
        <v>838997.89248280204</v>
      </c>
      <c r="P158">
        <v>845320.44702595798</v>
      </c>
      <c r="Q158">
        <v>851987.38212112756</v>
      </c>
    </row>
    <row r="159" spans="1:17" x14ac:dyDescent="0.2">
      <c r="A159" s="15"/>
      <c r="B159" s="15"/>
      <c r="C159" s="13" t="s">
        <v>18</v>
      </c>
      <c r="D159">
        <v>716264.63299999747</v>
      </c>
      <c r="E159">
        <v>725890.10322304745</v>
      </c>
      <c r="F159">
        <v>738389.68676463957</v>
      </c>
      <c r="G159">
        <v>753732.84311011981</v>
      </c>
      <c r="H159">
        <v>772080.75817733456</v>
      </c>
      <c r="I159">
        <v>794787.81256012258</v>
      </c>
      <c r="J159">
        <v>809251.04705868149</v>
      </c>
      <c r="K159">
        <v>811384.7881273044</v>
      </c>
      <c r="L159">
        <v>814657.29449529224</v>
      </c>
      <c r="M159">
        <v>818934.26539242943</v>
      </c>
      <c r="N159">
        <v>823982.17661076016</v>
      </c>
      <c r="O159">
        <v>829626.32887526043</v>
      </c>
      <c r="P159">
        <v>835737.37824058137</v>
      </c>
      <c r="Q159">
        <v>842220.36975629127</v>
      </c>
    </row>
    <row r="160" spans="1:17" x14ac:dyDescent="0.2">
      <c r="A160" s="15"/>
      <c r="B160" s="15"/>
      <c r="C160" s="13" t="s">
        <v>19</v>
      </c>
      <c r="D160">
        <v>599802.65824999695</v>
      </c>
      <c r="E160">
        <v>602363.79691573104</v>
      </c>
      <c r="F160">
        <v>593368.73113557696</v>
      </c>
      <c r="G160">
        <v>584307.06739345181</v>
      </c>
      <c r="H160">
        <v>577265.52320973168</v>
      </c>
      <c r="I160">
        <v>578516.51988740941</v>
      </c>
      <c r="J160">
        <v>579504.83320682507</v>
      </c>
      <c r="K160">
        <v>563658.9490210287</v>
      </c>
      <c r="L160">
        <v>552269.82689302007</v>
      </c>
      <c r="M160">
        <v>544835.92308337754</v>
      </c>
      <c r="N160">
        <v>540388.54036510945</v>
      </c>
      <c r="O160">
        <v>538171.1766174091</v>
      </c>
      <c r="P160">
        <v>537610.75089734164</v>
      </c>
      <c r="Q160">
        <v>538289.66369958827</v>
      </c>
    </row>
    <row r="161" spans="1:17" x14ac:dyDescent="0.2">
      <c r="A161" s="15"/>
      <c r="B161" s="15"/>
      <c r="C161" s="13" t="s">
        <v>20</v>
      </c>
      <c r="D161">
        <v>560981.99999999919</v>
      </c>
      <c r="E161">
        <v>567320.20846984454</v>
      </c>
      <c r="F161">
        <v>578737.50013614749</v>
      </c>
      <c r="G161">
        <v>581564.094679437</v>
      </c>
      <c r="H161">
        <v>574750.70957393618</v>
      </c>
      <c r="I161">
        <v>575788.88015286135</v>
      </c>
      <c r="J161">
        <v>578077.97761249018</v>
      </c>
      <c r="K161">
        <v>562489.99927852745</v>
      </c>
      <c r="L161">
        <v>551032.79152549547</v>
      </c>
      <c r="M161">
        <v>543530.58758321253</v>
      </c>
      <c r="N161">
        <v>539023.93714961887</v>
      </c>
      <c r="O161">
        <v>536756.70291993278</v>
      </c>
      <c r="P161">
        <v>536154.68292320287</v>
      </c>
      <c r="Q161">
        <v>536797.08155737515</v>
      </c>
    </row>
    <row r="162" spans="1:17" x14ac:dyDescent="0.2">
      <c r="A162" s="15"/>
      <c r="B162" s="15"/>
      <c r="C162" s="13" t="s">
        <v>21</v>
      </c>
      <c r="D162">
        <v>437565.99999999988</v>
      </c>
      <c r="E162">
        <v>496943.45542293141</v>
      </c>
      <c r="F162">
        <v>508411.96362812421</v>
      </c>
      <c r="G162">
        <v>517622.2001324775</v>
      </c>
      <c r="H162">
        <v>512542.68964755849</v>
      </c>
      <c r="I162">
        <v>510539.80471350322</v>
      </c>
      <c r="J162">
        <v>514910.02040664293</v>
      </c>
      <c r="K162">
        <v>506093.79383097601</v>
      </c>
      <c r="L162">
        <v>494490.98514744517</v>
      </c>
      <c r="M162">
        <v>486335.03526018781</v>
      </c>
      <c r="N162">
        <v>481160.20657158003</v>
      </c>
      <c r="O162">
        <v>478243.02425385552</v>
      </c>
      <c r="P162">
        <v>477010.43473095709</v>
      </c>
      <c r="Q162">
        <v>477032.97468644509</v>
      </c>
    </row>
    <row r="163" spans="1:17" x14ac:dyDescent="0.2">
      <c r="A163" s="15"/>
      <c r="B163" s="15" t="s">
        <v>16</v>
      </c>
      <c r="C163" s="13" t="s">
        <v>17</v>
      </c>
      <c r="D163">
        <v>805696.99999999453</v>
      </c>
      <c r="E163">
        <v>809277.93039565207</v>
      </c>
      <c r="F163">
        <v>814538.74195456528</v>
      </c>
      <c r="G163">
        <v>818455.5067981513</v>
      </c>
      <c r="H163">
        <v>818668.76271332894</v>
      </c>
      <c r="I163">
        <v>813988.21876937163</v>
      </c>
      <c r="J163">
        <v>810716.00666462537</v>
      </c>
      <c r="K163">
        <v>808613.56305231852</v>
      </c>
      <c r="L163">
        <v>807320.35653767898</v>
      </c>
      <c r="M163">
        <v>806590.4620920507</v>
      </c>
      <c r="N163">
        <v>806251.93574827339</v>
      </c>
      <c r="O163">
        <v>806185.67665977636</v>
      </c>
      <c r="P163">
        <v>806309.65982035885</v>
      </c>
      <c r="Q163">
        <v>806567.53967455029</v>
      </c>
    </row>
    <row r="164" spans="1:17" x14ac:dyDescent="0.2">
      <c r="A164" s="15"/>
      <c r="B164" s="15"/>
      <c r="C164" s="13" t="s">
        <v>18</v>
      </c>
      <c r="D164">
        <v>716264.63299999747</v>
      </c>
      <c r="E164">
        <v>707242.30386314099</v>
      </c>
      <c r="F164">
        <v>716779.13846530393</v>
      </c>
      <c r="G164">
        <v>750409.76400896779</v>
      </c>
      <c r="H164">
        <v>811375.02667875192</v>
      </c>
      <c r="I164">
        <v>808964.0385511599</v>
      </c>
      <c r="J164">
        <v>805162.18188346387</v>
      </c>
      <c r="K164">
        <v>802666.42100337718</v>
      </c>
      <c r="L164">
        <v>801096.14060746867</v>
      </c>
      <c r="M164">
        <v>800172.02158660721</v>
      </c>
      <c r="N164">
        <v>799697.14638791408</v>
      </c>
      <c r="O164">
        <v>799534.52839843836</v>
      </c>
      <c r="P164">
        <v>799589.64222561009</v>
      </c>
      <c r="Q164">
        <v>799797.5011075614</v>
      </c>
    </row>
    <row r="165" spans="1:17" x14ac:dyDescent="0.2">
      <c r="A165" s="15"/>
      <c r="B165" s="15"/>
      <c r="C165" s="13" t="s">
        <v>19</v>
      </c>
      <c r="D165">
        <v>599802.65824999695</v>
      </c>
      <c r="E165">
        <v>595735.00996781385</v>
      </c>
      <c r="F165">
        <v>592317.29276094178</v>
      </c>
      <c r="G165">
        <v>607580.58942199708</v>
      </c>
      <c r="H165">
        <v>679351.59084942739</v>
      </c>
      <c r="I165">
        <v>662863.57268117368</v>
      </c>
      <c r="J165">
        <v>641911.28771995881</v>
      </c>
      <c r="K165">
        <v>627169.80376960838</v>
      </c>
      <c r="L165">
        <v>617009.24431844708</v>
      </c>
      <c r="M165">
        <v>610076.66558023321</v>
      </c>
      <c r="N165">
        <v>605385.73900134955</v>
      </c>
      <c r="O165">
        <v>602241.95176255994</v>
      </c>
      <c r="P165">
        <v>600163.69642304908</v>
      </c>
      <c r="Q165">
        <v>598819.18181515799</v>
      </c>
    </row>
    <row r="166" spans="1:17" x14ac:dyDescent="0.2">
      <c r="A166" s="15"/>
      <c r="B166" s="15"/>
      <c r="C166" s="13" t="s">
        <v>20</v>
      </c>
      <c r="D166">
        <v>560981.99999999919</v>
      </c>
      <c r="E166">
        <v>530354.86666447471</v>
      </c>
      <c r="F166">
        <v>539831.85532554192</v>
      </c>
      <c r="G166">
        <v>578800.10246918048</v>
      </c>
      <c r="H166">
        <v>671367.46542350913</v>
      </c>
      <c r="I166">
        <v>661984.64376447408</v>
      </c>
      <c r="J166">
        <v>641134.47688249417</v>
      </c>
      <c r="K166">
        <v>626378.97201957623</v>
      </c>
      <c r="L166">
        <v>616189.54205231043</v>
      </c>
      <c r="M166">
        <v>609230.73183239973</v>
      </c>
      <c r="N166">
        <v>604519.51114602946</v>
      </c>
      <c r="O166">
        <v>601360.82355408464</v>
      </c>
      <c r="P166">
        <v>599271.78647243464</v>
      </c>
      <c r="Q166">
        <v>597919.44574994477</v>
      </c>
    </row>
    <row r="167" spans="1:17" x14ac:dyDescent="0.2">
      <c r="A167" s="15"/>
      <c r="B167" s="15"/>
      <c r="C167" s="13" t="s">
        <v>21</v>
      </c>
      <c r="D167">
        <v>437565.99999999988</v>
      </c>
      <c r="E167">
        <v>496994.54906913987</v>
      </c>
      <c r="F167">
        <v>497413.00537361362</v>
      </c>
      <c r="G167">
        <v>519801.44770393393</v>
      </c>
      <c r="H167">
        <v>572838.07587664912</v>
      </c>
      <c r="I167">
        <v>620678.40745895461</v>
      </c>
      <c r="J167">
        <v>603907.70632223797</v>
      </c>
      <c r="K167">
        <v>587993.4964861226</v>
      </c>
      <c r="L167">
        <v>576714.17403849459</v>
      </c>
      <c r="M167">
        <v>568952.10770216153</v>
      </c>
      <c r="N167">
        <v>563665.58081226703</v>
      </c>
      <c r="O167">
        <v>560095.7937928054</v>
      </c>
      <c r="P167">
        <v>557710.5306825618</v>
      </c>
      <c r="Q167">
        <v>556141.317404147</v>
      </c>
    </row>
    <row r="169" spans="1:17" x14ac:dyDescent="0.2">
      <c r="A169" s="1" t="s">
        <v>22</v>
      </c>
    </row>
    <row r="170" spans="1:17" x14ac:dyDescent="0.2">
      <c r="A170" s="13" t="s">
        <v>1</v>
      </c>
      <c r="B170" s="13" t="s">
        <v>2</v>
      </c>
      <c r="C170" s="13" t="s">
        <v>3</v>
      </c>
      <c r="D170" s="13">
        <v>2017</v>
      </c>
      <c r="E170" s="13">
        <v>2018</v>
      </c>
      <c r="F170" s="13">
        <v>2019</v>
      </c>
      <c r="G170" s="13">
        <v>2020</v>
      </c>
      <c r="H170" s="13">
        <v>2021</v>
      </c>
      <c r="I170" s="13">
        <v>2022</v>
      </c>
      <c r="J170" s="13">
        <v>2023</v>
      </c>
      <c r="K170" s="13">
        <v>2024</v>
      </c>
      <c r="L170" s="13">
        <v>2025</v>
      </c>
      <c r="M170" s="13">
        <v>2026</v>
      </c>
      <c r="N170" s="13">
        <v>2027</v>
      </c>
      <c r="O170" s="13">
        <v>2028</v>
      </c>
      <c r="P170" s="13">
        <v>2029</v>
      </c>
      <c r="Q170" s="13">
        <v>2030</v>
      </c>
    </row>
    <row r="171" spans="1:17" x14ac:dyDescent="0.2">
      <c r="A171" s="15" t="s">
        <v>4</v>
      </c>
      <c r="B171" s="15" t="s">
        <v>84</v>
      </c>
      <c r="C171" s="13" t="s">
        <v>17</v>
      </c>
      <c r="D171">
        <v>7199998.9999999516</v>
      </c>
      <c r="E171">
        <v>7289556.3111086283</v>
      </c>
      <c r="F171">
        <v>7371239.8780671656</v>
      </c>
      <c r="G171">
        <v>7453019.1508789081</v>
      </c>
      <c r="H171">
        <v>7541551.1774085797</v>
      </c>
      <c r="I171">
        <v>7638570.0754828481</v>
      </c>
      <c r="J171">
        <v>7743810.2583926823</v>
      </c>
      <c r="K171">
        <v>7856815.3262375575</v>
      </c>
      <c r="L171">
        <v>7976347.0186886601</v>
      </c>
      <c r="M171">
        <v>8101326.6938209338</v>
      </c>
      <c r="N171">
        <v>8230887.1004128084</v>
      </c>
      <c r="O171">
        <v>8364362.8541308837</v>
      </c>
      <c r="P171">
        <v>8501506.0854792967</v>
      </c>
      <c r="Q171">
        <v>8642168.9452545345</v>
      </c>
    </row>
    <row r="172" spans="1:17" x14ac:dyDescent="0.2">
      <c r="A172" s="15"/>
      <c r="B172" s="15"/>
      <c r="C172" s="13" t="s">
        <v>18</v>
      </c>
      <c r="D172">
        <v>6113837.4269999946</v>
      </c>
      <c r="E172">
        <v>6253101.0683636563</v>
      </c>
      <c r="F172">
        <v>6370908.0925376657</v>
      </c>
      <c r="G172">
        <v>6471473.4111701436</v>
      </c>
      <c r="H172">
        <v>6561608.6129110828</v>
      </c>
      <c r="I172">
        <v>6648378.2222454324</v>
      </c>
      <c r="J172">
        <v>6736657.3268158305</v>
      </c>
      <c r="K172">
        <v>6828889.1392927989</v>
      </c>
      <c r="L172">
        <v>6926350.5383423129</v>
      </c>
      <c r="M172">
        <v>7029432.931582598</v>
      </c>
      <c r="N172">
        <v>7138014.2766214553</v>
      </c>
      <c r="O172">
        <v>7251726.2945731254</v>
      </c>
      <c r="P172">
        <v>7370115.9278164161</v>
      </c>
      <c r="Q172">
        <v>7492681.986735533</v>
      </c>
    </row>
    <row r="173" spans="1:17" x14ac:dyDescent="0.2">
      <c r="A173" s="15"/>
      <c r="B173" s="15"/>
      <c r="C173" s="13" t="s">
        <v>19</v>
      </c>
      <c r="D173">
        <v>4833257.8567499667</v>
      </c>
      <c r="E173">
        <v>5002402.1698311744</v>
      </c>
      <c r="F173">
        <v>4982298.8109011184</v>
      </c>
      <c r="G173">
        <v>4892670.2905310281</v>
      </c>
      <c r="H173">
        <v>4797727.3937020469</v>
      </c>
      <c r="I173">
        <v>4728031.549418034</v>
      </c>
      <c r="J173">
        <v>4683848.1554926978</v>
      </c>
      <c r="K173">
        <v>4666025.0550428694</v>
      </c>
      <c r="L173">
        <v>4671377.9465396013</v>
      </c>
      <c r="M173">
        <v>4695959.960639705</v>
      </c>
      <c r="N173">
        <v>4736145.6960953493</v>
      </c>
      <c r="O173">
        <v>4788150.0244445074</v>
      </c>
      <c r="P173">
        <v>4846634.3145050658</v>
      </c>
      <c r="Q173">
        <v>4912608.3460458769</v>
      </c>
    </row>
    <row r="174" spans="1:17" x14ac:dyDescent="0.2">
      <c r="A174" s="15"/>
      <c r="B174" s="15"/>
      <c r="C174" s="13" t="s">
        <v>20</v>
      </c>
      <c r="D174">
        <v>4406397.9999999916</v>
      </c>
      <c r="E174">
        <v>4603073.7626481</v>
      </c>
      <c r="F174">
        <v>4755629.8090697099</v>
      </c>
      <c r="G174">
        <v>4750219.5050756261</v>
      </c>
      <c r="H174">
        <v>4707245.6787595954</v>
      </c>
      <c r="I174">
        <v>4669227.8185407259</v>
      </c>
      <c r="J174">
        <v>4640444.8920586547</v>
      </c>
      <c r="K174">
        <v>4632921.1625656243</v>
      </c>
      <c r="L174">
        <v>4646775.4197221361</v>
      </c>
      <c r="M174">
        <v>4678236.0148605071</v>
      </c>
      <c r="N174">
        <v>4723746.6967851147</v>
      </c>
      <c r="O174">
        <v>4779683.1956959376</v>
      </c>
      <c r="P174">
        <v>4838907.9690581374</v>
      </c>
      <c r="Q174">
        <v>4904643.5220083864</v>
      </c>
    </row>
    <row r="175" spans="1:17" x14ac:dyDescent="0.2">
      <c r="A175" s="15"/>
      <c r="B175" s="15"/>
      <c r="C175" s="13" t="s">
        <v>21</v>
      </c>
      <c r="D175">
        <v>3436991.9999999972</v>
      </c>
      <c r="E175">
        <v>3797920.8336408031</v>
      </c>
      <c r="F175">
        <v>3968173.5444373791</v>
      </c>
      <c r="G175">
        <v>4005152.9856790728</v>
      </c>
      <c r="H175">
        <v>3982335.5952267931</v>
      </c>
      <c r="I175">
        <v>3946328.9450150281</v>
      </c>
      <c r="J175">
        <v>3919361.6583135258</v>
      </c>
      <c r="K175">
        <v>3904443.879527166</v>
      </c>
      <c r="L175">
        <v>3908277.768749902</v>
      </c>
      <c r="M175">
        <v>3928266.4499093741</v>
      </c>
      <c r="N175">
        <v>3961324.6317626159</v>
      </c>
      <c r="O175">
        <v>4004712.2278010352</v>
      </c>
      <c r="P175">
        <v>4052915.453341003</v>
      </c>
      <c r="Q175">
        <v>4105517.0791100021</v>
      </c>
    </row>
    <row r="176" spans="1:17" x14ac:dyDescent="0.2">
      <c r="A176" s="15"/>
      <c r="B176" s="15"/>
      <c r="C176" s="13" t="s">
        <v>23</v>
      </c>
      <c r="D176">
        <v>5877782.0289747557</v>
      </c>
      <c r="E176">
        <v>6045535.1890307302</v>
      </c>
      <c r="F176">
        <v>6186533.6180758215</v>
      </c>
      <c r="G176">
        <v>6305664.3257765463</v>
      </c>
      <c r="H176">
        <v>6410226.4515884267</v>
      </c>
      <c r="I176">
        <v>6507800.6457409263</v>
      </c>
      <c r="J176">
        <v>6603902.0524362884</v>
      </c>
      <c r="K176">
        <v>6701653.8935264209</v>
      </c>
      <c r="L176">
        <v>6802946.3134390404</v>
      </c>
      <c r="M176">
        <v>6908672.4891067436</v>
      </c>
      <c r="N176">
        <v>7019093.9890197869</v>
      </c>
      <c r="O176">
        <v>7134122.9957950627</v>
      </c>
      <c r="P176">
        <v>7253503.399187482</v>
      </c>
      <c r="Q176">
        <v>7376859.3533141231</v>
      </c>
    </row>
    <row r="177" spans="1:17" x14ac:dyDescent="0.2">
      <c r="A177" s="15"/>
      <c r="B177" s="15"/>
      <c r="C177" s="13" t="s">
        <v>24</v>
      </c>
      <c r="D177">
        <v>5260117.7134999707</v>
      </c>
      <c r="E177">
        <v>5731407.9010075694</v>
      </c>
      <c r="F177">
        <v>6012814.5155155212</v>
      </c>
      <c r="G177">
        <v>6187077.8582342491</v>
      </c>
      <c r="H177">
        <v>6311357.5627685431</v>
      </c>
      <c r="I177">
        <v>6419347.8585926211</v>
      </c>
      <c r="J177">
        <v>6518680.8558005374</v>
      </c>
      <c r="K177">
        <v>6617678.1675787345</v>
      </c>
      <c r="L177">
        <v>6719790.939916987</v>
      </c>
      <c r="M177">
        <v>6826552.7237555794</v>
      </c>
      <c r="N177">
        <v>6938568.62488712</v>
      </c>
      <c r="O177">
        <v>7055212.1669308636</v>
      </c>
      <c r="P177">
        <v>7173137.290409606</v>
      </c>
      <c r="Q177">
        <v>7294719.8485829579</v>
      </c>
    </row>
    <row r="178" spans="1:17" x14ac:dyDescent="0.2">
      <c r="A178" s="15"/>
      <c r="B178" s="15" t="s">
        <v>15</v>
      </c>
      <c r="C178" s="13" t="s">
        <v>17</v>
      </c>
      <c r="D178">
        <v>7199998.9999999516</v>
      </c>
      <c r="E178">
        <v>7291587.5934158042</v>
      </c>
      <c r="F178">
        <v>7377141.9143604757</v>
      </c>
      <c r="G178">
        <v>7451736.0158043634</v>
      </c>
      <c r="H178">
        <v>7528163.3817530014</v>
      </c>
      <c r="I178">
        <v>7607688.5311069088</v>
      </c>
      <c r="J178">
        <v>7686838.6512559708</v>
      </c>
      <c r="K178">
        <v>7775090.9116094857</v>
      </c>
      <c r="L178">
        <v>7876398.1290989723</v>
      </c>
      <c r="M178">
        <v>7987864.3210144397</v>
      </c>
      <c r="N178">
        <v>8107392.6261197422</v>
      </c>
      <c r="O178">
        <v>8233494.4374371273</v>
      </c>
      <c r="P178">
        <v>8365133.6781033296</v>
      </c>
      <c r="Q178">
        <v>8501605.9842417799</v>
      </c>
    </row>
    <row r="179" spans="1:17" x14ac:dyDescent="0.2">
      <c r="A179" s="15"/>
      <c r="B179" s="15"/>
      <c r="C179" s="13" t="s">
        <v>18</v>
      </c>
      <c r="D179">
        <v>6113837.4269999946</v>
      </c>
      <c r="E179">
        <v>6320648.4634660203</v>
      </c>
      <c r="F179">
        <v>6543162.4504484311</v>
      </c>
      <c r="G179">
        <v>6781069.2677784264</v>
      </c>
      <c r="H179">
        <v>7033684.0501494836</v>
      </c>
      <c r="I179">
        <v>7312491.1447913824</v>
      </c>
      <c r="J179">
        <v>7494198.788717147</v>
      </c>
      <c r="K179">
        <v>7582080.274869753</v>
      </c>
      <c r="L179">
        <v>7682554.7925986825</v>
      </c>
      <c r="M179">
        <v>7793733.681115509</v>
      </c>
      <c r="N179">
        <v>7913288.9000355834</v>
      </c>
      <c r="O179">
        <v>8039540.7572841579</v>
      </c>
      <c r="P179">
        <v>8171307.9551579459</v>
      </c>
      <c r="Q179">
        <v>8307782.0357141318</v>
      </c>
    </row>
    <row r="180" spans="1:17" x14ac:dyDescent="0.2">
      <c r="A180" s="15"/>
      <c r="B180" s="15"/>
      <c r="C180" s="13" t="s">
        <v>19</v>
      </c>
      <c r="D180">
        <v>4833257.8567499667</v>
      </c>
      <c r="E180">
        <v>4959319.4808275951</v>
      </c>
      <c r="F180">
        <v>4972432.5725553911</v>
      </c>
      <c r="G180">
        <v>4965336.1407093024</v>
      </c>
      <c r="H180">
        <v>4952768.2515941709</v>
      </c>
      <c r="I180">
        <v>5002746.7396589369</v>
      </c>
      <c r="J180">
        <v>5011140.2737549953</v>
      </c>
      <c r="K180">
        <v>4887068.2818924896</v>
      </c>
      <c r="L180">
        <v>4812269.7670233371</v>
      </c>
      <c r="M180">
        <v>4778672.8428092767</v>
      </c>
      <c r="N180">
        <v>4775437.2659721021</v>
      </c>
      <c r="O180">
        <v>4794271.7666948922</v>
      </c>
      <c r="P180">
        <v>4829026.4082530793</v>
      </c>
      <c r="Q180">
        <v>4875473.8279973064</v>
      </c>
    </row>
    <row r="181" spans="1:17" x14ac:dyDescent="0.2">
      <c r="A181" s="15"/>
      <c r="B181" s="15"/>
      <c r="C181" s="13" t="s">
        <v>20</v>
      </c>
      <c r="D181">
        <v>4406397.9999999916</v>
      </c>
      <c r="E181">
        <v>4559603.9987525335</v>
      </c>
      <c r="F181">
        <v>4780655.7434225027</v>
      </c>
      <c r="G181">
        <v>4913983.9444318153</v>
      </c>
      <c r="H181">
        <v>4916308.9440982994</v>
      </c>
      <c r="I181">
        <v>4970832.9940740764</v>
      </c>
      <c r="J181">
        <v>4994295.998953498</v>
      </c>
      <c r="K181">
        <v>4872129.8024475668</v>
      </c>
      <c r="L181">
        <v>4796779.9643855318</v>
      </c>
      <c r="M181">
        <v>4762557.7561868401</v>
      </c>
      <c r="N181">
        <v>4758748.9438970927</v>
      </c>
      <c r="O181">
        <v>4777083.4792018319</v>
      </c>
      <c r="P181">
        <v>4811413.8462895378</v>
      </c>
      <c r="Q181">
        <v>4857459.8908919292</v>
      </c>
    </row>
    <row r="182" spans="1:17" x14ac:dyDescent="0.2">
      <c r="A182" s="15"/>
      <c r="B182" s="15"/>
      <c r="C182" s="13" t="s">
        <v>21</v>
      </c>
      <c r="D182">
        <v>3436991.9999999972</v>
      </c>
      <c r="E182">
        <v>3916663.63465362</v>
      </c>
      <c r="F182">
        <v>4108131.0526143778</v>
      </c>
      <c r="G182">
        <v>4296932.2445710124</v>
      </c>
      <c r="H182">
        <v>4318898.1835584296</v>
      </c>
      <c r="I182">
        <v>4348817.756137046</v>
      </c>
      <c r="J182">
        <v>4408739.4748327099</v>
      </c>
      <c r="K182">
        <v>4335479.6858402323</v>
      </c>
      <c r="L182">
        <v>4253698.1699915044</v>
      </c>
      <c r="M182">
        <v>4208787.2504446786</v>
      </c>
      <c r="N182">
        <v>4194029.4840428862</v>
      </c>
      <c r="O182">
        <v>4201485.3833956691</v>
      </c>
      <c r="P182">
        <v>4225059.8255139114</v>
      </c>
      <c r="Q182">
        <v>4260336.2114304174</v>
      </c>
    </row>
    <row r="183" spans="1:17" x14ac:dyDescent="0.2">
      <c r="A183" s="15"/>
      <c r="B183" s="15"/>
      <c r="C183" s="13" t="s">
        <v>23</v>
      </c>
      <c r="D183">
        <v>5870757.2882804126</v>
      </c>
      <c r="E183">
        <v>6098717.163854057</v>
      </c>
      <c r="F183">
        <v>6350720.3705117451</v>
      </c>
      <c r="G183">
        <v>6629441.5901605971</v>
      </c>
      <c r="H183">
        <v>6937940.4881615499</v>
      </c>
      <c r="I183">
        <v>7282065.0560853966</v>
      </c>
      <c r="J183">
        <v>7483817.7867566319</v>
      </c>
      <c r="K183">
        <v>7573651.1898130272</v>
      </c>
      <c r="L183">
        <v>7675683.1620791573</v>
      </c>
      <c r="M183">
        <v>7788135.6779248677</v>
      </c>
      <c r="N183">
        <v>7908732.5015301881</v>
      </c>
      <c r="O183">
        <v>8035835.5480696214</v>
      </c>
      <c r="P183">
        <v>8168297.4127947306</v>
      </c>
      <c r="Q183">
        <v>8305337.5053635659</v>
      </c>
    </row>
    <row r="184" spans="1:17" x14ac:dyDescent="0.2">
      <c r="A184" s="15"/>
      <c r="B184" s="15"/>
      <c r="C184" s="13" t="s">
        <v>24</v>
      </c>
      <c r="D184">
        <v>5260117.7134999707</v>
      </c>
      <c r="E184">
        <v>5745883.8388679856</v>
      </c>
      <c r="F184">
        <v>6133346.6947685489</v>
      </c>
      <c r="G184">
        <v>6484665.2376957452</v>
      </c>
      <c r="H184">
        <v>6797542.946222757</v>
      </c>
      <c r="I184">
        <v>7136020.7400722662</v>
      </c>
      <c r="J184">
        <v>7403858.5652949046</v>
      </c>
      <c r="K184">
        <v>7496871.851241027</v>
      </c>
      <c r="L184">
        <v>7596163.5933992071</v>
      </c>
      <c r="M184">
        <v>7705430.6697569676</v>
      </c>
      <c r="N184">
        <v>7823051.8816590235</v>
      </c>
      <c r="O184">
        <v>7947476.2473652521</v>
      </c>
      <c r="P184">
        <v>8077406.7255249424</v>
      </c>
      <c r="Q184">
        <v>8212042.4679759433</v>
      </c>
    </row>
    <row r="185" spans="1:17" x14ac:dyDescent="0.2">
      <c r="A185" s="15"/>
      <c r="B185" s="15" t="s">
        <v>16</v>
      </c>
      <c r="C185" s="13" t="s">
        <v>17</v>
      </c>
      <c r="D185">
        <v>7199998.9999999516</v>
      </c>
      <c r="E185">
        <v>7306572.7617180478</v>
      </c>
      <c r="F185">
        <v>7426267.3192687714</v>
      </c>
      <c r="G185">
        <v>7523380.7309997706</v>
      </c>
      <c r="H185">
        <v>7568749.4167250497</v>
      </c>
      <c r="I185">
        <v>7572808.4381058961</v>
      </c>
      <c r="J185">
        <v>7593144.3200460821</v>
      </c>
      <c r="K185">
        <v>7626340.3710917551</v>
      </c>
      <c r="L185">
        <v>7668424.323143323</v>
      </c>
      <c r="M185">
        <v>7716729.6180236293</v>
      </c>
      <c r="N185">
        <v>7769454.7465580851</v>
      </c>
      <c r="O185">
        <v>7825397.2250093464</v>
      </c>
      <c r="P185">
        <v>7883759.8854438188</v>
      </c>
      <c r="Q185">
        <v>7944016.2541241813</v>
      </c>
    </row>
    <row r="186" spans="1:17" x14ac:dyDescent="0.2">
      <c r="A186" s="15"/>
      <c r="B186" s="15"/>
      <c r="C186" s="13" t="s">
        <v>18</v>
      </c>
      <c r="D186">
        <v>6113837.4269999946</v>
      </c>
      <c r="E186">
        <v>6202793.6501376843</v>
      </c>
      <c r="F186">
        <v>6508269.0295485929</v>
      </c>
      <c r="G186">
        <v>7013421.3772194711</v>
      </c>
      <c r="H186">
        <v>7501656.1426086593</v>
      </c>
      <c r="I186">
        <v>7519041.1659493996</v>
      </c>
      <c r="J186">
        <v>7532999.39213253</v>
      </c>
      <c r="K186">
        <v>7561452.0143229999</v>
      </c>
      <c r="L186">
        <v>7600100.6191163631</v>
      </c>
      <c r="M186">
        <v>7645871.34378515</v>
      </c>
      <c r="N186">
        <v>7696667.2124500265</v>
      </c>
      <c r="O186">
        <v>7751081.7021746105</v>
      </c>
      <c r="P186">
        <v>7808180.1739756148</v>
      </c>
      <c r="Q186">
        <v>7867344.504178077</v>
      </c>
    </row>
    <row r="187" spans="1:17" x14ac:dyDescent="0.2">
      <c r="A187" s="15"/>
      <c r="B187" s="15"/>
      <c r="C187" s="13" t="s">
        <v>19</v>
      </c>
      <c r="D187">
        <v>4833257.8567499667</v>
      </c>
      <c r="E187">
        <v>4906794.2258950602</v>
      </c>
      <c r="F187">
        <v>5066658.5789464274</v>
      </c>
      <c r="G187">
        <v>5444613.8717208384</v>
      </c>
      <c r="H187">
        <v>6081824.3633247856</v>
      </c>
      <c r="I187">
        <v>5902060.7237109207</v>
      </c>
      <c r="J187">
        <v>5712980.0389260668</v>
      </c>
      <c r="K187">
        <v>5595293.9325190661</v>
      </c>
      <c r="L187">
        <v>5528553.1053696042</v>
      </c>
      <c r="M187">
        <v>5496649.7460725857</v>
      </c>
      <c r="N187">
        <v>5488265.7301025791</v>
      </c>
      <c r="O187">
        <v>5495721.3900052486</v>
      </c>
      <c r="P187">
        <v>5513884.6248716069</v>
      </c>
      <c r="Q187">
        <v>5539347.0219898848</v>
      </c>
    </row>
    <row r="188" spans="1:17" x14ac:dyDescent="0.2">
      <c r="A188" s="15"/>
      <c r="B188" s="15"/>
      <c r="C188" s="13" t="s">
        <v>20</v>
      </c>
      <c r="D188">
        <v>4406397.9999999916</v>
      </c>
      <c r="E188">
        <v>4167479.0557979052</v>
      </c>
      <c r="F188">
        <v>4399478.7350213397</v>
      </c>
      <c r="G188">
        <v>5026238.7268429147</v>
      </c>
      <c r="H188">
        <v>5999887.7294197669</v>
      </c>
      <c r="I188">
        <v>5892180.9658401404</v>
      </c>
      <c r="J188">
        <v>5704390.8236755989</v>
      </c>
      <c r="K188">
        <v>5586597.3305523107</v>
      </c>
      <c r="L188">
        <v>5519520.4540493358</v>
      </c>
      <c r="M188">
        <v>5487287.1793821286</v>
      </c>
      <c r="N188">
        <v>5478627.8181228964</v>
      </c>
      <c r="O188">
        <v>5485860.2530657547</v>
      </c>
      <c r="P188">
        <v>5503839.6586882956</v>
      </c>
      <c r="Q188">
        <v>5529145.6417840663</v>
      </c>
    </row>
    <row r="189" spans="1:17" x14ac:dyDescent="0.2">
      <c r="A189" s="15"/>
      <c r="B189" s="15"/>
      <c r="C189" s="13" t="s">
        <v>21</v>
      </c>
      <c r="D189">
        <v>3436991.9999999972</v>
      </c>
      <c r="E189">
        <v>3853587.330182814</v>
      </c>
      <c r="F189">
        <v>3933273.2553805551</v>
      </c>
      <c r="G189">
        <v>4335111.3100448437</v>
      </c>
      <c r="H189">
        <v>5075448.0620626239</v>
      </c>
      <c r="I189">
        <v>5464094.2992183948</v>
      </c>
      <c r="J189">
        <v>5302499.1555605009</v>
      </c>
      <c r="K189">
        <v>5169184.9747981355</v>
      </c>
      <c r="L189">
        <v>5088199.9658453315</v>
      </c>
      <c r="M189">
        <v>5045114.5734491469</v>
      </c>
      <c r="N189">
        <v>5027918.3401602451</v>
      </c>
      <c r="O189">
        <v>5028209.8403314846</v>
      </c>
      <c r="P189">
        <v>5040308.9821446529</v>
      </c>
      <c r="Q189">
        <v>5060423.7680007862</v>
      </c>
    </row>
    <row r="190" spans="1:17" x14ac:dyDescent="0.2">
      <c r="A190" s="15"/>
      <c r="B190" s="15"/>
      <c r="C190" s="13" t="s">
        <v>23</v>
      </c>
      <c r="D190">
        <v>5862106.7120763008</v>
      </c>
      <c r="E190">
        <v>5957438.530255028</v>
      </c>
      <c r="F190">
        <v>6287189.0572987553</v>
      </c>
      <c r="G190">
        <v>6883083.4193184273</v>
      </c>
      <c r="H190">
        <v>7500135.3196876775</v>
      </c>
      <c r="I190">
        <v>7519039.1682445342</v>
      </c>
      <c r="J190">
        <v>7532999.389508036</v>
      </c>
      <c r="K190">
        <v>7561452.0143195521</v>
      </c>
      <c r="L190">
        <v>7600100.6191163585</v>
      </c>
      <c r="M190">
        <v>7645871.34378515</v>
      </c>
      <c r="N190">
        <v>7696667.2124500265</v>
      </c>
      <c r="O190">
        <v>7751081.7021746105</v>
      </c>
      <c r="P190">
        <v>7808180.1739756148</v>
      </c>
      <c r="Q190">
        <v>7867344.504178077</v>
      </c>
    </row>
    <row r="191" spans="1:17" x14ac:dyDescent="0.2">
      <c r="A191" s="15"/>
      <c r="B191" s="15"/>
      <c r="C191" s="13" t="s">
        <v>24</v>
      </c>
      <c r="D191">
        <v>5260117.7134999707</v>
      </c>
      <c r="E191">
        <v>5533445.7609616127</v>
      </c>
      <c r="F191">
        <v>5892673.7779812627</v>
      </c>
      <c r="G191">
        <v>6478818.7824477889</v>
      </c>
      <c r="H191">
        <v>7374806.5951314811</v>
      </c>
      <c r="I191">
        <v>7467800.7746026441</v>
      </c>
      <c r="J191">
        <v>7481995.2559527429</v>
      </c>
      <c r="K191">
        <v>7507941.8721228689</v>
      </c>
      <c r="L191">
        <v>7544047.7417843156</v>
      </c>
      <c r="M191">
        <v>7587713.9380297642</v>
      </c>
      <c r="N191">
        <v>7636842.8427066877</v>
      </c>
      <c r="O191">
        <v>7689925.576789001</v>
      </c>
      <c r="P191">
        <v>7745927.1562863113</v>
      </c>
      <c r="Q191">
        <v>7804152.6673358027</v>
      </c>
    </row>
    <row r="192" spans="1:17" x14ac:dyDescent="0.2">
      <c r="A192" s="15" t="s">
        <v>5</v>
      </c>
      <c r="B192" s="15" t="s">
        <v>84</v>
      </c>
      <c r="C192" s="13" t="s">
        <v>17</v>
      </c>
      <c r="D192">
        <v>176443.99999999531</v>
      </c>
      <c r="E192">
        <v>179430.3132808152</v>
      </c>
      <c r="F192">
        <v>181783.48632577289</v>
      </c>
      <c r="G192">
        <v>184083.09605967399</v>
      </c>
      <c r="H192">
        <v>186720.95311746569</v>
      </c>
      <c r="I192">
        <v>189715.47284866439</v>
      </c>
      <c r="J192">
        <v>193072.57591007641</v>
      </c>
      <c r="K192">
        <v>196794.02413421241</v>
      </c>
      <c r="L192">
        <v>200882.21202092691</v>
      </c>
      <c r="M192">
        <v>205341.54190434591</v>
      </c>
      <c r="N192">
        <v>210178.67711656829</v>
      </c>
      <c r="O192">
        <v>215402.47372220879</v>
      </c>
      <c r="P192">
        <v>221023.84181211909</v>
      </c>
      <c r="Q192">
        <v>227055.61124182559</v>
      </c>
    </row>
    <row r="193" spans="1:17" x14ac:dyDescent="0.2">
      <c r="A193" s="15"/>
      <c r="B193" s="15"/>
      <c r="C193" s="13" t="s">
        <v>18</v>
      </c>
      <c r="D193">
        <v>137626.3200000017</v>
      </c>
      <c r="E193">
        <v>135586.8379612292</v>
      </c>
      <c r="F193">
        <v>133937.93190692359</v>
      </c>
      <c r="G193">
        <v>132492.62521039229</v>
      </c>
      <c r="H193">
        <v>131090.63615538421</v>
      </c>
      <c r="I193">
        <v>129727.6993123846</v>
      </c>
      <c r="J193">
        <v>128410.4984039196</v>
      </c>
      <c r="K193">
        <v>127146.0960251434</v>
      </c>
      <c r="L193">
        <v>125940.59188535329</v>
      </c>
      <c r="M193">
        <v>124798.9965732384</v>
      </c>
      <c r="N193">
        <v>123725.3776707206</v>
      </c>
      <c r="O193">
        <v>122723.0498393844</v>
      </c>
      <c r="P193">
        <v>121794.7482820803</v>
      </c>
      <c r="Q193">
        <v>120942.7733885378</v>
      </c>
    </row>
    <row r="194" spans="1:17" x14ac:dyDescent="0.2">
      <c r="A194" s="15"/>
      <c r="B194" s="15"/>
      <c r="C194" s="13" t="s">
        <v>19</v>
      </c>
      <c r="D194">
        <v>107005.82999999631</v>
      </c>
      <c r="E194">
        <v>116812.1702572353</v>
      </c>
      <c r="F194">
        <v>116984.8640970549</v>
      </c>
      <c r="G194">
        <v>114372.6292150622</v>
      </c>
      <c r="H194">
        <v>111552.2338433515</v>
      </c>
      <c r="I194">
        <v>108918.23540013219</v>
      </c>
      <c r="J194">
        <v>106561.5447593251</v>
      </c>
      <c r="K194">
        <v>104480.8530492914</v>
      </c>
      <c r="L194">
        <v>102650.68673605879</v>
      </c>
      <c r="M194">
        <v>101042.2207954706</v>
      </c>
      <c r="N194">
        <v>99629.171133032971</v>
      </c>
      <c r="O194">
        <v>98389.068772254192</v>
      </c>
      <c r="P194">
        <v>97303.167560058428</v>
      </c>
      <c r="Q194">
        <v>96356.000997090392</v>
      </c>
    </row>
    <row r="195" spans="1:17" x14ac:dyDescent="0.2">
      <c r="A195" s="15"/>
      <c r="B195" s="15"/>
      <c r="C195" s="13" t="s">
        <v>20</v>
      </c>
      <c r="D195">
        <v>96799</v>
      </c>
      <c r="E195">
        <v>108347.07028833379</v>
      </c>
      <c r="F195">
        <v>116726.11832794589</v>
      </c>
      <c r="G195">
        <v>114292.0128586253</v>
      </c>
      <c r="H195">
        <v>111522.6809736876</v>
      </c>
      <c r="I195">
        <v>108904.48260259521</v>
      </c>
      <c r="J195">
        <v>106552.5111711459</v>
      </c>
      <c r="K195">
        <v>104473.0068991523</v>
      </c>
      <c r="L195">
        <v>102642.8778041988</v>
      </c>
      <c r="M195">
        <v>101034.052726789</v>
      </c>
      <c r="N195">
        <v>99620.485957142286</v>
      </c>
      <c r="O195">
        <v>98379.783025148645</v>
      </c>
      <c r="P195">
        <v>97293.21983217106</v>
      </c>
      <c r="Q195">
        <v>96345.334848840488</v>
      </c>
    </row>
    <row r="196" spans="1:17" x14ac:dyDescent="0.2">
      <c r="A196" s="15"/>
      <c r="B196" s="15"/>
      <c r="C196" s="13" t="s">
        <v>21</v>
      </c>
      <c r="D196">
        <v>75503.000000000466</v>
      </c>
      <c r="E196">
        <v>89650.595208163169</v>
      </c>
      <c r="F196">
        <v>99620.674371505011</v>
      </c>
      <c r="G196">
        <v>100183.53849474509</v>
      </c>
      <c r="H196">
        <v>97920.051113786249</v>
      </c>
      <c r="I196">
        <v>95577.849824750883</v>
      </c>
      <c r="J196">
        <v>93432.488561323189</v>
      </c>
      <c r="K196">
        <v>91524.537313859837</v>
      </c>
      <c r="L196">
        <v>89842.597065502021</v>
      </c>
      <c r="M196">
        <v>88363.433719552471</v>
      </c>
      <c r="N196">
        <v>87063.471198913074</v>
      </c>
      <c r="O196">
        <v>85921.856582001434</v>
      </c>
      <c r="P196">
        <v>84920.964177738453</v>
      </c>
      <c r="Q196">
        <v>84046.165687798377</v>
      </c>
    </row>
    <row r="197" spans="1:17" x14ac:dyDescent="0.2">
      <c r="A197" s="15"/>
      <c r="B197" s="15"/>
      <c r="C197" s="13" t="s">
        <v>23</v>
      </c>
      <c r="D197">
        <v>132339.1820600041</v>
      </c>
      <c r="E197">
        <v>130582.9200830207</v>
      </c>
      <c r="F197">
        <v>129192.56526521919</v>
      </c>
      <c r="G197">
        <v>127984.25592579129</v>
      </c>
      <c r="H197">
        <v>126799.8848314335</v>
      </c>
      <c r="I197">
        <v>125636.9019865532</v>
      </c>
      <c r="J197">
        <v>124503.4822888573</v>
      </c>
      <c r="K197">
        <v>123408.0034322994</v>
      </c>
      <c r="L197">
        <v>122357.7334516954</v>
      </c>
      <c r="M197">
        <v>121358.7249180706</v>
      </c>
      <c r="N197">
        <v>120415.9768496489</v>
      </c>
      <c r="O197">
        <v>119533.6377666708</v>
      </c>
      <c r="P197">
        <v>118715.1901429178</v>
      </c>
      <c r="Q197">
        <v>117963.6045198393</v>
      </c>
    </row>
    <row r="198" spans="1:17" x14ac:dyDescent="0.2">
      <c r="A198" s="15"/>
      <c r="B198" s="15"/>
      <c r="C198" s="13" t="s">
        <v>24</v>
      </c>
      <c r="D198">
        <v>117212.6599999992</v>
      </c>
      <c r="E198">
        <v>126477.8877384826</v>
      </c>
      <c r="F198">
        <v>128126.2191066232</v>
      </c>
      <c r="G198">
        <v>127430.3253589435</v>
      </c>
      <c r="H198">
        <v>126403.1639678995</v>
      </c>
      <c r="I198">
        <v>125283.6273814422</v>
      </c>
      <c r="J198">
        <v>124156.86898137959</v>
      </c>
      <c r="K198">
        <v>123055.804249416</v>
      </c>
      <c r="L198">
        <v>121995.5573920766</v>
      </c>
      <c r="M198">
        <v>120984.7203653459</v>
      </c>
      <c r="N198">
        <v>120029.127022039</v>
      </c>
      <c r="O198">
        <v>119133.20654672961</v>
      </c>
      <c r="P198">
        <v>118300.5361005764</v>
      </c>
      <c r="Q198">
        <v>117534.1141286721</v>
      </c>
    </row>
    <row r="199" spans="1:17" x14ac:dyDescent="0.2">
      <c r="A199" s="15"/>
      <c r="B199" s="15" t="s">
        <v>15</v>
      </c>
      <c r="C199" s="13" t="s">
        <v>17</v>
      </c>
      <c r="D199">
        <v>176443.99999999531</v>
      </c>
      <c r="E199">
        <v>179677.87147943189</v>
      </c>
      <c r="F199">
        <v>182881.89087252881</v>
      </c>
      <c r="G199">
        <v>186014.14929224559</v>
      </c>
      <c r="H199">
        <v>189128.20737539299</v>
      </c>
      <c r="I199">
        <v>192326.58056718551</v>
      </c>
      <c r="J199">
        <v>195567.25638692119</v>
      </c>
      <c r="K199">
        <v>198606.53691850181</v>
      </c>
      <c r="L199">
        <v>201386.5030218836</v>
      </c>
      <c r="M199">
        <v>203943.4208153403</v>
      </c>
      <c r="N199">
        <v>206308.03711721519</v>
      </c>
      <c r="O199">
        <v>208506.51843176931</v>
      </c>
      <c r="P199">
        <v>210561.63789561679</v>
      </c>
      <c r="Q199">
        <v>212493.54744894311</v>
      </c>
    </row>
    <row r="200" spans="1:17" x14ac:dyDescent="0.2">
      <c r="A200" s="15"/>
      <c r="B200" s="15"/>
      <c r="C200" s="13" t="s">
        <v>18</v>
      </c>
      <c r="D200">
        <v>137626.3200000017</v>
      </c>
      <c r="E200">
        <v>135298.0751807855</v>
      </c>
      <c r="F200">
        <v>133431.25761478621</v>
      </c>
      <c r="G200">
        <v>132133.09905438859</v>
      </c>
      <c r="H200">
        <v>131670.9897882035</v>
      </c>
      <c r="I200">
        <v>132811.34892236709</v>
      </c>
      <c r="J200">
        <v>137960.9514068235</v>
      </c>
      <c r="K200">
        <v>144173.2360010267</v>
      </c>
      <c r="L200">
        <v>149826.44580829531</v>
      </c>
      <c r="M200">
        <v>154971.2713210971</v>
      </c>
      <c r="N200">
        <v>159662.88595004359</v>
      </c>
      <c r="O200">
        <v>163945.77006817481</v>
      </c>
      <c r="P200">
        <v>167857.0575683474</v>
      </c>
      <c r="Q200">
        <v>171428.93294630211</v>
      </c>
    </row>
    <row r="201" spans="1:17" x14ac:dyDescent="0.2">
      <c r="A201" s="15"/>
      <c r="B201" s="15"/>
      <c r="C201" s="13" t="s">
        <v>19</v>
      </c>
      <c r="D201">
        <v>107005.82999999631</v>
      </c>
      <c r="E201">
        <v>114946.8926399059</v>
      </c>
      <c r="F201">
        <v>115363.8266998395</v>
      </c>
      <c r="G201">
        <v>113761.4485352895</v>
      </c>
      <c r="H201">
        <v>112145.4684553907</v>
      </c>
      <c r="I201">
        <v>111833.3556623169</v>
      </c>
      <c r="J201">
        <v>115518.5428598584</v>
      </c>
      <c r="K201">
        <v>121659.76225473909</v>
      </c>
      <c r="L201">
        <v>127117.79220477989</v>
      </c>
      <c r="M201">
        <v>131951.94227724129</v>
      </c>
      <c r="N201">
        <v>136253.30388391539</v>
      </c>
      <c r="O201">
        <v>140094.03779058781</v>
      </c>
      <c r="P201">
        <v>143532.07028048471</v>
      </c>
      <c r="Q201">
        <v>146614.48426103441</v>
      </c>
    </row>
    <row r="202" spans="1:17" x14ac:dyDescent="0.2">
      <c r="A202" s="15"/>
      <c r="B202" s="15"/>
      <c r="C202" s="13" t="s">
        <v>20</v>
      </c>
      <c r="D202">
        <v>96799</v>
      </c>
      <c r="E202">
        <v>100155.51573728801</v>
      </c>
      <c r="F202">
        <v>103763.576718697</v>
      </c>
      <c r="G202">
        <v>107115.4057803118</v>
      </c>
      <c r="H202">
        <v>108939.79083773711</v>
      </c>
      <c r="I202">
        <v>110195.7661732526</v>
      </c>
      <c r="J202">
        <v>114185.16225199219</v>
      </c>
      <c r="K202">
        <v>120366.11970390219</v>
      </c>
      <c r="L202">
        <v>125926.82828090159</v>
      </c>
      <c r="M202">
        <v>130850.5708889254</v>
      </c>
      <c r="N202">
        <v>135229.8038612208</v>
      </c>
      <c r="O202">
        <v>139138.5495881981</v>
      </c>
      <c r="P202">
        <v>142635.97120374691</v>
      </c>
      <c r="Q202">
        <v>145769.8994940276</v>
      </c>
    </row>
    <row r="203" spans="1:17" x14ac:dyDescent="0.2">
      <c r="A203" s="15"/>
      <c r="B203" s="15"/>
      <c r="C203" s="13" t="s">
        <v>21</v>
      </c>
      <c r="D203">
        <v>75503.000000000466</v>
      </c>
      <c r="E203">
        <v>85617.343519005211</v>
      </c>
      <c r="F203">
        <v>88940.35968740542</v>
      </c>
      <c r="G203">
        <v>92072.856531648082</v>
      </c>
      <c r="H203">
        <v>94313.486599651194</v>
      </c>
      <c r="I203">
        <v>95518.884195061095</v>
      </c>
      <c r="J203">
        <v>97789.736345115132</v>
      </c>
      <c r="K203">
        <v>102778.72955352299</v>
      </c>
      <c r="L203">
        <v>107874.9203371669</v>
      </c>
      <c r="M203">
        <v>112413.6679458148</v>
      </c>
      <c r="N203">
        <v>116444.75710801969</v>
      </c>
      <c r="O203">
        <v>120038.3527216917</v>
      </c>
      <c r="P203">
        <v>123251.09986933949</v>
      </c>
      <c r="Q203">
        <v>126128.5262821225</v>
      </c>
    </row>
    <row r="204" spans="1:17" x14ac:dyDescent="0.2">
      <c r="A204" s="15"/>
      <c r="B204" s="15"/>
      <c r="C204" s="13" t="s">
        <v>23</v>
      </c>
      <c r="D204">
        <v>132355.10513906059</v>
      </c>
      <c r="E204">
        <v>130291.2172969666</v>
      </c>
      <c r="F204">
        <v>128685.3283297531</v>
      </c>
      <c r="G204">
        <v>127651.0536949081</v>
      </c>
      <c r="H204">
        <v>127471.3610428792</v>
      </c>
      <c r="I204">
        <v>128965.8557179607</v>
      </c>
      <c r="J204">
        <v>134724.6907473114</v>
      </c>
      <c r="K204">
        <v>141532.91648066419</v>
      </c>
      <c r="L204">
        <v>147673.9654357511</v>
      </c>
      <c r="M204">
        <v>153217.7439582528</v>
      </c>
      <c r="N204">
        <v>158235.63248424529</v>
      </c>
      <c r="O204">
        <v>162785.14448051029</v>
      </c>
      <c r="P204">
        <v>166914.03052259111</v>
      </c>
      <c r="Q204">
        <v>170663.20439754511</v>
      </c>
    </row>
    <row r="205" spans="1:17" x14ac:dyDescent="0.2">
      <c r="A205" s="15"/>
      <c r="B205" s="15"/>
      <c r="C205" s="13" t="s">
        <v>24</v>
      </c>
      <c r="D205">
        <v>117212.6599999992</v>
      </c>
      <c r="E205">
        <v>124509.82481806559</v>
      </c>
      <c r="F205">
        <v>126190.0032590005</v>
      </c>
      <c r="G205">
        <v>126152.7059626378</v>
      </c>
      <c r="H205">
        <v>126004.1233703014</v>
      </c>
      <c r="I205">
        <v>126934.4667181624</v>
      </c>
      <c r="J205">
        <v>131532.72204251401</v>
      </c>
      <c r="K205">
        <v>138510.60263566379</v>
      </c>
      <c r="L205">
        <v>144840.22595941229</v>
      </c>
      <c r="M205">
        <v>150553.49587903859</v>
      </c>
      <c r="N205">
        <v>155722.0757291237</v>
      </c>
      <c r="O205">
        <v>160405.34002525761</v>
      </c>
      <c r="P205">
        <v>164652.9722393206</v>
      </c>
      <c r="Q205">
        <v>168507.2318817651</v>
      </c>
    </row>
    <row r="206" spans="1:17" x14ac:dyDescent="0.2">
      <c r="A206" s="15"/>
      <c r="B206" s="15" t="s">
        <v>16</v>
      </c>
      <c r="C206" s="13" t="s">
        <v>17</v>
      </c>
      <c r="D206">
        <v>176443.99999999531</v>
      </c>
      <c r="E206">
        <v>179814.2758723427</v>
      </c>
      <c r="F206">
        <v>183445.59696243901</v>
      </c>
      <c r="G206">
        <v>187069.1712400715</v>
      </c>
      <c r="H206">
        <v>189849.55640689301</v>
      </c>
      <c r="I206">
        <v>189023.80249799599</v>
      </c>
      <c r="J206">
        <v>187668.64653994539</v>
      </c>
      <c r="K206">
        <v>186407.5267279252</v>
      </c>
      <c r="L206">
        <v>185228.4575854275</v>
      </c>
      <c r="M206">
        <v>184122.6881098375</v>
      </c>
      <c r="N206">
        <v>183080.28323911509</v>
      </c>
      <c r="O206">
        <v>182091.92020731411</v>
      </c>
      <c r="P206">
        <v>181149.45849651069</v>
      </c>
      <c r="Q206">
        <v>180245.9690200566</v>
      </c>
    </row>
    <row r="207" spans="1:17" x14ac:dyDescent="0.2">
      <c r="A207" s="15"/>
      <c r="B207" s="15"/>
      <c r="C207" s="13" t="s">
        <v>18</v>
      </c>
      <c r="D207">
        <v>137626.3200000017</v>
      </c>
      <c r="E207">
        <v>136667.7512312195</v>
      </c>
      <c r="F207">
        <v>141872.11055416279</v>
      </c>
      <c r="G207">
        <v>155594.29893281081</v>
      </c>
      <c r="H207">
        <v>186490.56468547531</v>
      </c>
      <c r="I207">
        <v>188325.54363348539</v>
      </c>
      <c r="J207">
        <v>186978.83821878771</v>
      </c>
      <c r="K207">
        <v>185693.14707043121</v>
      </c>
      <c r="L207">
        <v>184490.36192811109</v>
      </c>
      <c r="M207">
        <v>183364.00272376189</v>
      </c>
      <c r="N207">
        <v>182304.48565107421</v>
      </c>
      <c r="O207">
        <v>181302.2050177514</v>
      </c>
      <c r="P207">
        <v>180348.5918925908</v>
      </c>
      <c r="Q207">
        <v>179436.29637656061</v>
      </c>
    </row>
    <row r="208" spans="1:17" x14ac:dyDescent="0.2">
      <c r="A208" s="15"/>
      <c r="B208" s="15"/>
      <c r="C208" s="13" t="s">
        <v>19</v>
      </c>
      <c r="D208">
        <v>107005.82999999631</v>
      </c>
      <c r="E208">
        <v>114001.16215114971</v>
      </c>
      <c r="F208">
        <v>117816.7650639811</v>
      </c>
      <c r="G208">
        <v>126264.48055468249</v>
      </c>
      <c r="H208">
        <v>157151.31392912759</v>
      </c>
      <c r="I208">
        <v>172175.7835252033</v>
      </c>
      <c r="J208">
        <v>170100.12009038779</v>
      </c>
      <c r="K208">
        <v>167900.9023533919</v>
      </c>
      <c r="L208">
        <v>165865.60579396179</v>
      </c>
      <c r="M208">
        <v>164030.03998681519</v>
      </c>
      <c r="N208">
        <v>162382.51675657521</v>
      </c>
      <c r="O208">
        <v>160899.52357471801</v>
      </c>
      <c r="P208">
        <v>159556.91859536929</v>
      </c>
      <c r="Q208">
        <v>158333.0393619824</v>
      </c>
    </row>
    <row r="209" spans="1:17" x14ac:dyDescent="0.2">
      <c r="A209" s="15"/>
      <c r="B209" s="15"/>
      <c r="C209" s="13" t="s">
        <v>20</v>
      </c>
      <c r="D209">
        <v>96799</v>
      </c>
      <c r="E209">
        <v>95784.785691646073</v>
      </c>
      <c r="F209">
        <v>96970.82719627679</v>
      </c>
      <c r="G209">
        <v>103998.4750685917</v>
      </c>
      <c r="H209">
        <v>141240.27882605509</v>
      </c>
      <c r="I209">
        <v>171886.18442442419</v>
      </c>
      <c r="J209">
        <v>169953.01638093629</v>
      </c>
      <c r="K209">
        <v>167778.5297300473</v>
      </c>
      <c r="L209">
        <v>165748.43148053379</v>
      </c>
      <c r="M209">
        <v>163912.29916185071</v>
      </c>
      <c r="N209">
        <v>162262.7708432691</v>
      </c>
      <c r="O209">
        <v>160777.66312254069</v>
      </c>
      <c r="P209">
        <v>159433.20480354421</v>
      </c>
      <c r="Q209">
        <v>158207.8045559217</v>
      </c>
    </row>
    <row r="210" spans="1:17" x14ac:dyDescent="0.2">
      <c r="A210" s="15"/>
      <c r="B210" s="15"/>
      <c r="C210" s="13" t="s">
        <v>21</v>
      </c>
      <c r="D210">
        <v>75503.000000000466</v>
      </c>
      <c r="E210">
        <v>83286.761031012822</v>
      </c>
      <c r="F210">
        <v>83658.173772046139</v>
      </c>
      <c r="G210">
        <v>87074.012988652874</v>
      </c>
      <c r="H210">
        <v>103106.15967750469</v>
      </c>
      <c r="I210">
        <v>146998.35902644121</v>
      </c>
      <c r="J210">
        <v>149499.7879053361</v>
      </c>
      <c r="K210">
        <v>147755.32009678669</v>
      </c>
      <c r="L210">
        <v>145921.19693632569</v>
      </c>
      <c r="M210">
        <v>144238.84099852981</v>
      </c>
      <c r="N210">
        <v>142724.16785950071</v>
      </c>
      <c r="O210">
        <v>141362.26258666761</v>
      </c>
      <c r="P210">
        <v>140132.52996978219</v>
      </c>
      <c r="Q210">
        <v>139015.13276487449</v>
      </c>
    </row>
    <row r="211" spans="1:17" x14ac:dyDescent="0.2">
      <c r="A211" s="15"/>
      <c r="B211" s="15"/>
      <c r="C211" s="13" t="s">
        <v>23</v>
      </c>
      <c r="D211">
        <v>132318.8382678823</v>
      </c>
      <c r="E211">
        <v>131730.49376441291</v>
      </c>
      <c r="F211">
        <v>137691.4266345287</v>
      </c>
      <c r="G211">
        <v>152695.5395318376</v>
      </c>
      <c r="H211">
        <v>186375.9217639644</v>
      </c>
      <c r="I211">
        <v>188325.39188054079</v>
      </c>
      <c r="J211">
        <v>186978.83801791209</v>
      </c>
      <c r="K211">
        <v>185693.14707016529</v>
      </c>
      <c r="L211">
        <v>184490.36192811071</v>
      </c>
      <c r="M211">
        <v>183364.00272376189</v>
      </c>
      <c r="N211">
        <v>182304.48565107421</v>
      </c>
      <c r="O211">
        <v>181302.2050177514</v>
      </c>
      <c r="P211">
        <v>180348.5918925908</v>
      </c>
      <c r="Q211">
        <v>179436.29637656061</v>
      </c>
    </row>
    <row r="212" spans="1:17" x14ac:dyDescent="0.2">
      <c r="A212" s="15"/>
      <c r="B212" s="15"/>
      <c r="C212" s="13" t="s">
        <v>24</v>
      </c>
      <c r="D212">
        <v>117212.6599999992</v>
      </c>
      <c r="E212">
        <v>123623.1494811306</v>
      </c>
      <c r="F212">
        <v>128741.08532389491</v>
      </c>
      <c r="G212">
        <v>138886.02523021819</v>
      </c>
      <c r="H212">
        <v>171481.342277394</v>
      </c>
      <c r="I212">
        <v>187364.73135289509</v>
      </c>
      <c r="J212">
        <v>186307.34076500099</v>
      </c>
      <c r="K212">
        <v>185073.48903373579</v>
      </c>
      <c r="L212">
        <v>183873.48278589899</v>
      </c>
      <c r="M212">
        <v>182736.61143450809</v>
      </c>
      <c r="N212">
        <v>181664.4579156471</v>
      </c>
      <c r="O212">
        <v>180650.66896013159</v>
      </c>
      <c r="P212">
        <v>179687.42777507959</v>
      </c>
      <c r="Q212">
        <v>178767.3795040409</v>
      </c>
    </row>
    <row r="213" spans="1:17" x14ac:dyDescent="0.2">
      <c r="A213" s="15" t="s">
        <v>6</v>
      </c>
      <c r="B213" s="15" t="s">
        <v>84</v>
      </c>
      <c r="C213" s="13" t="s">
        <v>17</v>
      </c>
      <c r="D213">
        <v>219873.99999999249</v>
      </c>
      <c r="E213">
        <v>224892.8092162153</v>
      </c>
      <c r="F213">
        <v>229283.19678208529</v>
      </c>
      <c r="G213">
        <v>233020.25988737939</v>
      </c>
      <c r="H213">
        <v>236103.25673768879</v>
      </c>
      <c r="I213">
        <v>239138.9180188629</v>
      </c>
      <c r="J213">
        <v>242609.05261096309</v>
      </c>
      <c r="K213">
        <v>246511.64691537109</v>
      </c>
      <c r="L213">
        <v>250849.00089711181</v>
      </c>
      <c r="M213">
        <v>255623.37444958161</v>
      </c>
      <c r="N213">
        <v>260839.01229530701</v>
      </c>
      <c r="O213">
        <v>266502.68806948158</v>
      </c>
      <c r="P213">
        <v>272623.70002611051</v>
      </c>
      <c r="Q213">
        <v>279213.72636726161</v>
      </c>
    </row>
    <row r="214" spans="1:17" x14ac:dyDescent="0.2">
      <c r="A214" s="15"/>
      <c r="B214" s="15"/>
      <c r="C214" s="13" t="s">
        <v>18</v>
      </c>
      <c r="D214">
        <v>195467.9859999996</v>
      </c>
      <c r="E214">
        <v>191133.15929092001</v>
      </c>
      <c r="F214">
        <v>187474.18883067009</v>
      </c>
      <c r="G214">
        <v>184388.29554218339</v>
      </c>
      <c r="H214">
        <v>181804.9258824299</v>
      </c>
      <c r="I214">
        <v>179528.90496066611</v>
      </c>
      <c r="J214">
        <v>177373.75747114071</v>
      </c>
      <c r="K214">
        <v>175331.36597581441</v>
      </c>
      <c r="L214">
        <v>173404.81147614939</v>
      </c>
      <c r="M214">
        <v>171597.21562568561</v>
      </c>
      <c r="N214">
        <v>169910.9823724461</v>
      </c>
      <c r="O214">
        <v>168347.83110856061</v>
      </c>
      <c r="P214">
        <v>166908.9547799865</v>
      </c>
      <c r="Q214">
        <v>165595.1811709817</v>
      </c>
    </row>
    <row r="215" spans="1:17" x14ac:dyDescent="0.2">
      <c r="A215" s="15"/>
      <c r="B215" s="15"/>
      <c r="C215" s="13" t="s">
        <v>19</v>
      </c>
      <c r="D215">
        <v>126594.7464999948</v>
      </c>
      <c r="E215">
        <v>149704.4485708038</v>
      </c>
      <c r="F215">
        <v>154566.66747339451</v>
      </c>
      <c r="G215">
        <v>153629.84163190529</v>
      </c>
      <c r="H215">
        <v>151150.91404994129</v>
      </c>
      <c r="I215">
        <v>147765.9944459087</v>
      </c>
      <c r="J215">
        <v>144546.50788966869</v>
      </c>
      <c r="K215">
        <v>141647.9743476891</v>
      </c>
      <c r="L215">
        <v>139086.37281275689</v>
      </c>
      <c r="M215">
        <v>136836.76419520451</v>
      </c>
      <c r="N215">
        <v>134866.30535741939</v>
      </c>
      <c r="O215">
        <v>133143.9601823017</v>
      </c>
      <c r="P215">
        <v>131642.87349005489</v>
      </c>
      <c r="Q215">
        <v>130340.5321835822</v>
      </c>
    </row>
    <row r="216" spans="1:17" x14ac:dyDescent="0.2">
      <c r="A216" s="15"/>
      <c r="B216" s="15"/>
      <c r="C216" s="13" t="s">
        <v>20</v>
      </c>
      <c r="D216">
        <v>103636.9999999977</v>
      </c>
      <c r="E216">
        <v>116666.8450696795</v>
      </c>
      <c r="F216">
        <v>129271.35264227859</v>
      </c>
      <c r="G216">
        <v>141476.69161224359</v>
      </c>
      <c r="H216">
        <v>150948.3889316837</v>
      </c>
      <c r="I216">
        <v>147704.14893796021</v>
      </c>
      <c r="J216">
        <v>144519.92132037209</v>
      </c>
      <c r="K216">
        <v>141631.904115371</v>
      </c>
      <c r="L216">
        <v>139072.93829086871</v>
      </c>
      <c r="M216">
        <v>136823.4176595062</v>
      </c>
      <c r="N216">
        <v>134852.18783912569</v>
      </c>
      <c r="O216">
        <v>133128.7460978934</v>
      </c>
      <c r="P216">
        <v>131626.4034840985</v>
      </c>
      <c r="Q216">
        <v>130322.6959337955</v>
      </c>
    </row>
    <row r="217" spans="1:17" x14ac:dyDescent="0.2">
      <c r="A217" s="15"/>
      <c r="B217" s="15"/>
      <c r="C217" s="13" t="s">
        <v>21</v>
      </c>
      <c r="D217">
        <v>80836.999999998603</v>
      </c>
      <c r="E217">
        <v>96330.941716561269</v>
      </c>
      <c r="F217">
        <v>107570.7538058317</v>
      </c>
      <c r="G217">
        <v>118326.2797239473</v>
      </c>
      <c r="H217">
        <v>128746.0345455591</v>
      </c>
      <c r="I217">
        <v>129438.09877328121</v>
      </c>
      <c r="J217">
        <v>126727.0331825434</v>
      </c>
      <c r="K217">
        <v>124105.25141700089</v>
      </c>
      <c r="L217">
        <v>121759.0001989072</v>
      </c>
      <c r="M217">
        <v>119690.2123335596</v>
      </c>
      <c r="N217">
        <v>117875.03184387959</v>
      </c>
      <c r="O217">
        <v>116286.3741152108</v>
      </c>
      <c r="P217">
        <v>114899.55140047691</v>
      </c>
      <c r="Q217">
        <v>113693.4722962416</v>
      </c>
    </row>
    <row r="218" spans="1:17" x14ac:dyDescent="0.2">
      <c r="A218" s="15"/>
      <c r="B218" s="15"/>
      <c r="C218" s="13" t="s">
        <v>23</v>
      </c>
      <c r="D218">
        <v>183575.87331300089</v>
      </c>
      <c r="E218">
        <v>179936.13137276791</v>
      </c>
      <c r="F218">
        <v>176928.75632816891</v>
      </c>
      <c r="G218">
        <v>174446.4314620168</v>
      </c>
      <c r="H218">
        <v>172420.05081230059</v>
      </c>
      <c r="I218">
        <v>170657.80895637959</v>
      </c>
      <c r="J218">
        <v>168976.59073255301</v>
      </c>
      <c r="K218">
        <v>167371.32235839119</v>
      </c>
      <c r="L218">
        <v>165847.89879966079</v>
      </c>
      <c r="M218">
        <v>164412.03458989121</v>
      </c>
      <c r="N218">
        <v>163068.51433342529</v>
      </c>
      <c r="O218">
        <v>161821.23579329989</v>
      </c>
      <c r="P218">
        <v>160673.37941694449</v>
      </c>
      <c r="Q218">
        <v>159627.58216859549</v>
      </c>
    </row>
    <row r="219" spans="1:17" x14ac:dyDescent="0.2">
      <c r="A219" s="15"/>
      <c r="B219" s="15"/>
      <c r="C219" s="13" t="s">
        <v>24</v>
      </c>
      <c r="D219">
        <v>149552.49299999609</v>
      </c>
      <c r="E219">
        <v>167543.1299415614</v>
      </c>
      <c r="F219">
        <v>172292.766109116</v>
      </c>
      <c r="G219">
        <v>172619.424596711</v>
      </c>
      <c r="H219">
        <v>171801.79306885021</v>
      </c>
      <c r="I219">
        <v>170176.2989769066</v>
      </c>
      <c r="J219">
        <v>168525.69885542471</v>
      </c>
      <c r="K219">
        <v>166916.6345657006</v>
      </c>
      <c r="L219">
        <v>165378.0792955503</v>
      </c>
      <c r="M219">
        <v>163923.1255039371</v>
      </c>
      <c r="N219">
        <v>162558.91848411059</v>
      </c>
      <c r="O219">
        <v>161290.10464490679</v>
      </c>
      <c r="P219">
        <v>160120.0888144917</v>
      </c>
      <c r="Q219">
        <v>159051.5572984785</v>
      </c>
    </row>
    <row r="220" spans="1:17" x14ac:dyDescent="0.2">
      <c r="A220" s="15"/>
      <c r="B220" s="15" t="s">
        <v>15</v>
      </c>
      <c r="C220" s="13" t="s">
        <v>17</v>
      </c>
      <c r="D220">
        <v>219873.99999999249</v>
      </c>
      <c r="E220">
        <v>224903.68818996349</v>
      </c>
      <c r="F220">
        <v>229325.26423600261</v>
      </c>
      <c r="G220">
        <v>233153.04894536769</v>
      </c>
      <c r="H220">
        <v>236583.23345080231</v>
      </c>
      <c r="I220">
        <v>239934.9129575862</v>
      </c>
      <c r="J220">
        <v>243305.05510978459</v>
      </c>
      <c r="K220">
        <v>246501.77042233181</v>
      </c>
      <c r="L220">
        <v>249474.82851854741</v>
      </c>
      <c r="M220">
        <v>252257.73898215359</v>
      </c>
      <c r="N220">
        <v>254877.20316353659</v>
      </c>
      <c r="O220">
        <v>257355.38106590571</v>
      </c>
      <c r="P220">
        <v>259711.3835591212</v>
      </c>
      <c r="Q220">
        <v>261962.14987520079</v>
      </c>
    </row>
    <row r="221" spans="1:17" x14ac:dyDescent="0.2">
      <c r="A221" s="15"/>
      <c r="B221" s="15"/>
      <c r="C221" s="13" t="s">
        <v>18</v>
      </c>
      <c r="D221">
        <v>195467.9859999996</v>
      </c>
      <c r="E221">
        <v>190969.8463277987</v>
      </c>
      <c r="F221">
        <v>187224.19366925181</v>
      </c>
      <c r="G221">
        <v>184305.86868295429</v>
      </c>
      <c r="H221">
        <v>182419.90078995351</v>
      </c>
      <c r="I221">
        <v>182250.18081349981</v>
      </c>
      <c r="J221">
        <v>186162.3447920878</v>
      </c>
      <c r="K221">
        <v>191344.27860522541</v>
      </c>
      <c r="L221">
        <v>196177.30660703991</v>
      </c>
      <c r="M221">
        <v>200680.71376441201</v>
      </c>
      <c r="N221">
        <v>204884.23403619431</v>
      </c>
      <c r="O221">
        <v>208810.6308912563</v>
      </c>
      <c r="P221">
        <v>212478.00745188209</v>
      </c>
      <c r="Q221">
        <v>215901.66760490791</v>
      </c>
    </row>
    <row r="222" spans="1:17" x14ac:dyDescent="0.2">
      <c r="A222" s="15"/>
      <c r="B222" s="15"/>
      <c r="C222" s="13" t="s">
        <v>19</v>
      </c>
      <c r="D222">
        <v>126594.7464999948</v>
      </c>
      <c r="E222">
        <v>149460.76462246201</v>
      </c>
      <c r="F222">
        <v>154011.60303301629</v>
      </c>
      <c r="G222">
        <v>152918.71394471129</v>
      </c>
      <c r="H222">
        <v>150632.7357012631</v>
      </c>
      <c r="I222">
        <v>149416.45856342299</v>
      </c>
      <c r="J222">
        <v>152447.5496340543</v>
      </c>
      <c r="K222">
        <v>158188.45533036199</v>
      </c>
      <c r="L222">
        <v>163329.08546231591</v>
      </c>
      <c r="M222">
        <v>167930.51817204611</v>
      </c>
      <c r="N222">
        <v>172079.68807863499</v>
      </c>
      <c r="O222">
        <v>175840.8637146999</v>
      </c>
      <c r="P222">
        <v>179262.96250241791</v>
      </c>
      <c r="Q222">
        <v>182383.83848637831</v>
      </c>
    </row>
    <row r="223" spans="1:17" x14ac:dyDescent="0.2">
      <c r="A223" s="15"/>
      <c r="B223" s="15"/>
      <c r="C223" s="13" t="s">
        <v>20</v>
      </c>
      <c r="D223">
        <v>103636.9999999977</v>
      </c>
      <c r="E223">
        <v>116499.4228786504</v>
      </c>
      <c r="F223">
        <v>128766.1719518116</v>
      </c>
      <c r="G223">
        <v>139141.16293261989</v>
      </c>
      <c r="H223">
        <v>144713.33335276181</v>
      </c>
      <c r="I223">
        <v>147075.56689281989</v>
      </c>
      <c r="J223">
        <v>150975.4290558229</v>
      </c>
      <c r="K223">
        <v>156805.3911676085</v>
      </c>
      <c r="L223">
        <v>162050.07197744481</v>
      </c>
      <c r="M223">
        <v>166736.53707551261</v>
      </c>
      <c r="N223">
        <v>170958.06176901379</v>
      </c>
      <c r="O223">
        <v>174782.02409477491</v>
      </c>
      <c r="P223">
        <v>178258.89897105671</v>
      </c>
      <c r="Q223">
        <v>181427.29110396211</v>
      </c>
    </row>
    <row r="224" spans="1:17" x14ac:dyDescent="0.2">
      <c r="A224" s="15"/>
      <c r="B224" s="15"/>
      <c r="C224" s="13" t="s">
        <v>21</v>
      </c>
      <c r="D224">
        <v>80836.999999998603</v>
      </c>
      <c r="E224">
        <v>97207.149242950502</v>
      </c>
      <c r="F224">
        <v>108451.8460618118</v>
      </c>
      <c r="G224">
        <v>118534.7464563781</v>
      </c>
      <c r="H224">
        <v>125421.9002746839</v>
      </c>
      <c r="I224">
        <v>128556.62377141821</v>
      </c>
      <c r="J224">
        <v>131192.10338410179</v>
      </c>
      <c r="K224">
        <v>135991.95608486061</v>
      </c>
      <c r="L224">
        <v>140843.4531344595</v>
      </c>
      <c r="M224">
        <v>145190.46741259249</v>
      </c>
      <c r="N224">
        <v>149095.21562434261</v>
      </c>
      <c r="O224">
        <v>152625.03563626131</v>
      </c>
      <c r="P224">
        <v>155830.07545940729</v>
      </c>
      <c r="Q224">
        <v>158748.26719089359</v>
      </c>
    </row>
    <row r="225" spans="1:17" x14ac:dyDescent="0.2">
      <c r="A225" s="15"/>
      <c r="B225" s="15"/>
      <c r="C225" s="13" t="s">
        <v>23</v>
      </c>
      <c r="D225">
        <v>183574.15098425231</v>
      </c>
      <c r="E225">
        <v>179710.4833576114</v>
      </c>
      <c r="F225">
        <v>176596.35606166921</v>
      </c>
      <c r="G225">
        <v>174322.59377655099</v>
      </c>
      <c r="H225">
        <v>173129.82811256059</v>
      </c>
      <c r="I225">
        <v>173809.6789533479</v>
      </c>
      <c r="J225">
        <v>179067.08860093329</v>
      </c>
      <c r="K225">
        <v>185555.5781900055</v>
      </c>
      <c r="L225">
        <v>191458.15654576669</v>
      </c>
      <c r="M225">
        <v>196836.23793672779</v>
      </c>
      <c r="N225">
        <v>201755.08899659809</v>
      </c>
      <c r="O225">
        <v>206266.04726438309</v>
      </c>
      <c r="P225">
        <v>210410.4921344241</v>
      </c>
      <c r="Q225">
        <v>214222.86580309909</v>
      </c>
    </row>
    <row r="226" spans="1:17" x14ac:dyDescent="0.2">
      <c r="A226" s="15"/>
      <c r="B226" s="15"/>
      <c r="C226" s="13" t="s">
        <v>24</v>
      </c>
      <c r="D226">
        <v>149552.49299999609</v>
      </c>
      <c r="E226">
        <v>167460.57736277441</v>
      </c>
      <c r="F226">
        <v>172024.57183449331</v>
      </c>
      <c r="G226">
        <v>172214.92037671019</v>
      </c>
      <c r="H226">
        <v>171463.55353352471</v>
      </c>
      <c r="I226">
        <v>171656.28890318971</v>
      </c>
      <c r="J226">
        <v>175697.2858344822</v>
      </c>
      <c r="K226">
        <v>182336.90618367991</v>
      </c>
      <c r="L226">
        <v>188408.39164094129</v>
      </c>
      <c r="M226">
        <v>193936.68950328001</v>
      </c>
      <c r="N226">
        <v>198988.4084589119</v>
      </c>
      <c r="O226">
        <v>203617.0695382898</v>
      </c>
      <c r="P226">
        <v>207866.04047791331</v>
      </c>
      <c r="Q226">
        <v>211771.01162545581</v>
      </c>
    </row>
    <row r="227" spans="1:17" x14ac:dyDescent="0.2">
      <c r="A227" s="15"/>
      <c r="B227" s="15" t="s">
        <v>16</v>
      </c>
      <c r="C227" s="13" t="s">
        <v>17</v>
      </c>
      <c r="D227">
        <v>219873.99999999249</v>
      </c>
      <c r="E227">
        <v>225206.21053564531</v>
      </c>
      <c r="F227">
        <v>230583.23317536619</v>
      </c>
      <c r="G227">
        <v>235645.7578537431</v>
      </c>
      <c r="H227">
        <v>239344.9795678542</v>
      </c>
      <c r="I227">
        <v>238469.79454405091</v>
      </c>
      <c r="J227">
        <v>236931.34939674399</v>
      </c>
      <c r="K227">
        <v>235483.75740890441</v>
      </c>
      <c r="L227">
        <v>234117.80028765209</v>
      </c>
      <c r="M227">
        <v>232826.51490617069</v>
      </c>
      <c r="N227">
        <v>231600.41830200679</v>
      </c>
      <c r="O227">
        <v>230430.1797756381</v>
      </c>
      <c r="P227">
        <v>229307.52538837449</v>
      </c>
      <c r="Q227">
        <v>228225.37306183999</v>
      </c>
    </row>
    <row r="228" spans="1:17" x14ac:dyDescent="0.2">
      <c r="A228" s="15"/>
      <c r="B228" s="15"/>
      <c r="C228" s="13" t="s">
        <v>18</v>
      </c>
      <c r="D228">
        <v>195467.9859999996</v>
      </c>
      <c r="E228">
        <v>191928.57062780141</v>
      </c>
      <c r="F228">
        <v>193885.3036133392</v>
      </c>
      <c r="G228">
        <v>204788.17218170469</v>
      </c>
      <c r="H228">
        <v>235373.54683040379</v>
      </c>
      <c r="I228">
        <v>237519.21770424439</v>
      </c>
      <c r="J228">
        <v>236001.7610089001</v>
      </c>
      <c r="K228">
        <v>234532.4450328408</v>
      </c>
      <c r="L228">
        <v>233143.82337533249</v>
      </c>
      <c r="M228">
        <v>231832.46091930289</v>
      </c>
      <c r="N228">
        <v>230589.65382621859</v>
      </c>
      <c r="O228">
        <v>229405.91760260289</v>
      </c>
      <c r="P228">
        <v>228272.5824831207</v>
      </c>
      <c r="Q228">
        <v>227182.14848515371</v>
      </c>
    </row>
    <row r="229" spans="1:17" x14ac:dyDescent="0.2">
      <c r="A229" s="15"/>
      <c r="B229" s="15"/>
      <c r="C229" s="13" t="s">
        <v>19</v>
      </c>
      <c r="D229">
        <v>126594.7464999948</v>
      </c>
      <c r="E229">
        <v>147282.83322581381</v>
      </c>
      <c r="F229">
        <v>155377.30458656739</v>
      </c>
      <c r="G229">
        <v>164659.90642833861</v>
      </c>
      <c r="H229">
        <v>197572.41067403849</v>
      </c>
      <c r="I229">
        <v>214945.0029008172</v>
      </c>
      <c r="J229">
        <v>212883.25658925661</v>
      </c>
      <c r="K229">
        <v>210551.34092536839</v>
      </c>
      <c r="L229">
        <v>208345.49248844059</v>
      </c>
      <c r="M229">
        <v>206331.32309858719</v>
      </c>
      <c r="N229">
        <v>204506.24062544981</v>
      </c>
      <c r="O229">
        <v>202849.1379420376</v>
      </c>
      <c r="P229">
        <v>201336.20337762349</v>
      </c>
      <c r="Q229">
        <v>199945.5082015887</v>
      </c>
    </row>
    <row r="230" spans="1:17" x14ac:dyDescent="0.2">
      <c r="A230" s="15"/>
      <c r="B230" s="15"/>
      <c r="C230" s="13" t="s">
        <v>20</v>
      </c>
      <c r="D230">
        <v>103636.9999999977</v>
      </c>
      <c r="E230">
        <v>106829.595509811</v>
      </c>
      <c r="F230">
        <v>113054.2315187106</v>
      </c>
      <c r="G230">
        <v>126697.8498572602</v>
      </c>
      <c r="H230">
        <v>176480.41319828131</v>
      </c>
      <c r="I230">
        <v>214540.53934085299</v>
      </c>
      <c r="J230">
        <v>212677.6045191095</v>
      </c>
      <c r="K230">
        <v>210385.31408740731</v>
      </c>
      <c r="L230">
        <v>208189.4634487922</v>
      </c>
      <c r="M230">
        <v>206176.2919523044</v>
      </c>
      <c r="N230">
        <v>204349.73918323821</v>
      </c>
      <c r="O230">
        <v>202690.73515004429</v>
      </c>
      <c r="P230">
        <v>201176.0647603226</v>
      </c>
      <c r="Q230">
        <v>199783.94169244831</v>
      </c>
    </row>
    <row r="231" spans="1:17" x14ac:dyDescent="0.2">
      <c r="A231" s="15"/>
      <c r="B231" s="15"/>
      <c r="C231" s="13" t="s">
        <v>21</v>
      </c>
      <c r="D231">
        <v>80836.999999998603</v>
      </c>
      <c r="E231">
        <v>92059.824314657002</v>
      </c>
      <c r="F231">
        <v>96519.861857831638</v>
      </c>
      <c r="G231">
        <v>105054.45466586181</v>
      </c>
      <c r="H231">
        <v>129162.9632550258</v>
      </c>
      <c r="I231">
        <v>184978.63122567401</v>
      </c>
      <c r="J231">
        <v>188734.29172888381</v>
      </c>
      <c r="K231">
        <v>186967.61800011841</v>
      </c>
      <c r="L231">
        <v>184985.36711829671</v>
      </c>
      <c r="M231">
        <v>183132.3446738887</v>
      </c>
      <c r="N231">
        <v>181444.97271720349</v>
      </c>
      <c r="O231">
        <v>179913.75991362671</v>
      </c>
      <c r="P231">
        <v>178519.2421505673</v>
      </c>
      <c r="Q231">
        <v>177241.44518394739</v>
      </c>
    </row>
    <row r="232" spans="1:17" x14ac:dyDescent="0.2">
      <c r="A232" s="15"/>
      <c r="B232" s="15"/>
      <c r="C232" s="13" t="s">
        <v>23</v>
      </c>
      <c r="D232">
        <v>183484.2623377828</v>
      </c>
      <c r="E232">
        <v>180899.84347436749</v>
      </c>
      <c r="F232">
        <v>184897.74885852731</v>
      </c>
      <c r="G232">
        <v>198992.07520688669</v>
      </c>
      <c r="H232">
        <v>235153.9794254443</v>
      </c>
      <c r="I232">
        <v>237518.92706266089</v>
      </c>
      <c r="J232">
        <v>236001.76062417761</v>
      </c>
      <c r="K232">
        <v>234532.4450323316</v>
      </c>
      <c r="L232">
        <v>233143.82337533179</v>
      </c>
      <c r="M232">
        <v>231832.46091930289</v>
      </c>
      <c r="N232">
        <v>230589.65382621859</v>
      </c>
      <c r="O232">
        <v>229405.91760260289</v>
      </c>
      <c r="P232">
        <v>228272.5824831207</v>
      </c>
      <c r="Q232">
        <v>227182.14848515371</v>
      </c>
    </row>
    <row r="233" spans="1:17" x14ac:dyDescent="0.2">
      <c r="A233" s="15"/>
      <c r="B233" s="15"/>
      <c r="C233" s="13" t="s">
        <v>24</v>
      </c>
      <c r="D233">
        <v>149552.49299999609</v>
      </c>
      <c r="E233">
        <v>165322.36888450669</v>
      </c>
      <c r="F233">
        <v>173375.23799527099</v>
      </c>
      <c r="G233">
        <v>183921.4172808537</v>
      </c>
      <c r="H233">
        <v>218403.38897681591</v>
      </c>
      <c r="I233">
        <v>236274.5588707689</v>
      </c>
      <c r="J233">
        <v>235110.6160793998</v>
      </c>
      <c r="K233">
        <v>233709.66517230091</v>
      </c>
      <c r="L233">
        <v>232329.2716849799</v>
      </c>
      <c r="M233">
        <v>231009.28780460751</v>
      </c>
      <c r="N233">
        <v>229754.63687171371</v>
      </c>
      <c r="O233">
        <v>228559.87676916819</v>
      </c>
      <c r="P233">
        <v>227417.33756526129</v>
      </c>
      <c r="Q233">
        <v>226319.5878127891</v>
      </c>
    </row>
    <row r="234" spans="1:17" x14ac:dyDescent="0.2">
      <c r="A234" s="15" t="s">
        <v>7</v>
      </c>
      <c r="B234" s="15" t="s">
        <v>84</v>
      </c>
      <c r="C234" s="13" t="s">
        <v>17</v>
      </c>
      <c r="D234">
        <v>198558.99999999459</v>
      </c>
      <c r="E234">
        <v>203097.18398888051</v>
      </c>
      <c r="F234">
        <v>207400.36167879149</v>
      </c>
      <c r="G234">
        <v>211429.51937742141</v>
      </c>
      <c r="H234">
        <v>215575.23348862989</v>
      </c>
      <c r="I234">
        <v>220216.37399552681</v>
      </c>
      <c r="J234">
        <v>225324.55353401651</v>
      </c>
      <c r="K234">
        <v>230867.43409936471</v>
      </c>
      <c r="L234">
        <v>236814.42620968161</v>
      </c>
      <c r="M234">
        <v>243140.248346231</v>
      </c>
      <c r="N234">
        <v>249825.1470708345</v>
      </c>
      <c r="O234">
        <v>256854.1179470382</v>
      </c>
      <c r="P234">
        <v>264215.97946011962</v>
      </c>
      <c r="Q234">
        <v>271902.54915824352</v>
      </c>
    </row>
    <row r="235" spans="1:17" x14ac:dyDescent="0.2">
      <c r="A235" s="15"/>
      <c r="B235" s="15"/>
      <c r="C235" s="13" t="s">
        <v>18</v>
      </c>
      <c r="D235">
        <v>154876.01999999909</v>
      </c>
      <c r="E235">
        <v>153440.9196704897</v>
      </c>
      <c r="F235">
        <v>152586.65208822349</v>
      </c>
      <c r="G235">
        <v>152252.4436852886</v>
      </c>
      <c r="H235">
        <v>152322.44505498221</v>
      </c>
      <c r="I235">
        <v>152641.50918939701</v>
      </c>
      <c r="J235">
        <v>153226.0338279006</v>
      </c>
      <c r="K235">
        <v>154099.94058342211</v>
      </c>
      <c r="L235">
        <v>155282.41338811029</v>
      </c>
      <c r="M235">
        <v>156787.38722447859</v>
      </c>
      <c r="N235">
        <v>158624.42072226759</v>
      </c>
      <c r="O235">
        <v>160799.73937629649</v>
      </c>
      <c r="P235">
        <v>163317.15643918459</v>
      </c>
      <c r="Q235">
        <v>166178.8140236187</v>
      </c>
    </row>
    <row r="236" spans="1:17" x14ac:dyDescent="0.2">
      <c r="A236" s="15"/>
      <c r="B236" s="15"/>
      <c r="C236" s="13" t="s">
        <v>19</v>
      </c>
      <c r="D236">
        <v>110222.50499999709</v>
      </c>
      <c r="E236">
        <v>119231.4368148965</v>
      </c>
      <c r="F236">
        <v>118711.68315970281</v>
      </c>
      <c r="G236">
        <v>116308.05765158869</v>
      </c>
      <c r="H236">
        <v>112706.4701322402</v>
      </c>
      <c r="I236">
        <v>109729.23385176811</v>
      </c>
      <c r="J236">
        <v>107608.1554497722</v>
      </c>
      <c r="K236">
        <v>106308.9504410432</v>
      </c>
      <c r="L236">
        <v>105729.03950879051</v>
      </c>
      <c r="M236">
        <v>105763.51895469771</v>
      </c>
      <c r="N236">
        <v>106323.0337645369</v>
      </c>
      <c r="O236">
        <v>107336.1203597608</v>
      </c>
      <c r="P236">
        <v>108747.09690211889</v>
      </c>
      <c r="Q236">
        <v>110513.1101639082</v>
      </c>
    </row>
    <row r="237" spans="1:17" x14ac:dyDescent="0.2">
      <c r="A237" s="15"/>
      <c r="B237" s="15"/>
      <c r="C237" s="13" t="s">
        <v>20</v>
      </c>
      <c r="D237">
        <v>95337.999999999069</v>
      </c>
      <c r="E237">
        <v>102305.5485767272</v>
      </c>
      <c r="F237">
        <v>109527.5927176343</v>
      </c>
      <c r="G237">
        <v>115849.76530991279</v>
      </c>
      <c r="H237">
        <v>112546.7692895837</v>
      </c>
      <c r="I237">
        <v>109638.5351413895</v>
      </c>
      <c r="J237">
        <v>107535.3721449234</v>
      </c>
      <c r="K237">
        <v>106235.71574877261</v>
      </c>
      <c r="L237">
        <v>105648.207847319</v>
      </c>
      <c r="M237">
        <v>105671.80372977159</v>
      </c>
      <c r="N237">
        <v>106218.4662382684</v>
      </c>
      <c r="O237">
        <v>107217.1662800475</v>
      </c>
      <c r="P237">
        <v>108612.3453993646</v>
      </c>
      <c r="Q237">
        <v>110361.16065000489</v>
      </c>
    </row>
    <row r="238" spans="1:17" x14ac:dyDescent="0.2">
      <c r="A238" s="15"/>
      <c r="B238" s="15"/>
      <c r="C238" s="13" t="s">
        <v>21</v>
      </c>
      <c r="D238">
        <v>74363.999999999534</v>
      </c>
      <c r="E238">
        <v>84186.538016869206</v>
      </c>
      <c r="F238">
        <v>90351.343482268669</v>
      </c>
      <c r="G238">
        <v>96558.134327119391</v>
      </c>
      <c r="H238">
        <v>96648.420001945502</v>
      </c>
      <c r="I238">
        <v>94052.566400035124</v>
      </c>
      <c r="J238">
        <v>91975.233179560164</v>
      </c>
      <c r="K238">
        <v>90588.417656179692</v>
      </c>
      <c r="L238">
        <v>89840.743275848159</v>
      </c>
      <c r="M238">
        <v>89647.497093623708</v>
      </c>
      <c r="N238">
        <v>89928.714025281821</v>
      </c>
      <c r="O238">
        <v>90618.019627347996</v>
      </c>
      <c r="P238">
        <v>91662.87517728073</v>
      </c>
      <c r="Q238">
        <v>93022.537110966674</v>
      </c>
    </row>
    <row r="239" spans="1:17" x14ac:dyDescent="0.2">
      <c r="A239" s="15"/>
      <c r="B239" s="15"/>
      <c r="C239" s="13" t="s">
        <v>23</v>
      </c>
      <c r="D239">
        <v>146763.9647750002</v>
      </c>
      <c r="E239">
        <v>145781.68719729091</v>
      </c>
      <c r="F239">
        <v>145321.78869225361</v>
      </c>
      <c r="G239">
        <v>145328.75115623529</v>
      </c>
      <c r="H239">
        <v>145692.19621480891</v>
      </c>
      <c r="I239">
        <v>146259.38542882079</v>
      </c>
      <c r="J239">
        <v>147048.03601447531</v>
      </c>
      <c r="K239">
        <v>148083.6986088749</v>
      </c>
      <c r="L239">
        <v>149387.4798652828</v>
      </c>
      <c r="M239">
        <v>150975.45115611859</v>
      </c>
      <c r="N239">
        <v>152859.43253844581</v>
      </c>
      <c r="O239">
        <v>155047.9589695032</v>
      </c>
      <c r="P239">
        <v>157547.1407418843</v>
      </c>
      <c r="Q239">
        <v>160361.35998867781</v>
      </c>
    </row>
    <row r="240" spans="1:17" x14ac:dyDescent="0.2">
      <c r="A240" s="15"/>
      <c r="B240" s="15"/>
      <c r="C240" s="13" t="s">
        <v>24</v>
      </c>
      <c r="D240">
        <v>125107.009999997</v>
      </c>
      <c r="E240">
        <v>137214.41904828261</v>
      </c>
      <c r="F240">
        <v>141480.79824124681</v>
      </c>
      <c r="G240">
        <v>143813.21660378901</v>
      </c>
      <c r="H240">
        <v>144546.1619078705</v>
      </c>
      <c r="I240">
        <v>145193.31188878961</v>
      </c>
      <c r="J240">
        <v>145955.92775916139</v>
      </c>
      <c r="K240">
        <v>146925.68709107561</v>
      </c>
      <c r="L240">
        <v>148147.18458028219</v>
      </c>
      <c r="M240">
        <v>149644.9773291731</v>
      </c>
      <c r="N240">
        <v>151434.0431130486</v>
      </c>
      <c r="O240">
        <v>153524.14196450601</v>
      </c>
      <c r="P240">
        <v>155921.87813484709</v>
      </c>
      <c r="Q240">
        <v>158631.82913623491</v>
      </c>
    </row>
    <row r="241" spans="1:17" x14ac:dyDescent="0.2">
      <c r="A241" s="15"/>
      <c r="B241" s="15" t="s">
        <v>15</v>
      </c>
      <c r="C241" s="13" t="s">
        <v>17</v>
      </c>
      <c r="D241">
        <v>198558.99999999459</v>
      </c>
      <c r="E241">
        <v>202847.5251311404</v>
      </c>
      <c r="F241">
        <v>206171.98731613101</v>
      </c>
      <c r="G241">
        <v>208421.5221476556</v>
      </c>
      <c r="H241">
        <v>210197.95293553089</v>
      </c>
      <c r="I241">
        <v>211703.64057787851</v>
      </c>
      <c r="J241">
        <v>213015.8638945643</v>
      </c>
      <c r="K241">
        <v>214569.3063626916</v>
      </c>
      <c r="L241">
        <v>216483.61276273461</v>
      </c>
      <c r="M241">
        <v>218683.68932775519</v>
      </c>
      <c r="N241">
        <v>221111.39339604299</v>
      </c>
      <c r="O241">
        <v>223722.5663654558</v>
      </c>
      <c r="P241">
        <v>226484.29508222849</v>
      </c>
      <c r="Q241">
        <v>229372.4478282796</v>
      </c>
    </row>
    <row r="242" spans="1:17" x14ac:dyDescent="0.2">
      <c r="A242" s="15"/>
      <c r="B242" s="15"/>
      <c r="C242" s="13" t="s">
        <v>18</v>
      </c>
      <c r="D242">
        <v>154876.01999999909</v>
      </c>
      <c r="E242">
        <v>166216.55996646339</v>
      </c>
      <c r="F242">
        <v>177539.04511156649</v>
      </c>
      <c r="G242">
        <v>188479.58200608351</v>
      </c>
      <c r="H242">
        <v>198471.04308044701</v>
      </c>
      <c r="I242">
        <v>207217.3469240405</v>
      </c>
      <c r="J242">
        <v>211132.99155842961</v>
      </c>
      <c r="K242">
        <v>212542.95379340529</v>
      </c>
      <c r="L242">
        <v>214312.64041066641</v>
      </c>
      <c r="M242">
        <v>216393.03019842031</v>
      </c>
      <c r="N242">
        <v>218720.76206421119</v>
      </c>
      <c r="O242">
        <v>221246.83975195061</v>
      </c>
      <c r="P242">
        <v>223934.40440561419</v>
      </c>
      <c r="Q242">
        <v>226756.31167675811</v>
      </c>
    </row>
    <row r="243" spans="1:17" x14ac:dyDescent="0.2">
      <c r="A243" s="15"/>
      <c r="B243" s="15"/>
      <c r="C243" s="13" t="s">
        <v>19</v>
      </c>
      <c r="D243">
        <v>110222.50499999709</v>
      </c>
      <c r="E243">
        <v>124888.9992853588</v>
      </c>
      <c r="F243">
        <v>135493.29185571731</v>
      </c>
      <c r="G243">
        <v>143686.17576101949</v>
      </c>
      <c r="H243">
        <v>149062.64877969949</v>
      </c>
      <c r="I243">
        <v>153676.50879826039</v>
      </c>
      <c r="J243">
        <v>153837.23119278951</v>
      </c>
      <c r="K243">
        <v>149760.89564664639</v>
      </c>
      <c r="L243">
        <v>146937.97339022779</v>
      </c>
      <c r="M243">
        <v>145239.45655831989</v>
      </c>
      <c r="N243">
        <v>144417.62249436881</v>
      </c>
      <c r="O243">
        <v>144264.5398244503</v>
      </c>
      <c r="P243">
        <v>144615.02078329629</v>
      </c>
      <c r="Q243">
        <v>145350.21203651</v>
      </c>
    </row>
    <row r="244" spans="1:17" x14ac:dyDescent="0.2">
      <c r="A244" s="15"/>
      <c r="B244" s="15"/>
      <c r="C244" s="13" t="s">
        <v>20</v>
      </c>
      <c r="D244">
        <v>95337.999999999069</v>
      </c>
      <c r="E244">
        <v>111556.3169645642</v>
      </c>
      <c r="F244">
        <v>129459.50867311</v>
      </c>
      <c r="G244">
        <v>142519.85385256889</v>
      </c>
      <c r="H244">
        <v>148098.38004701669</v>
      </c>
      <c r="I244">
        <v>152821.38616776461</v>
      </c>
      <c r="J244">
        <v>153489.5630574766</v>
      </c>
      <c r="K244">
        <v>149459.38219165031</v>
      </c>
      <c r="L244">
        <v>146619.54997395989</v>
      </c>
      <c r="M244">
        <v>144901.1940603634</v>
      </c>
      <c r="N244">
        <v>144061.02518395201</v>
      </c>
      <c r="O244">
        <v>143892.16253470851</v>
      </c>
      <c r="P244">
        <v>144229.88058037811</v>
      </c>
      <c r="Q244">
        <v>144953.53557826229</v>
      </c>
    </row>
    <row r="245" spans="1:17" x14ac:dyDescent="0.2">
      <c r="A245" s="15"/>
      <c r="B245" s="15"/>
      <c r="C245" s="13" t="s">
        <v>21</v>
      </c>
      <c r="D245">
        <v>74363.999999999534</v>
      </c>
      <c r="E245">
        <v>92268.979977763462</v>
      </c>
      <c r="F245">
        <v>107892.3343100955</v>
      </c>
      <c r="G245">
        <v>122976.9275842443</v>
      </c>
      <c r="H245">
        <v>129638.0103169576</v>
      </c>
      <c r="I245">
        <v>134292.63956073319</v>
      </c>
      <c r="J245">
        <v>137228.1877916104</v>
      </c>
      <c r="K245">
        <v>134722.97543327519</v>
      </c>
      <c r="L245">
        <v>131784.57243989801</v>
      </c>
      <c r="M245">
        <v>129826.61336559959</v>
      </c>
      <c r="N245">
        <v>128733.8675160393</v>
      </c>
      <c r="O245">
        <v>128313.28650655541</v>
      </c>
      <c r="P245">
        <v>128403.53421856419</v>
      </c>
      <c r="Q245">
        <v>128880.3021326786</v>
      </c>
    </row>
    <row r="246" spans="1:17" x14ac:dyDescent="0.2">
      <c r="A246" s="15"/>
      <c r="B246" s="15"/>
      <c r="C246" s="13" t="s">
        <v>23</v>
      </c>
      <c r="D246">
        <v>146182.42659373881</v>
      </c>
      <c r="E246">
        <v>157985.30434318489</v>
      </c>
      <c r="F246">
        <v>170322.72078908439</v>
      </c>
      <c r="G246">
        <v>182941.55346892681</v>
      </c>
      <c r="H246">
        <v>195321.35226996979</v>
      </c>
      <c r="I246">
        <v>206622.2277787342</v>
      </c>
      <c r="J246">
        <v>211131.53218313339</v>
      </c>
      <c r="K246">
        <v>212542.9518616288</v>
      </c>
      <c r="L246">
        <v>214312.64040810929</v>
      </c>
      <c r="M246">
        <v>216393.03019841699</v>
      </c>
      <c r="N246">
        <v>218720.76206421119</v>
      </c>
      <c r="O246">
        <v>221246.83975195061</v>
      </c>
      <c r="P246">
        <v>223934.40440561419</v>
      </c>
      <c r="Q246">
        <v>226756.31167675811</v>
      </c>
    </row>
    <row r="247" spans="1:17" x14ac:dyDescent="0.2">
      <c r="A247" s="15"/>
      <c r="B247" s="15"/>
      <c r="C247" s="13" t="s">
        <v>24</v>
      </c>
      <c r="D247">
        <v>125107.009999997</v>
      </c>
      <c r="E247">
        <v>144049.44151869221</v>
      </c>
      <c r="F247">
        <v>161347.48779377411</v>
      </c>
      <c r="G247">
        <v>177209.91259995461</v>
      </c>
      <c r="H247">
        <v>190354.8593541031</v>
      </c>
      <c r="I247">
        <v>202314.92666262979</v>
      </c>
      <c r="J247">
        <v>209216.88641875729</v>
      </c>
      <c r="K247">
        <v>210785.3455876938</v>
      </c>
      <c r="L247">
        <v>212503.2940946306</v>
      </c>
      <c r="M247">
        <v>214501.53485860859</v>
      </c>
      <c r="N247">
        <v>216748.0738119522</v>
      </c>
      <c r="O247">
        <v>219200.81032658089</v>
      </c>
      <c r="P247">
        <v>221819.28577919499</v>
      </c>
      <c r="Q247">
        <v>224576.8866335536</v>
      </c>
    </row>
    <row r="248" spans="1:17" x14ac:dyDescent="0.2">
      <c r="A248" s="15"/>
      <c r="B248" s="15" t="s">
        <v>16</v>
      </c>
      <c r="C248" s="13" t="s">
        <v>17</v>
      </c>
      <c r="D248">
        <v>198558.99999999459</v>
      </c>
      <c r="E248">
        <v>203458.9463422627</v>
      </c>
      <c r="F248">
        <v>208300.22754994221</v>
      </c>
      <c r="G248">
        <v>211914.17620211939</v>
      </c>
      <c r="H248">
        <v>213377.9068014246</v>
      </c>
      <c r="I248">
        <v>213000.57806216599</v>
      </c>
      <c r="J248">
        <v>213047.3987145618</v>
      </c>
      <c r="K248">
        <v>213441.0539075144</v>
      </c>
      <c r="L248">
        <v>214081.23158778431</v>
      </c>
      <c r="M248">
        <v>214897.23655016939</v>
      </c>
      <c r="N248">
        <v>215838.57607162159</v>
      </c>
      <c r="O248">
        <v>216869.80045520171</v>
      </c>
      <c r="P248">
        <v>217966.2575312643</v>
      </c>
      <c r="Q248">
        <v>219110.8828309963</v>
      </c>
    </row>
    <row r="249" spans="1:17" x14ac:dyDescent="0.2">
      <c r="A249" s="15"/>
      <c r="B249" s="15"/>
      <c r="C249" s="13" t="s">
        <v>18</v>
      </c>
      <c r="D249">
        <v>154876.01999999909</v>
      </c>
      <c r="E249">
        <v>161386.63386705989</v>
      </c>
      <c r="F249">
        <v>173698.1835680606</v>
      </c>
      <c r="G249">
        <v>191955.21940132571</v>
      </c>
      <c r="H249">
        <v>211510.84021604259</v>
      </c>
      <c r="I249">
        <v>211760.73389584929</v>
      </c>
      <c r="J249">
        <v>211645.55135614079</v>
      </c>
      <c r="K249">
        <v>211913.4634433825</v>
      </c>
      <c r="L249">
        <v>212460.9433131649</v>
      </c>
      <c r="M249">
        <v>213208.59523176291</v>
      </c>
      <c r="N249">
        <v>214098.90043798351</v>
      </c>
      <c r="O249">
        <v>215091.19354790021</v>
      </c>
      <c r="P249">
        <v>216157.1038421249</v>
      </c>
      <c r="Q249">
        <v>217276.96195598441</v>
      </c>
    </row>
    <row r="250" spans="1:17" x14ac:dyDescent="0.2">
      <c r="A250" s="15"/>
      <c r="B250" s="15"/>
      <c r="C250" s="13" t="s">
        <v>19</v>
      </c>
      <c r="D250">
        <v>110222.50499999709</v>
      </c>
      <c r="E250">
        <v>120484.0353104005</v>
      </c>
      <c r="F250">
        <v>132661.82278448349</v>
      </c>
      <c r="G250">
        <v>150372.6624927324</v>
      </c>
      <c r="H250">
        <v>179957.12372507129</v>
      </c>
      <c r="I250">
        <v>175954.55783448671</v>
      </c>
      <c r="J250">
        <v>170565.70721998849</v>
      </c>
      <c r="K250">
        <v>166906.9312818968</v>
      </c>
      <c r="L250">
        <v>164583.47173062371</v>
      </c>
      <c r="M250">
        <v>163224.57126747139</v>
      </c>
      <c r="N250">
        <v>162546.75591402451</v>
      </c>
      <c r="O250">
        <v>162345.50541454571</v>
      </c>
      <c r="P250">
        <v>162476.84932462749</v>
      </c>
      <c r="Q250">
        <v>162840.51160437401</v>
      </c>
    </row>
    <row r="251" spans="1:17" x14ac:dyDescent="0.2">
      <c r="A251" s="15"/>
      <c r="B251" s="15"/>
      <c r="C251" s="13" t="s">
        <v>20</v>
      </c>
      <c r="D251">
        <v>95337.999999999069</v>
      </c>
      <c r="E251">
        <v>94574.734106391654</v>
      </c>
      <c r="F251">
        <v>109604.93029697541</v>
      </c>
      <c r="G251">
        <v>137230.13441418979</v>
      </c>
      <c r="H251">
        <v>177716.5880859434</v>
      </c>
      <c r="I251">
        <v>175695.91751463909</v>
      </c>
      <c r="J251">
        <v>170357.93285722961</v>
      </c>
      <c r="K251">
        <v>166700.98154629601</v>
      </c>
      <c r="L251">
        <v>164369.8946106449</v>
      </c>
      <c r="M251">
        <v>163002.52416308751</v>
      </c>
      <c r="N251">
        <v>162317.50052336251</v>
      </c>
      <c r="O251">
        <v>162110.5071581947</v>
      </c>
      <c r="P251">
        <v>162237.3095307191</v>
      </c>
      <c r="Q251">
        <v>162597.31852677779</v>
      </c>
    </row>
    <row r="252" spans="1:17" x14ac:dyDescent="0.2">
      <c r="A252" s="15"/>
      <c r="B252" s="15"/>
      <c r="C252" s="13" t="s">
        <v>21</v>
      </c>
      <c r="D252">
        <v>74363.999999999534</v>
      </c>
      <c r="E252">
        <v>86175.789766332644</v>
      </c>
      <c r="F252">
        <v>94972.629435657218</v>
      </c>
      <c r="G252">
        <v>115262.28985648751</v>
      </c>
      <c r="H252">
        <v>146273.69874712799</v>
      </c>
      <c r="I252">
        <v>164710.87364201911</v>
      </c>
      <c r="J252">
        <v>160742.30521999119</v>
      </c>
      <c r="K252">
        <v>156728.4120953735</v>
      </c>
      <c r="L252">
        <v>154025.59467690831</v>
      </c>
      <c r="M252">
        <v>152361.78998413921</v>
      </c>
      <c r="N252">
        <v>151445.62962461909</v>
      </c>
      <c r="O252">
        <v>151056.14465457981</v>
      </c>
      <c r="P252">
        <v>151035.0501541931</v>
      </c>
      <c r="Q252">
        <v>151271.26049790659</v>
      </c>
    </row>
    <row r="253" spans="1:17" x14ac:dyDescent="0.2">
      <c r="A253" s="15"/>
      <c r="B253" s="15"/>
      <c r="C253" s="13" t="s">
        <v>23</v>
      </c>
      <c r="D253">
        <v>145811.41313500991</v>
      </c>
      <c r="E253">
        <v>152215.2830979767</v>
      </c>
      <c r="F253">
        <v>164948.88851265801</v>
      </c>
      <c r="G253">
        <v>185875.61210335349</v>
      </c>
      <c r="H253">
        <v>211424.2558893516</v>
      </c>
      <c r="I253">
        <v>211760.61928409341</v>
      </c>
      <c r="J253">
        <v>211645.55120442921</v>
      </c>
      <c r="K253">
        <v>211913.46344318171</v>
      </c>
      <c r="L253">
        <v>212460.94331316461</v>
      </c>
      <c r="M253">
        <v>213208.59523176291</v>
      </c>
      <c r="N253">
        <v>214098.90043798351</v>
      </c>
      <c r="O253">
        <v>215091.19354790021</v>
      </c>
      <c r="P253">
        <v>216157.1038421249</v>
      </c>
      <c r="Q253">
        <v>217276.96195598441</v>
      </c>
    </row>
    <row r="254" spans="1:17" x14ac:dyDescent="0.2">
      <c r="A254" s="15"/>
      <c r="B254" s="15"/>
      <c r="C254" s="13" t="s">
        <v>24</v>
      </c>
      <c r="D254">
        <v>125107.009999997</v>
      </c>
      <c r="E254">
        <v>136093.32859279899</v>
      </c>
      <c r="F254">
        <v>150854.01480587851</v>
      </c>
      <c r="G254">
        <v>172323.6828223303</v>
      </c>
      <c r="H254">
        <v>207565.8956575153</v>
      </c>
      <c r="I254">
        <v>210448.07455886889</v>
      </c>
      <c r="J254">
        <v>210419.14721383189</v>
      </c>
      <c r="K254">
        <v>210643.84282960839</v>
      </c>
      <c r="L254">
        <v>211129.94506451409</v>
      </c>
      <c r="M254">
        <v>211822.99093244219</v>
      </c>
      <c r="N254">
        <v>212669.6329948713</v>
      </c>
      <c r="O254">
        <v>213627.82773900629</v>
      </c>
      <c r="P254">
        <v>214666.87652197771</v>
      </c>
      <c r="Q254">
        <v>215765.05883992551</v>
      </c>
    </row>
    <row r="255" spans="1:17" x14ac:dyDescent="0.2">
      <c r="A255" s="15" t="s">
        <v>8</v>
      </c>
      <c r="B255" s="15" t="s">
        <v>84</v>
      </c>
      <c r="C255" s="13" t="s">
        <v>17</v>
      </c>
      <c r="D255">
        <v>458323.99999999668</v>
      </c>
      <c r="E255">
        <v>469355.29744603462</v>
      </c>
      <c r="F255">
        <v>479626.62793314521</v>
      </c>
      <c r="G255">
        <v>489077.16053971229</v>
      </c>
      <c r="H255">
        <v>497681.42731409718</v>
      </c>
      <c r="I255">
        <v>505414.93166111858</v>
      </c>
      <c r="J255">
        <v>512719.71362189308</v>
      </c>
      <c r="K255">
        <v>520484.40277733159</v>
      </c>
      <c r="L255">
        <v>528695.28073768341</v>
      </c>
      <c r="M255">
        <v>537296.70245977305</v>
      </c>
      <c r="N255">
        <v>546233.99583587563</v>
      </c>
      <c r="O255">
        <v>555458.82011355646</v>
      </c>
      <c r="P255">
        <v>564930.28239386738</v>
      </c>
      <c r="Q255">
        <v>574614.34419193864</v>
      </c>
    </row>
    <row r="256" spans="1:17" x14ac:dyDescent="0.2">
      <c r="A256" s="15"/>
      <c r="B256" s="15"/>
      <c r="C256" s="13" t="s">
        <v>18</v>
      </c>
      <c r="D256">
        <v>407450.03600000031</v>
      </c>
      <c r="E256">
        <v>402499.35292169539</v>
      </c>
      <c r="F256">
        <v>400391.78246567561</v>
      </c>
      <c r="G256">
        <v>400635.31134269008</v>
      </c>
      <c r="H256">
        <v>402767.45504349249</v>
      </c>
      <c r="I256">
        <v>406364.72095394041</v>
      </c>
      <c r="J256">
        <v>411067.62352285598</v>
      </c>
      <c r="K256">
        <v>416372.04139502521</v>
      </c>
      <c r="L256">
        <v>422209.12430759292</v>
      </c>
      <c r="M256">
        <v>428564.96439638583</v>
      </c>
      <c r="N256">
        <v>435421.40419586038</v>
      </c>
      <c r="O256">
        <v>442754.21104294102</v>
      </c>
      <c r="P256">
        <v>450534.83153415541</v>
      </c>
      <c r="Q256">
        <v>458732.45333260839</v>
      </c>
    </row>
    <row r="257" spans="1:17" x14ac:dyDescent="0.2">
      <c r="A257" s="15"/>
      <c r="B257" s="15"/>
      <c r="C257" s="13" t="s">
        <v>19</v>
      </c>
      <c r="D257">
        <v>260188.25899999749</v>
      </c>
      <c r="E257">
        <v>301002.62042524532</v>
      </c>
      <c r="F257">
        <v>310240.42345647822</v>
      </c>
      <c r="G257">
        <v>310629.82390813681</v>
      </c>
      <c r="H257">
        <v>309700.58248992561</v>
      </c>
      <c r="I257">
        <v>311021.26448233589</v>
      </c>
      <c r="J257">
        <v>310178.97828405967</v>
      </c>
      <c r="K257">
        <v>309892.55271269311</v>
      </c>
      <c r="L257">
        <v>310742.35870598839</v>
      </c>
      <c r="M257">
        <v>312718.7573513579</v>
      </c>
      <c r="N257">
        <v>315690.62812711979</v>
      </c>
      <c r="O257">
        <v>319508.75713728991</v>
      </c>
      <c r="P257">
        <v>324037.0617851417</v>
      </c>
      <c r="Q257">
        <v>329159.69206786022</v>
      </c>
    </row>
    <row r="258" spans="1:17" x14ac:dyDescent="0.2">
      <c r="A258" s="15"/>
      <c r="B258" s="15"/>
      <c r="C258" s="13" t="s">
        <v>20</v>
      </c>
      <c r="D258">
        <v>211100.99999999951</v>
      </c>
      <c r="E258">
        <v>230925.96013987201</v>
      </c>
      <c r="F258">
        <v>250485.6999723831</v>
      </c>
      <c r="G258">
        <v>269724.5770951244</v>
      </c>
      <c r="H258">
        <v>288619.67806424602</v>
      </c>
      <c r="I258">
        <v>307155.87019613548</v>
      </c>
      <c r="J258">
        <v>309615.57990519912</v>
      </c>
      <c r="K258">
        <v>309444.79751684709</v>
      </c>
      <c r="L258">
        <v>310314.17441727541</v>
      </c>
      <c r="M258">
        <v>312276.84108814452</v>
      </c>
      <c r="N258">
        <v>315223.20285227022</v>
      </c>
      <c r="O258">
        <v>319011.55949964712</v>
      </c>
      <c r="P258">
        <v>323508.53166141908</v>
      </c>
      <c r="Q258">
        <v>328599.29248408909</v>
      </c>
    </row>
    <row r="259" spans="1:17" x14ac:dyDescent="0.2">
      <c r="A259" s="15"/>
      <c r="B259" s="15"/>
      <c r="C259" s="13" t="s">
        <v>21</v>
      </c>
      <c r="D259">
        <v>164659</v>
      </c>
      <c r="E259">
        <v>190029.79828148821</v>
      </c>
      <c r="F259">
        <v>207113.16056618199</v>
      </c>
      <c r="G259">
        <v>223695.83249855891</v>
      </c>
      <c r="H259">
        <v>239985.05606240791</v>
      </c>
      <c r="I259">
        <v>255972.17345500621</v>
      </c>
      <c r="J259">
        <v>264645.67351881979</v>
      </c>
      <c r="K259">
        <v>264665.0930924284</v>
      </c>
      <c r="L259">
        <v>265028.42423888581</v>
      </c>
      <c r="M259">
        <v>266313.65817102342</v>
      </c>
      <c r="N259">
        <v>268484.21872498328</v>
      </c>
      <c r="O259">
        <v>271426.72115799412</v>
      </c>
      <c r="P259">
        <v>275022.87367078877</v>
      </c>
      <c r="Q259">
        <v>279167.49933020672</v>
      </c>
    </row>
    <row r="260" spans="1:17" x14ac:dyDescent="0.2">
      <c r="A260" s="15"/>
      <c r="B260" s="15"/>
      <c r="C260" s="13" t="s">
        <v>23</v>
      </c>
      <c r="D260">
        <v>381139.2651760013</v>
      </c>
      <c r="E260">
        <v>379070.54454456759</v>
      </c>
      <c r="F260">
        <v>379553.71425168071</v>
      </c>
      <c r="G260">
        <v>382050.78931387002</v>
      </c>
      <c r="H260">
        <v>386110.84815648408</v>
      </c>
      <c r="I260">
        <v>391344.44770325959</v>
      </c>
      <c r="J260">
        <v>397432.73314469872</v>
      </c>
      <c r="K260">
        <v>403904.18645581492</v>
      </c>
      <c r="L260">
        <v>410714.92645186838</v>
      </c>
      <c r="M260">
        <v>417874.88226649421</v>
      </c>
      <c r="N260">
        <v>425388.48881095252</v>
      </c>
      <c r="O260">
        <v>433252.52470001811</v>
      </c>
      <c r="P260">
        <v>441457.61079953122</v>
      </c>
      <c r="Q260">
        <v>449990.13635497121</v>
      </c>
    </row>
    <row r="261" spans="1:17" x14ac:dyDescent="0.2">
      <c r="A261" s="15"/>
      <c r="B261" s="15"/>
      <c r="C261" s="13" t="s">
        <v>24</v>
      </c>
      <c r="D261">
        <v>309275.51799999812</v>
      </c>
      <c r="E261">
        <v>347515.57008436439</v>
      </c>
      <c r="F261">
        <v>362763.50887266733</v>
      </c>
      <c r="G261">
        <v>370841.21468282258</v>
      </c>
      <c r="H261">
        <v>377719.80246559897</v>
      </c>
      <c r="I261">
        <v>386727.57665266359</v>
      </c>
      <c r="J261">
        <v>393364.04481472832</v>
      </c>
      <c r="K261">
        <v>399853.99603114149</v>
      </c>
      <c r="L261">
        <v>406568.79251054552</v>
      </c>
      <c r="M261">
        <v>413592.89879614633</v>
      </c>
      <c r="N261">
        <v>420957.91053750069</v>
      </c>
      <c r="O261">
        <v>428670.81845240679</v>
      </c>
      <c r="P261">
        <v>436726.22993140842</v>
      </c>
      <c r="Q261">
        <v>445112.12444968498</v>
      </c>
    </row>
    <row r="262" spans="1:17" x14ac:dyDescent="0.2">
      <c r="A262" s="15"/>
      <c r="B262" s="15" t="s">
        <v>15</v>
      </c>
      <c r="C262" s="13" t="s">
        <v>17</v>
      </c>
      <c r="D262">
        <v>458323.99999999668</v>
      </c>
      <c r="E262">
        <v>468145.56385988923</v>
      </c>
      <c r="F262">
        <v>474657.59788337012</v>
      </c>
      <c r="G262">
        <v>478857.99071730959</v>
      </c>
      <c r="H262">
        <v>482754.07803359767</v>
      </c>
      <c r="I262">
        <v>486795.28764553001</v>
      </c>
      <c r="J262">
        <v>490942.23429640452</v>
      </c>
      <c r="K262">
        <v>495832.62411926239</v>
      </c>
      <c r="L262">
        <v>501687.56521417311</v>
      </c>
      <c r="M262">
        <v>508333.87421819742</v>
      </c>
      <c r="N262">
        <v>515638.43855004548</v>
      </c>
      <c r="O262">
        <v>523498.73019068502</v>
      </c>
      <c r="P262">
        <v>531836.19287728053</v>
      </c>
      <c r="Q262">
        <v>540591.01455386577</v>
      </c>
    </row>
    <row r="263" spans="1:17" x14ac:dyDescent="0.2">
      <c r="A263" s="15"/>
      <c r="B263" s="15"/>
      <c r="C263" s="13" t="s">
        <v>18</v>
      </c>
      <c r="D263">
        <v>407450.03600000031</v>
      </c>
      <c r="E263">
        <v>416138.47333731537</v>
      </c>
      <c r="F263">
        <v>429001.6781460474</v>
      </c>
      <c r="G263">
        <v>444079.17756353348</v>
      </c>
      <c r="H263">
        <v>459920.4092169184</v>
      </c>
      <c r="I263">
        <v>476582.44026367308</v>
      </c>
      <c r="J263">
        <v>486130.59937770531</v>
      </c>
      <c r="K263">
        <v>490624.7509995476</v>
      </c>
      <c r="L263">
        <v>496084.91104222869</v>
      </c>
      <c r="M263">
        <v>502392.93519588222</v>
      </c>
      <c r="N263">
        <v>509403.55358244991</v>
      </c>
      <c r="O263">
        <v>517003.84416905948</v>
      </c>
      <c r="P263">
        <v>525106.93478143215</v>
      </c>
      <c r="Q263">
        <v>533646.52455947665</v>
      </c>
    </row>
    <row r="264" spans="1:17" x14ac:dyDescent="0.2">
      <c r="A264" s="15"/>
      <c r="B264" s="15"/>
      <c r="C264" s="13" t="s">
        <v>19</v>
      </c>
      <c r="D264">
        <v>260188.25899999749</v>
      </c>
      <c r="E264">
        <v>312895.39767753793</v>
      </c>
      <c r="F264">
        <v>330523.47047031007</v>
      </c>
      <c r="G264">
        <v>337053.39482841041</v>
      </c>
      <c r="H264">
        <v>338110.79373197473</v>
      </c>
      <c r="I264">
        <v>339767.73679131432</v>
      </c>
      <c r="J264">
        <v>337190.73651748971</v>
      </c>
      <c r="K264">
        <v>326968.01955397928</v>
      </c>
      <c r="L264">
        <v>319804.33222023112</v>
      </c>
      <c r="M264">
        <v>315320.61458524899</v>
      </c>
      <c r="N264">
        <v>312962.32856956212</v>
      </c>
      <c r="O264">
        <v>312279.04023083521</v>
      </c>
      <c r="P264">
        <v>312916.46763028932</v>
      </c>
      <c r="Q264">
        <v>314602.06631719758</v>
      </c>
    </row>
    <row r="265" spans="1:17" x14ac:dyDescent="0.2">
      <c r="A265" s="15"/>
      <c r="B265" s="15"/>
      <c r="C265" s="13" t="s">
        <v>20</v>
      </c>
      <c r="D265">
        <v>211100.99999999951</v>
      </c>
      <c r="E265">
        <v>269872.12963578658</v>
      </c>
      <c r="F265">
        <v>314902.67944456969</v>
      </c>
      <c r="G265">
        <v>334729.75555540528</v>
      </c>
      <c r="H265">
        <v>336272.41747383442</v>
      </c>
      <c r="I265">
        <v>338039.19798164972</v>
      </c>
      <c r="J265">
        <v>336348.74493849411</v>
      </c>
      <c r="K265">
        <v>326213.34080186608</v>
      </c>
      <c r="L265">
        <v>318990.58775516477</v>
      </c>
      <c r="M265">
        <v>314447.6940689527</v>
      </c>
      <c r="N265">
        <v>312035.71853311593</v>
      </c>
      <c r="O265">
        <v>311304.52475480229</v>
      </c>
      <c r="P265">
        <v>311898.99795455602</v>
      </c>
      <c r="Q265">
        <v>313545.18831034942</v>
      </c>
    </row>
    <row r="266" spans="1:17" x14ac:dyDescent="0.2">
      <c r="A266" s="15"/>
      <c r="B266" s="15"/>
      <c r="C266" s="13" t="s">
        <v>21</v>
      </c>
      <c r="D266">
        <v>164659</v>
      </c>
      <c r="E266">
        <v>217362.6472852139</v>
      </c>
      <c r="F266">
        <v>263145.95018335403</v>
      </c>
      <c r="G266">
        <v>293303.4160752336</v>
      </c>
      <c r="H266">
        <v>298638.67732913041</v>
      </c>
      <c r="I266">
        <v>300225.10781119741</v>
      </c>
      <c r="J266">
        <v>301612.67128381057</v>
      </c>
      <c r="K266">
        <v>294566.92115261301</v>
      </c>
      <c r="L266">
        <v>287112.42050845409</v>
      </c>
      <c r="M266">
        <v>282042.19497784768</v>
      </c>
      <c r="N266">
        <v>279056.38157027907</v>
      </c>
      <c r="O266">
        <v>277729.55027705652</v>
      </c>
      <c r="P266">
        <v>277712.21501893707</v>
      </c>
      <c r="Q266">
        <v>278730.87058195903</v>
      </c>
    </row>
    <row r="267" spans="1:17" x14ac:dyDescent="0.2">
      <c r="A267" s="15"/>
      <c r="B267" s="15"/>
      <c r="C267" s="13" t="s">
        <v>23</v>
      </c>
      <c r="D267">
        <v>380825.19536989508</v>
      </c>
      <c r="E267">
        <v>396845.23371318681</v>
      </c>
      <c r="F267">
        <v>415648.56961107958</v>
      </c>
      <c r="G267">
        <v>435672.12927509309</v>
      </c>
      <c r="H267">
        <v>455705.36745450122</v>
      </c>
      <c r="I267">
        <v>475699.23874259851</v>
      </c>
      <c r="J267">
        <v>486128.28622121218</v>
      </c>
      <c r="K267">
        <v>490624.74793762021</v>
      </c>
      <c r="L267">
        <v>496084.91103817557</v>
      </c>
      <c r="M267">
        <v>502392.93519587681</v>
      </c>
      <c r="N267">
        <v>509403.55358244991</v>
      </c>
      <c r="O267">
        <v>517003.84416905948</v>
      </c>
      <c r="P267">
        <v>525106.93478143215</v>
      </c>
      <c r="Q267">
        <v>533646.52455947665</v>
      </c>
    </row>
    <row r="268" spans="1:17" x14ac:dyDescent="0.2">
      <c r="A268" s="15"/>
      <c r="B268" s="15"/>
      <c r="C268" s="13" t="s">
        <v>24</v>
      </c>
      <c r="D268">
        <v>309275.51799999812</v>
      </c>
      <c r="E268">
        <v>366571.54161049903</v>
      </c>
      <c r="F268">
        <v>400119.36837124341</v>
      </c>
      <c r="G268">
        <v>426382.83279727102</v>
      </c>
      <c r="H268">
        <v>447332.168568514</v>
      </c>
      <c r="I268">
        <v>467483.74265937292</v>
      </c>
      <c r="J268">
        <v>481854.0914792103</v>
      </c>
      <c r="K268">
        <v>486308.60923346638</v>
      </c>
      <c r="L268">
        <v>491485.04614507972</v>
      </c>
      <c r="M268">
        <v>497515.22727667098</v>
      </c>
      <c r="N268">
        <v>504273.83640914352</v>
      </c>
      <c r="O268">
        <v>511648.42961267318</v>
      </c>
      <c r="P268">
        <v>519547.08687133499</v>
      </c>
      <c r="Q268">
        <v>527899.03803596366</v>
      </c>
    </row>
    <row r="269" spans="1:17" x14ac:dyDescent="0.2">
      <c r="A269" s="15"/>
      <c r="B269" s="15" t="s">
        <v>16</v>
      </c>
      <c r="C269" s="13" t="s">
        <v>17</v>
      </c>
      <c r="D269">
        <v>458323.99999999668</v>
      </c>
      <c r="E269">
        <v>470173.4264582796</v>
      </c>
      <c r="F269">
        <v>481123.65526691632</v>
      </c>
      <c r="G269">
        <v>488460.87085174909</v>
      </c>
      <c r="H269">
        <v>491097.65386745712</v>
      </c>
      <c r="I269">
        <v>490485.21085512982</v>
      </c>
      <c r="J269">
        <v>490797.00954119908</v>
      </c>
      <c r="K269">
        <v>491848.17612191901</v>
      </c>
      <c r="L269">
        <v>493425.61568123981</v>
      </c>
      <c r="M269">
        <v>495378.41306202853</v>
      </c>
      <c r="N269">
        <v>497598.95816871809</v>
      </c>
      <c r="O269">
        <v>500011.82457523327</v>
      </c>
      <c r="P269">
        <v>502564.63424485427</v>
      </c>
      <c r="Q269">
        <v>505221.17903661728</v>
      </c>
    </row>
    <row r="270" spans="1:17" x14ac:dyDescent="0.2">
      <c r="A270" s="15"/>
      <c r="B270" s="15"/>
      <c r="C270" s="13" t="s">
        <v>18</v>
      </c>
      <c r="D270">
        <v>407450.03600000031</v>
      </c>
      <c r="E270">
        <v>409893.63473157858</v>
      </c>
      <c r="F270">
        <v>424228.76735468698</v>
      </c>
      <c r="G270">
        <v>452455.74962484348</v>
      </c>
      <c r="H270">
        <v>487066.29795178369</v>
      </c>
      <c r="I270">
        <v>487532.38005155831</v>
      </c>
      <c r="J270">
        <v>487494.99919945939</v>
      </c>
      <c r="K270">
        <v>488276.26804610941</v>
      </c>
      <c r="L270">
        <v>489654.49997984548</v>
      </c>
      <c r="M270">
        <v>491460.04370221018</v>
      </c>
      <c r="N270">
        <v>493570.21842787991</v>
      </c>
      <c r="O270">
        <v>495898.44620209257</v>
      </c>
      <c r="P270">
        <v>498384.41492560302</v>
      </c>
      <c r="Q270">
        <v>500986.3669996002</v>
      </c>
    </row>
    <row r="271" spans="1:17" x14ac:dyDescent="0.2">
      <c r="A271" s="15"/>
      <c r="B271" s="15"/>
      <c r="C271" s="13" t="s">
        <v>19</v>
      </c>
      <c r="D271">
        <v>260188.25899999749</v>
      </c>
      <c r="E271">
        <v>302417.41663913318</v>
      </c>
      <c r="F271">
        <v>332115.79647346778</v>
      </c>
      <c r="G271">
        <v>363315.81904117757</v>
      </c>
      <c r="H271">
        <v>411542.01498915732</v>
      </c>
      <c r="I271">
        <v>401980.66783554677</v>
      </c>
      <c r="J271">
        <v>390606.45144448383</v>
      </c>
      <c r="K271">
        <v>382960.51648842101</v>
      </c>
      <c r="L271">
        <v>378172.06871942972</v>
      </c>
      <c r="M271">
        <v>375441.9889801137</v>
      </c>
      <c r="N271">
        <v>374162.90126638633</v>
      </c>
      <c r="O271">
        <v>373897.97727896099</v>
      </c>
      <c r="P271">
        <v>374340.33272458147</v>
      </c>
      <c r="Q271">
        <v>375276.54471213248</v>
      </c>
    </row>
    <row r="272" spans="1:17" x14ac:dyDescent="0.2">
      <c r="A272" s="15"/>
      <c r="B272" s="15"/>
      <c r="C272" s="13" t="s">
        <v>20</v>
      </c>
      <c r="D272">
        <v>211100.99999999951</v>
      </c>
      <c r="E272">
        <v>216222.12951350951</v>
      </c>
      <c r="F272">
        <v>263720.41877839313</v>
      </c>
      <c r="G272">
        <v>331436.10795135848</v>
      </c>
      <c r="H272">
        <v>407327.85264960642</v>
      </c>
      <c r="I272">
        <v>401372.60063119209</v>
      </c>
      <c r="J272">
        <v>390115.84345092979</v>
      </c>
      <c r="K272">
        <v>382477.57456308691</v>
      </c>
      <c r="L272">
        <v>377673.94145558681</v>
      </c>
      <c r="M272">
        <v>374926.01529396052</v>
      </c>
      <c r="N272">
        <v>373631.48762315197</v>
      </c>
      <c r="O272">
        <v>373354.14924391248</v>
      </c>
      <c r="P272">
        <v>373786.61223267898</v>
      </c>
      <c r="Q272">
        <v>374714.80597225518</v>
      </c>
    </row>
    <row r="273" spans="1:17" x14ac:dyDescent="0.2">
      <c r="A273" s="15"/>
      <c r="B273" s="15"/>
      <c r="C273" s="13" t="s">
        <v>21</v>
      </c>
      <c r="D273">
        <v>164659</v>
      </c>
      <c r="E273">
        <v>193069.57567665121</v>
      </c>
      <c r="F273">
        <v>223905.0277375021</v>
      </c>
      <c r="G273">
        <v>279278.05180253269</v>
      </c>
      <c r="H273">
        <v>344019.57376324252</v>
      </c>
      <c r="I273">
        <v>376568.98685859801</v>
      </c>
      <c r="J273">
        <v>367727.35455439118</v>
      </c>
      <c r="K273">
        <v>359287.93825050478</v>
      </c>
      <c r="L273">
        <v>353678.37248679198</v>
      </c>
      <c r="M273">
        <v>350287.6579809477</v>
      </c>
      <c r="N273">
        <v>348489.9646889093</v>
      </c>
      <c r="O273">
        <v>347813.08083663252</v>
      </c>
      <c r="P273">
        <v>347919.51196766691</v>
      </c>
      <c r="Q273">
        <v>348572.77486897411</v>
      </c>
    </row>
    <row r="274" spans="1:17" x14ac:dyDescent="0.2">
      <c r="A274" s="15"/>
      <c r="B274" s="15"/>
      <c r="C274" s="13" t="s">
        <v>23</v>
      </c>
      <c r="D274">
        <v>380254.76704747172</v>
      </c>
      <c r="E274">
        <v>387675.79627861938</v>
      </c>
      <c r="F274">
        <v>407869.89376294659</v>
      </c>
      <c r="G274">
        <v>443339.78291856672</v>
      </c>
      <c r="H274">
        <v>486933.53397242149</v>
      </c>
      <c r="I274">
        <v>487532.20431175211</v>
      </c>
      <c r="J274">
        <v>487494.99896683253</v>
      </c>
      <c r="K274">
        <v>488276.26804580149</v>
      </c>
      <c r="L274">
        <v>489654.49997984507</v>
      </c>
      <c r="M274">
        <v>491460.04370221018</v>
      </c>
      <c r="N274">
        <v>493570.21842787991</v>
      </c>
      <c r="O274">
        <v>495898.44620209257</v>
      </c>
      <c r="P274">
        <v>498384.41492560302</v>
      </c>
      <c r="Q274">
        <v>500986.3669996002</v>
      </c>
    </row>
    <row r="275" spans="1:17" x14ac:dyDescent="0.2">
      <c r="A275" s="15"/>
      <c r="B275" s="15"/>
      <c r="C275" s="13" t="s">
        <v>24</v>
      </c>
      <c r="D275">
        <v>309275.51799999812</v>
      </c>
      <c r="E275">
        <v>346573.27292060701</v>
      </c>
      <c r="F275">
        <v>379865.94517638377</v>
      </c>
      <c r="G275">
        <v>418989.30232910567</v>
      </c>
      <c r="H275">
        <v>479595.96143888909</v>
      </c>
      <c r="I275">
        <v>484617.05225442332</v>
      </c>
      <c r="J275">
        <v>484664.86871684738</v>
      </c>
      <c r="K275">
        <v>485323.03644537722</v>
      </c>
      <c r="L275">
        <v>486559.62738177541</v>
      </c>
      <c r="M275">
        <v>488244.45073451608</v>
      </c>
      <c r="N275">
        <v>490259.27687018958</v>
      </c>
      <c r="O275">
        <v>492513.15594087489</v>
      </c>
      <c r="P275">
        <v>494940.35389933159</v>
      </c>
      <c r="Q275">
        <v>497494.59726385883</v>
      </c>
    </row>
    <row r="276" spans="1:17" x14ac:dyDescent="0.2">
      <c r="A276" s="15" t="s">
        <v>9</v>
      </c>
      <c r="B276" s="15" t="s">
        <v>84</v>
      </c>
      <c r="C276" s="13" t="s">
        <v>17</v>
      </c>
      <c r="D276">
        <v>723817.99999999488</v>
      </c>
      <c r="E276">
        <v>744803.63342837791</v>
      </c>
      <c r="F276">
        <v>766250.44913378695</v>
      </c>
      <c r="G276">
        <v>787900.90097672166</v>
      </c>
      <c r="H276">
        <v>809619.73278546426</v>
      </c>
      <c r="I276">
        <v>831322.18600551342</v>
      </c>
      <c r="J276">
        <v>852957.74860290042</v>
      </c>
      <c r="K276">
        <v>874499.75252814032</v>
      </c>
      <c r="L276">
        <v>895938.21722723357</v>
      </c>
      <c r="M276">
        <v>917274.9195402409</v>
      </c>
      <c r="N276">
        <v>938520.00396048254</v>
      </c>
      <c r="O276">
        <v>959696.45837974222</v>
      </c>
      <c r="P276">
        <v>981083.35720507626</v>
      </c>
      <c r="Q276">
        <v>1002928.014151159</v>
      </c>
    </row>
    <row r="277" spans="1:17" x14ac:dyDescent="0.2">
      <c r="A277" s="15"/>
      <c r="B277" s="15"/>
      <c r="C277" s="13" t="s">
        <v>18</v>
      </c>
      <c r="D277">
        <v>564578.03999999771</v>
      </c>
      <c r="E277">
        <v>577280.34302990756</v>
      </c>
      <c r="F277">
        <v>592186.59018743527</v>
      </c>
      <c r="G277">
        <v>608918.06969510508</v>
      </c>
      <c r="H277">
        <v>627138.49983145203</v>
      </c>
      <c r="I277">
        <v>646544.47757869877</v>
      </c>
      <c r="J277">
        <v>666874.01955264329</v>
      </c>
      <c r="K277">
        <v>687908.55351093877</v>
      </c>
      <c r="L277">
        <v>709470.87821707258</v>
      </c>
      <c r="M277">
        <v>731421.12293529301</v>
      </c>
      <c r="N277">
        <v>753651.9479381995</v>
      </c>
      <c r="O277">
        <v>776090.50138418435</v>
      </c>
      <c r="P277">
        <v>798699.42763041682</v>
      </c>
      <c r="Q277">
        <v>821420.61775497894</v>
      </c>
    </row>
    <row r="278" spans="1:17" x14ac:dyDescent="0.2">
      <c r="A278" s="15"/>
      <c r="B278" s="15"/>
      <c r="C278" s="13" t="s">
        <v>19</v>
      </c>
      <c r="D278">
        <v>361454.75999999541</v>
      </c>
      <c r="E278">
        <v>395661.15079486498</v>
      </c>
      <c r="F278">
        <v>405315.63769010629</v>
      </c>
      <c r="G278">
        <v>409339.53445633582</v>
      </c>
      <c r="H278">
        <v>413172.87456850178</v>
      </c>
      <c r="I278">
        <v>418393.99715712911</v>
      </c>
      <c r="J278">
        <v>425323.02591851179</v>
      </c>
      <c r="K278">
        <v>433887.14503501658</v>
      </c>
      <c r="L278">
        <v>443926.11278562678</v>
      </c>
      <c r="M278">
        <v>455298.43067231128</v>
      </c>
      <c r="N278">
        <v>467914.38922689582</v>
      </c>
      <c r="O278">
        <v>480988.29217167653</v>
      </c>
      <c r="P278">
        <v>491614.96659825539</v>
      </c>
      <c r="Q278">
        <v>502726.36911167012</v>
      </c>
    </row>
    <row r="279" spans="1:17" x14ac:dyDescent="0.2">
      <c r="A279" s="15"/>
      <c r="B279" s="15"/>
      <c r="C279" s="13" t="s">
        <v>20</v>
      </c>
      <c r="D279">
        <v>293746.99999999808</v>
      </c>
      <c r="E279">
        <v>303394.75728317042</v>
      </c>
      <c r="F279">
        <v>316777.48834588809</v>
      </c>
      <c r="G279">
        <v>332547.62566973013</v>
      </c>
      <c r="H279">
        <v>349801.99618589832</v>
      </c>
      <c r="I279">
        <v>367920.7694905352</v>
      </c>
      <c r="J279">
        <v>386479.3945713967</v>
      </c>
      <c r="K279">
        <v>405188.26613790059</v>
      </c>
      <c r="L279">
        <v>423851.01130386977</v>
      </c>
      <c r="M279">
        <v>442335.64133620518</v>
      </c>
      <c r="N279">
        <v>460554.60118865652</v>
      </c>
      <c r="O279">
        <v>477854.38556440931</v>
      </c>
      <c r="P279">
        <v>489518.29695432348</v>
      </c>
      <c r="Q279">
        <v>500685.73919783387</v>
      </c>
    </row>
    <row r="280" spans="1:17" x14ac:dyDescent="0.2">
      <c r="A280" s="15"/>
      <c r="B280" s="15"/>
      <c r="C280" s="13" t="s">
        <v>21</v>
      </c>
      <c r="D280">
        <v>229122.9999999993</v>
      </c>
      <c r="E280">
        <v>247794.13100106339</v>
      </c>
      <c r="F280">
        <v>258041.2811343061</v>
      </c>
      <c r="G280">
        <v>270388.74662003631</v>
      </c>
      <c r="H280">
        <v>284247.55316220882</v>
      </c>
      <c r="I280">
        <v>299020.53974658513</v>
      </c>
      <c r="J280">
        <v>314293.40239168663</v>
      </c>
      <c r="K280">
        <v>329782.85529633798</v>
      </c>
      <c r="L280">
        <v>345296.25934580999</v>
      </c>
      <c r="M280">
        <v>360703.59016241331</v>
      </c>
      <c r="N280">
        <v>375918.04908948578</v>
      </c>
      <c r="O280">
        <v>390882.65470984811</v>
      </c>
      <c r="P280">
        <v>402314.78636592819</v>
      </c>
      <c r="Q280">
        <v>411585.70299606939</v>
      </c>
    </row>
    <row r="281" spans="1:17" x14ac:dyDescent="0.2">
      <c r="A281" s="15"/>
      <c r="B281" s="15"/>
      <c r="C281" s="13" t="s">
        <v>23</v>
      </c>
      <c r="D281">
        <v>525849.20127999887</v>
      </c>
      <c r="E281">
        <v>541453.45611966169</v>
      </c>
      <c r="F281">
        <v>558620.13608191127</v>
      </c>
      <c r="G281">
        <v>577085.90901244385</v>
      </c>
      <c r="H281">
        <v>596622.20185958187</v>
      </c>
      <c r="I281">
        <v>617019.91350092017</v>
      </c>
      <c r="J281">
        <v>638096.06452802278</v>
      </c>
      <c r="K281">
        <v>659696.08539280132</v>
      </c>
      <c r="L281">
        <v>681693.2145722073</v>
      </c>
      <c r="M281">
        <v>703986.37387739774</v>
      </c>
      <c r="N281">
        <v>726497.37131553818</v>
      </c>
      <c r="O281">
        <v>749174.73646140029</v>
      </c>
      <c r="P281">
        <v>771994.71710518841</v>
      </c>
      <c r="Q281">
        <v>794897.99264977104</v>
      </c>
    </row>
    <row r="282" spans="1:17" x14ac:dyDescent="0.2">
      <c r="A282" s="15"/>
      <c r="B282" s="15"/>
      <c r="C282" s="13" t="s">
        <v>24</v>
      </c>
      <c r="D282">
        <v>429162.51999999559</v>
      </c>
      <c r="E282">
        <v>483011.18094980047</v>
      </c>
      <c r="F282">
        <v>516448.37457604788</v>
      </c>
      <c r="G282">
        <v>542240.45823832648</v>
      </c>
      <c r="H282">
        <v>565330.61294340878</v>
      </c>
      <c r="I282">
        <v>587862.7797401289</v>
      </c>
      <c r="J282">
        <v>610736.43346756801</v>
      </c>
      <c r="K282">
        <v>634296.58956971986</v>
      </c>
      <c r="L282">
        <v>658659.49235127913</v>
      </c>
      <c r="M282">
        <v>683864.67877442227</v>
      </c>
      <c r="N282">
        <v>709944.18656074326</v>
      </c>
      <c r="O282">
        <v>736198.55870613712</v>
      </c>
      <c r="P282">
        <v>759466.18021170155</v>
      </c>
      <c r="Q282">
        <v>782423.1766119824</v>
      </c>
    </row>
    <row r="283" spans="1:17" x14ac:dyDescent="0.2">
      <c r="A283" s="15"/>
      <c r="B283" s="15" t="s">
        <v>15</v>
      </c>
      <c r="C283" s="13" t="s">
        <v>17</v>
      </c>
      <c r="D283">
        <v>723817.99999999488</v>
      </c>
      <c r="E283">
        <v>743148.65403377521</v>
      </c>
      <c r="F283">
        <v>758967.78310324741</v>
      </c>
      <c r="G283">
        <v>771392.13916502311</v>
      </c>
      <c r="H283">
        <v>782932.63391619129</v>
      </c>
      <c r="I283">
        <v>794199.07162733213</v>
      </c>
      <c r="J283">
        <v>805184.43516124669</v>
      </c>
      <c r="K283">
        <v>817558.25908628001</v>
      </c>
      <c r="L283">
        <v>831741.1959589941</v>
      </c>
      <c r="M283">
        <v>847312.4087625267</v>
      </c>
      <c r="N283">
        <v>863975.93601905729</v>
      </c>
      <c r="O283">
        <v>881529.87806361367</v>
      </c>
      <c r="P283">
        <v>899840.60350597405</v>
      </c>
      <c r="Q283">
        <v>918822.82834775886</v>
      </c>
    </row>
    <row r="284" spans="1:17" x14ac:dyDescent="0.2">
      <c r="A284" s="15"/>
      <c r="B284" s="15"/>
      <c r="C284" s="13" t="s">
        <v>18</v>
      </c>
      <c r="D284">
        <v>564578.03999999771</v>
      </c>
      <c r="E284">
        <v>605803.51720402553</v>
      </c>
      <c r="F284">
        <v>648530.13473008806</v>
      </c>
      <c r="G284">
        <v>691375.84342431254</v>
      </c>
      <c r="H284">
        <v>732776.05036574672</v>
      </c>
      <c r="I284">
        <v>772912.89668341214</v>
      </c>
      <c r="J284">
        <v>795621.58074527397</v>
      </c>
      <c r="K284">
        <v>807210.42795716308</v>
      </c>
      <c r="L284">
        <v>820646.55074128765</v>
      </c>
      <c r="M284">
        <v>835609.03601576306</v>
      </c>
      <c r="N284">
        <v>851761.06647556392</v>
      </c>
      <c r="O284">
        <v>868868.53856204019</v>
      </c>
      <c r="P284">
        <v>886774.247407394</v>
      </c>
      <c r="Q284">
        <v>905376.53116659948</v>
      </c>
    </row>
    <row r="285" spans="1:17" x14ac:dyDescent="0.2">
      <c r="A285" s="15"/>
      <c r="B285" s="15"/>
      <c r="C285" s="13" t="s">
        <v>19</v>
      </c>
      <c r="D285">
        <v>361454.75999999541</v>
      </c>
      <c r="E285">
        <v>415998.73546781618</v>
      </c>
      <c r="F285">
        <v>446665.27741334413</v>
      </c>
      <c r="G285">
        <v>467057.39189255692</v>
      </c>
      <c r="H285">
        <v>479152.29326494038</v>
      </c>
      <c r="I285">
        <v>493207.24467041768</v>
      </c>
      <c r="J285">
        <v>492888.41395439219</v>
      </c>
      <c r="K285">
        <v>475608.10933623032</v>
      </c>
      <c r="L285">
        <v>465671.64422136231</v>
      </c>
      <c r="M285">
        <v>461599.42653219547</v>
      </c>
      <c r="N285">
        <v>461705.95744948229</v>
      </c>
      <c r="O285">
        <v>464742.61186549813</v>
      </c>
      <c r="P285">
        <v>469813.93828014331</v>
      </c>
      <c r="Q285">
        <v>476333.80284866953</v>
      </c>
    </row>
    <row r="286" spans="1:17" x14ac:dyDescent="0.2">
      <c r="A286" s="15"/>
      <c r="B286" s="15"/>
      <c r="C286" s="13" t="s">
        <v>20</v>
      </c>
      <c r="D286">
        <v>293746.99999999808</v>
      </c>
      <c r="E286">
        <v>358549.68811145768</v>
      </c>
      <c r="F286">
        <v>421434.7728644585</v>
      </c>
      <c r="G286">
        <v>461962.3871148476</v>
      </c>
      <c r="H286">
        <v>474989.65540436079</v>
      </c>
      <c r="I286">
        <v>489348.83777297538</v>
      </c>
      <c r="J286">
        <v>491136.03620433068</v>
      </c>
      <c r="K286">
        <v>474070.54656548408</v>
      </c>
      <c r="L286">
        <v>464044.61813182977</v>
      </c>
      <c r="M286">
        <v>459870.9748581915</v>
      </c>
      <c r="N286">
        <v>459884.15442004078</v>
      </c>
      <c r="O286">
        <v>462839.11680214579</v>
      </c>
      <c r="P286">
        <v>467841.05059294292</v>
      </c>
      <c r="Q286">
        <v>474295.31703406142</v>
      </c>
    </row>
    <row r="287" spans="1:17" x14ac:dyDescent="0.2">
      <c r="A287" s="15"/>
      <c r="B287" s="15"/>
      <c r="C287" s="13" t="s">
        <v>21</v>
      </c>
      <c r="D287">
        <v>229122.9999999993</v>
      </c>
      <c r="E287">
        <v>285589.41004076652</v>
      </c>
      <c r="F287">
        <v>340872.08891369973</v>
      </c>
      <c r="G287">
        <v>390055.19141895819</v>
      </c>
      <c r="H287">
        <v>406510.66898124001</v>
      </c>
      <c r="I287">
        <v>418906.51853589457</v>
      </c>
      <c r="J287">
        <v>428677.70384325791</v>
      </c>
      <c r="K287">
        <v>417513.17796381208</v>
      </c>
      <c r="L287">
        <v>406532.12223876378</v>
      </c>
      <c r="M287">
        <v>400900.72740129451</v>
      </c>
      <c r="N287">
        <v>399428.23890369548</v>
      </c>
      <c r="O287">
        <v>400908.25936380611</v>
      </c>
      <c r="P287">
        <v>404450.96593254869</v>
      </c>
      <c r="Q287">
        <v>409437.19985019322</v>
      </c>
    </row>
    <row r="288" spans="1:17" x14ac:dyDescent="0.2">
      <c r="A288" s="15"/>
      <c r="B288" s="15"/>
      <c r="C288" s="13" t="s">
        <v>23</v>
      </c>
      <c r="D288">
        <v>524383.74805973913</v>
      </c>
      <c r="E288">
        <v>568649.52292885492</v>
      </c>
      <c r="F288">
        <v>616334.81036428688</v>
      </c>
      <c r="G288">
        <v>666690.73548229865</v>
      </c>
      <c r="H288">
        <v>718586.91936284676</v>
      </c>
      <c r="I288">
        <v>770195.35538766417</v>
      </c>
      <c r="J288">
        <v>795614.79137643543</v>
      </c>
      <c r="K288">
        <v>807210.41897006915</v>
      </c>
      <c r="L288">
        <v>820646.55072939151</v>
      </c>
      <c r="M288">
        <v>835609.03601574735</v>
      </c>
      <c r="N288">
        <v>851761.06647556392</v>
      </c>
      <c r="O288">
        <v>868868.53856204019</v>
      </c>
      <c r="P288">
        <v>886774.247407394</v>
      </c>
      <c r="Q288">
        <v>905376.53116659948</v>
      </c>
    </row>
    <row r="289" spans="1:17" x14ac:dyDescent="0.2">
      <c r="A289" s="15"/>
      <c r="B289" s="15"/>
      <c r="C289" s="13" t="s">
        <v>24</v>
      </c>
      <c r="D289">
        <v>429162.51999999559</v>
      </c>
      <c r="E289">
        <v>511908.38427666842</v>
      </c>
      <c r="F289">
        <v>581014.09199664916</v>
      </c>
      <c r="G289">
        <v>643951.33337795117</v>
      </c>
      <c r="H289">
        <v>697991.00780530227</v>
      </c>
      <c r="I289">
        <v>750941.21534272202</v>
      </c>
      <c r="J289">
        <v>786294.242066768</v>
      </c>
      <c r="K289">
        <v>798365.40096545033</v>
      </c>
      <c r="L289">
        <v>811440.93286269088</v>
      </c>
      <c r="M289">
        <v>825957.53126149555</v>
      </c>
      <c r="N289">
        <v>841686.72784404736</v>
      </c>
      <c r="O289">
        <v>858409.97486175317</v>
      </c>
      <c r="P289">
        <v>875946.41209212306</v>
      </c>
      <c r="Q289">
        <v>894193.02305002196</v>
      </c>
    </row>
    <row r="290" spans="1:17" x14ac:dyDescent="0.2">
      <c r="A290" s="15"/>
      <c r="B290" s="15" t="s">
        <v>16</v>
      </c>
      <c r="C290" s="13" t="s">
        <v>17</v>
      </c>
      <c r="D290">
        <v>723817.99999999488</v>
      </c>
      <c r="E290">
        <v>745809.95456592971</v>
      </c>
      <c r="F290">
        <v>767545.20804139797</v>
      </c>
      <c r="G290">
        <v>783878.51180274528</v>
      </c>
      <c r="H290">
        <v>791063.25679566711</v>
      </c>
      <c r="I290">
        <v>793958.09814628283</v>
      </c>
      <c r="J290">
        <v>799583.93186143541</v>
      </c>
      <c r="K290">
        <v>807101.09416792658</v>
      </c>
      <c r="L290">
        <v>815905.70718281774</v>
      </c>
      <c r="M290">
        <v>825598.54831059044</v>
      </c>
      <c r="N290">
        <v>835918.99763975386</v>
      </c>
      <c r="O290">
        <v>846699.89806438971</v>
      </c>
      <c r="P290">
        <v>857835.34888418461</v>
      </c>
      <c r="Q290">
        <v>869258.9802496715</v>
      </c>
    </row>
    <row r="291" spans="1:17" x14ac:dyDescent="0.2">
      <c r="A291" s="15"/>
      <c r="B291" s="15"/>
      <c r="C291" s="13" t="s">
        <v>18</v>
      </c>
      <c r="D291">
        <v>564578.03999999771</v>
      </c>
      <c r="E291">
        <v>594391.29190057516</v>
      </c>
      <c r="F291">
        <v>654013.64447046863</v>
      </c>
      <c r="G291">
        <v>733496.12440709956</v>
      </c>
      <c r="H291">
        <v>784156.05376170226</v>
      </c>
      <c r="I291">
        <v>787412.74194095237</v>
      </c>
      <c r="J291">
        <v>792052.67888367979</v>
      </c>
      <c r="K291">
        <v>798856.70482861134</v>
      </c>
      <c r="L291">
        <v>807149.35052832251</v>
      </c>
      <c r="M291">
        <v>816464.33133396006</v>
      </c>
      <c r="N291">
        <v>826493.67053396301</v>
      </c>
      <c r="O291">
        <v>837038.4975213022</v>
      </c>
      <c r="P291">
        <v>847972.22696876712</v>
      </c>
      <c r="Q291">
        <v>859215.16853684501</v>
      </c>
    </row>
    <row r="292" spans="1:17" x14ac:dyDescent="0.2">
      <c r="A292" s="15"/>
      <c r="B292" s="15"/>
      <c r="C292" s="13" t="s">
        <v>19</v>
      </c>
      <c r="D292">
        <v>361454.75999999541</v>
      </c>
      <c r="E292">
        <v>403380.61766966019</v>
      </c>
      <c r="F292">
        <v>457412.07313127158</v>
      </c>
      <c r="G292">
        <v>536483.92332839745</v>
      </c>
      <c r="H292">
        <v>616962.90276708279</v>
      </c>
      <c r="I292">
        <v>582895.03131021629</v>
      </c>
      <c r="J292">
        <v>556743.27587110037</v>
      </c>
      <c r="K292">
        <v>541754.88688850321</v>
      </c>
      <c r="L292">
        <v>534464.07346594543</v>
      </c>
      <c r="M292">
        <v>532272.6402775913</v>
      </c>
      <c r="N292">
        <v>533410.33752155222</v>
      </c>
      <c r="O292">
        <v>536714.23217260488</v>
      </c>
      <c r="P292">
        <v>541433.74280180957</v>
      </c>
      <c r="Q292">
        <v>547088.87217109371</v>
      </c>
    </row>
    <row r="293" spans="1:17" x14ac:dyDescent="0.2">
      <c r="A293" s="15"/>
      <c r="B293" s="15"/>
      <c r="C293" s="13" t="s">
        <v>20</v>
      </c>
      <c r="D293">
        <v>293746.99999999808</v>
      </c>
      <c r="E293">
        <v>287848.34475299768</v>
      </c>
      <c r="F293">
        <v>353384.44058765552</v>
      </c>
      <c r="G293">
        <v>475408.95162972389</v>
      </c>
      <c r="H293">
        <v>612206.0971908099</v>
      </c>
      <c r="I293">
        <v>581623.17280173535</v>
      </c>
      <c r="J293">
        <v>555651.12679537199</v>
      </c>
      <c r="K293">
        <v>540651.5102033515</v>
      </c>
      <c r="L293">
        <v>533312.57064192882</v>
      </c>
      <c r="M293">
        <v>531072.8560581503</v>
      </c>
      <c r="N293">
        <v>532169.64791914879</v>
      </c>
      <c r="O293">
        <v>535439.66514280904</v>
      </c>
      <c r="P293">
        <v>540130.44231809443</v>
      </c>
      <c r="Q293">
        <v>545760.24680458009</v>
      </c>
    </row>
    <row r="294" spans="1:17" x14ac:dyDescent="0.2">
      <c r="A294" s="15"/>
      <c r="B294" s="15"/>
      <c r="C294" s="13" t="s">
        <v>21</v>
      </c>
      <c r="D294">
        <v>229122.9999999993</v>
      </c>
      <c r="E294">
        <v>255758.61740111251</v>
      </c>
      <c r="F294">
        <v>290993.56262120418</v>
      </c>
      <c r="G294">
        <v>378826.02362364548</v>
      </c>
      <c r="H294">
        <v>504401.3890749446</v>
      </c>
      <c r="I294">
        <v>537641.40882403462</v>
      </c>
      <c r="J294">
        <v>512802.5530669248</v>
      </c>
      <c r="K294">
        <v>495252.65969200071</v>
      </c>
      <c r="L294">
        <v>485744.86554794508</v>
      </c>
      <c r="M294">
        <v>481801.883642548</v>
      </c>
      <c r="N294">
        <v>481533.33170758118</v>
      </c>
      <c r="O294">
        <v>483662.4529396146</v>
      </c>
      <c r="P294">
        <v>487355.14034584019</v>
      </c>
      <c r="Q294">
        <v>492074.69172982912</v>
      </c>
    </row>
    <row r="295" spans="1:17" x14ac:dyDescent="0.2">
      <c r="A295" s="15"/>
      <c r="B295" s="15"/>
      <c r="C295" s="13" t="s">
        <v>23</v>
      </c>
      <c r="D295">
        <v>522514.47251968668</v>
      </c>
      <c r="E295">
        <v>552720.28768927476</v>
      </c>
      <c r="F295">
        <v>616875.48970415839</v>
      </c>
      <c r="G295">
        <v>714744.55577258416</v>
      </c>
      <c r="H295">
        <v>784054.11985023646</v>
      </c>
      <c r="I295">
        <v>787412.60701093636</v>
      </c>
      <c r="J295">
        <v>792052.67870507273</v>
      </c>
      <c r="K295">
        <v>798856.70482837502</v>
      </c>
      <c r="L295">
        <v>807149.35052832216</v>
      </c>
      <c r="M295">
        <v>816464.33133396006</v>
      </c>
      <c r="N295">
        <v>826493.67053396301</v>
      </c>
      <c r="O295">
        <v>837038.4975213022</v>
      </c>
      <c r="P295">
        <v>847972.22696876712</v>
      </c>
      <c r="Q295">
        <v>859215.16853684501</v>
      </c>
    </row>
    <row r="296" spans="1:17" x14ac:dyDescent="0.2">
      <c r="A296" s="15"/>
      <c r="B296" s="15"/>
      <c r="C296" s="13" t="s">
        <v>24</v>
      </c>
      <c r="D296">
        <v>429162.51999999559</v>
      </c>
      <c r="E296">
        <v>480495.26879086788</v>
      </c>
      <c r="F296">
        <v>551047.61055342411</v>
      </c>
      <c r="G296">
        <v>654217.79286071972</v>
      </c>
      <c r="H296">
        <v>772959.84125556983</v>
      </c>
      <c r="I296">
        <v>781035.29881673888</v>
      </c>
      <c r="J296">
        <v>785641.86686266493</v>
      </c>
      <c r="K296">
        <v>792063.26607173821</v>
      </c>
      <c r="L296">
        <v>799975.74935173464</v>
      </c>
      <c r="M296">
        <v>808977.19785327371</v>
      </c>
      <c r="N296">
        <v>818756.02207759942</v>
      </c>
      <c r="O296">
        <v>829096.58808610041</v>
      </c>
      <c r="P296">
        <v>839856.96825479646</v>
      </c>
      <c r="Q296">
        <v>850946.20223801443</v>
      </c>
    </row>
    <row r="297" spans="1:17" x14ac:dyDescent="0.2">
      <c r="A297" s="15" t="s">
        <v>10</v>
      </c>
      <c r="B297" s="15" t="s">
        <v>84</v>
      </c>
      <c r="C297" s="13" t="s">
        <v>17</v>
      </c>
      <c r="D297">
        <v>1434691.999999996</v>
      </c>
      <c r="E297">
        <v>1447307.654825974</v>
      </c>
      <c r="F297">
        <v>1456997.0785271099</v>
      </c>
      <c r="G297">
        <v>1466440.300560765</v>
      </c>
      <c r="H297">
        <v>1478285.1012635899</v>
      </c>
      <c r="I297">
        <v>1492424.322060928</v>
      </c>
      <c r="J297">
        <v>1508558.2567203271</v>
      </c>
      <c r="K297">
        <v>1526337.716393349</v>
      </c>
      <c r="L297">
        <v>1545438.66699353</v>
      </c>
      <c r="M297">
        <v>1565586.5141029819</v>
      </c>
      <c r="N297">
        <v>1586559.1760399679</v>
      </c>
      <c r="O297">
        <v>1608182.1366984299</v>
      </c>
      <c r="P297">
        <v>1630321.0497200449</v>
      </c>
      <c r="Q297">
        <v>1652874.1810816671</v>
      </c>
    </row>
    <row r="298" spans="1:17" x14ac:dyDescent="0.2">
      <c r="A298" s="15"/>
      <c r="B298" s="15"/>
      <c r="C298" s="13" t="s">
        <v>18</v>
      </c>
      <c r="D298">
        <v>1275441.1879999989</v>
      </c>
      <c r="E298">
        <v>1307813.3468466999</v>
      </c>
      <c r="F298">
        <v>1335226.818692063</v>
      </c>
      <c r="G298">
        <v>1357699.8552749241</v>
      </c>
      <c r="H298">
        <v>1376425.5562148639</v>
      </c>
      <c r="I298">
        <v>1393692.9988798611</v>
      </c>
      <c r="J298">
        <v>1410925.230621611</v>
      </c>
      <c r="K298">
        <v>1428865.1748070519</v>
      </c>
      <c r="L298">
        <v>1447829.2185820511</v>
      </c>
      <c r="M298">
        <v>1467894.1931662471</v>
      </c>
      <c r="N298">
        <v>1489014.12532684</v>
      </c>
      <c r="O298">
        <v>1511087.600417984</v>
      </c>
      <c r="P298">
        <v>1533995.03872474</v>
      </c>
      <c r="Q298">
        <v>1557618.559844716</v>
      </c>
    </row>
    <row r="299" spans="1:17" x14ac:dyDescent="0.2">
      <c r="A299" s="15"/>
      <c r="B299" s="15"/>
      <c r="C299" s="13" t="s">
        <v>19</v>
      </c>
      <c r="D299">
        <v>1039648.546999997</v>
      </c>
      <c r="E299">
        <v>1067141.3221501231</v>
      </c>
      <c r="F299">
        <v>1063609.1655200471</v>
      </c>
      <c r="G299">
        <v>1037787.241779641</v>
      </c>
      <c r="H299">
        <v>1013255.491859775</v>
      </c>
      <c r="I299">
        <v>994544.4402107494</v>
      </c>
      <c r="J299">
        <v>982543.08074095286</v>
      </c>
      <c r="K299">
        <v>976736.86895207805</v>
      </c>
      <c r="L299">
        <v>976176.20261250972</v>
      </c>
      <c r="M299">
        <v>979866.42151278933</v>
      </c>
      <c r="N299">
        <v>986913.09198262438</v>
      </c>
      <c r="O299">
        <v>996564.70356317691</v>
      </c>
      <c r="P299">
        <v>1008213.534017466</v>
      </c>
      <c r="Q299">
        <v>1021380.664958232</v>
      </c>
    </row>
    <row r="300" spans="1:17" x14ac:dyDescent="0.2">
      <c r="A300" s="15"/>
      <c r="B300" s="15"/>
      <c r="C300" s="13" t="s">
        <v>20</v>
      </c>
      <c r="D300">
        <v>961050.99999999919</v>
      </c>
      <c r="E300">
        <v>1011176.611038064</v>
      </c>
      <c r="F300">
        <v>1058308.095053538</v>
      </c>
      <c r="G300">
        <v>1035561.727772551</v>
      </c>
      <c r="H300">
        <v>1011918.366574128</v>
      </c>
      <c r="I300">
        <v>993515.81762605463</v>
      </c>
      <c r="J300">
        <v>981601.37209346495</v>
      </c>
      <c r="K300">
        <v>975793.44694140495</v>
      </c>
      <c r="L300">
        <v>975194.42438299174</v>
      </c>
      <c r="M300">
        <v>978831.34898499865</v>
      </c>
      <c r="N300">
        <v>985819.51032576815</v>
      </c>
      <c r="O300">
        <v>995411.98575749714</v>
      </c>
      <c r="P300">
        <v>1007003.210743758</v>
      </c>
      <c r="Q300">
        <v>1020115.1609734379</v>
      </c>
    </row>
    <row r="301" spans="1:17" x14ac:dyDescent="0.2">
      <c r="A301" s="15"/>
      <c r="B301" s="15"/>
      <c r="C301" s="13" t="s">
        <v>21</v>
      </c>
      <c r="D301">
        <v>749619.99999999988</v>
      </c>
      <c r="E301">
        <v>832154.36329489481</v>
      </c>
      <c r="F301">
        <v>879358.97266588476</v>
      </c>
      <c r="G301">
        <v>880414.65907801059</v>
      </c>
      <c r="H301">
        <v>860496.14368855674</v>
      </c>
      <c r="I301">
        <v>842982.84717097762</v>
      </c>
      <c r="J301">
        <v>830646.55566838139</v>
      </c>
      <c r="K301">
        <v>823646.14185960649</v>
      </c>
      <c r="L301">
        <v>821365.03369896417</v>
      </c>
      <c r="M301">
        <v>822993.59038287716</v>
      </c>
      <c r="N301">
        <v>827749.63329290599</v>
      </c>
      <c r="O301">
        <v>834954.02929025237</v>
      </c>
      <c r="P301">
        <v>844047.23069985968</v>
      </c>
      <c r="Q301">
        <v>854582.6357642099</v>
      </c>
    </row>
    <row r="302" spans="1:17" x14ac:dyDescent="0.2">
      <c r="A302" s="15"/>
      <c r="B302" s="15"/>
      <c r="C302" s="13" t="s">
        <v>23</v>
      </c>
      <c r="D302">
        <v>1231898.1469620001</v>
      </c>
      <c r="E302">
        <v>1273471.3355957831</v>
      </c>
      <c r="F302">
        <v>1307877.344673364</v>
      </c>
      <c r="G302">
        <v>1335658.5756496009</v>
      </c>
      <c r="H302">
        <v>1358282.293655924</v>
      </c>
      <c r="I302">
        <v>1378267.5039230781</v>
      </c>
      <c r="J302">
        <v>1397292.650697524</v>
      </c>
      <c r="K302">
        <v>1416350.6728052029</v>
      </c>
      <c r="L302">
        <v>1435974.4452651511</v>
      </c>
      <c r="M302">
        <v>1456410.0975458489</v>
      </c>
      <c r="N302">
        <v>1477733.786084071</v>
      </c>
      <c r="O302">
        <v>1499926.5369465279</v>
      </c>
      <c r="P302">
        <v>1522921.106721153</v>
      </c>
      <c r="Q302">
        <v>1546630.673968289</v>
      </c>
    </row>
    <row r="303" spans="1:17" x14ac:dyDescent="0.2">
      <c r="A303" s="15"/>
      <c r="B303" s="15"/>
      <c r="C303" s="13" t="s">
        <v>24</v>
      </c>
      <c r="D303">
        <v>1118246.0939999949</v>
      </c>
      <c r="E303">
        <v>1216794.287583031</v>
      </c>
      <c r="F303">
        <v>1282751.883001972</v>
      </c>
      <c r="G303">
        <v>1318029.5058141269</v>
      </c>
      <c r="H303">
        <v>1343638.7782832519</v>
      </c>
      <c r="I303">
        <v>1364663.770463997</v>
      </c>
      <c r="J303">
        <v>1383879.071499174</v>
      </c>
      <c r="K303">
        <v>1402751.9445648179</v>
      </c>
      <c r="L303">
        <v>1422029.477135624</v>
      </c>
      <c r="M303">
        <v>1442058.6254052541</v>
      </c>
      <c r="N303">
        <v>1462964.216839297</v>
      </c>
      <c r="O303">
        <v>1484750.4345249271</v>
      </c>
      <c r="P303">
        <v>1507359.9853534191</v>
      </c>
      <c r="Q303">
        <v>1530708.9262767441</v>
      </c>
    </row>
    <row r="304" spans="1:17" x14ac:dyDescent="0.2">
      <c r="A304" s="15"/>
      <c r="B304" s="15" t="s">
        <v>15</v>
      </c>
      <c r="C304" s="13" t="s">
        <v>17</v>
      </c>
      <c r="D304">
        <v>1434691.999999996</v>
      </c>
      <c r="E304">
        <v>1448658.554320754</v>
      </c>
      <c r="F304">
        <v>1462835.5499739959</v>
      </c>
      <c r="G304">
        <v>1476321.332445292</v>
      </c>
      <c r="H304">
        <v>1491328.256211349</v>
      </c>
      <c r="I304">
        <v>1507707.351738798</v>
      </c>
      <c r="J304">
        <v>1524437.033016515</v>
      </c>
      <c r="K304">
        <v>1543137.513609068</v>
      </c>
      <c r="L304">
        <v>1564444.1344337191</v>
      </c>
      <c r="M304">
        <v>1587779.4683306899</v>
      </c>
      <c r="N304">
        <v>1612728.302178107</v>
      </c>
      <c r="O304">
        <v>1638996.3074147559</v>
      </c>
      <c r="P304">
        <v>1666378.341092275</v>
      </c>
      <c r="Q304">
        <v>1694734.2910534621</v>
      </c>
    </row>
    <row r="305" spans="1:17" x14ac:dyDescent="0.2">
      <c r="A305" s="15"/>
      <c r="B305" s="15"/>
      <c r="C305" s="13" t="s">
        <v>18</v>
      </c>
      <c r="D305">
        <v>1275441.1879999989</v>
      </c>
      <c r="E305">
        <v>1304255.0973471201</v>
      </c>
      <c r="F305">
        <v>1337914.194168617</v>
      </c>
      <c r="G305">
        <v>1376629.912971213</v>
      </c>
      <c r="H305">
        <v>1420869.89929925</v>
      </c>
      <c r="I305">
        <v>1473446.773784898</v>
      </c>
      <c r="J305">
        <v>1507983.4219673111</v>
      </c>
      <c r="K305">
        <v>1525570.1331396401</v>
      </c>
      <c r="L305">
        <v>1545790.500750015</v>
      </c>
      <c r="M305">
        <v>1568228.860264529</v>
      </c>
      <c r="N305">
        <v>1592418.2679140801</v>
      </c>
      <c r="O305">
        <v>1618023.168684236</v>
      </c>
      <c r="P305">
        <v>1644807.532376935</v>
      </c>
      <c r="Q305">
        <v>1672609.0288892661</v>
      </c>
    </row>
    <row r="306" spans="1:17" x14ac:dyDescent="0.2">
      <c r="A306" s="15"/>
      <c r="B306" s="15"/>
      <c r="C306" s="13" t="s">
        <v>19</v>
      </c>
      <c r="D306">
        <v>1039648.546999997</v>
      </c>
      <c r="E306">
        <v>1040105.800346655</v>
      </c>
      <c r="F306">
        <v>1021688.32990038</v>
      </c>
      <c r="G306">
        <v>1004347.652329322</v>
      </c>
      <c r="H306">
        <v>991499.9996843728</v>
      </c>
      <c r="I306">
        <v>995395.70184900251</v>
      </c>
      <c r="J306">
        <v>994705.46079886938</v>
      </c>
      <c r="K306">
        <v>970811.41755362414</v>
      </c>
      <c r="L306">
        <v>956927.37310769781</v>
      </c>
      <c r="M306">
        <v>951245.76993102673</v>
      </c>
      <c r="N306">
        <v>951597.94097250176</v>
      </c>
      <c r="O306">
        <v>956341.89620301547</v>
      </c>
      <c r="P306">
        <v>964267.06172679435</v>
      </c>
      <c r="Q306">
        <v>974539.67711943598</v>
      </c>
    </row>
    <row r="307" spans="1:17" x14ac:dyDescent="0.2">
      <c r="A307" s="15"/>
      <c r="B307" s="15"/>
      <c r="C307" s="13" t="s">
        <v>20</v>
      </c>
      <c r="D307">
        <v>961050.99999999919</v>
      </c>
      <c r="E307">
        <v>971005.60846102203</v>
      </c>
      <c r="F307">
        <v>992453.16963172774</v>
      </c>
      <c r="G307">
        <v>998696.68513876945</v>
      </c>
      <c r="H307">
        <v>986441.5483185997</v>
      </c>
      <c r="I307">
        <v>990037.94184143853</v>
      </c>
      <c r="J307">
        <v>991845.60383764887</v>
      </c>
      <c r="K307">
        <v>968238.65784619364</v>
      </c>
      <c r="L307">
        <v>954196.95834585873</v>
      </c>
      <c r="M307">
        <v>948355.05012841173</v>
      </c>
      <c r="N307">
        <v>948563.59693181177</v>
      </c>
      <c r="O307">
        <v>953182.38006589236</v>
      </c>
      <c r="P307">
        <v>960999.94317997026</v>
      </c>
      <c r="Q307">
        <v>971172.49293420324</v>
      </c>
    </row>
    <row r="308" spans="1:17" x14ac:dyDescent="0.2">
      <c r="A308" s="15"/>
      <c r="B308" s="15"/>
      <c r="C308" s="13" t="s">
        <v>21</v>
      </c>
      <c r="D308">
        <v>749619.99999999988</v>
      </c>
      <c r="E308">
        <v>842745.75457684114</v>
      </c>
      <c r="F308">
        <v>862348.78351440933</v>
      </c>
      <c r="G308">
        <v>880402.6841916102</v>
      </c>
      <c r="H308">
        <v>871207.1495459947</v>
      </c>
      <c r="I308">
        <v>868783.43366984813</v>
      </c>
      <c r="J308">
        <v>876636.53848138859</v>
      </c>
      <c r="K308">
        <v>861558.97165902983</v>
      </c>
      <c r="L308">
        <v>846024.04171351111</v>
      </c>
      <c r="M308">
        <v>837928.27992469352</v>
      </c>
      <c r="N308">
        <v>835850.3728648579</v>
      </c>
      <c r="O308">
        <v>838201.66099356674</v>
      </c>
      <c r="P308">
        <v>843773.71056221332</v>
      </c>
      <c r="Q308">
        <v>851694.37302984251</v>
      </c>
    </row>
    <row r="309" spans="1:17" x14ac:dyDescent="0.2">
      <c r="A309" s="15"/>
      <c r="B309" s="15"/>
      <c r="C309" s="13" t="s">
        <v>23</v>
      </c>
      <c r="D309">
        <v>1230544.558399912</v>
      </c>
      <c r="E309">
        <v>1266452.5851772239</v>
      </c>
      <c r="F309">
        <v>1307275.796041901</v>
      </c>
      <c r="G309">
        <v>1353868.8660128389</v>
      </c>
      <c r="H309">
        <v>1407512.7142678611</v>
      </c>
      <c r="I309">
        <v>1470535.9467802229</v>
      </c>
      <c r="J309">
        <v>1507975.6783671959</v>
      </c>
      <c r="K309">
        <v>1525570.1228894291</v>
      </c>
      <c r="L309">
        <v>1545790.5007364471</v>
      </c>
      <c r="M309">
        <v>1568228.8602645111</v>
      </c>
      <c r="N309">
        <v>1592418.2679140801</v>
      </c>
      <c r="O309">
        <v>1618023.168684236</v>
      </c>
      <c r="P309">
        <v>1644807.532376935</v>
      </c>
      <c r="Q309">
        <v>1672609.0288892661</v>
      </c>
    </row>
    <row r="310" spans="1:17" x14ac:dyDescent="0.2">
      <c r="A310" s="15"/>
      <c r="B310" s="15"/>
      <c r="C310" s="13" t="s">
        <v>24</v>
      </c>
      <c r="D310">
        <v>1118246.0939999949</v>
      </c>
      <c r="E310">
        <v>1204801.689250496</v>
      </c>
      <c r="F310">
        <v>1269875.8061445961</v>
      </c>
      <c r="G310">
        <v>1328722.4189483661</v>
      </c>
      <c r="H310">
        <v>1382351.7032095511</v>
      </c>
      <c r="I310">
        <v>1443300.954814394</v>
      </c>
      <c r="J310">
        <v>1492904.966454909</v>
      </c>
      <c r="K310">
        <v>1510810.4201007441</v>
      </c>
      <c r="L310">
        <v>1530372.662507006</v>
      </c>
      <c r="M310">
        <v>1552109.453002251</v>
      </c>
      <c r="N310">
        <v>1575655.760260727</v>
      </c>
      <c r="O310">
        <v>1600684.465725421</v>
      </c>
      <c r="P310">
        <v>1626929.3197375331</v>
      </c>
      <c r="Q310">
        <v>1654221.736601583</v>
      </c>
    </row>
    <row r="311" spans="1:17" x14ac:dyDescent="0.2">
      <c r="A311" s="15"/>
      <c r="B311" s="15" t="s">
        <v>16</v>
      </c>
      <c r="C311" s="13" t="s">
        <v>17</v>
      </c>
      <c r="D311">
        <v>1434691.999999996</v>
      </c>
      <c r="E311">
        <v>1451445.136241005</v>
      </c>
      <c r="F311">
        <v>1471424.5086689959</v>
      </c>
      <c r="G311">
        <v>1487455.964795385</v>
      </c>
      <c r="H311">
        <v>1494851.0112293891</v>
      </c>
      <c r="I311">
        <v>1498156.9449301669</v>
      </c>
      <c r="J311">
        <v>1504968.907146371</v>
      </c>
      <c r="K311">
        <v>1514258.0034461429</v>
      </c>
      <c r="L311">
        <v>1525268.3675037699</v>
      </c>
      <c r="M311">
        <v>1537485.293562429</v>
      </c>
      <c r="N311">
        <v>1550560.067316408</v>
      </c>
      <c r="O311">
        <v>1564259.436252156</v>
      </c>
      <c r="P311">
        <v>1578428.6062810801</v>
      </c>
      <c r="Q311">
        <v>1592965.4255524371</v>
      </c>
    </row>
    <row r="312" spans="1:17" x14ac:dyDescent="0.2">
      <c r="A312" s="15"/>
      <c r="B312" s="15"/>
      <c r="C312" s="13" t="s">
        <v>18</v>
      </c>
      <c r="D312">
        <v>1275441.1879999989</v>
      </c>
      <c r="E312">
        <v>1292775.165198778</v>
      </c>
      <c r="F312">
        <v>1344619.315985709</v>
      </c>
      <c r="G312">
        <v>1425367.2229806159</v>
      </c>
      <c r="H312">
        <v>1483394.583041107</v>
      </c>
      <c r="I312">
        <v>1486929.130230248</v>
      </c>
      <c r="J312">
        <v>1492468.1189775791</v>
      </c>
      <c r="K312">
        <v>1500820.0488423151</v>
      </c>
      <c r="L312">
        <v>1511146.6421809581</v>
      </c>
      <c r="M312">
        <v>1522854.4878056741</v>
      </c>
      <c r="N312">
        <v>1535537.8235711879</v>
      </c>
      <c r="O312">
        <v>1548923.9008658221</v>
      </c>
      <c r="P312">
        <v>1562831.1942234461</v>
      </c>
      <c r="Q312">
        <v>1577139.6472670911</v>
      </c>
    </row>
    <row r="313" spans="1:17" x14ac:dyDescent="0.2">
      <c r="A313" s="15"/>
      <c r="B313" s="15"/>
      <c r="C313" s="13" t="s">
        <v>19</v>
      </c>
      <c r="D313">
        <v>1039648.546999997</v>
      </c>
      <c r="E313">
        <v>1039222.851337949</v>
      </c>
      <c r="F313">
        <v>1060667.5545924441</v>
      </c>
      <c r="G313">
        <v>1117396.9518470881</v>
      </c>
      <c r="H313">
        <v>1191064.7351437521</v>
      </c>
      <c r="I313">
        <v>1146533.723391925</v>
      </c>
      <c r="J313">
        <v>1112152.5213771551</v>
      </c>
      <c r="K313">
        <v>1091693.3713759589</v>
      </c>
      <c r="L313">
        <v>1081098.1072877559</v>
      </c>
      <c r="M313">
        <v>1077258.2650204371</v>
      </c>
      <c r="N313">
        <v>1077989.2490387231</v>
      </c>
      <c r="O313">
        <v>1081803.3265607739</v>
      </c>
      <c r="P313">
        <v>1087701.902622238</v>
      </c>
      <c r="Q313">
        <v>1095019.286887126</v>
      </c>
    </row>
    <row r="314" spans="1:17" x14ac:dyDescent="0.2">
      <c r="A314" s="15"/>
      <c r="B314" s="15"/>
      <c r="C314" s="13" t="s">
        <v>20</v>
      </c>
      <c r="D314">
        <v>961050.99999999919</v>
      </c>
      <c r="E314">
        <v>901619.93658284273</v>
      </c>
      <c r="F314">
        <v>938654.4640749055</v>
      </c>
      <c r="G314">
        <v>1048003.99240945</v>
      </c>
      <c r="H314">
        <v>1185233.4960547581</v>
      </c>
      <c r="I314">
        <v>1144636.8124919911</v>
      </c>
      <c r="J314">
        <v>1110409.0442780231</v>
      </c>
      <c r="K314">
        <v>1089909.0980723191</v>
      </c>
      <c r="L314">
        <v>1079240.848693928</v>
      </c>
      <c r="M314">
        <v>1075333.036140674</v>
      </c>
      <c r="N314">
        <v>1076007.862270775</v>
      </c>
      <c r="O314">
        <v>1079776.300468002</v>
      </c>
      <c r="P314">
        <v>1085637.0203541899</v>
      </c>
      <c r="Q314">
        <v>1092921.9106446321</v>
      </c>
    </row>
    <row r="315" spans="1:17" x14ac:dyDescent="0.2">
      <c r="A315" s="15"/>
      <c r="B315" s="15"/>
      <c r="C315" s="13" t="s">
        <v>21</v>
      </c>
      <c r="D315">
        <v>749619.99999999988</v>
      </c>
      <c r="E315">
        <v>839160.95848612906</v>
      </c>
      <c r="F315">
        <v>847152.15694414941</v>
      </c>
      <c r="G315">
        <v>916487.94933438336</v>
      </c>
      <c r="H315">
        <v>1035851.282723269</v>
      </c>
      <c r="I315">
        <v>1067693.475742758</v>
      </c>
      <c r="J315">
        <v>1034542.593132383</v>
      </c>
      <c r="K315">
        <v>1010573.939117117</v>
      </c>
      <c r="L315">
        <v>996956.22032378439</v>
      </c>
      <c r="M315">
        <v>990725.60546531179</v>
      </c>
      <c r="N315">
        <v>989543.54329277331</v>
      </c>
      <c r="O315">
        <v>991776.38028102845</v>
      </c>
      <c r="P315">
        <v>996316.09054174041</v>
      </c>
      <c r="Q315">
        <v>1002420.362161373</v>
      </c>
    </row>
    <row r="316" spans="1:17" x14ac:dyDescent="0.2">
      <c r="A316" s="15"/>
      <c r="B316" s="15"/>
      <c r="C316" s="13" t="s">
        <v>23</v>
      </c>
      <c r="D316">
        <v>1228925.868540324</v>
      </c>
      <c r="E316">
        <v>1250460.618062618</v>
      </c>
      <c r="F316">
        <v>1309965.4222668561</v>
      </c>
      <c r="G316">
        <v>1408102.1238862991</v>
      </c>
      <c r="H316">
        <v>1483290.628369204</v>
      </c>
      <c r="I316">
        <v>1486928.992625349</v>
      </c>
      <c r="J316">
        <v>1492468.118795431</v>
      </c>
      <c r="K316">
        <v>1500820.0488420739</v>
      </c>
      <c r="L316">
        <v>1511146.6421809569</v>
      </c>
      <c r="M316">
        <v>1522854.4878056741</v>
      </c>
      <c r="N316">
        <v>1535537.8235711879</v>
      </c>
      <c r="O316">
        <v>1548923.9008658221</v>
      </c>
      <c r="P316">
        <v>1562831.1942234461</v>
      </c>
      <c r="Q316">
        <v>1577139.6472670911</v>
      </c>
    </row>
    <row r="317" spans="1:17" x14ac:dyDescent="0.2">
      <c r="A317" s="15"/>
      <c r="B317" s="15"/>
      <c r="C317" s="13" t="s">
        <v>24</v>
      </c>
      <c r="D317">
        <v>1118246.0939999949</v>
      </c>
      <c r="E317">
        <v>1169108.412119539</v>
      </c>
      <c r="F317">
        <v>1237738.3112400169</v>
      </c>
      <c r="G317">
        <v>1340986.8366394059</v>
      </c>
      <c r="H317">
        <v>1468169.707898631</v>
      </c>
      <c r="I317">
        <v>1476703.730506093</v>
      </c>
      <c r="J317">
        <v>1481993.163568483</v>
      </c>
      <c r="K317">
        <v>1489773.60154043</v>
      </c>
      <c r="L317">
        <v>1499569.8614018019</v>
      </c>
      <c r="M317">
        <v>1510847.7630817911</v>
      </c>
      <c r="N317">
        <v>1523191.1190810029</v>
      </c>
      <c r="O317">
        <v>1536304.069644274</v>
      </c>
      <c r="P317">
        <v>1549984.522629611</v>
      </c>
      <c r="Q317">
        <v>1564097.0870434879</v>
      </c>
    </row>
    <row r="318" spans="1:17" x14ac:dyDescent="0.2">
      <c r="A318" s="15" t="s">
        <v>11</v>
      </c>
      <c r="B318" s="15" t="s">
        <v>84</v>
      </c>
      <c r="C318" s="13" t="s">
        <v>17</v>
      </c>
      <c r="D318">
        <v>1089794.9999999951</v>
      </c>
      <c r="E318">
        <v>1108929.3208856969</v>
      </c>
      <c r="F318">
        <v>1128539.1200315731</v>
      </c>
      <c r="G318">
        <v>1147721.8956563279</v>
      </c>
      <c r="H318">
        <v>1167202.5694261901</v>
      </c>
      <c r="I318">
        <v>1188282.6364803221</v>
      </c>
      <c r="J318">
        <v>1210804.0323267779</v>
      </c>
      <c r="K318">
        <v>1234544.673333199</v>
      </c>
      <c r="L318">
        <v>1259294.9817888821</v>
      </c>
      <c r="M318">
        <v>1284881.9800224339</v>
      </c>
      <c r="N318">
        <v>1311171.945623524</v>
      </c>
      <c r="O318">
        <v>1338065.158169196</v>
      </c>
      <c r="P318">
        <v>1365488.8086919209</v>
      </c>
      <c r="Q318">
        <v>1393390.3588304331</v>
      </c>
    </row>
    <row r="319" spans="1:17" x14ac:dyDescent="0.2">
      <c r="A319" s="15"/>
      <c r="B319" s="15"/>
      <c r="C319" s="13" t="s">
        <v>18</v>
      </c>
      <c r="D319">
        <v>850040.09999999974</v>
      </c>
      <c r="E319">
        <v>898684.13595293486</v>
      </c>
      <c r="F319">
        <v>938636.25609350542</v>
      </c>
      <c r="G319">
        <v>972866.74194936815</v>
      </c>
      <c r="H319">
        <v>1003222.681516993</v>
      </c>
      <c r="I319">
        <v>1030748.257688297</v>
      </c>
      <c r="J319">
        <v>1056860.649922505</v>
      </c>
      <c r="K319">
        <v>1082527.296970973</v>
      </c>
      <c r="L319">
        <v>1108330.0647980331</v>
      </c>
      <c r="M319">
        <v>1134589.040002852</v>
      </c>
      <c r="N319">
        <v>1161460.937100261</v>
      </c>
      <c r="O319">
        <v>1189007.7796130539</v>
      </c>
      <c r="P319">
        <v>1217241.12370291</v>
      </c>
      <c r="Q319">
        <v>1246148.7007247149</v>
      </c>
    </row>
    <row r="320" spans="1:17" x14ac:dyDescent="0.2">
      <c r="A320" s="15"/>
      <c r="B320" s="15"/>
      <c r="C320" s="13" t="s">
        <v>19</v>
      </c>
      <c r="D320">
        <v>673376.02499999793</v>
      </c>
      <c r="E320">
        <v>672296.04200596781</v>
      </c>
      <c r="F320">
        <v>668370.96021982422</v>
      </c>
      <c r="G320">
        <v>668658.2149388697</v>
      </c>
      <c r="H320">
        <v>660666.99035062129</v>
      </c>
      <c r="I320">
        <v>655921.23733837646</v>
      </c>
      <c r="J320">
        <v>655573.40872332547</v>
      </c>
      <c r="K320">
        <v>659426.45790428505</v>
      </c>
      <c r="L320">
        <v>666796.35917491291</v>
      </c>
      <c r="M320">
        <v>676948.15115817881</v>
      </c>
      <c r="N320">
        <v>689245.24158481637</v>
      </c>
      <c r="O320">
        <v>703183.37312665908</v>
      </c>
      <c r="P320">
        <v>718381.90250680712</v>
      </c>
      <c r="Q320">
        <v>734562.1582357944</v>
      </c>
    </row>
    <row r="321" spans="1:17" x14ac:dyDescent="0.2">
      <c r="A321" s="15"/>
      <c r="B321" s="15"/>
      <c r="C321" s="13" t="s">
        <v>20</v>
      </c>
      <c r="D321">
        <v>614487.99999999988</v>
      </c>
      <c r="E321">
        <v>619068.19069522375</v>
      </c>
      <c r="F321">
        <v>636861.64441130613</v>
      </c>
      <c r="G321">
        <v>661875.00249743718</v>
      </c>
      <c r="H321">
        <v>658236.08870529605</v>
      </c>
      <c r="I321">
        <v>654139.83328887378</v>
      </c>
      <c r="J321">
        <v>654036.13501783286</v>
      </c>
      <c r="K321">
        <v>657958.68219286727</v>
      </c>
      <c r="L321">
        <v>665319.53431455768</v>
      </c>
      <c r="M321">
        <v>675425.11342333804</v>
      </c>
      <c r="N321">
        <v>687657.38355203439</v>
      </c>
      <c r="O321">
        <v>701520.73293145187</v>
      </c>
      <c r="P321">
        <v>716638.64823500207</v>
      </c>
      <c r="Q321">
        <v>732734.42662139435</v>
      </c>
    </row>
    <row r="322" spans="1:17" x14ac:dyDescent="0.2">
      <c r="A322" s="15"/>
      <c r="B322" s="15"/>
      <c r="C322" s="13" t="s">
        <v>21</v>
      </c>
      <c r="D322">
        <v>479301.00000000012</v>
      </c>
      <c r="E322">
        <v>506474.91877657978</v>
      </c>
      <c r="F322">
        <v>517771.9965206529</v>
      </c>
      <c r="G322">
        <v>536793.08301532525</v>
      </c>
      <c r="H322">
        <v>543835.40377236856</v>
      </c>
      <c r="I322">
        <v>539893.25281886535</v>
      </c>
      <c r="J322">
        <v>538427.27270182443</v>
      </c>
      <c r="K322">
        <v>540326.8872720584</v>
      </c>
      <c r="L322">
        <v>545274.28120705858</v>
      </c>
      <c r="M322">
        <v>552714.91880123771</v>
      </c>
      <c r="N322">
        <v>562108.35378637165</v>
      </c>
      <c r="O322">
        <v>573004.25826011808</v>
      </c>
      <c r="P322">
        <v>585053.30601059599</v>
      </c>
      <c r="Q322">
        <v>597995.33951026213</v>
      </c>
    </row>
    <row r="323" spans="1:17" x14ac:dyDescent="0.2">
      <c r="A323" s="15"/>
      <c r="B323" s="15"/>
      <c r="C323" s="13" t="s">
        <v>23</v>
      </c>
      <c r="D323">
        <v>815826.15747500036</v>
      </c>
      <c r="E323">
        <v>863408.65841734991</v>
      </c>
      <c r="F323">
        <v>903686.1339236357</v>
      </c>
      <c r="G323">
        <v>938949.61302390776</v>
      </c>
      <c r="H323">
        <v>970670.89809297747</v>
      </c>
      <c r="I323">
        <v>999608.1359834437</v>
      </c>
      <c r="J323">
        <v>1026990.204083132</v>
      </c>
      <c r="K323">
        <v>1053706.357425221</v>
      </c>
      <c r="L323">
        <v>1080327.5462256779</v>
      </c>
      <c r="M323">
        <v>1107199.038226116</v>
      </c>
      <c r="N323">
        <v>1134518.152168191</v>
      </c>
      <c r="O323">
        <v>1162390.444181263</v>
      </c>
      <c r="P323">
        <v>1190867.302806265</v>
      </c>
      <c r="Q323">
        <v>1219969.79882779</v>
      </c>
    </row>
    <row r="324" spans="1:17" x14ac:dyDescent="0.2">
      <c r="A324" s="15"/>
      <c r="B324" s="15"/>
      <c r="C324" s="13" t="s">
        <v>24</v>
      </c>
      <c r="D324">
        <v>732264.04999999737</v>
      </c>
      <c r="E324">
        <v>804828.17248070869</v>
      </c>
      <c r="F324">
        <v>863950.77212968178</v>
      </c>
      <c r="G324">
        <v>917068.07031704881</v>
      </c>
      <c r="H324">
        <v>953150.77025114966</v>
      </c>
      <c r="I324">
        <v>984024.0421188398</v>
      </c>
      <c r="J324">
        <v>1012130.141752447</v>
      </c>
      <c r="K324">
        <v>1038988.360131852</v>
      </c>
      <c r="L324">
        <v>1065464.8316199309</v>
      </c>
      <c r="M324">
        <v>1092047.287795715</v>
      </c>
      <c r="N324">
        <v>1119003.7807560239</v>
      </c>
      <c r="O324">
        <v>1146475.653011031</v>
      </c>
      <c r="P324">
        <v>1174532.4306158591</v>
      </c>
      <c r="Q324">
        <v>1203204.161546947</v>
      </c>
    </row>
    <row r="325" spans="1:17" x14ac:dyDescent="0.2">
      <c r="A325" s="15"/>
      <c r="B325" s="15" t="s">
        <v>15</v>
      </c>
      <c r="C325" s="13" t="s">
        <v>17</v>
      </c>
      <c r="D325">
        <v>1089794.9999999951</v>
      </c>
      <c r="E325">
        <v>1109248.7895869401</v>
      </c>
      <c r="F325">
        <v>1129274.9353775301</v>
      </c>
      <c r="G325">
        <v>1147978.6948493409</v>
      </c>
      <c r="H325">
        <v>1167075.812297822</v>
      </c>
      <c r="I325">
        <v>1186701.832693913</v>
      </c>
      <c r="J325">
        <v>1206405.0175443911</v>
      </c>
      <c r="K325">
        <v>1228498.3350424101</v>
      </c>
      <c r="L325">
        <v>1253628.2481165649</v>
      </c>
      <c r="M325">
        <v>1281171.110408179</v>
      </c>
      <c r="N325">
        <v>1310677.1263426349</v>
      </c>
      <c r="O325">
        <v>1341834.4921620011</v>
      </c>
      <c r="P325">
        <v>1374435.0312373301</v>
      </c>
      <c r="Q325">
        <v>1408346.103610985</v>
      </c>
    </row>
    <row r="326" spans="1:17" x14ac:dyDescent="0.2">
      <c r="A326" s="15"/>
      <c r="B326" s="15"/>
      <c r="C326" s="13" t="s">
        <v>18</v>
      </c>
      <c r="D326">
        <v>850040.09999999974</v>
      </c>
      <c r="E326">
        <v>912881.59926722746</v>
      </c>
      <c r="F326">
        <v>973317.72496518877</v>
      </c>
      <c r="G326">
        <v>1032867.173632893</v>
      </c>
      <c r="H326">
        <v>1092109.8648039671</v>
      </c>
      <c r="I326">
        <v>1153115.11314833</v>
      </c>
      <c r="J326">
        <v>1190764.432133043</v>
      </c>
      <c r="K326">
        <v>1211537.473468357</v>
      </c>
      <c r="L326">
        <v>1235393.6348759311</v>
      </c>
      <c r="M326">
        <v>1261867.05830647</v>
      </c>
      <c r="N326">
        <v>1290450.268463416</v>
      </c>
      <c r="O326">
        <v>1320783.7995031101</v>
      </c>
      <c r="P326">
        <v>1352623.367747837</v>
      </c>
      <c r="Q326">
        <v>1385810.707926271</v>
      </c>
    </row>
    <row r="327" spans="1:17" x14ac:dyDescent="0.2">
      <c r="A327" s="15"/>
      <c r="B327" s="15"/>
      <c r="C327" s="13" t="s">
        <v>19</v>
      </c>
      <c r="D327">
        <v>673376.02499999793</v>
      </c>
      <c r="E327">
        <v>666858.94652580866</v>
      </c>
      <c r="F327">
        <v>668969.80597864219</v>
      </c>
      <c r="G327">
        <v>674411.50750502385</v>
      </c>
      <c r="H327">
        <v>678619.9969978903</v>
      </c>
      <c r="I327">
        <v>693047.48069524625</v>
      </c>
      <c r="J327">
        <v>690892.84054110327</v>
      </c>
      <c r="K327">
        <v>663478.2556534633</v>
      </c>
      <c r="L327">
        <v>647125.51616420841</v>
      </c>
      <c r="M327">
        <v>639871.11667008745</v>
      </c>
      <c r="N327">
        <v>639262.56362964131</v>
      </c>
      <c r="O327">
        <v>643422.01237291167</v>
      </c>
      <c r="P327">
        <v>650958.34667881089</v>
      </c>
      <c r="Q327">
        <v>660962.43775229924</v>
      </c>
    </row>
    <row r="328" spans="1:17" x14ac:dyDescent="0.2">
      <c r="A328" s="15"/>
      <c r="B328" s="15"/>
      <c r="C328" s="13" t="s">
        <v>20</v>
      </c>
      <c r="D328">
        <v>614487.99999999988</v>
      </c>
      <c r="E328">
        <v>614330.6479949652</v>
      </c>
      <c r="F328">
        <v>642272.13834000577</v>
      </c>
      <c r="G328">
        <v>668096.24892571731</v>
      </c>
      <c r="H328">
        <v>672972.16924399068</v>
      </c>
      <c r="I328">
        <v>687382.82070970489</v>
      </c>
      <c r="J328">
        <v>688103.46874668042</v>
      </c>
      <c r="K328">
        <v>660964.9165922883</v>
      </c>
      <c r="L328">
        <v>644457.12701787753</v>
      </c>
      <c r="M328">
        <v>637026.10591791442</v>
      </c>
      <c r="N328">
        <v>636252.1751752781</v>
      </c>
      <c r="O328">
        <v>640265.00352074159</v>
      </c>
      <c r="P328">
        <v>647677.13422682043</v>
      </c>
      <c r="Q328">
        <v>657561.66694399854</v>
      </c>
    </row>
    <row r="329" spans="1:17" x14ac:dyDescent="0.2">
      <c r="A329" s="15"/>
      <c r="B329" s="15"/>
      <c r="C329" s="13" t="s">
        <v>21</v>
      </c>
      <c r="D329">
        <v>479301.00000000012</v>
      </c>
      <c r="E329">
        <v>524077.9416093796</v>
      </c>
      <c r="F329">
        <v>540863.14449271001</v>
      </c>
      <c r="G329">
        <v>571593.6418918533</v>
      </c>
      <c r="H329">
        <v>578368.11458467413</v>
      </c>
      <c r="I329">
        <v>587957.44397025625</v>
      </c>
      <c r="J329">
        <v>599339.72802732431</v>
      </c>
      <c r="K329">
        <v>581166.41249993222</v>
      </c>
      <c r="L329">
        <v>563439.81289394305</v>
      </c>
      <c r="M329">
        <v>553905.5634043545</v>
      </c>
      <c r="N329">
        <v>550889.85348758078</v>
      </c>
      <c r="O329">
        <v>552612.47063558525</v>
      </c>
      <c r="P329">
        <v>557719.61056385073</v>
      </c>
      <c r="Q329">
        <v>565248.52141439996</v>
      </c>
    </row>
    <row r="330" spans="1:17" x14ac:dyDescent="0.2">
      <c r="A330" s="15"/>
      <c r="B330" s="15"/>
      <c r="C330" s="13" t="s">
        <v>23</v>
      </c>
      <c r="D330">
        <v>814421.39440923592</v>
      </c>
      <c r="E330">
        <v>872811.29518142529</v>
      </c>
      <c r="F330">
        <v>934071.01811774913</v>
      </c>
      <c r="G330">
        <v>1000017.0572815411</v>
      </c>
      <c r="H330">
        <v>1071891.766185537</v>
      </c>
      <c r="I330">
        <v>1149132.0011453161</v>
      </c>
      <c r="J330">
        <v>1190754.38273522</v>
      </c>
      <c r="K330">
        <v>1211537.46016596</v>
      </c>
      <c r="L330">
        <v>1235393.6348583221</v>
      </c>
      <c r="M330">
        <v>1261867.058306447</v>
      </c>
      <c r="N330">
        <v>1290450.268463416</v>
      </c>
      <c r="O330">
        <v>1320783.7995031101</v>
      </c>
      <c r="P330">
        <v>1352623.367747837</v>
      </c>
      <c r="Q330">
        <v>1385810.707926271</v>
      </c>
    </row>
    <row r="331" spans="1:17" x14ac:dyDescent="0.2">
      <c r="A331" s="15"/>
      <c r="B331" s="15"/>
      <c r="C331" s="13" t="s">
        <v>24</v>
      </c>
      <c r="D331">
        <v>732264.04999999737</v>
      </c>
      <c r="E331">
        <v>808272.79511874844</v>
      </c>
      <c r="F331">
        <v>888670.58605826308</v>
      </c>
      <c r="G331">
        <v>968577.92559278267</v>
      </c>
      <c r="H331">
        <v>1041758.114977258</v>
      </c>
      <c r="I331">
        <v>1119156.5581879581</v>
      </c>
      <c r="J331">
        <v>1175276.568287953</v>
      </c>
      <c r="K331">
        <v>1196956.630779732</v>
      </c>
      <c r="L331">
        <v>1220248.2097486751</v>
      </c>
      <c r="M331">
        <v>1245955.218417376</v>
      </c>
      <c r="N331">
        <v>1273784.077598863</v>
      </c>
      <c r="O331">
        <v>1303413.720775337</v>
      </c>
      <c r="P331">
        <v>1334554.652518671</v>
      </c>
      <c r="Q331">
        <v>1367054.6998241481</v>
      </c>
    </row>
    <row r="332" spans="1:17" x14ac:dyDescent="0.2">
      <c r="A332" s="15"/>
      <c r="B332" s="15" t="s">
        <v>16</v>
      </c>
      <c r="C332" s="13" t="s">
        <v>17</v>
      </c>
      <c r="D332">
        <v>1089794.9999999951</v>
      </c>
      <c r="E332">
        <v>1111274.0133063679</v>
      </c>
      <c r="F332">
        <v>1135771.3187101081</v>
      </c>
      <c r="G332">
        <v>1156534.521334846</v>
      </c>
      <c r="H332">
        <v>1167549.6242938309</v>
      </c>
      <c r="I332">
        <v>1173612.673331284</v>
      </c>
      <c r="J332">
        <v>1183592.70898525</v>
      </c>
      <c r="K332">
        <v>1196256.5163677169</v>
      </c>
      <c r="L332">
        <v>1210733.931691742</v>
      </c>
      <c r="M332">
        <v>1226462.332440556</v>
      </c>
      <c r="N332">
        <v>1243081.3702914561</v>
      </c>
      <c r="O332">
        <v>1260363.9435637521</v>
      </c>
      <c r="P332">
        <v>1278168.751609375</v>
      </c>
      <c r="Q332">
        <v>1296409.030834245</v>
      </c>
    </row>
    <row r="333" spans="1:17" x14ac:dyDescent="0.2">
      <c r="A333" s="15"/>
      <c r="B333" s="15"/>
      <c r="C333" s="13" t="s">
        <v>18</v>
      </c>
      <c r="D333">
        <v>850040.09999999974</v>
      </c>
      <c r="E333">
        <v>896225.83522720623</v>
      </c>
      <c r="F333">
        <v>980048.69349402946</v>
      </c>
      <c r="G333">
        <v>1087483.328987526</v>
      </c>
      <c r="H333">
        <v>1156907.0802103111</v>
      </c>
      <c r="I333">
        <v>1163245.445247557</v>
      </c>
      <c r="J333">
        <v>1171798.960383652</v>
      </c>
      <c r="K333">
        <v>1183440.9816963479</v>
      </c>
      <c r="L333">
        <v>1197184.877328241</v>
      </c>
      <c r="M333">
        <v>1212367.492091747</v>
      </c>
      <c r="N333">
        <v>1228559.817441562</v>
      </c>
      <c r="O333">
        <v>1245489.7556011749</v>
      </c>
      <c r="P333">
        <v>1262987.1441714419</v>
      </c>
      <c r="Q333">
        <v>1280946.903197278</v>
      </c>
    </row>
    <row r="334" spans="1:17" x14ac:dyDescent="0.2">
      <c r="A334" s="15"/>
      <c r="B334" s="15"/>
      <c r="C334" s="13" t="s">
        <v>19</v>
      </c>
      <c r="D334">
        <v>673376.02499999793</v>
      </c>
      <c r="E334">
        <v>664779.24292049045</v>
      </c>
      <c r="F334">
        <v>699651.03903082956</v>
      </c>
      <c r="G334">
        <v>784765.27374210604</v>
      </c>
      <c r="H334">
        <v>885865.0222334126</v>
      </c>
      <c r="I334">
        <v>837271.87851848023</v>
      </c>
      <c r="J334">
        <v>801620.34865202522</v>
      </c>
      <c r="K334">
        <v>782176.84242069325</v>
      </c>
      <c r="L334">
        <v>773639.91257013334</v>
      </c>
      <c r="M334">
        <v>772206.40973491012</v>
      </c>
      <c r="N334">
        <v>775348.91825965687</v>
      </c>
      <c r="O334">
        <v>781437.11576717801</v>
      </c>
      <c r="P334">
        <v>789435.10279489949</v>
      </c>
      <c r="Q334">
        <v>798690.16574034083</v>
      </c>
    </row>
    <row r="335" spans="1:17" x14ac:dyDescent="0.2">
      <c r="A335" s="15"/>
      <c r="B335" s="15"/>
      <c r="C335" s="13" t="s">
        <v>20</v>
      </c>
      <c r="D335">
        <v>614487.99999999988</v>
      </c>
      <c r="E335">
        <v>562206.8014926149</v>
      </c>
      <c r="F335">
        <v>597180.68356295174</v>
      </c>
      <c r="G335">
        <v>715362.74378960754</v>
      </c>
      <c r="H335">
        <v>879575.40483548341</v>
      </c>
      <c r="I335">
        <v>835466.03840570792</v>
      </c>
      <c r="J335">
        <v>799968.67675847234</v>
      </c>
      <c r="K335">
        <v>780476.96836869081</v>
      </c>
      <c r="L335">
        <v>771861.03438434727</v>
      </c>
      <c r="M335">
        <v>770354.82029586739</v>
      </c>
      <c r="N335">
        <v>773436.73666013312</v>
      </c>
      <c r="O335">
        <v>779474.45165629173</v>
      </c>
      <c r="P335">
        <v>787428.96882933832</v>
      </c>
      <c r="Q335">
        <v>796645.03689382633</v>
      </c>
    </row>
    <row r="336" spans="1:17" x14ac:dyDescent="0.2">
      <c r="A336" s="15"/>
      <c r="B336" s="15"/>
      <c r="C336" s="13" t="s">
        <v>21</v>
      </c>
      <c r="D336">
        <v>479301.00000000012</v>
      </c>
      <c r="E336">
        <v>519109.94726246782</v>
      </c>
      <c r="F336">
        <v>523151.35527364892</v>
      </c>
      <c r="G336">
        <v>594308.36598152563</v>
      </c>
      <c r="H336">
        <v>732849.42283076979</v>
      </c>
      <c r="I336">
        <v>769469.33319952292</v>
      </c>
      <c r="J336">
        <v>734599.39298028068</v>
      </c>
      <c r="K336">
        <v>711289.77709408116</v>
      </c>
      <c r="L336">
        <v>699509.3548634199</v>
      </c>
      <c r="M336">
        <v>695515.64886283828</v>
      </c>
      <c r="N336">
        <v>696581.53335335734</v>
      </c>
      <c r="O336">
        <v>700907.79790361237</v>
      </c>
      <c r="P336">
        <v>707339.61589127523</v>
      </c>
      <c r="Q336">
        <v>715145.44088635023</v>
      </c>
    </row>
    <row r="337" spans="1:17" x14ac:dyDescent="0.2">
      <c r="A337" s="15"/>
      <c r="B337" s="15"/>
      <c r="C337" s="13" t="s">
        <v>23</v>
      </c>
      <c r="D337">
        <v>812589.11337153695</v>
      </c>
      <c r="E337">
        <v>851748.44881082908</v>
      </c>
      <c r="F337">
        <v>933970.1746580936</v>
      </c>
      <c r="G337">
        <v>1062148.0685111301</v>
      </c>
      <c r="H337">
        <v>1156768.483987632</v>
      </c>
      <c r="I337">
        <v>1163245.2617876041</v>
      </c>
      <c r="J337">
        <v>1171798.9601408059</v>
      </c>
      <c r="K337">
        <v>1183440.9816960259</v>
      </c>
      <c r="L337">
        <v>1197184.877328241</v>
      </c>
      <c r="M337">
        <v>1212367.492091747</v>
      </c>
      <c r="N337">
        <v>1228559.817441562</v>
      </c>
      <c r="O337">
        <v>1245489.7556011749</v>
      </c>
      <c r="P337">
        <v>1262987.1441714419</v>
      </c>
      <c r="Q337">
        <v>1280946.903197278</v>
      </c>
    </row>
    <row r="338" spans="1:17" x14ac:dyDescent="0.2">
      <c r="A338" s="15"/>
      <c r="B338" s="15"/>
      <c r="C338" s="13" t="s">
        <v>24</v>
      </c>
      <c r="D338">
        <v>732264.04999999737</v>
      </c>
      <c r="E338">
        <v>774542.77844856877</v>
      </c>
      <c r="F338">
        <v>852511.20299811102</v>
      </c>
      <c r="G338">
        <v>981802.76775469515</v>
      </c>
      <c r="H338">
        <v>1140955.725165338</v>
      </c>
      <c r="I338">
        <v>1153453.513381968</v>
      </c>
      <c r="J338">
        <v>1161834.970178314</v>
      </c>
      <c r="K338">
        <v>1172893.3434213609</v>
      </c>
      <c r="L338">
        <v>1186082.1064054079</v>
      </c>
      <c r="M338">
        <v>1200809.454655912</v>
      </c>
      <c r="N338">
        <v>1216634.9514532681</v>
      </c>
      <c r="O338">
        <v>1233261.0235728631</v>
      </c>
      <c r="P338">
        <v>1250495.5927421469</v>
      </c>
      <c r="Q338">
        <v>1268217.906850205</v>
      </c>
    </row>
    <row r="339" spans="1:17" x14ac:dyDescent="0.2">
      <c r="A339" s="15" t="s">
        <v>12</v>
      </c>
      <c r="B339" s="15" t="s">
        <v>84</v>
      </c>
      <c r="C339" s="13" t="s">
        <v>17</v>
      </c>
      <c r="D339">
        <v>1648735.999999993</v>
      </c>
      <c r="E339">
        <v>1660232.5887216809</v>
      </c>
      <c r="F339">
        <v>1667010.139159329</v>
      </c>
      <c r="G339">
        <v>1672968.6963573941</v>
      </c>
      <c r="H339">
        <v>1681107.9718704149</v>
      </c>
      <c r="I339">
        <v>1691595.043788963</v>
      </c>
      <c r="J339">
        <v>1704248.500478215</v>
      </c>
      <c r="K339">
        <v>1718751.0748214449</v>
      </c>
      <c r="L339">
        <v>1734765.906111469</v>
      </c>
      <c r="M339">
        <v>1751985.3598191091</v>
      </c>
      <c r="N339">
        <v>1770148.04636394</v>
      </c>
      <c r="O339">
        <v>1789041.3626828331</v>
      </c>
      <c r="P339">
        <v>1808497.6407958011</v>
      </c>
      <c r="Q339">
        <v>1828387.7847430201</v>
      </c>
    </row>
    <row r="340" spans="1:17" x14ac:dyDescent="0.2">
      <c r="A340" s="15"/>
      <c r="B340" s="15"/>
      <c r="C340" s="13" t="s">
        <v>18</v>
      </c>
      <c r="D340">
        <v>1465726.3039999979</v>
      </c>
      <c r="E340">
        <v>1516704.8716829349</v>
      </c>
      <c r="F340">
        <v>1553281.916194398</v>
      </c>
      <c r="G340">
        <v>1578515.823739233</v>
      </c>
      <c r="H340">
        <v>1596541.0045459501</v>
      </c>
      <c r="I340">
        <v>1611483.163982979</v>
      </c>
      <c r="J340">
        <v>1625739.669142263</v>
      </c>
      <c r="K340">
        <v>1640531.573242249</v>
      </c>
      <c r="L340">
        <v>1656390.784119549</v>
      </c>
      <c r="M340">
        <v>1673474.047013653</v>
      </c>
      <c r="N340">
        <v>1691745.0581528139</v>
      </c>
      <c r="O340">
        <v>1711077.5352715631</v>
      </c>
      <c r="P340">
        <v>1731313.4121900559</v>
      </c>
      <c r="Q340">
        <v>1752294.8125963539</v>
      </c>
    </row>
    <row r="341" spans="1:17" x14ac:dyDescent="0.2">
      <c r="A341" s="15"/>
      <c r="B341" s="15"/>
      <c r="C341" s="13" t="s">
        <v>19</v>
      </c>
      <c r="D341">
        <v>1219547.5759999959</v>
      </c>
      <c r="E341">
        <v>1270630.642753063</v>
      </c>
      <c r="F341">
        <v>1280407.852239908</v>
      </c>
      <c r="G341">
        <v>1256775.1481037179</v>
      </c>
      <c r="H341">
        <v>1229438.298509453</v>
      </c>
      <c r="I341">
        <v>1205727.1420880009</v>
      </c>
      <c r="J341">
        <v>1188102.379207718</v>
      </c>
      <c r="K341">
        <v>1176861.843996258</v>
      </c>
      <c r="L341">
        <v>1171420.701023777</v>
      </c>
      <c r="M341">
        <v>1170896.676732759</v>
      </c>
      <c r="N341">
        <v>1174373.081065879</v>
      </c>
      <c r="O341">
        <v>1181012.4792450599</v>
      </c>
      <c r="P341">
        <v>1190099.5636234139</v>
      </c>
      <c r="Q341">
        <v>1201049.467340156</v>
      </c>
    </row>
    <row r="342" spans="1:17" x14ac:dyDescent="0.2">
      <c r="A342" s="15"/>
      <c r="B342" s="15"/>
      <c r="C342" s="13" t="s">
        <v>20</v>
      </c>
      <c r="D342">
        <v>1137487.9999999991</v>
      </c>
      <c r="E342">
        <v>1214217.471067881</v>
      </c>
      <c r="F342">
        <v>1275188.699877114</v>
      </c>
      <c r="G342">
        <v>1254570.60070826</v>
      </c>
      <c r="H342">
        <v>1228180.738116743</v>
      </c>
      <c r="I342">
        <v>1204799.540906447</v>
      </c>
      <c r="J342">
        <v>1187271.265769864</v>
      </c>
      <c r="K342">
        <v>1176033.60193748</v>
      </c>
      <c r="L342">
        <v>1170556.4122428121</v>
      </c>
      <c r="M342">
        <v>1169980.8475635259</v>
      </c>
      <c r="N342">
        <v>1173401.1682200909</v>
      </c>
      <c r="O342">
        <v>1179985.280549712</v>
      </c>
      <c r="P342">
        <v>1189020.3541556571</v>
      </c>
      <c r="Q342">
        <v>1199922.4119756341</v>
      </c>
    </row>
    <row r="343" spans="1:17" x14ac:dyDescent="0.2">
      <c r="A343" s="15"/>
      <c r="B343" s="15"/>
      <c r="C343" s="13" t="s">
        <v>21</v>
      </c>
      <c r="D343">
        <v>887240.99999999965</v>
      </c>
      <c r="E343">
        <v>1001087.593035982</v>
      </c>
      <c r="F343">
        <v>1068925.1137681881</v>
      </c>
      <c r="G343">
        <v>1072783.620306904</v>
      </c>
      <c r="H343">
        <v>1051916.974349007</v>
      </c>
      <c r="I343">
        <v>1030690.5982501369</v>
      </c>
      <c r="J343">
        <v>1013630.014094788</v>
      </c>
      <c r="K343">
        <v>1001847.574667062</v>
      </c>
      <c r="L343">
        <v>995181.24819136295</v>
      </c>
      <c r="M343">
        <v>992993.4435249262</v>
      </c>
      <c r="N343">
        <v>994520.49040537956</v>
      </c>
      <c r="O343">
        <v>999024.8146305409</v>
      </c>
      <c r="P343">
        <v>1005856.986496449</v>
      </c>
      <c r="Q343">
        <v>1014475.125654127</v>
      </c>
    </row>
    <row r="344" spans="1:17" x14ac:dyDescent="0.2">
      <c r="A344" s="15"/>
      <c r="B344" s="15"/>
      <c r="C344" s="13" t="s">
        <v>23</v>
      </c>
      <c r="D344">
        <v>1421003.8350799989</v>
      </c>
      <c r="E344">
        <v>1484045.4377172841</v>
      </c>
      <c r="F344">
        <v>1529358.349936709</v>
      </c>
      <c r="G344">
        <v>1560828.4978046629</v>
      </c>
      <c r="H344">
        <v>1583107.090069941</v>
      </c>
      <c r="I344">
        <v>1600771.0283718221</v>
      </c>
      <c r="J344">
        <v>1616649.7316683191</v>
      </c>
      <c r="K344">
        <v>1632337.1711688519</v>
      </c>
      <c r="L344">
        <v>1648651.264736631</v>
      </c>
      <c r="M344">
        <v>1665946.3923607899</v>
      </c>
      <c r="N344">
        <v>1684311.797378283</v>
      </c>
      <c r="O344">
        <v>1703695.2848544051</v>
      </c>
      <c r="P344">
        <v>1723979.1254798679</v>
      </c>
      <c r="Q344">
        <v>1745024.9893537969</v>
      </c>
    </row>
    <row r="345" spans="1:17" x14ac:dyDescent="0.2">
      <c r="A345" s="15"/>
      <c r="B345" s="15"/>
      <c r="C345" s="13" t="s">
        <v>24</v>
      </c>
      <c r="D345">
        <v>1301607.151999996</v>
      </c>
      <c r="E345">
        <v>1421072.7804794661</v>
      </c>
      <c r="F345">
        <v>1501754.043761306</v>
      </c>
      <c r="G345">
        <v>1542073.4760860549</v>
      </c>
      <c r="H345">
        <v>1568024.5411263721</v>
      </c>
      <c r="I345">
        <v>1587047.718988911</v>
      </c>
      <c r="J345">
        <v>1603237.9659335769</v>
      </c>
      <c r="K345">
        <v>1618762.389408262</v>
      </c>
      <c r="L345">
        <v>1634709.426494949</v>
      </c>
      <c r="M345">
        <v>1651565.9203863291</v>
      </c>
      <c r="N345">
        <v>1669486.612183278</v>
      </c>
      <c r="O345">
        <v>1688450.130783261</v>
      </c>
      <c r="P345">
        <v>1708350.8343962301</v>
      </c>
      <c r="Q345">
        <v>1729052.3589444291</v>
      </c>
    </row>
    <row r="346" spans="1:17" x14ac:dyDescent="0.2">
      <c r="A346" s="15"/>
      <c r="B346" s="15" t="s">
        <v>15</v>
      </c>
      <c r="C346" s="13" t="s">
        <v>17</v>
      </c>
      <c r="D346">
        <v>1648735.999999993</v>
      </c>
      <c r="E346">
        <v>1662088.746781165</v>
      </c>
      <c r="F346">
        <v>1674835.7923322851</v>
      </c>
      <c r="G346">
        <v>1686014.7887132219</v>
      </c>
      <c r="H346">
        <v>1698162.4426609559</v>
      </c>
      <c r="I346">
        <v>1711284.594926565</v>
      </c>
      <c r="J346">
        <v>1724364.606600655</v>
      </c>
      <c r="K346">
        <v>1739120.2153537581</v>
      </c>
      <c r="L346">
        <v>1756531.252597671</v>
      </c>
      <c r="M346">
        <v>1776026.074079623</v>
      </c>
      <c r="N346">
        <v>1797179.389246505</v>
      </c>
      <c r="O346">
        <v>1819676.801890326</v>
      </c>
      <c r="P346">
        <v>1843287.717255479</v>
      </c>
      <c r="Q346">
        <v>1867844.7025122431</v>
      </c>
    </row>
    <row r="347" spans="1:17" x14ac:dyDescent="0.2">
      <c r="A347" s="15"/>
      <c r="B347" s="15"/>
      <c r="C347" s="13" t="s">
        <v>18</v>
      </c>
      <c r="D347">
        <v>1465726.3039999979</v>
      </c>
      <c r="E347">
        <v>1495833.984797586</v>
      </c>
      <c r="F347">
        <v>1531462.462757847</v>
      </c>
      <c r="G347">
        <v>1572378.058378696</v>
      </c>
      <c r="H347">
        <v>1618625.281134597</v>
      </c>
      <c r="I347">
        <v>1672756.933404227</v>
      </c>
      <c r="J347">
        <v>1708138.577868273</v>
      </c>
      <c r="K347">
        <v>1721872.20330485</v>
      </c>
      <c r="L347">
        <v>1738201.2982804959</v>
      </c>
      <c r="M347">
        <v>1756802.1322110291</v>
      </c>
      <c r="N347">
        <v>1777204.1074565679</v>
      </c>
      <c r="O347">
        <v>1799055.221722818</v>
      </c>
      <c r="P347">
        <v>1822095.801490075</v>
      </c>
      <c r="Q347">
        <v>1846136.7016933721</v>
      </c>
    </row>
    <row r="348" spans="1:17" x14ac:dyDescent="0.2">
      <c r="A348" s="15"/>
      <c r="B348" s="15"/>
      <c r="C348" s="13" t="s">
        <v>19</v>
      </c>
      <c r="D348">
        <v>1219547.5759999959</v>
      </c>
      <c r="E348">
        <v>1233804.751742759</v>
      </c>
      <c r="F348">
        <v>1224318.975255637</v>
      </c>
      <c r="G348">
        <v>1213185.4160457649</v>
      </c>
      <c r="H348">
        <v>1204154.0656782759</v>
      </c>
      <c r="I348">
        <v>1210461.138529751</v>
      </c>
      <c r="J348">
        <v>1213089.898137257</v>
      </c>
      <c r="K348">
        <v>1185752.4173615461</v>
      </c>
      <c r="L348">
        <v>1167927.812354706</v>
      </c>
      <c r="M348">
        <v>1158395.346023612</v>
      </c>
      <c r="N348">
        <v>1155171.512258521</v>
      </c>
      <c r="O348">
        <v>1156698.831952729</v>
      </c>
      <c r="P348">
        <v>1161790.892210382</v>
      </c>
      <c r="Q348">
        <v>1169587.9306367631</v>
      </c>
    </row>
    <row r="349" spans="1:17" x14ac:dyDescent="0.2">
      <c r="A349" s="15"/>
      <c r="B349" s="15"/>
      <c r="C349" s="13" t="s">
        <v>20</v>
      </c>
      <c r="D349">
        <v>1137487.9999999991</v>
      </c>
      <c r="E349">
        <v>1159502.94244205</v>
      </c>
      <c r="F349">
        <v>1192923.4400474741</v>
      </c>
      <c r="G349">
        <v>1207308.1154731121</v>
      </c>
      <c r="H349">
        <v>1198855.4649138281</v>
      </c>
      <c r="I349">
        <v>1204846.609692262</v>
      </c>
      <c r="J349">
        <v>1210155.698887269</v>
      </c>
      <c r="K349">
        <v>1183231.1417843639</v>
      </c>
      <c r="L349">
        <v>1165247.4584975771</v>
      </c>
      <c r="M349">
        <v>1155554.275139136</v>
      </c>
      <c r="N349">
        <v>1152187.5386460901</v>
      </c>
      <c r="O349">
        <v>1153591.204805149</v>
      </c>
      <c r="P349">
        <v>1158577.3633648681</v>
      </c>
      <c r="Q349">
        <v>1166278.2692771531</v>
      </c>
    </row>
    <row r="350" spans="1:17" x14ac:dyDescent="0.2">
      <c r="A350" s="15"/>
      <c r="B350" s="15"/>
      <c r="C350" s="13" t="s">
        <v>21</v>
      </c>
      <c r="D350">
        <v>887240.99999999965</v>
      </c>
      <c r="E350">
        <v>1013209.623254532</v>
      </c>
      <c r="F350">
        <v>1045196.294880224</v>
      </c>
      <c r="G350">
        <v>1072781.1556611529</v>
      </c>
      <c r="H350">
        <v>1068188.82526887</v>
      </c>
      <c r="I350">
        <v>1068233.204212372</v>
      </c>
      <c r="J350">
        <v>1078953.428907637</v>
      </c>
      <c r="K350">
        <v>1063549.5964331911</v>
      </c>
      <c r="L350">
        <v>1044486.409088055</v>
      </c>
      <c r="M350">
        <v>1032738.161805628</v>
      </c>
      <c r="N350">
        <v>1027270.853814755</v>
      </c>
      <c r="O350">
        <v>1026595.158006542</v>
      </c>
      <c r="P350">
        <v>1029527.654322235</v>
      </c>
      <c r="Q350">
        <v>1035179.611599764</v>
      </c>
    </row>
    <row r="351" spans="1:17" x14ac:dyDescent="0.2">
      <c r="A351" s="15"/>
      <c r="B351" s="15"/>
      <c r="C351" s="13" t="s">
        <v>23</v>
      </c>
      <c r="D351">
        <v>1419761.9774951891</v>
      </c>
      <c r="E351">
        <v>1457468.2630656359</v>
      </c>
      <c r="F351">
        <v>1500569.280682358</v>
      </c>
      <c r="G351">
        <v>1549450.8115154069</v>
      </c>
      <c r="H351">
        <v>1604909.246567182</v>
      </c>
      <c r="I351">
        <v>1669348.155955249</v>
      </c>
      <c r="J351">
        <v>1708128.57555624</v>
      </c>
      <c r="K351">
        <v>1721872.1900647799</v>
      </c>
      <c r="L351">
        <v>1738201.2982629701</v>
      </c>
      <c r="M351">
        <v>1756802.132211006</v>
      </c>
      <c r="N351">
        <v>1777204.1074565679</v>
      </c>
      <c r="O351">
        <v>1799055.221722818</v>
      </c>
      <c r="P351">
        <v>1822095.801490075</v>
      </c>
      <c r="Q351">
        <v>1846136.7016933721</v>
      </c>
    </row>
    <row r="352" spans="1:17" x14ac:dyDescent="0.2">
      <c r="A352" s="15"/>
      <c r="B352" s="15"/>
      <c r="C352" s="13" t="s">
        <v>24</v>
      </c>
      <c r="D352">
        <v>1301607.151999996</v>
      </c>
      <c r="E352">
        <v>1393008.1509773119</v>
      </c>
      <c r="F352">
        <v>1461804.2112367209</v>
      </c>
      <c r="G352">
        <v>1523434.744325808</v>
      </c>
      <c r="H352">
        <v>1578872.1196595379</v>
      </c>
      <c r="I352">
        <v>1641120.0743905669</v>
      </c>
      <c r="J352">
        <v>1693217.8358103761</v>
      </c>
      <c r="K352">
        <v>1707411.4176039209</v>
      </c>
      <c r="L352">
        <v>1723063.818007054</v>
      </c>
      <c r="M352">
        <v>1740957.5733062611</v>
      </c>
      <c r="N352">
        <v>1760719.3281259199</v>
      </c>
      <c r="O352">
        <v>1782005.885514437</v>
      </c>
      <c r="P352">
        <v>1804533.6477640129</v>
      </c>
      <c r="Q352">
        <v>1828104.482979544</v>
      </c>
    </row>
    <row r="353" spans="1:17" x14ac:dyDescent="0.2">
      <c r="A353" s="15"/>
      <c r="B353" s="15" t="s">
        <v>16</v>
      </c>
      <c r="C353" s="13" t="s">
        <v>17</v>
      </c>
      <c r="D353">
        <v>1648735.999999993</v>
      </c>
      <c r="E353">
        <v>1665125.5782263021</v>
      </c>
      <c r="F353">
        <v>1684859.175508705</v>
      </c>
      <c r="G353">
        <v>1700619.9187108751</v>
      </c>
      <c r="H353">
        <v>1706323.153449093</v>
      </c>
      <c r="I353">
        <v>1705481.8419769511</v>
      </c>
      <c r="J353">
        <v>1707930.1206125631</v>
      </c>
      <c r="K353">
        <v>1712777.7755005951</v>
      </c>
      <c r="L353">
        <v>1719320.2046542049</v>
      </c>
      <c r="M353">
        <v>1727064.6586744031</v>
      </c>
      <c r="N353">
        <v>1735665.1517243269</v>
      </c>
      <c r="O353">
        <v>1744881.679984638</v>
      </c>
      <c r="P353">
        <v>1754548.8671717511</v>
      </c>
      <c r="Q353">
        <v>1764553.1531274379</v>
      </c>
    </row>
    <row r="354" spans="1:17" x14ac:dyDescent="0.2">
      <c r="A354" s="15"/>
      <c r="B354" s="15"/>
      <c r="C354" s="13" t="s">
        <v>18</v>
      </c>
      <c r="D354">
        <v>1465726.3039999979</v>
      </c>
      <c r="E354">
        <v>1463998.30006332</v>
      </c>
      <c r="F354">
        <v>1514127.2717158659</v>
      </c>
      <c r="G354">
        <v>1613131.5673444869</v>
      </c>
      <c r="H354">
        <v>1694294.061522702</v>
      </c>
      <c r="I354">
        <v>1694652.433076215</v>
      </c>
      <c r="J354">
        <v>1695920.3059500719</v>
      </c>
      <c r="K354">
        <v>1699882.719438226</v>
      </c>
      <c r="L354">
        <v>1705775.723386839</v>
      </c>
      <c r="M354">
        <v>1713039.6919514099</v>
      </c>
      <c r="N354">
        <v>1721277.867182866</v>
      </c>
      <c r="O354">
        <v>1730213.7019460681</v>
      </c>
      <c r="P354">
        <v>1739656.2027598401</v>
      </c>
      <c r="Q354">
        <v>1749474.0585504549</v>
      </c>
    </row>
    <row r="355" spans="1:17" x14ac:dyDescent="0.2">
      <c r="A355" s="15"/>
      <c r="B355" s="15"/>
      <c r="C355" s="13" t="s">
        <v>19</v>
      </c>
      <c r="D355">
        <v>1219547.5759999959</v>
      </c>
      <c r="E355">
        <v>1221038.3443804909</v>
      </c>
      <c r="F355">
        <v>1237047.7023870989</v>
      </c>
      <c r="G355">
        <v>1305219.6563290111</v>
      </c>
      <c r="H355">
        <v>1418803.332657645</v>
      </c>
      <c r="I355">
        <v>1377639.2052270239</v>
      </c>
      <c r="J355">
        <v>1341433.107902905</v>
      </c>
      <c r="K355">
        <v>1317935.0424678179</v>
      </c>
      <c r="L355">
        <v>1303804.895359576</v>
      </c>
      <c r="M355">
        <v>1296309.0494533661</v>
      </c>
      <c r="N355">
        <v>1293443.8288000419</v>
      </c>
      <c r="O355">
        <v>1293794.042552022</v>
      </c>
      <c r="P355">
        <v>1296376.16857124</v>
      </c>
      <c r="Q355">
        <v>1300511.445667841</v>
      </c>
    </row>
    <row r="356" spans="1:17" x14ac:dyDescent="0.2">
      <c r="A356" s="15"/>
      <c r="B356" s="15"/>
      <c r="C356" s="13" t="s">
        <v>20</v>
      </c>
      <c r="D356">
        <v>1137487.9999999991</v>
      </c>
      <c r="E356">
        <v>1080829.66551261</v>
      </c>
      <c r="F356">
        <v>1116529.686349343</v>
      </c>
      <c r="G356">
        <v>1233298.0339989089</v>
      </c>
      <c r="H356">
        <v>1411119.1909021889</v>
      </c>
      <c r="I356">
        <v>1375773.1294342449</v>
      </c>
      <c r="J356">
        <v>1339748.2292795561</v>
      </c>
      <c r="K356">
        <v>1316219.5064829341</v>
      </c>
      <c r="L356">
        <v>1302022.2836808141</v>
      </c>
      <c r="M356">
        <v>1294462.6760237471</v>
      </c>
      <c r="N356">
        <v>1291545.1310157429</v>
      </c>
      <c r="O356">
        <v>1291853.807822451</v>
      </c>
      <c r="P356">
        <v>1294402.724841398</v>
      </c>
      <c r="Q356">
        <v>1298510.7834064949</v>
      </c>
    </row>
    <row r="357" spans="1:17" x14ac:dyDescent="0.2">
      <c r="A357" s="15"/>
      <c r="B357" s="15"/>
      <c r="C357" s="13" t="s">
        <v>21</v>
      </c>
      <c r="D357">
        <v>887240.99999999965</v>
      </c>
      <c r="E357">
        <v>1011273.107885874</v>
      </c>
      <c r="F357">
        <v>1021939.686220435</v>
      </c>
      <c r="G357">
        <v>1093179.929980325</v>
      </c>
      <c r="H357">
        <v>1235783.279339459</v>
      </c>
      <c r="I357">
        <v>1292969.6839043139</v>
      </c>
      <c r="J357">
        <v>1260473.4296705481</v>
      </c>
      <c r="K357">
        <v>1233891.4970847729</v>
      </c>
      <c r="L357">
        <v>1216964.466805117</v>
      </c>
      <c r="M357">
        <v>1207262.313672818</v>
      </c>
      <c r="N357">
        <v>1202665.552117507</v>
      </c>
      <c r="O357">
        <v>1201628.8845902099</v>
      </c>
      <c r="P357">
        <v>1203065.5472147751</v>
      </c>
      <c r="Q357">
        <v>1206221.54898796</v>
      </c>
    </row>
    <row r="358" spans="1:17" x14ac:dyDescent="0.2">
      <c r="A358" s="15"/>
      <c r="B358" s="15"/>
      <c r="C358" s="13" t="s">
        <v>23</v>
      </c>
      <c r="D358">
        <v>1418300.8718781341</v>
      </c>
      <c r="E358">
        <v>1419882.686988221</v>
      </c>
      <c r="F358">
        <v>1476438.107821557</v>
      </c>
      <c r="G358">
        <v>1591866.6791333901</v>
      </c>
      <c r="H358">
        <v>1694119.7779179111</v>
      </c>
      <c r="I358">
        <v>1694652.2023768411</v>
      </c>
      <c r="J358">
        <v>1695920.3056446949</v>
      </c>
      <c r="K358">
        <v>1699882.719437822</v>
      </c>
      <c r="L358">
        <v>1705775.7233868381</v>
      </c>
      <c r="M358">
        <v>1713039.6919514099</v>
      </c>
      <c r="N358">
        <v>1721277.867182866</v>
      </c>
      <c r="O358">
        <v>1730213.7019460681</v>
      </c>
      <c r="P358">
        <v>1739656.2027598401</v>
      </c>
      <c r="Q358">
        <v>1749474.0585504549</v>
      </c>
    </row>
    <row r="359" spans="1:17" x14ac:dyDescent="0.2">
      <c r="A359" s="15"/>
      <c r="B359" s="15"/>
      <c r="C359" s="13" t="s">
        <v>24</v>
      </c>
      <c r="D359">
        <v>1301607.151999996</v>
      </c>
      <c r="E359">
        <v>1346544.605300473</v>
      </c>
      <c r="F359">
        <v>1404851.6291493929</v>
      </c>
      <c r="G359">
        <v>1514897.195520184</v>
      </c>
      <c r="H359">
        <v>1676696.3940656029</v>
      </c>
      <c r="I359">
        <v>1684585.511659656</v>
      </c>
      <c r="J359">
        <v>1685791.5517828399</v>
      </c>
      <c r="K359">
        <v>1689260.950989021</v>
      </c>
      <c r="L359">
        <v>1694664.457525939</v>
      </c>
      <c r="M359">
        <v>1701526.03585272</v>
      </c>
      <c r="N359">
        <v>1709448.984457999</v>
      </c>
      <c r="O359">
        <v>1718138.1004277309</v>
      </c>
      <c r="P359">
        <v>1727383.5529820849</v>
      </c>
      <c r="Q359">
        <v>1737039.159289035</v>
      </c>
    </row>
    <row r="360" spans="1:17" x14ac:dyDescent="0.2">
      <c r="A360" s="15" t="s">
        <v>13</v>
      </c>
      <c r="B360" s="15" t="s">
        <v>84</v>
      </c>
      <c r="C360" s="13" t="s">
        <v>17</v>
      </c>
      <c r="D360">
        <v>444059.99999999942</v>
      </c>
      <c r="E360">
        <v>444622.51366359612</v>
      </c>
      <c r="F360">
        <v>447419.77110123081</v>
      </c>
      <c r="G360">
        <v>451872.53943350818</v>
      </c>
      <c r="H360">
        <v>457588.9715333085</v>
      </c>
      <c r="I360">
        <v>464273.42378349858</v>
      </c>
      <c r="J360">
        <v>471705.13972023531</v>
      </c>
      <c r="K360">
        <v>479720.2401100737</v>
      </c>
      <c r="L360">
        <v>488196.9953163974</v>
      </c>
      <c r="M360">
        <v>497044.56736311479</v>
      </c>
      <c r="N360">
        <v>506194.66978290299</v>
      </c>
      <c r="O360">
        <v>515595.47581243911</v>
      </c>
      <c r="P360">
        <v>525207.19474961876</v>
      </c>
      <c r="Q360">
        <v>534998.86479746259</v>
      </c>
    </row>
    <row r="361" spans="1:17" x14ac:dyDescent="0.2">
      <c r="A361" s="15"/>
      <c r="B361" s="15"/>
      <c r="C361" s="13" t="s">
        <v>18</v>
      </c>
      <c r="D361">
        <v>346366.80000000179</v>
      </c>
      <c r="E361">
        <v>354322.43385453679</v>
      </c>
      <c r="F361">
        <v>360484.75626430329</v>
      </c>
      <c r="G361">
        <v>365665.93941191991</v>
      </c>
      <c r="H361">
        <v>370477.53685047763</v>
      </c>
      <c r="I361">
        <v>375320.65721349581</v>
      </c>
      <c r="J361">
        <v>380445.89559522079</v>
      </c>
      <c r="K361">
        <v>386000.03797426412</v>
      </c>
      <c r="L361">
        <v>392059.8822087947</v>
      </c>
      <c r="M361">
        <v>398656.15827170119</v>
      </c>
      <c r="N361">
        <v>405790.18326000602</v>
      </c>
      <c r="O361">
        <v>413445.29664807429</v>
      </c>
      <c r="P361">
        <v>421594.59315992548</v>
      </c>
      <c r="Q361">
        <v>430206.05542595638</v>
      </c>
    </row>
    <row r="362" spans="1:17" x14ac:dyDescent="0.2">
      <c r="A362" s="15"/>
      <c r="B362" s="15"/>
      <c r="C362" s="13" t="s">
        <v>19</v>
      </c>
      <c r="D362">
        <v>335416.94999999867</v>
      </c>
      <c r="E362">
        <v>301450.79734210129</v>
      </c>
      <c r="F362">
        <v>277689.11080983578</v>
      </c>
      <c r="G362">
        <v>261299.39211563239</v>
      </c>
      <c r="H362">
        <v>250529.08131729331</v>
      </c>
      <c r="I362">
        <v>243969.37804871629</v>
      </c>
      <c r="J362">
        <v>240549.21948647231</v>
      </c>
      <c r="K362">
        <v>239474.35724266429</v>
      </c>
      <c r="L362">
        <v>240161.97402587501</v>
      </c>
      <c r="M362">
        <v>242185.81321894721</v>
      </c>
      <c r="N362">
        <v>245233.94141272901</v>
      </c>
      <c r="O362">
        <v>249077.42471936159</v>
      </c>
      <c r="P362">
        <v>253547.49180659599</v>
      </c>
      <c r="Q362">
        <v>258519.01043356591</v>
      </c>
    </row>
    <row r="363" spans="1:17" x14ac:dyDescent="0.2">
      <c r="A363" s="15"/>
      <c r="B363" s="15"/>
      <c r="C363" s="13" t="s">
        <v>20</v>
      </c>
      <c r="D363">
        <v>331766.99999999988</v>
      </c>
      <c r="E363">
        <v>301025.34900821571</v>
      </c>
      <c r="F363">
        <v>277423.18307679979</v>
      </c>
      <c r="G363">
        <v>261087.53506397709</v>
      </c>
      <c r="H363">
        <v>250328.7954583161</v>
      </c>
      <c r="I363">
        <v>243762.0613648429</v>
      </c>
      <c r="J363">
        <v>240325.7955049056</v>
      </c>
      <c r="K363">
        <v>239229.85218561141</v>
      </c>
      <c r="L363">
        <v>239893.39025963031</v>
      </c>
      <c r="M363">
        <v>241891.23672988371</v>
      </c>
      <c r="N363">
        <v>244912.12343037379</v>
      </c>
      <c r="O363">
        <v>248727.5550636953</v>
      </c>
      <c r="P363">
        <v>253169.05761440421</v>
      </c>
      <c r="Q363">
        <v>258111.69900514369</v>
      </c>
    </row>
    <row r="364" spans="1:17" x14ac:dyDescent="0.2">
      <c r="A364" s="15"/>
      <c r="B364" s="15"/>
      <c r="C364" s="13" t="s">
        <v>21</v>
      </c>
      <c r="D364">
        <v>258778</v>
      </c>
      <c r="E364">
        <v>258926.1489515279</v>
      </c>
      <c r="F364">
        <v>237220.40090368449</v>
      </c>
      <c r="G364">
        <v>221351.59872925031</v>
      </c>
      <c r="H364">
        <v>210641.38982909959</v>
      </c>
      <c r="I364">
        <v>203852.3713589554</v>
      </c>
      <c r="J364">
        <v>199998.01552858629</v>
      </c>
      <c r="K364">
        <v>198335.59406855129</v>
      </c>
      <c r="L364">
        <v>198316.59979990739</v>
      </c>
      <c r="M364">
        <v>199538.95942748219</v>
      </c>
      <c r="N364">
        <v>201708.40692557319</v>
      </c>
      <c r="O364">
        <v>204609.2168612539</v>
      </c>
      <c r="P364">
        <v>208082.6548932587</v>
      </c>
      <c r="Q364">
        <v>212011.3167038782</v>
      </c>
    </row>
    <row r="365" spans="1:17" x14ac:dyDescent="0.2">
      <c r="A365" s="15"/>
      <c r="B365" s="15"/>
      <c r="C365" s="13" t="s">
        <v>23</v>
      </c>
      <c r="D365">
        <v>344279.02860000281</v>
      </c>
      <c r="E365">
        <v>350428.50473324081</v>
      </c>
      <c r="F365">
        <v>355232.30830621609</v>
      </c>
      <c r="G365">
        <v>359339.22292817762</v>
      </c>
      <c r="H365">
        <v>363256.7353414878</v>
      </c>
      <c r="I365">
        <v>367321.40165863559</v>
      </c>
      <c r="J365">
        <v>371745.04080379382</v>
      </c>
      <c r="K365">
        <v>376652.17952859192</v>
      </c>
      <c r="L365">
        <v>382107.71446268022</v>
      </c>
      <c r="M365">
        <v>388136.76515681151</v>
      </c>
      <c r="N365">
        <v>394738.66948665067</v>
      </c>
      <c r="O365">
        <v>401896.70899341308</v>
      </c>
      <c r="P365">
        <v>409584.77204239171</v>
      </c>
      <c r="Q365">
        <v>417771.84532064252</v>
      </c>
    </row>
    <row r="366" spans="1:17" x14ac:dyDescent="0.2">
      <c r="A366" s="15"/>
      <c r="B366" s="15"/>
      <c r="C366" s="13" t="s">
        <v>24</v>
      </c>
      <c r="D366">
        <v>339066.89999999979</v>
      </c>
      <c r="E366">
        <v>345942.36993255542</v>
      </c>
      <c r="F366">
        <v>351353.10328682041</v>
      </c>
      <c r="G366">
        <v>355637.55994936923</v>
      </c>
      <c r="H366">
        <v>359532.27779424452</v>
      </c>
      <c r="I366">
        <v>363474.85497379792</v>
      </c>
      <c r="J366">
        <v>367724.98065896891</v>
      </c>
      <c r="K366">
        <v>372431.79614462628</v>
      </c>
      <c r="L366">
        <v>377673.84243856592</v>
      </c>
      <c r="M366">
        <v>383484.21584228962</v>
      </c>
      <c r="N366">
        <v>389867.03013989708</v>
      </c>
      <c r="O366">
        <v>396808.40252492513</v>
      </c>
      <c r="P366">
        <v>404283.82644582138</v>
      </c>
      <c r="Q366">
        <v>412263.0967163305</v>
      </c>
    </row>
    <row r="367" spans="1:17" x14ac:dyDescent="0.2">
      <c r="A367" s="15"/>
      <c r="B367" s="15" t="s">
        <v>15</v>
      </c>
      <c r="C367" s="13" t="s">
        <v>17</v>
      </c>
      <c r="D367">
        <v>444059.99999999942</v>
      </c>
      <c r="E367">
        <v>445019.52890427923</v>
      </c>
      <c r="F367">
        <v>448411.47018525342</v>
      </c>
      <c r="G367">
        <v>452539.62927512091</v>
      </c>
      <c r="H367">
        <v>457225.88478955813</v>
      </c>
      <c r="I367">
        <v>462137.59601457301</v>
      </c>
      <c r="J367">
        <v>466785.65322185669</v>
      </c>
      <c r="K367">
        <v>471895.58391155221</v>
      </c>
      <c r="L367">
        <v>477914.08222261129</v>
      </c>
      <c r="M367">
        <v>484601.48220574833</v>
      </c>
      <c r="N367">
        <v>491792.50541229901</v>
      </c>
      <c r="O367">
        <v>499375.86936981132</v>
      </c>
      <c r="P367">
        <v>507278.0285720675</v>
      </c>
      <c r="Q367">
        <v>515451.51688991173</v>
      </c>
    </row>
    <row r="368" spans="1:17" x14ac:dyDescent="0.2">
      <c r="A368" s="15"/>
      <c r="B368" s="15"/>
      <c r="C368" s="13" t="s">
        <v>18</v>
      </c>
      <c r="D368">
        <v>346366.80000000179</v>
      </c>
      <c r="E368">
        <v>367361.20681465173</v>
      </c>
      <c r="F368">
        <v>386352.07252039958</v>
      </c>
      <c r="G368">
        <v>405087.70895423158</v>
      </c>
      <c r="H368">
        <v>424739.85349306569</v>
      </c>
      <c r="I368">
        <v>446610.29828681168</v>
      </c>
      <c r="J368">
        <v>461052.84180951782</v>
      </c>
      <c r="K368">
        <v>465820.02947323298</v>
      </c>
      <c r="L368">
        <v>471464.20958743081</v>
      </c>
      <c r="M368">
        <v>477854.37844547629</v>
      </c>
      <c r="N368">
        <v>484801.57748229499</v>
      </c>
      <c r="O368">
        <v>492176.61505625257</v>
      </c>
      <c r="P368">
        <v>499893.22368784487</v>
      </c>
      <c r="Q368">
        <v>507895.2594948872</v>
      </c>
    </row>
    <row r="369" spans="1:17" x14ac:dyDescent="0.2">
      <c r="A369" s="15"/>
      <c r="B369" s="15"/>
      <c r="C369" s="13" t="s">
        <v>19</v>
      </c>
      <c r="D369">
        <v>335416.94999999867</v>
      </c>
      <c r="E369">
        <v>297995.39560356049</v>
      </c>
      <c r="F369">
        <v>282029.26081292692</v>
      </c>
      <c r="G369">
        <v>274607.37247375213</v>
      </c>
      <c r="H369">
        <v>272124.7260906311</v>
      </c>
      <c r="I369">
        <v>277424.59421179612</v>
      </c>
      <c r="J369">
        <v>281064.76691235648</v>
      </c>
      <c r="K369">
        <v>271182.00018087082</v>
      </c>
      <c r="L369">
        <v>265158.41100478731</v>
      </c>
      <c r="M369">
        <v>262282.72897612181</v>
      </c>
      <c r="N369">
        <v>261597.80827036561</v>
      </c>
      <c r="O369">
        <v>262416.75612275541</v>
      </c>
      <c r="P369">
        <v>264258.89726311981</v>
      </c>
      <c r="Q369">
        <v>266809.71483943041</v>
      </c>
    </row>
    <row r="370" spans="1:17" x14ac:dyDescent="0.2">
      <c r="A370" s="15"/>
      <c r="B370" s="15"/>
      <c r="C370" s="13" t="s">
        <v>20</v>
      </c>
      <c r="D370">
        <v>331766.99999999988</v>
      </c>
      <c r="E370">
        <v>290811.51805690472</v>
      </c>
      <c r="F370">
        <v>275942.78561450122</v>
      </c>
      <c r="G370">
        <v>272850.23497902619</v>
      </c>
      <c r="H370">
        <v>270275.47493223351</v>
      </c>
      <c r="I370">
        <v>275295.98668934777</v>
      </c>
      <c r="J370">
        <v>279978.31436129299</v>
      </c>
      <c r="K370">
        <v>270290.3065156815</v>
      </c>
      <c r="L370">
        <v>264213.97287942201</v>
      </c>
      <c r="M370">
        <v>261284.76646622049</v>
      </c>
      <c r="N370">
        <v>260552.9322269508</v>
      </c>
      <c r="O370">
        <v>261331.81011548659</v>
      </c>
      <c r="P370">
        <v>263139.92329199502</v>
      </c>
      <c r="Q370">
        <v>265659.14865853649</v>
      </c>
    </row>
    <row r="371" spans="1:17" x14ac:dyDescent="0.2">
      <c r="A371" s="15"/>
      <c r="B371" s="15"/>
      <c r="C371" s="13" t="s">
        <v>21</v>
      </c>
      <c r="D371">
        <v>258778</v>
      </c>
      <c r="E371">
        <v>261641.3297242359</v>
      </c>
      <c r="F371">
        <v>242008.28694254361</v>
      </c>
      <c r="G371">
        <v>237589.4246274558</v>
      </c>
      <c r="H371">
        <v>234068.66100966919</v>
      </c>
      <c r="I371">
        <v>235804.09569676159</v>
      </c>
      <c r="J371">
        <v>242399.35636182121</v>
      </c>
      <c r="K371">
        <v>237537.15122901931</v>
      </c>
      <c r="L371">
        <v>231109.43248980731</v>
      </c>
      <c r="M371">
        <v>227506.53894666579</v>
      </c>
      <c r="N371">
        <v>226099.73658173549</v>
      </c>
      <c r="O371">
        <v>226218.5850007479</v>
      </c>
      <c r="P371">
        <v>227380.52483585829</v>
      </c>
      <c r="Q371">
        <v>229255.5646621187</v>
      </c>
    </row>
    <row r="372" spans="1:17" x14ac:dyDescent="0.2">
      <c r="A372" s="15"/>
      <c r="B372" s="15"/>
      <c r="C372" s="13" t="s">
        <v>23</v>
      </c>
      <c r="D372">
        <v>344196.68444066198</v>
      </c>
      <c r="E372">
        <v>360939.76374160679</v>
      </c>
      <c r="F372">
        <v>377775.71337605739</v>
      </c>
      <c r="G372">
        <v>396404.30264148518</v>
      </c>
      <c r="H372">
        <v>418332.86514382798</v>
      </c>
      <c r="I372">
        <v>444873.43584361317</v>
      </c>
      <c r="J372">
        <v>461047.58597340499</v>
      </c>
      <c r="K372">
        <v>465820.02269666322</v>
      </c>
      <c r="L372">
        <v>471464.2095786935</v>
      </c>
      <c r="M372">
        <v>477854.378445465</v>
      </c>
      <c r="N372">
        <v>484801.57748229499</v>
      </c>
      <c r="O372">
        <v>492176.61505625257</v>
      </c>
      <c r="P372">
        <v>499893.22368784487</v>
      </c>
      <c r="Q372">
        <v>507895.2594948872</v>
      </c>
    </row>
    <row r="373" spans="1:17" x14ac:dyDescent="0.2">
      <c r="A373" s="15"/>
      <c r="B373" s="15"/>
      <c r="C373" s="13" t="s">
        <v>24</v>
      </c>
      <c r="D373">
        <v>339066.89999999979</v>
      </c>
      <c r="E373">
        <v>347325.38488531573</v>
      </c>
      <c r="F373">
        <v>366500.13462564279</v>
      </c>
      <c r="G373">
        <v>387605.07464603498</v>
      </c>
      <c r="H373">
        <v>408644.46496611019</v>
      </c>
      <c r="I373">
        <v>433918.41916499811</v>
      </c>
      <c r="J373">
        <v>455621.65257067018</v>
      </c>
      <c r="K373">
        <v>460694.09002416529</v>
      </c>
      <c r="L373">
        <v>466125.59626257978</v>
      </c>
      <c r="M373">
        <v>472286.89085380902</v>
      </c>
      <c r="N373">
        <v>479027.88986475649</v>
      </c>
      <c r="O373">
        <v>486221.33862631372</v>
      </c>
      <c r="P373">
        <v>493769.33606952027</v>
      </c>
      <c r="Q373">
        <v>501612.77244119201</v>
      </c>
    </row>
    <row r="374" spans="1:17" x14ac:dyDescent="0.2">
      <c r="A374" s="15"/>
      <c r="B374" s="15" t="s">
        <v>16</v>
      </c>
      <c r="C374" s="13" t="s">
        <v>17</v>
      </c>
      <c r="D374">
        <v>444059.99999999942</v>
      </c>
      <c r="E374">
        <v>444987.28977426171</v>
      </c>
      <c r="F374">
        <v>448675.65343033418</v>
      </c>
      <c r="G374">
        <v>453346.33141008619</v>
      </c>
      <c r="H374">
        <v>456623.51160011179</v>
      </c>
      <c r="I374">
        <v>456631.27499249659</v>
      </c>
      <c r="J374">
        <v>457908.2405833868</v>
      </c>
      <c r="K374">
        <v>460152.90439079341</v>
      </c>
      <c r="L374">
        <v>463022.65043100453</v>
      </c>
      <c r="M374">
        <v>466303.47031539388</v>
      </c>
      <c r="N374">
        <v>469858.98805640411</v>
      </c>
      <c r="O374">
        <v>473602.86547124712</v>
      </c>
      <c r="P374">
        <v>477480.7760160655</v>
      </c>
      <c r="Q374">
        <v>481458.72073632921</v>
      </c>
    </row>
    <row r="375" spans="1:17" x14ac:dyDescent="0.2">
      <c r="A375" s="15"/>
      <c r="B375" s="15"/>
      <c r="C375" s="13" t="s">
        <v>18</v>
      </c>
      <c r="D375">
        <v>346366.80000000179</v>
      </c>
      <c r="E375">
        <v>348284.163427005</v>
      </c>
      <c r="F375">
        <v>364996.60032696632</v>
      </c>
      <c r="G375">
        <v>398739.92935009132</v>
      </c>
      <c r="H375">
        <v>451088.08771037927</v>
      </c>
      <c r="I375">
        <v>452699.50161813118</v>
      </c>
      <c r="J375">
        <v>453475.99627079652</v>
      </c>
      <c r="K375">
        <v>455369.81492135912</v>
      </c>
      <c r="L375">
        <v>457998.25648807973</v>
      </c>
      <c r="M375">
        <v>461108.21643871377</v>
      </c>
      <c r="N375">
        <v>464537.62898937799</v>
      </c>
      <c r="O375">
        <v>468183.55547145632</v>
      </c>
      <c r="P375">
        <v>471981.07048306911</v>
      </c>
      <c r="Q375">
        <v>475889.45170154917</v>
      </c>
    </row>
    <row r="376" spans="1:17" x14ac:dyDescent="0.2">
      <c r="A376" s="15"/>
      <c r="B376" s="15"/>
      <c r="C376" s="13" t="s">
        <v>19</v>
      </c>
      <c r="D376">
        <v>335416.94999999867</v>
      </c>
      <c r="E376">
        <v>298452.71229215758</v>
      </c>
      <c r="F376">
        <v>281591.22813534131</v>
      </c>
      <c r="G376">
        <v>288554.60853530851</v>
      </c>
      <c r="H376">
        <v>343553.91635607171</v>
      </c>
      <c r="I376">
        <v>329801.300486047</v>
      </c>
      <c r="J376">
        <v>314963.96205880621</v>
      </c>
      <c r="K376">
        <v>306244.29454740707</v>
      </c>
      <c r="L376">
        <v>301570.23363528942</v>
      </c>
      <c r="M376">
        <v>299498.79267305991</v>
      </c>
      <c r="N376">
        <v>299089.24291882018</v>
      </c>
      <c r="O376">
        <v>299738.57697984762</v>
      </c>
      <c r="P376">
        <v>301063.70763616939</v>
      </c>
      <c r="Q376">
        <v>302822.46582824778</v>
      </c>
    </row>
    <row r="377" spans="1:17" x14ac:dyDescent="0.2">
      <c r="A377" s="15"/>
      <c r="B377" s="15"/>
      <c r="C377" s="13" t="s">
        <v>20</v>
      </c>
      <c r="D377">
        <v>331766.99999999988</v>
      </c>
      <c r="E377">
        <v>291208.19597100589</v>
      </c>
      <c r="F377">
        <v>270547.19733058638</v>
      </c>
      <c r="G377">
        <v>276002.33525464358</v>
      </c>
      <c r="H377">
        <v>337620.94225313031</v>
      </c>
      <c r="I377">
        <v>329201.92703087901</v>
      </c>
      <c r="J377">
        <v>314374.87247347529</v>
      </c>
      <c r="K377">
        <v>305618.87547860102</v>
      </c>
      <c r="L377">
        <v>300912.44360044872</v>
      </c>
      <c r="M377">
        <v>298815.92846008658</v>
      </c>
      <c r="N377">
        <v>298387.43093804491</v>
      </c>
      <c r="O377">
        <v>299022.14974742522</v>
      </c>
      <c r="P377">
        <v>300335.52454557538</v>
      </c>
      <c r="Q377">
        <v>302084.34753718477</v>
      </c>
    </row>
    <row r="378" spans="1:17" x14ac:dyDescent="0.2">
      <c r="A378" s="15"/>
      <c r="B378" s="15"/>
      <c r="C378" s="13" t="s">
        <v>21</v>
      </c>
      <c r="D378">
        <v>258778</v>
      </c>
      <c r="E378">
        <v>276698.19928943692</v>
      </c>
      <c r="F378">
        <v>253567.7961444665</v>
      </c>
      <c r="G378">
        <v>245838.78410749539</v>
      </c>
      <c r="H378">
        <v>271162.21677463118</v>
      </c>
      <c r="I378">
        <v>302385.13933607872</v>
      </c>
      <c r="J378">
        <v>289469.74097952462</v>
      </c>
      <c r="K378">
        <v>279444.3168812567</v>
      </c>
      <c r="L378">
        <v>273700.35304824839</v>
      </c>
      <c r="M378">
        <v>270836.38046596479</v>
      </c>
      <c r="N378">
        <v>269824.06398652738</v>
      </c>
      <c r="O378">
        <v>269993.28283270763</v>
      </c>
      <c r="P378">
        <v>270915.72322625102</v>
      </c>
      <c r="Q378">
        <v>272319.79351542308</v>
      </c>
    </row>
    <row r="379" spans="1:17" x14ac:dyDescent="0.2">
      <c r="A379" s="15"/>
      <c r="B379" s="15"/>
      <c r="C379" s="13" t="s">
        <v>23</v>
      </c>
      <c r="D379">
        <v>344086.62127942109</v>
      </c>
      <c r="E379">
        <v>343952.50549054763</v>
      </c>
      <c r="F379">
        <v>356853.31325049378</v>
      </c>
      <c r="G379">
        <v>389125.62212992198</v>
      </c>
      <c r="H379">
        <v>450900.71613183722</v>
      </c>
      <c r="I379">
        <v>452699.26003210078</v>
      </c>
      <c r="J379">
        <v>453475.99595930951</v>
      </c>
      <c r="K379">
        <v>455369.81492095749</v>
      </c>
      <c r="L379">
        <v>457998.25648807921</v>
      </c>
      <c r="M379">
        <v>461108.21643871377</v>
      </c>
      <c r="N379">
        <v>464537.62898937799</v>
      </c>
      <c r="O379">
        <v>468183.55547145632</v>
      </c>
      <c r="P379">
        <v>471981.07048306911</v>
      </c>
      <c r="Q379">
        <v>475889.45170154917</v>
      </c>
    </row>
    <row r="380" spans="1:17" x14ac:dyDescent="0.2">
      <c r="A380" s="15"/>
      <c r="B380" s="15"/>
      <c r="C380" s="13" t="s">
        <v>24</v>
      </c>
      <c r="D380">
        <v>339066.89999999979</v>
      </c>
      <c r="E380">
        <v>335872.69082234032</v>
      </c>
      <c r="F380">
        <v>342112.79629025568</v>
      </c>
      <c r="G380">
        <v>367286.84902919549</v>
      </c>
      <c r="H380">
        <v>441075.01262548682</v>
      </c>
      <c r="I380">
        <v>449103.65622446919</v>
      </c>
      <c r="J380">
        <v>449771.06487130717</v>
      </c>
      <c r="K380">
        <v>451441.12971627078</v>
      </c>
      <c r="L380">
        <v>453879.14503876917</v>
      </c>
      <c r="M380">
        <v>456843.0810988897</v>
      </c>
      <c r="N380">
        <v>460161.90018600121</v>
      </c>
      <c r="O380">
        <v>463721.81722048728</v>
      </c>
      <c r="P380">
        <v>467449.39763615589</v>
      </c>
      <c r="Q380">
        <v>471298.01947403932</v>
      </c>
    </row>
    <row r="381" spans="1:17" x14ac:dyDescent="0.2">
      <c r="A381" s="15" t="s">
        <v>14</v>
      </c>
      <c r="B381" s="15" t="s">
        <v>84</v>
      </c>
      <c r="C381" s="13" t="s">
        <v>17</v>
      </c>
      <c r="D381">
        <v>805696.99999999453</v>
      </c>
      <c r="E381">
        <v>806884.99565135548</v>
      </c>
      <c r="F381">
        <v>806929.64739434095</v>
      </c>
      <c r="G381">
        <v>808504.78203000384</v>
      </c>
      <c r="H381">
        <v>811665.959871731</v>
      </c>
      <c r="I381">
        <v>816186.76683945057</v>
      </c>
      <c r="J381">
        <v>821810.68486727914</v>
      </c>
      <c r="K381">
        <v>828304.36112507107</v>
      </c>
      <c r="L381">
        <v>835471.33138574427</v>
      </c>
      <c r="M381">
        <v>843151.48581312096</v>
      </c>
      <c r="N381">
        <v>851216.42632340465</v>
      </c>
      <c r="O381">
        <v>859564.16253595892</v>
      </c>
      <c r="P381">
        <v>868114.23062461836</v>
      </c>
      <c r="Q381">
        <v>876803.51069152425</v>
      </c>
    </row>
    <row r="382" spans="1:17" x14ac:dyDescent="0.2">
      <c r="A382" s="15"/>
      <c r="B382" s="15"/>
      <c r="C382" s="13" t="s">
        <v>18</v>
      </c>
      <c r="D382">
        <v>716264.63299999747</v>
      </c>
      <c r="E382">
        <v>715635.66715230711</v>
      </c>
      <c r="F382">
        <v>716701.19981446874</v>
      </c>
      <c r="G382">
        <v>718038.30531903938</v>
      </c>
      <c r="H382">
        <v>719817.87181505654</v>
      </c>
      <c r="I382">
        <v>722325.83248571074</v>
      </c>
      <c r="J382">
        <v>725733.94875576976</v>
      </c>
      <c r="K382">
        <v>730107.0588079174</v>
      </c>
      <c r="L382">
        <v>735432.76935960795</v>
      </c>
      <c r="M382">
        <v>741649.80637306254</v>
      </c>
      <c r="N382">
        <v>748669.83988204075</v>
      </c>
      <c r="O382">
        <v>756392.7498710833</v>
      </c>
      <c r="P382">
        <v>764716.64137296122</v>
      </c>
      <c r="Q382">
        <v>773544.01847306523</v>
      </c>
    </row>
    <row r="383" spans="1:17" x14ac:dyDescent="0.2">
      <c r="A383" s="15"/>
      <c r="B383" s="15"/>
      <c r="C383" s="13" t="s">
        <v>19</v>
      </c>
      <c r="D383">
        <v>599802.65824999695</v>
      </c>
      <c r="E383">
        <v>608471.53871687374</v>
      </c>
      <c r="F383">
        <v>586402.44623476779</v>
      </c>
      <c r="G383">
        <v>563870.40673013753</v>
      </c>
      <c r="H383">
        <v>545554.45658094343</v>
      </c>
      <c r="I383">
        <v>532040.62639491609</v>
      </c>
      <c r="J383">
        <v>522861.8550328908</v>
      </c>
      <c r="K383">
        <v>517308.05136185052</v>
      </c>
      <c r="L383">
        <v>514688.1391533062</v>
      </c>
      <c r="M383">
        <v>514403.20604798832</v>
      </c>
      <c r="N383">
        <v>515956.81244029623</v>
      </c>
      <c r="O383">
        <v>518945.84516696568</v>
      </c>
      <c r="P383">
        <v>523046.65621515462</v>
      </c>
      <c r="Q383">
        <v>528001.34055401722</v>
      </c>
    </row>
    <row r="384" spans="1:17" x14ac:dyDescent="0.2">
      <c r="A384" s="15"/>
      <c r="B384" s="15"/>
      <c r="C384" s="13" t="s">
        <v>20</v>
      </c>
      <c r="D384">
        <v>560981.99999999919</v>
      </c>
      <c r="E384">
        <v>595945.95948093291</v>
      </c>
      <c r="F384">
        <v>585059.93464482133</v>
      </c>
      <c r="G384">
        <v>563233.96648776508</v>
      </c>
      <c r="H384">
        <v>545142.17646001279</v>
      </c>
      <c r="I384">
        <v>531686.75898589147</v>
      </c>
      <c r="J384">
        <v>522507.54455955012</v>
      </c>
      <c r="K384">
        <v>516931.888890217</v>
      </c>
      <c r="L384">
        <v>514282.44885861292</v>
      </c>
      <c r="M384">
        <v>513965.71161834482</v>
      </c>
      <c r="N384">
        <v>515487.56718138338</v>
      </c>
      <c r="O384">
        <v>518446.00092643523</v>
      </c>
      <c r="P384">
        <v>522517.90097793977</v>
      </c>
      <c r="Q384">
        <v>527445.60031821183</v>
      </c>
    </row>
    <row r="385" spans="1:17" x14ac:dyDescent="0.2">
      <c r="A385" s="15"/>
      <c r="B385" s="15"/>
      <c r="C385" s="13" t="s">
        <v>21</v>
      </c>
      <c r="D385">
        <v>437565.99999999988</v>
      </c>
      <c r="E385">
        <v>491285.8053576728</v>
      </c>
      <c r="F385">
        <v>502199.84721887461</v>
      </c>
      <c r="G385">
        <v>484657.49288517568</v>
      </c>
      <c r="H385">
        <v>467898.56870185293</v>
      </c>
      <c r="I385">
        <v>454848.64721643418</v>
      </c>
      <c r="J385">
        <v>445585.96948601317</v>
      </c>
      <c r="K385">
        <v>439621.5268840816</v>
      </c>
      <c r="L385">
        <v>436373.58172765619</v>
      </c>
      <c r="M385">
        <v>435307.14629267802</v>
      </c>
      <c r="N385">
        <v>435968.26246984227</v>
      </c>
      <c r="O385">
        <v>437984.28256646689</v>
      </c>
      <c r="P385">
        <v>441054.22444862692</v>
      </c>
      <c r="Q385">
        <v>444937.28405624232</v>
      </c>
    </row>
    <row r="386" spans="1:17" x14ac:dyDescent="0.2">
      <c r="A386" s="15"/>
      <c r="B386" s="15"/>
      <c r="C386" s="13" t="s">
        <v>23</v>
      </c>
      <c r="D386">
        <v>695107.37425374915</v>
      </c>
      <c r="E386">
        <v>697356.51324976434</v>
      </c>
      <c r="F386">
        <v>700762.52061666339</v>
      </c>
      <c r="G386">
        <v>703992.27949983941</v>
      </c>
      <c r="H386">
        <v>707264.25255348824</v>
      </c>
      <c r="I386">
        <v>710914.11822801235</v>
      </c>
      <c r="J386">
        <v>715167.51847491181</v>
      </c>
      <c r="K386">
        <v>720144.21635037067</v>
      </c>
      <c r="L386">
        <v>725884.08960818499</v>
      </c>
      <c r="M386">
        <v>732372.72900920478</v>
      </c>
      <c r="N386">
        <v>739561.80005458067</v>
      </c>
      <c r="O386">
        <v>747383.92712856061</v>
      </c>
      <c r="P386">
        <v>755763.05393133778</v>
      </c>
      <c r="Q386">
        <v>764621.37016174872</v>
      </c>
    </row>
    <row r="387" spans="1:17" x14ac:dyDescent="0.2">
      <c r="A387" s="15"/>
      <c r="B387" s="15"/>
      <c r="C387" s="13" t="s">
        <v>24</v>
      </c>
      <c r="D387">
        <v>638623.31649999681</v>
      </c>
      <c r="E387">
        <v>681008.10276931582</v>
      </c>
      <c r="F387">
        <v>691893.04643003887</v>
      </c>
      <c r="G387">
        <v>697324.60658705735</v>
      </c>
      <c r="H387">
        <v>701209.66095989652</v>
      </c>
      <c r="I387">
        <v>704893.87740714371</v>
      </c>
      <c r="J387">
        <v>708969.72207810846</v>
      </c>
      <c r="K387">
        <v>713694.96582212253</v>
      </c>
      <c r="L387">
        <v>719164.25609818462</v>
      </c>
      <c r="M387">
        <v>725386.27355696645</v>
      </c>
      <c r="N387">
        <v>732322.79925118177</v>
      </c>
      <c r="O387">
        <v>739910.71577203413</v>
      </c>
      <c r="P387">
        <v>748075.30040525086</v>
      </c>
      <c r="Q387">
        <v>756738.50347345439</v>
      </c>
    </row>
    <row r="388" spans="1:17" x14ac:dyDescent="0.2">
      <c r="A388" s="15"/>
      <c r="B388" s="15" t="s">
        <v>15</v>
      </c>
      <c r="C388" s="13" t="s">
        <v>17</v>
      </c>
      <c r="D388">
        <v>805696.99999999453</v>
      </c>
      <c r="E388">
        <v>807848.6711284644</v>
      </c>
      <c r="F388">
        <v>809779.64308013115</v>
      </c>
      <c r="G388">
        <v>811042.72025378607</v>
      </c>
      <c r="H388">
        <v>812774.88008180074</v>
      </c>
      <c r="I388">
        <v>814897.66235754616</v>
      </c>
      <c r="J388">
        <v>816831.49602363328</v>
      </c>
      <c r="K388">
        <v>819370.76678363001</v>
      </c>
      <c r="L388">
        <v>823106.70625207294</v>
      </c>
      <c r="M388">
        <v>827755.0538842252</v>
      </c>
      <c r="N388">
        <v>833104.29469429841</v>
      </c>
      <c r="O388">
        <v>838997.89248280204</v>
      </c>
      <c r="P388">
        <v>845320.44702595798</v>
      </c>
      <c r="Q388">
        <v>851987.38212112756</v>
      </c>
    </row>
    <row r="389" spans="1:17" x14ac:dyDescent="0.2">
      <c r="A389" s="15"/>
      <c r="B389" s="15"/>
      <c r="C389" s="13" t="s">
        <v>18</v>
      </c>
      <c r="D389">
        <v>716264.63299999747</v>
      </c>
      <c r="E389">
        <v>725890.10322304745</v>
      </c>
      <c r="F389">
        <v>738389.68676463957</v>
      </c>
      <c r="G389">
        <v>753732.84311011981</v>
      </c>
      <c r="H389">
        <v>772080.75817733456</v>
      </c>
      <c r="I389">
        <v>794787.81256012258</v>
      </c>
      <c r="J389">
        <v>809251.04705868149</v>
      </c>
      <c r="K389">
        <v>811384.7881273044</v>
      </c>
      <c r="L389">
        <v>814657.29449529224</v>
      </c>
      <c r="M389">
        <v>818934.26539242943</v>
      </c>
      <c r="N389">
        <v>823982.17661076016</v>
      </c>
      <c r="O389">
        <v>829626.32887526043</v>
      </c>
      <c r="P389">
        <v>835737.37824058137</v>
      </c>
      <c r="Q389">
        <v>842220.36975629127</v>
      </c>
    </row>
    <row r="390" spans="1:17" x14ac:dyDescent="0.2">
      <c r="A390" s="15"/>
      <c r="B390" s="15"/>
      <c r="C390" s="13" t="s">
        <v>19</v>
      </c>
      <c r="D390">
        <v>599802.65824999695</v>
      </c>
      <c r="E390">
        <v>602363.79691573104</v>
      </c>
      <c r="F390">
        <v>593368.73113557696</v>
      </c>
      <c r="G390">
        <v>584307.06739345181</v>
      </c>
      <c r="H390">
        <v>577265.52320973168</v>
      </c>
      <c r="I390">
        <v>578516.51988740941</v>
      </c>
      <c r="J390">
        <v>579504.83320682507</v>
      </c>
      <c r="K390">
        <v>563658.9490210287</v>
      </c>
      <c r="L390">
        <v>552269.82689302007</v>
      </c>
      <c r="M390">
        <v>544835.92308337754</v>
      </c>
      <c r="N390">
        <v>540388.54036510945</v>
      </c>
      <c r="O390">
        <v>538171.1766174091</v>
      </c>
      <c r="P390">
        <v>537610.75089734164</v>
      </c>
      <c r="Q390">
        <v>538289.66369958827</v>
      </c>
    </row>
    <row r="391" spans="1:17" x14ac:dyDescent="0.2">
      <c r="A391" s="15"/>
      <c r="B391" s="15"/>
      <c r="C391" s="13" t="s">
        <v>20</v>
      </c>
      <c r="D391">
        <v>560981.99999999919</v>
      </c>
      <c r="E391">
        <v>567320.20846984454</v>
      </c>
      <c r="F391">
        <v>578737.50013614749</v>
      </c>
      <c r="G391">
        <v>581564.094679437</v>
      </c>
      <c r="H391">
        <v>574750.70957393618</v>
      </c>
      <c r="I391">
        <v>575788.88015286135</v>
      </c>
      <c r="J391">
        <v>578077.97761249018</v>
      </c>
      <c r="K391">
        <v>562489.99927852745</v>
      </c>
      <c r="L391">
        <v>551032.79152549547</v>
      </c>
      <c r="M391">
        <v>543530.58758321253</v>
      </c>
      <c r="N391">
        <v>539023.93714961887</v>
      </c>
      <c r="O391">
        <v>536756.70291993278</v>
      </c>
      <c r="P391">
        <v>536154.68292320287</v>
      </c>
      <c r="Q391">
        <v>536797.08155737515</v>
      </c>
    </row>
    <row r="392" spans="1:17" x14ac:dyDescent="0.2">
      <c r="A392" s="15"/>
      <c r="B392" s="15"/>
      <c r="C392" s="13" t="s">
        <v>21</v>
      </c>
      <c r="D392">
        <v>437565.99999999988</v>
      </c>
      <c r="E392">
        <v>496943.45542293141</v>
      </c>
      <c r="F392">
        <v>508411.96362812421</v>
      </c>
      <c r="G392">
        <v>517622.2001324775</v>
      </c>
      <c r="H392">
        <v>512542.68964755849</v>
      </c>
      <c r="I392">
        <v>510539.80471350322</v>
      </c>
      <c r="J392">
        <v>514910.02040664293</v>
      </c>
      <c r="K392">
        <v>506093.79383097601</v>
      </c>
      <c r="L392">
        <v>494490.98514744517</v>
      </c>
      <c r="M392">
        <v>486335.03526018781</v>
      </c>
      <c r="N392">
        <v>481160.20657158003</v>
      </c>
      <c r="O392">
        <v>478243.02425385552</v>
      </c>
      <c r="P392">
        <v>477010.43473095709</v>
      </c>
      <c r="Q392">
        <v>477032.97468644509</v>
      </c>
    </row>
    <row r="393" spans="1:17" x14ac:dyDescent="0.2">
      <c r="A393" s="15"/>
      <c r="B393" s="15"/>
      <c r="C393" s="13" t="s">
        <v>23</v>
      </c>
      <c r="D393">
        <v>694512.04738872813</v>
      </c>
      <c r="E393">
        <v>707563.4950483609</v>
      </c>
      <c r="F393">
        <v>723440.77713780687</v>
      </c>
      <c r="G393">
        <v>742422.48701154813</v>
      </c>
      <c r="H393">
        <v>765079.06775438343</v>
      </c>
      <c r="I393">
        <v>792883.15978069103</v>
      </c>
      <c r="J393">
        <v>809245.17499554413</v>
      </c>
      <c r="K393">
        <v>811384.78055620729</v>
      </c>
      <c r="L393">
        <v>814657.29448553047</v>
      </c>
      <c r="M393">
        <v>818934.26539241686</v>
      </c>
      <c r="N393">
        <v>823982.17661076016</v>
      </c>
      <c r="O393">
        <v>829626.32887526043</v>
      </c>
      <c r="P393">
        <v>835737.37824058137</v>
      </c>
      <c r="Q393">
        <v>842220.36975629127</v>
      </c>
    </row>
    <row r="394" spans="1:17" x14ac:dyDescent="0.2">
      <c r="A394" s="15"/>
      <c r="B394" s="15"/>
      <c r="C394" s="13" t="s">
        <v>24</v>
      </c>
      <c r="D394">
        <v>638623.31649999681</v>
      </c>
      <c r="E394">
        <v>677976.04904941493</v>
      </c>
      <c r="F394">
        <v>705800.433448166</v>
      </c>
      <c r="G394">
        <v>730413.36906822876</v>
      </c>
      <c r="H394">
        <v>752770.83077855373</v>
      </c>
      <c r="I394">
        <v>779194.09322827123</v>
      </c>
      <c r="J394">
        <v>802242.31432926445</v>
      </c>
      <c r="K394">
        <v>804692.42812650965</v>
      </c>
      <c r="L394">
        <v>807675.41617113783</v>
      </c>
      <c r="M394">
        <v>811657.05539817782</v>
      </c>
      <c r="N394">
        <v>816445.7035555779</v>
      </c>
      <c r="O394">
        <v>821869.21235918789</v>
      </c>
      <c r="P394">
        <v>827787.97197531781</v>
      </c>
      <c r="Q394">
        <v>834101.58490271657</v>
      </c>
    </row>
    <row r="395" spans="1:17" x14ac:dyDescent="0.2">
      <c r="A395" s="15"/>
      <c r="B395" s="15" t="s">
        <v>16</v>
      </c>
      <c r="C395" s="13" t="s">
        <v>17</v>
      </c>
      <c r="D395">
        <v>805696.99999999453</v>
      </c>
      <c r="E395">
        <v>809277.93039565207</v>
      </c>
      <c r="F395">
        <v>814538.74195456528</v>
      </c>
      <c r="G395">
        <v>818455.5067981513</v>
      </c>
      <c r="H395">
        <v>818668.76271332894</v>
      </c>
      <c r="I395">
        <v>813988.21876937163</v>
      </c>
      <c r="J395">
        <v>810716.00666462537</v>
      </c>
      <c r="K395">
        <v>808613.56305231852</v>
      </c>
      <c r="L395">
        <v>807320.35653767898</v>
      </c>
      <c r="M395">
        <v>806590.4620920507</v>
      </c>
      <c r="N395">
        <v>806251.93574827339</v>
      </c>
      <c r="O395">
        <v>806185.67665977636</v>
      </c>
      <c r="P395">
        <v>806309.65982035885</v>
      </c>
      <c r="Q395">
        <v>806567.53967455029</v>
      </c>
    </row>
    <row r="396" spans="1:17" x14ac:dyDescent="0.2">
      <c r="A396" s="15"/>
      <c r="B396" s="15"/>
      <c r="C396" s="13" t="s">
        <v>18</v>
      </c>
      <c r="D396">
        <v>716264.63299999747</v>
      </c>
      <c r="E396">
        <v>707242.30386314099</v>
      </c>
      <c r="F396">
        <v>716779.13846530393</v>
      </c>
      <c r="G396">
        <v>750409.76400896779</v>
      </c>
      <c r="H396">
        <v>811375.02667875192</v>
      </c>
      <c r="I396">
        <v>808964.0385511599</v>
      </c>
      <c r="J396">
        <v>805162.18188346387</v>
      </c>
      <c r="K396">
        <v>802666.42100337718</v>
      </c>
      <c r="L396">
        <v>801096.14060746867</v>
      </c>
      <c r="M396">
        <v>800172.02158660721</v>
      </c>
      <c r="N396">
        <v>799697.14638791408</v>
      </c>
      <c r="O396">
        <v>799534.52839843836</v>
      </c>
      <c r="P396">
        <v>799589.64222561009</v>
      </c>
      <c r="Q396">
        <v>799797.5011075614</v>
      </c>
    </row>
    <row r="397" spans="1:17" x14ac:dyDescent="0.2">
      <c r="A397" s="15"/>
      <c r="B397" s="15"/>
      <c r="C397" s="13" t="s">
        <v>19</v>
      </c>
      <c r="D397">
        <v>599802.65824999695</v>
      </c>
      <c r="E397">
        <v>595735.00996781385</v>
      </c>
      <c r="F397">
        <v>592317.29276094178</v>
      </c>
      <c r="G397">
        <v>607580.58942199708</v>
      </c>
      <c r="H397">
        <v>679351.59084942739</v>
      </c>
      <c r="I397">
        <v>662863.57268117368</v>
      </c>
      <c r="J397">
        <v>641911.28771995881</v>
      </c>
      <c r="K397">
        <v>627169.80376960838</v>
      </c>
      <c r="L397">
        <v>617009.24431844708</v>
      </c>
      <c r="M397">
        <v>610076.66558023321</v>
      </c>
      <c r="N397">
        <v>605385.73900134955</v>
      </c>
      <c r="O397">
        <v>602241.95176255994</v>
      </c>
      <c r="P397">
        <v>600163.69642304908</v>
      </c>
      <c r="Q397">
        <v>598819.18181515799</v>
      </c>
    </row>
    <row r="398" spans="1:17" x14ac:dyDescent="0.2">
      <c r="A398" s="15"/>
      <c r="B398" s="15"/>
      <c r="C398" s="13" t="s">
        <v>20</v>
      </c>
      <c r="D398">
        <v>560981.99999999919</v>
      </c>
      <c r="E398">
        <v>530354.86666447471</v>
      </c>
      <c r="F398">
        <v>539831.85532554192</v>
      </c>
      <c r="G398">
        <v>578800.10246918048</v>
      </c>
      <c r="H398">
        <v>671367.46542350913</v>
      </c>
      <c r="I398">
        <v>661984.64376447408</v>
      </c>
      <c r="J398">
        <v>641134.47688249417</v>
      </c>
      <c r="K398">
        <v>626378.97201957623</v>
      </c>
      <c r="L398">
        <v>616189.54205231043</v>
      </c>
      <c r="M398">
        <v>609230.73183239973</v>
      </c>
      <c r="N398">
        <v>604519.51114602946</v>
      </c>
      <c r="O398">
        <v>601360.82355408464</v>
      </c>
      <c r="P398">
        <v>599271.78647243464</v>
      </c>
      <c r="Q398">
        <v>597919.44574994477</v>
      </c>
    </row>
    <row r="399" spans="1:17" x14ac:dyDescent="0.2">
      <c r="A399" s="15"/>
      <c r="B399" s="15"/>
      <c r="C399" s="13" t="s">
        <v>21</v>
      </c>
      <c r="D399">
        <v>437565.99999999988</v>
      </c>
      <c r="E399">
        <v>496994.54906913987</v>
      </c>
      <c r="F399">
        <v>497413.00537361362</v>
      </c>
      <c r="G399">
        <v>519801.44770393393</v>
      </c>
      <c r="H399">
        <v>572838.07587664912</v>
      </c>
      <c r="I399">
        <v>620678.40745895461</v>
      </c>
      <c r="J399">
        <v>603907.70632223797</v>
      </c>
      <c r="K399">
        <v>587993.4964861226</v>
      </c>
      <c r="L399">
        <v>576714.17403849459</v>
      </c>
      <c r="M399">
        <v>568952.10770216153</v>
      </c>
      <c r="N399">
        <v>563665.58081226703</v>
      </c>
      <c r="O399">
        <v>560095.7937928054</v>
      </c>
      <c r="P399">
        <v>557710.5306825618</v>
      </c>
      <c r="Q399">
        <v>556141.317404147</v>
      </c>
    </row>
    <row r="400" spans="1:17" x14ac:dyDescent="0.2">
      <c r="A400" s="15"/>
      <c r="B400" s="15"/>
      <c r="C400" s="13" t="s">
        <v>23</v>
      </c>
      <c r="D400">
        <v>693820.48369905073</v>
      </c>
      <c r="E400">
        <v>686152.56659816043</v>
      </c>
      <c r="F400">
        <v>697678.59182893531</v>
      </c>
      <c r="G400">
        <v>736193.36012445879</v>
      </c>
      <c r="H400">
        <v>811113.90237967565</v>
      </c>
      <c r="I400">
        <v>808963.70187265542</v>
      </c>
      <c r="J400">
        <v>805162.18144937023</v>
      </c>
      <c r="K400">
        <v>802666.42100281746</v>
      </c>
      <c r="L400">
        <v>801096.14060746797</v>
      </c>
      <c r="M400">
        <v>800172.02158660721</v>
      </c>
      <c r="N400">
        <v>799697.14638791408</v>
      </c>
      <c r="O400">
        <v>799534.52839843836</v>
      </c>
      <c r="P400">
        <v>799589.64222561009</v>
      </c>
      <c r="Q400">
        <v>799797.5011075614</v>
      </c>
    </row>
    <row r="401" spans="1:17" x14ac:dyDescent="0.2">
      <c r="A401" s="15"/>
      <c r="B401" s="15"/>
      <c r="C401" s="13" t="s">
        <v>24</v>
      </c>
      <c r="D401">
        <v>638623.31649999681</v>
      </c>
      <c r="E401">
        <v>655269.88560077967</v>
      </c>
      <c r="F401">
        <v>671575.94444863265</v>
      </c>
      <c r="G401">
        <v>705506.91298108047</v>
      </c>
      <c r="H401">
        <v>797903.32577023748</v>
      </c>
      <c r="I401">
        <v>804214.64697676385</v>
      </c>
      <c r="J401">
        <v>800460.6659140538</v>
      </c>
      <c r="K401">
        <v>797759.54690302629</v>
      </c>
      <c r="L401">
        <v>795984.09514349466</v>
      </c>
      <c r="M401">
        <v>794897.06458110153</v>
      </c>
      <c r="N401">
        <v>794301.86079839454</v>
      </c>
      <c r="O401">
        <v>794052.44842836331</v>
      </c>
      <c r="P401">
        <v>794045.12627986621</v>
      </c>
      <c r="Q401">
        <v>794207.66902040667</v>
      </c>
    </row>
  </sheetData>
  <mergeCells count="88">
    <mergeCell ref="A213:A233"/>
    <mergeCell ref="B213:B219"/>
    <mergeCell ref="B220:B226"/>
    <mergeCell ref="B227:B233"/>
    <mergeCell ref="B108:B112"/>
    <mergeCell ref="A108:A122"/>
    <mergeCell ref="B113:B117"/>
    <mergeCell ref="B118:B122"/>
    <mergeCell ref="A123:A137"/>
    <mergeCell ref="B123:B127"/>
    <mergeCell ref="B128:B132"/>
    <mergeCell ref="B133:B13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A78:A92"/>
    <mergeCell ref="A93:A107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103:B107"/>
    <mergeCell ref="A3:A17"/>
    <mergeCell ref="A18:A32"/>
    <mergeCell ref="A33:A47"/>
    <mergeCell ref="A48:A62"/>
    <mergeCell ref="A63:A77"/>
    <mergeCell ref="B148:B152"/>
    <mergeCell ref="A153:A167"/>
    <mergeCell ref="B153:B157"/>
    <mergeCell ref="B158:B162"/>
    <mergeCell ref="B163:B167"/>
    <mergeCell ref="A138:A152"/>
    <mergeCell ref="B138:B142"/>
    <mergeCell ref="B143:B147"/>
    <mergeCell ref="B171:B177"/>
    <mergeCell ref="B178:B184"/>
    <mergeCell ref="B185:B191"/>
    <mergeCell ref="A192:A212"/>
    <mergeCell ref="B192:B198"/>
    <mergeCell ref="B199:B205"/>
    <mergeCell ref="B206:B212"/>
    <mergeCell ref="A171:A191"/>
    <mergeCell ref="A234:A254"/>
    <mergeCell ref="B234:B240"/>
    <mergeCell ref="B241:B247"/>
    <mergeCell ref="B248:B254"/>
    <mergeCell ref="A255:A275"/>
    <mergeCell ref="B255:B261"/>
    <mergeCell ref="B262:B268"/>
    <mergeCell ref="B269:B275"/>
    <mergeCell ref="A276:A296"/>
    <mergeCell ref="B276:B282"/>
    <mergeCell ref="B283:B289"/>
    <mergeCell ref="B290:B296"/>
    <mergeCell ref="A297:A317"/>
    <mergeCell ref="B297:B303"/>
    <mergeCell ref="B304:B310"/>
    <mergeCell ref="B311:B317"/>
    <mergeCell ref="A318:A338"/>
    <mergeCell ref="B318:B324"/>
    <mergeCell ref="B325:B331"/>
    <mergeCell ref="B332:B338"/>
    <mergeCell ref="A339:A359"/>
    <mergeCell ref="B339:B345"/>
    <mergeCell ref="B346:B352"/>
    <mergeCell ref="B353:B359"/>
    <mergeCell ref="A360:A380"/>
    <mergeCell ref="B360:B366"/>
    <mergeCell ref="B367:B373"/>
    <mergeCell ref="B374:B380"/>
    <mergeCell ref="A381:A401"/>
    <mergeCell ref="B381:B387"/>
    <mergeCell ref="B388:B394"/>
    <mergeCell ref="B395:B4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9"/>
  <sheetViews>
    <sheetView topLeftCell="A175" workbookViewId="0">
      <selection activeCell="A189" sqref="A189:A199"/>
    </sheetView>
  </sheetViews>
  <sheetFormatPr baseColWidth="10" defaultColWidth="8.83203125" defaultRowHeight="15" x14ac:dyDescent="0.2"/>
  <cols>
    <col min="1" max="1" width="14.83203125" customWidth="1"/>
    <col min="2" max="2" width="28.1640625" customWidth="1"/>
  </cols>
  <sheetData>
    <row r="1" spans="1:22" x14ac:dyDescent="0.2">
      <c r="A1" s="1" t="s">
        <v>25</v>
      </c>
    </row>
    <row r="2" spans="1:22" x14ac:dyDescent="0.2">
      <c r="A2" s="2" t="s">
        <v>2</v>
      </c>
      <c r="B2" s="2" t="s">
        <v>1</v>
      </c>
      <c r="C2" s="2">
        <v>2016</v>
      </c>
      <c r="D2" s="2">
        <v>2017</v>
      </c>
      <c r="E2" s="2">
        <v>2018</v>
      </c>
      <c r="F2" s="2">
        <v>2019</v>
      </c>
      <c r="G2" s="2">
        <v>2020</v>
      </c>
      <c r="H2" s="2">
        <v>2021</v>
      </c>
      <c r="I2" s="2">
        <v>2022</v>
      </c>
      <c r="J2" s="2">
        <v>2023</v>
      </c>
      <c r="K2" s="2">
        <v>2024</v>
      </c>
      <c r="L2" s="2">
        <v>2025</v>
      </c>
      <c r="M2" s="2">
        <v>2026</v>
      </c>
      <c r="N2" s="2">
        <v>2027</v>
      </c>
      <c r="O2" s="2">
        <v>2028</v>
      </c>
      <c r="P2" s="2">
        <v>2029</v>
      </c>
      <c r="Q2" s="2">
        <v>2030</v>
      </c>
      <c r="R2" s="2">
        <v>2031</v>
      </c>
      <c r="S2" s="2">
        <v>2032</v>
      </c>
      <c r="T2" s="2">
        <v>2033</v>
      </c>
      <c r="U2" s="2">
        <v>2034</v>
      </c>
      <c r="V2" s="2">
        <v>2035</v>
      </c>
    </row>
    <row r="3" spans="1:22" x14ac:dyDescent="0.2">
      <c r="A3" s="16" t="s">
        <v>15</v>
      </c>
      <c r="B3" s="2" t="s">
        <v>5</v>
      </c>
      <c r="C3">
        <v>1952.503540539637</v>
      </c>
      <c r="D3">
        <v>1018.307743552988</v>
      </c>
      <c r="E3">
        <v>1347.0361590951029</v>
      </c>
      <c r="F3">
        <v>2092.2862720460071</v>
      </c>
      <c r="G3">
        <v>2906.931537302944</v>
      </c>
      <c r="H3">
        <v>2794.9118382183269</v>
      </c>
      <c r="I3">
        <v>2668.767269413001</v>
      </c>
      <c r="J3">
        <v>2445.3935024629341</v>
      </c>
      <c r="K3">
        <v>2265.9896946154522</v>
      </c>
      <c r="L3">
        <v>2123.5002528303471</v>
      </c>
      <c r="M3">
        <v>2010.512022772002</v>
      </c>
      <c r="N3">
        <v>1920.8769405265759</v>
      </c>
      <c r="O3">
        <v>1849.8001188007449</v>
      </c>
      <c r="P3">
        <v>1793.6085976378511</v>
      </c>
      <c r="Q3">
        <v>1749.496778514731</v>
      </c>
      <c r="R3">
        <v>1715.3149388701229</v>
      </c>
      <c r="S3">
        <v>1689.4072731254021</v>
      </c>
      <c r="T3">
        <v>1670.491447341424</v>
      </c>
      <c r="U3">
        <v>1657.5699027120861</v>
      </c>
      <c r="V3">
        <v>1649.864640595126</v>
      </c>
    </row>
    <row r="4" spans="1:22" x14ac:dyDescent="0.2">
      <c r="A4" s="16"/>
      <c r="B4" s="2" t="s">
        <v>6</v>
      </c>
      <c r="C4">
        <v>492.12971091439789</v>
      </c>
      <c r="D4">
        <v>465.33451793371268</v>
      </c>
      <c r="E4">
        <v>763.18798196609782</v>
      </c>
      <c r="F4">
        <v>1341.1109405194779</v>
      </c>
      <c r="G4">
        <v>2014.5453848931611</v>
      </c>
      <c r="H4">
        <v>2048.5993757648021</v>
      </c>
      <c r="I4">
        <v>2053.1838840076748</v>
      </c>
      <c r="J4">
        <v>1967.9264799034329</v>
      </c>
      <c r="K4">
        <v>1902.593776401794</v>
      </c>
      <c r="L4">
        <v>1855.489298893805</v>
      </c>
      <c r="M4">
        <v>1823.348893175985</v>
      </c>
      <c r="N4">
        <v>1803.157762308377</v>
      </c>
      <c r="O4">
        <v>1792.4880467512439</v>
      </c>
      <c r="P4">
        <v>1789.469537279012</v>
      </c>
      <c r="Q4">
        <v>1792.6849419113551</v>
      </c>
      <c r="R4">
        <v>1801.066977222044</v>
      </c>
      <c r="S4">
        <v>1813.814755951181</v>
      </c>
      <c r="T4">
        <v>1830.330088892827</v>
      </c>
      <c r="U4">
        <v>1850.1702157405939</v>
      </c>
      <c r="V4">
        <v>1873.013146851453</v>
      </c>
    </row>
    <row r="5" spans="1:22" x14ac:dyDescent="0.2">
      <c r="A5" s="16"/>
      <c r="B5" s="2" t="s">
        <v>7</v>
      </c>
      <c r="C5">
        <v>3303.864551729775</v>
      </c>
      <c r="D5">
        <v>1572.217225701635</v>
      </c>
      <c r="E5">
        <v>1763.3230507332489</v>
      </c>
      <c r="F5">
        <v>2010.875927190219</v>
      </c>
      <c r="G5">
        <v>2358.8989949993938</v>
      </c>
      <c r="H5">
        <v>2566.5701531720788</v>
      </c>
      <c r="I5">
        <v>2796.479021727363</v>
      </c>
      <c r="J5">
        <v>2965.725756582352</v>
      </c>
      <c r="K5">
        <v>3145.74468903557</v>
      </c>
      <c r="L5">
        <v>3335.907704512867</v>
      </c>
      <c r="M5">
        <v>3535.8396261567509</v>
      </c>
      <c r="N5">
        <v>3745.3894860602072</v>
      </c>
      <c r="O5">
        <v>3964.596785294706</v>
      </c>
      <c r="P5">
        <v>4193.662043808903</v>
      </c>
      <c r="Q5">
        <v>4432.9243948295316</v>
      </c>
      <c r="R5">
        <v>4682.845970214963</v>
      </c>
      <c r="S5">
        <v>4944.002173478304</v>
      </c>
      <c r="T5">
        <v>5217.0769799810932</v>
      </c>
      <c r="U5">
        <v>5502.8626259210832</v>
      </c>
      <c r="V5">
        <v>5802.2632988275518</v>
      </c>
    </row>
    <row r="6" spans="1:22" x14ac:dyDescent="0.2">
      <c r="A6" s="16"/>
      <c r="B6" s="2" t="s">
        <v>8</v>
      </c>
      <c r="C6">
        <v>3361.8641243384432</v>
      </c>
      <c r="D6">
        <v>1358.145735237742</v>
      </c>
      <c r="E6">
        <v>1917.685199519238</v>
      </c>
      <c r="F6">
        <v>2469.08554486704</v>
      </c>
      <c r="G6">
        <v>3095.7019738824779</v>
      </c>
      <c r="H6">
        <v>3575.5028455159891</v>
      </c>
      <c r="I6">
        <v>4127.7206483846139</v>
      </c>
      <c r="J6">
        <v>4622.326076910922</v>
      </c>
      <c r="K6">
        <v>5155.2482216639519</v>
      </c>
      <c r="L6">
        <v>5722.5918493956997</v>
      </c>
      <c r="M6">
        <v>6321.4792415753236</v>
      </c>
      <c r="N6">
        <v>6949.9561918329164</v>
      </c>
      <c r="O6">
        <v>7606.8580075168438</v>
      </c>
      <c r="P6">
        <v>8291.6851651655325</v>
      </c>
      <c r="Q6">
        <v>9004.5021427211195</v>
      </c>
      <c r="R6">
        <v>9745.8600537913735</v>
      </c>
      <c r="S6">
        <v>10516.740439155599</v>
      </c>
      <c r="T6">
        <v>11318.51725833057</v>
      </c>
      <c r="U6">
        <v>12152.934649383449</v>
      </c>
      <c r="V6">
        <v>13022.098738758719</v>
      </c>
    </row>
    <row r="7" spans="1:22" x14ac:dyDescent="0.2">
      <c r="A7" s="16"/>
      <c r="B7" s="2" t="s">
        <v>9</v>
      </c>
      <c r="C7">
        <v>110098.0168502501</v>
      </c>
      <c r="D7">
        <v>6925.2395525699612</v>
      </c>
      <c r="E7">
        <v>7940.9979290317433</v>
      </c>
      <c r="F7">
        <v>9301.0542180219272</v>
      </c>
      <c r="G7">
        <v>11241.010588717239</v>
      </c>
      <c r="H7">
        <v>12521.804378857179</v>
      </c>
      <c r="I7">
        <v>13949.87508614702</v>
      </c>
      <c r="J7">
        <v>15069.53674191428</v>
      </c>
      <c r="K7">
        <v>16249.83419754157</v>
      </c>
      <c r="L7">
        <v>17485.319558858431</v>
      </c>
      <c r="M7">
        <v>18773.251291297129</v>
      </c>
      <c r="N7">
        <v>20112.99799622007</v>
      </c>
      <c r="O7">
        <v>21505.54141584301</v>
      </c>
      <c r="P7">
        <v>22953.110852818831</v>
      </c>
      <c r="Q7">
        <v>24458.935499944419</v>
      </c>
      <c r="R7">
        <v>26027.089364939369</v>
      </c>
      <c r="S7">
        <v>27662.406694035079</v>
      </c>
      <c r="T7">
        <v>29370.451803216871</v>
      </c>
      <c r="U7">
        <v>31157.532814287581</v>
      </c>
      <c r="V7">
        <v>33030.753430328747</v>
      </c>
    </row>
    <row r="8" spans="1:22" x14ac:dyDescent="0.2">
      <c r="A8" s="16"/>
      <c r="B8" s="2" t="s">
        <v>10</v>
      </c>
      <c r="C8">
        <v>27632.510801316181</v>
      </c>
      <c r="D8">
        <v>2704.8213417143561</v>
      </c>
      <c r="E8">
        <v>3906.552531952339</v>
      </c>
      <c r="F8">
        <v>5270.6527154536352</v>
      </c>
      <c r="G8">
        <v>6995.5329199583912</v>
      </c>
      <c r="H8">
        <v>8447.2366248027629</v>
      </c>
      <c r="I8">
        <v>10108.38282930232</v>
      </c>
      <c r="J8">
        <v>11623.227261375059</v>
      </c>
      <c r="K8">
        <v>13230.333113713161</v>
      </c>
      <c r="L8">
        <v>14917.8754391865</v>
      </c>
      <c r="M8">
        <v>16678.038445489441</v>
      </c>
      <c r="N8">
        <v>18506.290224445482</v>
      </c>
      <c r="O8">
        <v>20400.708356412</v>
      </c>
      <c r="P8">
        <v>22361.441821463301</v>
      </c>
      <c r="Q8">
        <v>24390.312062157071</v>
      </c>
      <c r="R8">
        <v>26490.531659507549</v>
      </c>
      <c r="S8">
        <v>28666.517611822688</v>
      </c>
      <c r="T8">
        <v>30923.78063627606</v>
      </c>
      <c r="U8">
        <v>33268.877201662661</v>
      </c>
      <c r="V8">
        <v>35709.415879848842</v>
      </c>
    </row>
    <row r="9" spans="1:22" x14ac:dyDescent="0.2">
      <c r="A9" s="16"/>
      <c r="B9" s="2" t="s">
        <v>11</v>
      </c>
      <c r="C9">
        <v>106065.3120615161</v>
      </c>
      <c r="D9">
        <v>6917.421244469675</v>
      </c>
      <c r="E9">
        <v>7907.7665282367716</v>
      </c>
      <c r="F9">
        <v>9263.3638828972107</v>
      </c>
      <c r="G9">
        <v>11216.2164015206</v>
      </c>
      <c r="H9">
        <v>12513.381572526891</v>
      </c>
      <c r="I9">
        <v>13954.75780390388</v>
      </c>
      <c r="J9">
        <v>15084.36675371019</v>
      </c>
      <c r="K9">
        <v>16271.573145468499</v>
      </c>
      <c r="L9">
        <v>17511.570400422759</v>
      </c>
      <c r="M9">
        <v>18802.198966800821</v>
      </c>
      <c r="N9">
        <v>20143.33363249588</v>
      </c>
      <c r="O9">
        <v>21536.385526840659</v>
      </c>
      <c r="P9">
        <v>22983.943513079041</v>
      </c>
      <c r="Q9">
        <v>24489.53687328607</v>
      </c>
      <c r="R9">
        <v>26057.49143061072</v>
      </c>
      <c r="S9">
        <v>27692.85572288671</v>
      </c>
      <c r="T9">
        <v>29401.380574648781</v>
      </c>
      <c r="U9">
        <v>31189.541411028182</v>
      </c>
      <c r="V9">
        <v>33064.597513620087</v>
      </c>
    </row>
    <row r="10" spans="1:22" x14ac:dyDescent="0.2">
      <c r="A10" s="16"/>
      <c r="B10" s="2" t="s">
        <v>12</v>
      </c>
      <c r="C10">
        <v>20455.20107973825</v>
      </c>
      <c r="D10">
        <v>2291.9404683768621</v>
      </c>
      <c r="E10">
        <v>3207.8902014599998</v>
      </c>
      <c r="F10">
        <v>4258.6738822408734</v>
      </c>
      <c r="G10">
        <v>5593.879544186053</v>
      </c>
      <c r="H10">
        <v>6728.9752160390026</v>
      </c>
      <c r="I10">
        <v>8030.4418577786564</v>
      </c>
      <c r="J10">
        <v>9230.511477534601</v>
      </c>
      <c r="K10">
        <v>10510.11083615379</v>
      </c>
      <c r="L10">
        <v>11860.482293636671</v>
      </c>
      <c r="M10">
        <v>13275.705725420579</v>
      </c>
      <c r="N10">
        <v>14752.240101865729</v>
      </c>
      <c r="O10">
        <v>16288.490445651491</v>
      </c>
      <c r="P10">
        <v>17884.455689034061</v>
      </c>
      <c r="Q10">
        <v>19541.463076175281</v>
      </c>
      <c r="R10">
        <v>21261.97840822718</v>
      </c>
      <c r="S10">
        <v>23049.479598391481</v>
      </c>
      <c r="T10">
        <v>24908.383200082852</v>
      </c>
      <c r="U10">
        <v>26844.016602037649</v>
      </c>
      <c r="V10">
        <v>28862.63160289625</v>
      </c>
    </row>
    <row r="11" spans="1:22" x14ac:dyDescent="0.2">
      <c r="A11" s="16"/>
      <c r="B11" s="2" t="s">
        <v>13</v>
      </c>
      <c r="C11">
        <v>11824.638333351269</v>
      </c>
      <c r="D11">
        <v>2128.6635430892052</v>
      </c>
      <c r="E11">
        <v>2361.5535757459938</v>
      </c>
      <c r="F11">
        <v>2684.6187917802658</v>
      </c>
      <c r="G11">
        <v>3150.0372451225089</v>
      </c>
      <c r="H11">
        <v>3453.6550337445819</v>
      </c>
      <c r="I11">
        <v>3787.4708978872031</v>
      </c>
      <c r="J11">
        <v>4046.468738701345</v>
      </c>
      <c r="K11">
        <v>4317.650720783995</v>
      </c>
      <c r="L11">
        <v>4600.0244598116533</v>
      </c>
      <c r="M11">
        <v>4893.1396170001744</v>
      </c>
      <c r="N11">
        <v>5196.9595530626402</v>
      </c>
      <c r="O11">
        <v>5511.7599713060044</v>
      </c>
      <c r="P11">
        <v>5838.0560566173826</v>
      </c>
      <c r="Q11">
        <v>6176.5536947687697</v>
      </c>
      <c r="R11">
        <v>6528.1190943880883</v>
      </c>
      <c r="S11">
        <v>6893.7621341982012</v>
      </c>
      <c r="T11">
        <v>7274.6300623169054</v>
      </c>
      <c r="U11">
        <v>7672.0092987960634</v>
      </c>
      <c r="V11">
        <v>8087.3339772985546</v>
      </c>
    </row>
    <row r="12" spans="1:22" x14ac:dyDescent="0.2">
      <c r="A12" s="16"/>
      <c r="B12" s="2" t="s">
        <v>14</v>
      </c>
      <c r="C12">
        <v>1386.5594968042151</v>
      </c>
      <c r="D12">
        <v>709.94102266605455</v>
      </c>
      <c r="E12">
        <v>940.81906030621599</v>
      </c>
      <c r="F12">
        <v>1201.5111298350409</v>
      </c>
      <c r="G12">
        <v>1527.776532343227</v>
      </c>
      <c r="H12">
        <v>1801.2550545712891</v>
      </c>
      <c r="I12">
        <v>2112.560290585745</v>
      </c>
      <c r="J12">
        <v>2398.2994302015181</v>
      </c>
      <c r="K12">
        <v>2701.5879867381359</v>
      </c>
      <c r="L12">
        <v>3020.0781945379331</v>
      </c>
      <c r="M12">
        <v>3352.138500080458</v>
      </c>
      <c r="N12">
        <v>3696.728105885546</v>
      </c>
      <c r="O12">
        <v>4053.2819307018972</v>
      </c>
      <c r="P12">
        <v>4421.6174949759188</v>
      </c>
      <c r="Q12">
        <v>4801.8639891966959</v>
      </c>
      <c r="R12">
        <v>5194.4102693815403</v>
      </c>
      <c r="S12">
        <v>5599.8682569375669</v>
      </c>
      <c r="T12">
        <v>6019.0488100278599</v>
      </c>
      <c r="U12">
        <v>6452.9478587094036</v>
      </c>
      <c r="V12">
        <v>6902.7412644203578</v>
      </c>
    </row>
    <row r="13" spans="1:22" x14ac:dyDescent="0.2">
      <c r="A13" s="16"/>
      <c r="B13" s="2" t="s">
        <v>26</v>
      </c>
      <c r="C13">
        <v>286572.60055049841</v>
      </c>
      <c r="D13">
        <v>26092.032395312192</v>
      </c>
      <c r="E13">
        <v>32056.812218046751</v>
      </c>
      <c r="F13">
        <v>39893.233304851703</v>
      </c>
      <c r="G13">
        <v>50100.531122925997</v>
      </c>
      <c r="H13">
        <v>56451.892093212897</v>
      </c>
      <c r="I13">
        <v>63589.63958913747</v>
      </c>
      <c r="J13">
        <v>69453.782219296627</v>
      </c>
      <c r="K13">
        <v>75750.666382115902</v>
      </c>
      <c r="L13">
        <v>82432.839452086657</v>
      </c>
      <c r="M13">
        <v>89465.652329768651</v>
      </c>
      <c r="N13">
        <v>96827.929994703416</v>
      </c>
      <c r="O13">
        <v>104509.9106051186</v>
      </c>
      <c r="P13">
        <v>112511.0507718798</v>
      </c>
      <c r="Q13">
        <v>120838.273453505</v>
      </c>
      <c r="R13">
        <v>129504.7081671529</v>
      </c>
      <c r="S13">
        <v>138528.8546599822</v>
      </c>
      <c r="T13">
        <v>147934.0908611152</v>
      </c>
      <c r="U13">
        <v>157748.46258027881</v>
      </c>
      <c r="V13">
        <v>168004.71349344571</v>
      </c>
    </row>
    <row r="14" spans="1:22" x14ac:dyDescent="0.2">
      <c r="A14" s="16" t="s">
        <v>16</v>
      </c>
      <c r="B14" s="2" t="s">
        <v>5</v>
      </c>
      <c r="C14">
        <v>1952.503540539637</v>
      </c>
      <c r="D14">
        <v>713.46333203916765</v>
      </c>
      <c r="E14">
        <v>5873.9105194429376</v>
      </c>
      <c r="F14">
        <v>415.7856052669182</v>
      </c>
      <c r="G14">
        <v>11.192067477843359</v>
      </c>
      <c r="H14">
        <v>120.03377036509259</v>
      </c>
      <c r="I14">
        <v>240.7401336452823</v>
      </c>
      <c r="J14">
        <v>211.04125076143899</v>
      </c>
      <c r="K14">
        <v>189.0145250423239</v>
      </c>
      <c r="L14">
        <v>172.42287707877821</v>
      </c>
      <c r="M14">
        <v>159.6177144327643</v>
      </c>
      <c r="N14">
        <v>149.53362577611679</v>
      </c>
      <c r="O14">
        <v>141.45885564272481</v>
      </c>
      <c r="P14">
        <v>134.90337266087471</v>
      </c>
      <c r="Q14">
        <v>129.52071004920961</v>
      </c>
      <c r="R14">
        <v>125.0601256171483</v>
      </c>
      <c r="S14">
        <v>121.33639953688539</v>
      </c>
      <c r="T14">
        <v>118.2102217202231</v>
      </c>
      <c r="U14">
        <v>115.57512818012221</v>
      </c>
      <c r="V14">
        <v>113.34859870563</v>
      </c>
    </row>
    <row r="15" spans="1:22" x14ac:dyDescent="0.2">
      <c r="A15" s="16"/>
      <c r="B15" s="2" t="s">
        <v>6</v>
      </c>
      <c r="C15">
        <v>492.12971091439789</v>
      </c>
      <c r="D15">
        <v>326.03023769557632</v>
      </c>
      <c r="E15">
        <v>3278.7851924682141</v>
      </c>
      <c r="F15">
        <v>248.65475414604899</v>
      </c>
      <c r="G15">
        <v>7.1101009760598304</v>
      </c>
      <c r="H15">
        <v>81.091992966217333</v>
      </c>
      <c r="I15">
        <v>172.56387627694801</v>
      </c>
      <c r="J15">
        <v>159.85781857334931</v>
      </c>
      <c r="K15">
        <v>150.59280493404819</v>
      </c>
      <c r="L15">
        <v>143.81555089286911</v>
      </c>
      <c r="M15">
        <v>138.7534090078949</v>
      </c>
      <c r="N15">
        <v>134.91058041706941</v>
      </c>
      <c r="O15">
        <v>131.95880392651031</v>
      </c>
      <c r="P15">
        <v>129.67435221753149</v>
      </c>
      <c r="Q15">
        <v>127.90077197278259</v>
      </c>
      <c r="R15">
        <v>126.5261635498662</v>
      </c>
      <c r="S15">
        <v>125.4689057802893</v>
      </c>
      <c r="T15">
        <v>124.66843583106549</v>
      </c>
      <c r="U15">
        <v>124.0791434548883</v>
      </c>
      <c r="V15">
        <v>123.6662358270482</v>
      </c>
    </row>
    <row r="16" spans="1:22" x14ac:dyDescent="0.2">
      <c r="A16" s="16"/>
      <c r="B16" s="2" t="s">
        <v>7</v>
      </c>
      <c r="C16">
        <v>3303.864551729775</v>
      </c>
      <c r="D16">
        <v>29574.603029558311</v>
      </c>
      <c r="E16">
        <v>26489.941977305789</v>
      </c>
      <c r="F16">
        <v>3397.576360340599</v>
      </c>
      <c r="G16">
        <v>7467.3568780921833</v>
      </c>
      <c r="H16">
        <v>3334.2696830844702</v>
      </c>
      <c r="I16">
        <v>20.79518814017489</v>
      </c>
      <c r="J16">
        <v>23.19757832230459</v>
      </c>
      <c r="K16">
        <v>25.738129385301249</v>
      </c>
      <c r="L16">
        <v>28.40469938029949</v>
      </c>
      <c r="M16">
        <v>31.18247536044457</v>
      </c>
      <c r="N16">
        <v>34.060497779995877</v>
      </c>
      <c r="O16">
        <v>37.031257653464671</v>
      </c>
      <c r="P16">
        <v>40.090123723790462</v>
      </c>
      <c r="Q16">
        <v>43.23479925068051</v>
      </c>
      <c r="R16">
        <v>46.464867472064221</v>
      </c>
      <c r="S16">
        <v>49.781429496039898</v>
      </c>
      <c r="T16">
        <v>53.186822484445273</v>
      </c>
      <c r="U16">
        <v>56.684403439458727</v>
      </c>
      <c r="V16">
        <v>60.278385357473432</v>
      </c>
    </row>
    <row r="17" spans="1:22" x14ac:dyDescent="0.2">
      <c r="A17" s="16"/>
      <c r="B17" s="2" t="s">
        <v>8</v>
      </c>
      <c r="C17">
        <v>3361.8641243384432</v>
      </c>
      <c r="D17">
        <v>25547.755309714681</v>
      </c>
      <c r="E17">
        <v>26739.105908825779</v>
      </c>
      <c r="F17">
        <v>3965.3251747320969</v>
      </c>
      <c r="G17">
        <v>9984.6580640309203</v>
      </c>
      <c r="H17">
        <v>5039.2739989161109</v>
      </c>
      <c r="I17">
        <v>34.966490056521053</v>
      </c>
      <c r="J17">
        <v>42.556755457122939</v>
      </c>
      <c r="K17">
        <v>50.628865336726101</v>
      </c>
      <c r="L17">
        <v>59.119649864975663</v>
      </c>
      <c r="M17">
        <v>67.971018056997693</v>
      </c>
      <c r="N17">
        <v>77.139737379788002</v>
      </c>
      <c r="O17">
        <v>86.595068250943626</v>
      </c>
      <c r="P17">
        <v>96.316470917772861</v>
      </c>
      <c r="Q17">
        <v>106.29165409991769</v>
      </c>
      <c r="R17">
        <v>116.5149926937891</v>
      </c>
      <c r="S17">
        <v>126.9862711722306</v>
      </c>
      <c r="T17">
        <v>137.70969647830381</v>
      </c>
      <c r="U17">
        <v>148.6931286556364</v>
      </c>
      <c r="V17">
        <v>159.94748588750679</v>
      </c>
    </row>
    <row r="18" spans="1:22" x14ac:dyDescent="0.2">
      <c r="A18" s="16"/>
      <c r="B18" s="2" t="s">
        <v>9</v>
      </c>
      <c r="C18">
        <v>110098.0168502501</v>
      </c>
      <c r="D18">
        <v>157054.1585489265</v>
      </c>
      <c r="E18">
        <v>105354.4926349704</v>
      </c>
      <c r="F18">
        <v>18513.55759336604</v>
      </c>
      <c r="G18">
        <v>68747.937611613714</v>
      </c>
      <c r="H18">
        <v>12827.68489150297</v>
      </c>
      <c r="I18">
        <v>80.941371542819127</v>
      </c>
      <c r="J18">
        <v>94.046766323552433</v>
      </c>
      <c r="K18">
        <v>107.4265612961247</v>
      </c>
      <c r="L18">
        <v>121.0989470726759</v>
      </c>
      <c r="M18">
        <v>135.05685588954509</v>
      </c>
      <c r="N18">
        <v>149.2976323309627</v>
      </c>
      <c r="O18">
        <v>163.82441074051931</v>
      </c>
      <c r="P18">
        <v>178.645773066066</v>
      </c>
      <c r="Q18">
        <v>193.77494375667001</v>
      </c>
      <c r="R18">
        <v>209.22898631508559</v>
      </c>
      <c r="S18">
        <v>225.02813694142159</v>
      </c>
      <c r="T18">
        <v>241.19529419196661</v>
      </c>
      <c r="U18">
        <v>257.75564723940948</v>
      </c>
      <c r="V18">
        <v>274.7364176217971</v>
      </c>
    </row>
    <row r="19" spans="1:22" x14ac:dyDescent="0.2">
      <c r="A19" s="16"/>
      <c r="B19" s="2" t="s">
        <v>10</v>
      </c>
      <c r="C19">
        <v>27632.510801316181</v>
      </c>
      <c r="D19">
        <v>61341.335072009417</v>
      </c>
      <c r="E19">
        <v>50710.353833167072</v>
      </c>
      <c r="F19">
        <v>11029.23824794258</v>
      </c>
      <c r="G19">
        <v>48242.261744843847</v>
      </c>
      <c r="H19">
        <v>10423.778115625269</v>
      </c>
      <c r="I19">
        <v>73.731943242289049</v>
      </c>
      <c r="J19">
        <v>93.177225653681575</v>
      </c>
      <c r="K19">
        <v>113.2787354157235</v>
      </c>
      <c r="L19">
        <v>133.97576181061959</v>
      </c>
      <c r="M19">
        <v>155.20531820622301</v>
      </c>
      <c r="N19">
        <v>176.92537037334529</v>
      </c>
      <c r="O19">
        <v>199.1119705445771</v>
      </c>
      <c r="P19">
        <v>221.75596552119529</v>
      </c>
      <c r="Q19">
        <v>244.86008279308521</v>
      </c>
      <c r="R19">
        <v>268.43656627939657</v>
      </c>
      <c r="S19">
        <v>292.5053304830119</v>
      </c>
      <c r="T19">
        <v>317.09254989121519</v>
      </c>
      <c r="U19">
        <v>342.22959822703552</v>
      </c>
      <c r="V19">
        <v>367.95226413528178</v>
      </c>
    </row>
    <row r="20" spans="1:22" x14ac:dyDescent="0.2">
      <c r="A20" s="16"/>
      <c r="B20" s="2" t="s">
        <v>11</v>
      </c>
      <c r="C20">
        <v>106065.3120615161</v>
      </c>
      <c r="D20">
        <v>156876.8509207</v>
      </c>
      <c r="E20">
        <v>105410.8229717714</v>
      </c>
      <c r="F20">
        <v>18609.504802956391</v>
      </c>
      <c r="G20">
        <v>69356.83499130141</v>
      </c>
      <c r="H20">
        <v>12979.422222006009</v>
      </c>
      <c r="I20">
        <v>81.897011472014768</v>
      </c>
      <c r="J20">
        <v>94.991496560791617</v>
      </c>
      <c r="K20">
        <v>108.2703773628462</v>
      </c>
      <c r="L20">
        <v>121.7741393129037</v>
      </c>
      <c r="M20">
        <v>135.51234421418849</v>
      </c>
      <c r="N20">
        <v>149.49468841962451</v>
      </c>
      <c r="O20">
        <v>163.73347288617919</v>
      </c>
      <c r="P20">
        <v>178.2440701874024</v>
      </c>
      <c r="Q20">
        <v>193.04470949311329</v>
      </c>
      <c r="R20">
        <v>208.15610678700179</v>
      </c>
      <c r="S20">
        <v>223.60112092744191</v>
      </c>
      <c r="T20">
        <v>239.4044853629627</v>
      </c>
      <c r="U20">
        <v>255.59261933067901</v>
      </c>
      <c r="V20">
        <v>272.19350838884043</v>
      </c>
    </row>
    <row r="21" spans="1:22" x14ac:dyDescent="0.2">
      <c r="A21" s="16"/>
      <c r="B21" s="2" t="s">
        <v>12</v>
      </c>
      <c r="C21">
        <v>20455.20107973825</v>
      </c>
      <c r="D21">
        <v>47131.365098276598</v>
      </c>
      <c r="E21">
        <v>45689.352916732831</v>
      </c>
      <c r="F21">
        <v>8289.1736491004067</v>
      </c>
      <c r="G21">
        <v>41836.475217429412</v>
      </c>
      <c r="H21">
        <v>2766.2643084508122</v>
      </c>
      <c r="I21">
        <v>67.134003689043695</v>
      </c>
      <c r="J21">
        <v>84.143090232592542</v>
      </c>
      <c r="K21">
        <v>101.9386354845372</v>
      </c>
      <c r="L21">
        <v>120.4140179440566</v>
      </c>
      <c r="M21">
        <v>139.48309015909831</v>
      </c>
      <c r="N21">
        <v>159.08479218247589</v>
      </c>
      <c r="O21">
        <v>179.1791431759988</v>
      </c>
      <c r="P21">
        <v>199.74323306532409</v>
      </c>
      <c r="Q21">
        <v>220.76783840568569</v>
      </c>
      <c r="R21">
        <v>242.2547107634654</v>
      </c>
      <c r="S21">
        <v>264.21445378547531</v>
      </c>
      <c r="T21">
        <v>286.66488286376608</v>
      </c>
      <c r="U21">
        <v>309.62977067914852</v>
      </c>
      <c r="V21">
        <v>333.13789845000719</v>
      </c>
    </row>
    <row r="22" spans="1:22" x14ac:dyDescent="0.2">
      <c r="A22" s="16"/>
      <c r="B22" s="2" t="s">
        <v>13</v>
      </c>
      <c r="C22">
        <v>11824.638333351269</v>
      </c>
      <c r="D22">
        <v>35332.250932223469</v>
      </c>
      <c r="E22">
        <v>40596.427196993012</v>
      </c>
      <c r="F22">
        <v>4333.3541659361108</v>
      </c>
      <c r="G22">
        <v>11969.321807428891</v>
      </c>
      <c r="H22">
        <v>1496.03023655026</v>
      </c>
      <c r="I22">
        <v>36.511382789347998</v>
      </c>
      <c r="J22">
        <v>40.289479911505218</v>
      </c>
      <c r="K22">
        <v>44.118844829258038</v>
      </c>
      <c r="L22">
        <v>48.001755672928191</v>
      </c>
      <c r="M22">
        <v>51.937224513835389</v>
      </c>
      <c r="N22">
        <v>55.925245621554943</v>
      </c>
      <c r="O22">
        <v>59.967199862715518</v>
      </c>
      <c r="P22">
        <v>64.065758573163649</v>
      </c>
      <c r="Q22">
        <v>68.224666981128507</v>
      </c>
      <c r="R22">
        <v>72.448531867301355</v>
      </c>
      <c r="S22">
        <v>76.74264810471665</v>
      </c>
      <c r="T22">
        <v>81.112867789862165</v>
      </c>
      <c r="U22">
        <v>85.56550634741204</v>
      </c>
      <c r="V22">
        <v>90.107278272154815</v>
      </c>
    </row>
    <row r="23" spans="1:22" x14ac:dyDescent="0.2">
      <c r="A23" s="16"/>
      <c r="B23" s="2" t="s">
        <v>14</v>
      </c>
      <c r="C23">
        <v>1386.5594968042151</v>
      </c>
      <c r="D23">
        <v>11783.83236813166</v>
      </c>
      <c r="E23">
        <v>15510.145157925081</v>
      </c>
      <c r="F23">
        <v>1935.887151887368</v>
      </c>
      <c r="G23">
        <v>6124.2302729541661</v>
      </c>
      <c r="H23">
        <v>861.65666211309508</v>
      </c>
      <c r="I23">
        <v>23.307893222268081</v>
      </c>
      <c r="J23">
        <v>27.98731334363665</v>
      </c>
      <c r="K23">
        <v>32.849883831040337</v>
      </c>
      <c r="L23">
        <v>37.861472071086922</v>
      </c>
      <c r="M23">
        <v>42.994782180932759</v>
      </c>
      <c r="N23">
        <v>48.230269340791388</v>
      </c>
      <c r="O23">
        <v>53.554736222756837</v>
      </c>
      <c r="P23">
        <v>58.960024139747738</v>
      </c>
      <c r="Q23">
        <v>64.441935422796803</v>
      </c>
      <c r="R23">
        <v>69.999380458186437</v>
      </c>
      <c r="S23">
        <v>75.633714346182316</v>
      </c>
      <c r="T23">
        <v>81.348226080902265</v>
      </c>
      <c r="U23">
        <v>87.147748094147289</v>
      </c>
      <c r="V23">
        <v>93.038360083854258</v>
      </c>
    </row>
    <row r="24" spans="1:22" x14ac:dyDescent="0.2">
      <c r="A24" s="16"/>
      <c r="B24" s="2" t="s">
        <v>26</v>
      </c>
      <c r="C24">
        <v>286572.60055049841</v>
      </c>
      <c r="D24">
        <v>525681.64484927536</v>
      </c>
      <c r="E24">
        <v>425653.33830960252</v>
      </c>
      <c r="F24">
        <v>70738.057505674558</v>
      </c>
      <c r="G24">
        <v>263747.37875614839</v>
      </c>
      <c r="H24">
        <v>49929.505881580313</v>
      </c>
      <c r="I24">
        <v>832.58929407670871</v>
      </c>
      <c r="J24">
        <v>871.28877513997566</v>
      </c>
      <c r="K24">
        <v>923.85736291792944</v>
      </c>
      <c r="L24">
        <v>986.88887110119322</v>
      </c>
      <c r="M24">
        <v>1057.714232021925</v>
      </c>
      <c r="N24">
        <v>1134.6024396217249</v>
      </c>
      <c r="O24">
        <v>1216.4149189063901</v>
      </c>
      <c r="P24">
        <v>1302.3991440728689</v>
      </c>
      <c r="Q24">
        <v>1392.06211222507</v>
      </c>
      <c r="R24">
        <v>1485.0904318033049</v>
      </c>
      <c r="S24">
        <v>1581.298410573695</v>
      </c>
      <c r="T24">
        <v>1680.593482694713</v>
      </c>
      <c r="U24">
        <v>1782.9526936479381</v>
      </c>
      <c r="V24">
        <v>1888.4064327295939</v>
      </c>
    </row>
    <row r="26" spans="1:22" x14ac:dyDescent="0.2">
      <c r="A26" s="1" t="s">
        <v>27</v>
      </c>
    </row>
    <row r="27" spans="1:22" x14ac:dyDescent="0.2">
      <c r="A27" s="2" t="s">
        <v>2</v>
      </c>
      <c r="B27" s="2" t="s">
        <v>1</v>
      </c>
      <c r="C27" s="2">
        <v>2016</v>
      </c>
      <c r="D27" s="2">
        <v>2017</v>
      </c>
      <c r="E27" s="2">
        <v>2018</v>
      </c>
      <c r="F27" s="2">
        <v>2019</v>
      </c>
      <c r="G27" s="2">
        <v>2020</v>
      </c>
      <c r="H27" s="2">
        <v>2021</v>
      </c>
      <c r="I27" s="2">
        <v>2022</v>
      </c>
      <c r="J27" s="2">
        <v>2023</v>
      </c>
      <c r="K27" s="2">
        <v>2024</v>
      </c>
      <c r="L27" s="2">
        <v>2025</v>
      </c>
      <c r="M27" s="2">
        <v>2026</v>
      </c>
      <c r="N27" s="2">
        <v>2027</v>
      </c>
      <c r="O27" s="2">
        <v>2028</v>
      </c>
      <c r="P27" s="2">
        <v>2029</v>
      </c>
      <c r="Q27" s="2">
        <v>2030</v>
      </c>
      <c r="R27" s="2">
        <v>2031</v>
      </c>
      <c r="S27" s="2">
        <v>2032</v>
      </c>
      <c r="T27" s="2">
        <v>2033</v>
      </c>
      <c r="U27" s="2">
        <v>2034</v>
      </c>
      <c r="V27" s="2">
        <v>2035</v>
      </c>
    </row>
    <row r="28" spans="1:22" x14ac:dyDescent="0.2">
      <c r="A28" s="16" t="s">
        <v>15</v>
      </c>
      <c r="B28" s="2" t="s">
        <v>5</v>
      </c>
      <c r="C28">
        <v>3.5999999999999997E-2</v>
      </c>
      <c r="D28">
        <v>3.5514792371405778E-2</v>
      </c>
      <c r="E28">
        <v>3.5838969735171797E-2</v>
      </c>
      <c r="F28">
        <v>3.589578869138791E-2</v>
      </c>
      <c r="G28">
        <v>3.5716946093797303E-2</v>
      </c>
      <c r="H28">
        <v>3.5834125225112652E-2</v>
      </c>
      <c r="I28">
        <v>3.5935297650021687E-2</v>
      </c>
      <c r="J28">
        <v>3.6114902794919107E-2</v>
      </c>
      <c r="K28">
        <v>3.6269240237925951E-2</v>
      </c>
      <c r="L28">
        <v>3.6401939711267692E-2</v>
      </c>
      <c r="M28">
        <v>3.6516423771366283E-2</v>
      </c>
      <c r="N28">
        <v>3.6615690378976919E-2</v>
      </c>
      <c r="O28">
        <v>3.6702263787636157E-2</v>
      </c>
      <c r="P28">
        <v>3.6778226303304191E-2</v>
      </c>
      <c r="Q28">
        <v>3.6845279221631659E-2</v>
      </c>
      <c r="R28">
        <v>3.6904807933313931E-2</v>
      </c>
      <c r="S28">
        <v>3.695794097076633E-2</v>
      </c>
      <c r="T28">
        <v>3.7005599874339712E-2</v>
      </c>
      <c r="U28">
        <v>3.7048539831494802E-2</v>
      </c>
      <c r="V28">
        <v>3.7087382186896709E-2</v>
      </c>
    </row>
    <row r="29" spans="1:22" x14ac:dyDescent="0.2">
      <c r="A29" s="16"/>
      <c r="B29" s="2" t="s">
        <v>6</v>
      </c>
      <c r="C29">
        <v>3.5999999999999997E-2</v>
      </c>
      <c r="D29">
        <v>3.6209688471121847E-2</v>
      </c>
      <c r="E29">
        <v>3.6540154520785392E-2</v>
      </c>
      <c r="F29">
        <v>3.6597914980443617E-2</v>
      </c>
      <c r="G29">
        <v>3.6415235468097121E-2</v>
      </c>
      <c r="H29">
        <v>3.6534627949086899E-2</v>
      </c>
      <c r="I29">
        <v>3.6637695612970651E-2</v>
      </c>
      <c r="J29">
        <v>3.6820834667523852E-2</v>
      </c>
      <c r="K29">
        <v>3.6978209923978898E-2</v>
      </c>
      <c r="L29">
        <v>3.7113522281276512E-2</v>
      </c>
      <c r="M29">
        <v>3.7230261404040912E-2</v>
      </c>
      <c r="N29">
        <v>3.7331484038820133E-2</v>
      </c>
      <c r="O29">
        <v>3.741976393862121E-2</v>
      </c>
      <c r="P29">
        <v>3.7497224244416323E-2</v>
      </c>
      <c r="Q29">
        <v>3.756559961652977E-2</v>
      </c>
      <c r="R29">
        <v>3.7626302615990363E-2</v>
      </c>
      <c r="S29">
        <v>3.7680483908536087E-2</v>
      </c>
      <c r="T29">
        <v>3.772908310824958E-2</v>
      </c>
      <c r="U29">
        <v>3.7772870213302071E-2</v>
      </c>
      <c r="V29">
        <v>3.7812478753272288E-2</v>
      </c>
    </row>
    <row r="30" spans="1:22" x14ac:dyDescent="0.2">
      <c r="A30" s="16"/>
      <c r="B30" s="2" t="s">
        <v>7</v>
      </c>
      <c r="C30">
        <v>9.0000000000000011E-2</v>
      </c>
      <c r="D30">
        <v>8.9295012667489571E-2</v>
      </c>
      <c r="E30">
        <v>9.0079248914091511E-2</v>
      </c>
      <c r="F30">
        <v>9.0137039485707698E-2</v>
      </c>
      <c r="G30">
        <v>8.9546137247451169E-2</v>
      </c>
      <c r="H30">
        <v>8.9764991084085852E-2</v>
      </c>
      <c r="I30">
        <v>8.9936638053925946E-2</v>
      </c>
      <c r="J30">
        <v>9.0324254855524727E-2</v>
      </c>
      <c r="K30">
        <v>9.0640464203584847E-2</v>
      </c>
      <c r="L30">
        <v>9.0894590683680818E-2</v>
      </c>
      <c r="M30">
        <v>9.1095392465497319E-2</v>
      </c>
      <c r="N30">
        <v>9.1250474580215707E-2</v>
      </c>
      <c r="O30">
        <v>9.1366150756529277E-2</v>
      </c>
      <c r="P30">
        <v>9.1447520674328556E-2</v>
      </c>
      <c r="Q30">
        <v>9.1498624625114405E-2</v>
      </c>
      <c r="R30">
        <v>9.1522608632578814E-2</v>
      </c>
      <c r="S30">
        <v>9.1521872452266423E-2</v>
      </c>
      <c r="T30">
        <v>9.1498191765358033E-2</v>
      </c>
      <c r="U30">
        <v>9.1452814018798109E-2</v>
      </c>
      <c r="V30">
        <v>9.1386530328566931E-2</v>
      </c>
    </row>
    <row r="31" spans="1:22" x14ac:dyDescent="0.2">
      <c r="A31" s="16"/>
      <c r="B31" s="2" t="s">
        <v>8</v>
      </c>
      <c r="C31">
        <v>7.2000000000000008E-2</v>
      </c>
      <c r="D31">
        <v>7.3304215006808698E-2</v>
      </c>
      <c r="E31">
        <v>7.3975512209483563E-2</v>
      </c>
      <c r="F31">
        <v>7.4095371135914953E-2</v>
      </c>
      <c r="G31">
        <v>7.3741883143539064E-2</v>
      </c>
      <c r="H31">
        <v>7.3972463642807365E-2</v>
      </c>
      <c r="I31">
        <v>7.4168540776851408E-2</v>
      </c>
      <c r="J31">
        <v>7.4510747533369032E-2</v>
      </c>
      <c r="K31">
        <v>7.4797320317074908E-2</v>
      </c>
      <c r="L31">
        <v>7.5035842107514322E-2</v>
      </c>
      <c r="M31">
        <v>7.5233447681832571E-2</v>
      </c>
      <c r="N31">
        <v>7.5396356947332668E-2</v>
      </c>
      <c r="O31">
        <v>7.5529767069881279E-2</v>
      </c>
      <c r="P31">
        <v>7.563791694376136E-2</v>
      </c>
      <c r="Q31">
        <v>7.5724213695213968E-2</v>
      </c>
      <c r="R31">
        <v>7.5791367776097573E-2</v>
      </c>
      <c r="S31">
        <v>7.5841514704144172E-2</v>
      </c>
      <c r="T31">
        <v>7.5876316635159008E-2</v>
      </c>
      <c r="U31">
        <v>7.5897043482142365E-2</v>
      </c>
      <c r="V31">
        <v>7.5904635698231623E-2</v>
      </c>
    </row>
    <row r="32" spans="1:22" x14ac:dyDescent="0.2">
      <c r="A32" s="16"/>
      <c r="B32" s="2" t="s">
        <v>9</v>
      </c>
      <c r="C32">
        <v>0.14399999999999999</v>
      </c>
      <c r="D32">
        <v>0.14525899586728011</v>
      </c>
      <c r="E32">
        <v>0.146444214073015</v>
      </c>
      <c r="F32">
        <v>0.14629970717539131</v>
      </c>
      <c r="G32">
        <v>0.14490632347905191</v>
      </c>
      <c r="H32">
        <v>0.14509216013393719</v>
      </c>
      <c r="I32">
        <v>0.14518662215210401</v>
      </c>
      <c r="J32">
        <v>0.14573286474743</v>
      </c>
      <c r="K32">
        <v>0.1461523470716829</v>
      </c>
      <c r="L32">
        <v>0.14646044673548941</v>
      </c>
      <c r="M32">
        <v>0.1466715589176642</v>
      </c>
      <c r="N32">
        <v>0.14679808922110729</v>
      </c>
      <c r="O32">
        <v>0.14685020858691419</v>
      </c>
      <c r="P32">
        <v>0.1468359739830144</v>
      </c>
      <c r="Q32">
        <v>0.14676158001510911</v>
      </c>
      <c r="R32">
        <v>0.14663162726528739</v>
      </c>
      <c r="S32">
        <v>0.1464493599883602</v>
      </c>
      <c r="T32">
        <v>0.14621685782692409</v>
      </c>
      <c r="U32">
        <v>0.14593517992195959</v>
      </c>
      <c r="V32">
        <v>0.1456044646722254</v>
      </c>
    </row>
    <row r="33" spans="1:22" x14ac:dyDescent="0.2">
      <c r="A33" s="16"/>
      <c r="B33" s="2" t="s">
        <v>10</v>
      </c>
      <c r="C33">
        <v>0.108</v>
      </c>
      <c r="D33">
        <v>0.1034033617392531</v>
      </c>
      <c r="E33">
        <v>0.10428927060032681</v>
      </c>
      <c r="F33">
        <v>0.1042975919952234</v>
      </c>
      <c r="G33">
        <v>0.1035072976706444</v>
      </c>
      <c r="H33">
        <v>0.1037186500364653</v>
      </c>
      <c r="I33">
        <v>0.103871690838266</v>
      </c>
      <c r="J33">
        <v>0.1042992661286837</v>
      </c>
      <c r="K33">
        <v>0.104641464383024</v>
      </c>
      <c r="L33">
        <v>0.1049091318141452</v>
      </c>
      <c r="M33">
        <v>0.1051124431073408</v>
      </c>
      <c r="N33">
        <v>0.105260208684423</v>
      </c>
      <c r="O33">
        <v>0.10535970949225119</v>
      </c>
      <c r="P33">
        <v>0.1054167850724847</v>
      </c>
      <c r="Q33">
        <v>0.1054360124998317</v>
      </c>
      <c r="R33">
        <v>0.10542089733208231</v>
      </c>
      <c r="S33">
        <v>0.1053740439961065</v>
      </c>
      <c r="T33">
        <v>0.1052972952362919</v>
      </c>
      <c r="U33">
        <v>0.10519183979056571</v>
      </c>
      <c r="V33">
        <v>0.1050582908998353</v>
      </c>
    </row>
    <row r="34" spans="1:22" x14ac:dyDescent="0.2">
      <c r="A34" s="16"/>
      <c r="B34" s="2" t="s">
        <v>11</v>
      </c>
      <c r="C34">
        <v>0.16200000000000001</v>
      </c>
      <c r="D34">
        <v>0.15337386370842809</v>
      </c>
      <c r="E34">
        <v>0.15461711127690339</v>
      </c>
      <c r="F34">
        <v>0.15444297440419921</v>
      </c>
      <c r="G34">
        <v>0.1529326652174165</v>
      </c>
      <c r="H34">
        <v>0.15311355494875309</v>
      </c>
      <c r="I34">
        <v>0.15319665985580719</v>
      </c>
      <c r="J34">
        <v>0.15376590937759499</v>
      </c>
      <c r="K34">
        <v>0.1542003753480555</v>
      </c>
      <c r="L34">
        <v>0.1545163139141173</v>
      </c>
      <c r="M34">
        <v>0.15472893851354319</v>
      </c>
      <c r="N34">
        <v>0.15485135177413781</v>
      </c>
      <c r="O34">
        <v>0.15489428494200189</v>
      </c>
      <c r="P34">
        <v>0.15486622489423951</v>
      </c>
      <c r="Q34">
        <v>0.1547736798394995</v>
      </c>
      <c r="R34">
        <v>0.15462146266050061</v>
      </c>
      <c r="S34">
        <v>0.15441294166032771</v>
      </c>
      <c r="T34">
        <v>0.15415024241082201</v>
      </c>
      <c r="U34">
        <v>0.15383439892702569</v>
      </c>
      <c r="V34">
        <v>0.15346545754646421</v>
      </c>
    </row>
    <row r="35" spans="1:22" x14ac:dyDescent="0.2">
      <c r="A35" s="16"/>
      <c r="B35" s="2" t="s">
        <v>12</v>
      </c>
      <c r="C35">
        <v>9.0000000000000011E-2</v>
      </c>
      <c r="D35">
        <v>9.7278268739248677E-2</v>
      </c>
      <c r="E35">
        <v>9.8117937810519709E-2</v>
      </c>
      <c r="F35">
        <v>9.8142567543397508E-2</v>
      </c>
      <c r="G35">
        <v>9.7429083817786047E-2</v>
      </c>
      <c r="H35">
        <v>9.7640372997240418E-2</v>
      </c>
      <c r="I35">
        <v>9.7797884122652182E-2</v>
      </c>
      <c r="J35">
        <v>9.8207221827039171E-2</v>
      </c>
      <c r="K35">
        <v>9.8537151766938474E-2</v>
      </c>
      <c r="L35">
        <v>9.8797857140762821E-2</v>
      </c>
      <c r="M35">
        <v>9.8998894649262426E-2</v>
      </c>
      <c r="N35">
        <v>9.9148547382060026E-2</v>
      </c>
      <c r="O35">
        <v>9.925367112726817E-2</v>
      </c>
      <c r="P35">
        <v>9.9319777604267273E-2</v>
      </c>
      <c r="Q35">
        <v>9.9351202736404215E-2</v>
      </c>
      <c r="R35">
        <v>9.9351286241080555E-2</v>
      </c>
      <c r="S35">
        <v>9.9322532108062106E-2</v>
      </c>
      <c r="T35">
        <v>9.9266740309478532E-2</v>
      </c>
      <c r="U35">
        <v>9.9185109015459849E-2</v>
      </c>
      <c r="V35">
        <v>9.9078309820051072E-2</v>
      </c>
    </row>
    <row r="36" spans="1:22" x14ac:dyDescent="0.2">
      <c r="A36" s="16"/>
      <c r="B36" s="2" t="s">
        <v>13</v>
      </c>
      <c r="C36">
        <v>0.14399999999999999</v>
      </c>
      <c r="D36">
        <v>0.14420409179895591</v>
      </c>
      <c r="E36">
        <v>0.14540951989414511</v>
      </c>
      <c r="F36">
        <v>0.14533759112976929</v>
      </c>
      <c r="G36">
        <v>0.14408923665230761</v>
      </c>
      <c r="H36">
        <v>0.14431921948051379</v>
      </c>
      <c r="I36">
        <v>0.1444622798758135</v>
      </c>
      <c r="J36">
        <v>0.14501621233121281</v>
      </c>
      <c r="K36">
        <v>0.14544554994878381</v>
      </c>
      <c r="L36">
        <v>0.14576557341838861</v>
      </c>
      <c r="M36">
        <v>0.14599059611769721</v>
      </c>
      <c r="N36">
        <v>0.1461329699071299</v>
      </c>
      <c r="O36">
        <v>0.14620284466157171</v>
      </c>
      <c r="P36">
        <v>0.1462082896737836</v>
      </c>
      <c r="Q36">
        <v>0.14615554475163081</v>
      </c>
      <c r="R36">
        <v>0.14604928818035229</v>
      </c>
      <c r="S36">
        <v>0.14589287483100619</v>
      </c>
      <c r="T36">
        <v>0.14568852940381041</v>
      </c>
      <c r="U36">
        <v>0.14543749340259249</v>
      </c>
      <c r="V36">
        <v>0.14514012932135081</v>
      </c>
    </row>
    <row r="37" spans="1:22" x14ac:dyDescent="0.2">
      <c r="A37" s="16"/>
      <c r="B37" s="2" t="s">
        <v>14</v>
      </c>
      <c r="C37">
        <v>9.0000000000000011E-2</v>
      </c>
      <c r="D37">
        <v>8.7638315016576054E-2</v>
      </c>
      <c r="E37">
        <v>8.8407177119819227E-2</v>
      </c>
      <c r="F37">
        <v>8.8462337425484691E-2</v>
      </c>
      <c r="G37">
        <v>8.7878927884187247E-2</v>
      </c>
      <c r="H37">
        <v>8.8093214708687848E-2</v>
      </c>
      <c r="I37">
        <v>8.8261121696370737E-2</v>
      </c>
      <c r="J37">
        <v>8.8642546994823046E-2</v>
      </c>
      <c r="K37">
        <v>8.8954044835315146E-2</v>
      </c>
      <c r="L37">
        <v>8.9204756976620503E-2</v>
      </c>
      <c r="M37">
        <v>8.940327015337135E-2</v>
      </c>
      <c r="N37">
        <v>8.9557041147589708E-2</v>
      </c>
      <c r="O37">
        <v>8.9672261446231694E-2</v>
      </c>
      <c r="P37">
        <v>8.97539330062814E-2</v>
      </c>
      <c r="Q37">
        <v>8.9806019877809062E-2</v>
      </c>
      <c r="R37">
        <v>8.9831610078902696E-2</v>
      </c>
      <c r="S37">
        <v>8.983306069462435E-2</v>
      </c>
      <c r="T37">
        <v>8.9812117690368412E-2</v>
      </c>
      <c r="U37">
        <v>8.9770009904479808E-2</v>
      </c>
      <c r="V37">
        <v>8.9707519590370641E-2</v>
      </c>
    </row>
    <row r="38" spans="1:22" x14ac:dyDescent="0.2">
      <c r="A38" s="16"/>
      <c r="B38" s="2" t="s">
        <v>28</v>
      </c>
      <c r="C38">
        <v>8.817896669207384E-2</v>
      </c>
      <c r="D38">
        <v>8.660438472504213E-2</v>
      </c>
      <c r="E38">
        <v>8.6357278899448886E-2</v>
      </c>
      <c r="F38">
        <v>8.5396635715743935E-2</v>
      </c>
      <c r="G38">
        <v>8.3812799788947651E-2</v>
      </c>
      <c r="H38">
        <v>8.3058794000152453E-2</v>
      </c>
      <c r="I38">
        <v>8.2270297043039273E-2</v>
      </c>
      <c r="J38">
        <v>8.1707132006175812E-2</v>
      </c>
      <c r="K38">
        <v>8.1085216676642341E-2</v>
      </c>
      <c r="L38">
        <v>8.0414972535066603E-2</v>
      </c>
      <c r="M38">
        <v>7.9705829836481515E-2</v>
      </c>
      <c r="N38">
        <v>7.8965777601742171E-2</v>
      </c>
      <c r="O38">
        <v>7.8201329892925761E-2</v>
      </c>
      <c r="P38">
        <v>7.7417677931868864E-2</v>
      </c>
      <c r="Q38">
        <v>7.661889748091387E-2</v>
      </c>
      <c r="R38">
        <v>7.5808151576428479E-2</v>
      </c>
      <c r="S38">
        <v>7.4987866369484679E-2</v>
      </c>
      <c r="T38">
        <v>7.4159875164945807E-2</v>
      </c>
      <c r="U38">
        <v>7.3325532756632186E-2</v>
      </c>
      <c r="V38">
        <v>7.2485804379421384E-2</v>
      </c>
    </row>
    <row r="39" spans="1:22" x14ac:dyDescent="0.2">
      <c r="A39" s="16" t="s">
        <v>16</v>
      </c>
      <c r="B39" s="2" t="s">
        <v>5</v>
      </c>
      <c r="C39">
        <v>3.5999999999999997E-2</v>
      </c>
      <c r="D39">
        <v>3.6547410898629763E-2</v>
      </c>
      <c r="E39">
        <v>0</v>
      </c>
      <c r="F39">
        <v>3.7469513220542483E-2</v>
      </c>
      <c r="G39">
        <v>3.2742819873563721E-2</v>
      </c>
      <c r="H39">
        <v>3.6223777036288818E-2</v>
      </c>
      <c r="I39">
        <v>3.7988946714377733E-2</v>
      </c>
      <c r="J39">
        <v>3.7989036258661422E-2</v>
      </c>
      <c r="K39">
        <v>3.798912233206303E-2</v>
      </c>
      <c r="L39">
        <v>3.7989205021142558E-2</v>
      </c>
      <c r="M39">
        <v>3.7989284412143061E-2</v>
      </c>
      <c r="N39">
        <v>3.7989360590117253E-2</v>
      </c>
      <c r="O39">
        <v>3.7989433637720622E-2</v>
      </c>
      <c r="P39">
        <v>3.7989503634280712E-2</v>
      </c>
      <c r="Q39">
        <v>3.7989570655122852E-2</v>
      </c>
      <c r="R39">
        <v>3.7989634771102329E-2</v>
      </c>
      <c r="S39">
        <v>3.7989696048292949E-2</v>
      </c>
      <c r="T39">
        <v>3.7989754547789967E-2</v>
      </c>
      <c r="U39">
        <v>3.7989810325594342E-2</v>
      </c>
      <c r="V39">
        <v>3.7989863432552881E-2</v>
      </c>
    </row>
    <row r="40" spans="1:22" x14ac:dyDescent="0.2">
      <c r="A40" s="16"/>
      <c r="B40" s="2" t="s">
        <v>6</v>
      </c>
      <c r="C40">
        <v>3.5999999999999997E-2</v>
      </c>
      <c r="D40">
        <v>3.726312546643841E-2</v>
      </c>
      <c r="E40">
        <v>0</v>
      </c>
      <c r="F40">
        <v>3.8204112887629427E-2</v>
      </c>
      <c r="G40">
        <v>3.3382656260916979E-2</v>
      </c>
      <c r="H40">
        <v>3.6933953717658147E-2</v>
      </c>
      <c r="I40">
        <v>3.8732917377154147E-2</v>
      </c>
      <c r="J40">
        <v>3.8733015260249248E-2</v>
      </c>
      <c r="K40">
        <v>3.8733109349236391E-2</v>
      </c>
      <c r="L40">
        <v>3.873319973873645E-2</v>
      </c>
      <c r="M40">
        <v>3.8733286523023873E-2</v>
      </c>
      <c r="N40">
        <v>3.8733369795071901E-2</v>
      </c>
      <c r="O40">
        <v>3.8733449645233342E-2</v>
      </c>
      <c r="P40">
        <v>3.8733526160223103E-2</v>
      </c>
      <c r="Q40">
        <v>3.8733599422381158E-2</v>
      </c>
      <c r="R40">
        <v>3.8733669509161218E-2</v>
      </c>
      <c r="S40">
        <v>3.8733736492790223E-2</v>
      </c>
      <c r="T40">
        <v>3.8733800440052903E-2</v>
      </c>
      <c r="U40">
        <v>3.8733861412165303E-2</v>
      </c>
      <c r="V40">
        <v>3.873391946470936E-2</v>
      </c>
    </row>
    <row r="41" spans="1:22" x14ac:dyDescent="0.2">
      <c r="A41" s="16"/>
      <c r="B41" s="2" t="s">
        <v>7</v>
      </c>
      <c r="C41">
        <v>9.0000000000000011E-2</v>
      </c>
      <c r="D41">
        <v>9.2284824985031974E-2</v>
      </c>
      <c r="E41">
        <v>0</v>
      </c>
      <c r="F41">
        <v>9.9346079630058953E-2</v>
      </c>
      <c r="G41">
        <v>8.3037729704764654E-2</v>
      </c>
      <c r="H41">
        <v>9.9160000931946601E-2</v>
      </c>
      <c r="I41">
        <v>0.1012482729241215</v>
      </c>
      <c r="J41">
        <v>0.10124828691541581</v>
      </c>
      <c r="K41">
        <v>0.1012483003643849</v>
      </c>
      <c r="L41">
        <v>0.1012483132845535</v>
      </c>
      <c r="M41">
        <v>0.1012483256893974</v>
      </c>
      <c r="N41">
        <v>0.10124833759220581</v>
      </c>
      <c r="O41">
        <v>0.1012483490058939</v>
      </c>
      <c r="P41">
        <v>0.1012483599428564</v>
      </c>
      <c r="Q41">
        <v>0.101248370414863</v>
      </c>
      <c r="R41">
        <v>0.1012483804329847</v>
      </c>
      <c r="S41">
        <v>0.1012483900075458</v>
      </c>
      <c r="T41">
        <v>0.10124839914809219</v>
      </c>
      <c r="U41">
        <v>0.10124840786337411</v>
      </c>
      <c r="V41">
        <v>0.1012484161613364</v>
      </c>
    </row>
    <row r="42" spans="1:22" x14ac:dyDescent="0.2">
      <c r="A42" s="16"/>
      <c r="B42" s="2" t="s">
        <v>8</v>
      </c>
      <c r="C42">
        <v>7.2000000000000008E-2</v>
      </c>
      <c r="D42">
        <v>8.4238451431513997E-2</v>
      </c>
      <c r="E42">
        <v>0</v>
      </c>
      <c r="F42">
        <v>8.1723839130532411E-2</v>
      </c>
      <c r="G42">
        <v>6.8721900122080543E-2</v>
      </c>
      <c r="H42">
        <v>8.5556642598613425E-2</v>
      </c>
      <c r="I42">
        <v>8.1026251553352927E-2</v>
      </c>
      <c r="J42">
        <v>8.1026038885679191E-2</v>
      </c>
      <c r="K42">
        <v>8.1025834461350338E-2</v>
      </c>
      <c r="L42">
        <v>8.1025638074786452E-2</v>
      </c>
      <c r="M42">
        <v>8.1025449521160281E-2</v>
      </c>
      <c r="N42">
        <v>8.1025268598471589E-2</v>
      </c>
      <c r="O42">
        <v>8.1025095110413586E-2</v>
      </c>
      <c r="P42">
        <v>8.1024928868583354E-2</v>
      </c>
      <c r="Q42">
        <v>8.1024769694083273E-2</v>
      </c>
      <c r="R42">
        <v>8.1024617418632025E-2</v>
      </c>
      <c r="S42">
        <v>8.1024471885304303E-2</v>
      </c>
      <c r="T42">
        <v>8.102433294899887E-2</v>
      </c>
      <c r="U42">
        <v>8.1024200476713479E-2</v>
      </c>
      <c r="V42">
        <v>8.102407434768695E-2</v>
      </c>
    </row>
    <row r="43" spans="1:22" x14ac:dyDescent="0.2">
      <c r="A43" s="16"/>
      <c r="B43" s="2" t="s">
        <v>9</v>
      </c>
      <c r="C43">
        <v>0.14399999999999999</v>
      </c>
      <c r="D43">
        <v>0.10760590989648321</v>
      </c>
      <c r="E43">
        <v>0</v>
      </c>
      <c r="F43">
        <v>0.15788335399743769</v>
      </c>
      <c r="G43">
        <v>0.1052004152475401</v>
      </c>
      <c r="H43">
        <v>0.14620669672411971</v>
      </c>
      <c r="I43">
        <v>0.17189053424600659</v>
      </c>
      <c r="J43">
        <v>0.1718913400326294</v>
      </c>
      <c r="K43">
        <v>0.17189211458565221</v>
      </c>
      <c r="L43">
        <v>0.17189285868400661</v>
      </c>
      <c r="M43">
        <v>0.17189357310377229</v>
      </c>
      <c r="N43">
        <v>0.17189425861031751</v>
      </c>
      <c r="O43">
        <v>0.17189491594743839</v>
      </c>
      <c r="P43">
        <v>0.1718955458289835</v>
      </c>
      <c r="Q43">
        <v>0.17189614893278679</v>
      </c>
      <c r="R43">
        <v>0.17189672589645699</v>
      </c>
      <c r="S43">
        <v>0.1718972773145761</v>
      </c>
      <c r="T43">
        <v>0.17189780373692501</v>
      </c>
      <c r="U43">
        <v>0.1718983056674421</v>
      </c>
      <c r="V43">
        <v>0.17189878356368521</v>
      </c>
    </row>
    <row r="44" spans="1:22" x14ac:dyDescent="0.2">
      <c r="A44" s="16"/>
      <c r="B44" s="2" t="s">
        <v>10</v>
      </c>
      <c r="C44">
        <v>0.108</v>
      </c>
      <c r="D44">
        <v>9.4831727728079379E-2</v>
      </c>
      <c r="E44">
        <v>0</v>
      </c>
      <c r="F44">
        <v>0.11378179978097509</v>
      </c>
      <c r="G44">
        <v>8.5762255610333224E-2</v>
      </c>
      <c r="H44">
        <v>0.1109627660457224</v>
      </c>
      <c r="I44">
        <v>0.1190436517303979</v>
      </c>
      <c r="J44">
        <v>0.11904386518158409</v>
      </c>
      <c r="K44">
        <v>0.1190440703590552</v>
      </c>
      <c r="L44">
        <v>0.11904426746914849</v>
      </c>
      <c r="M44">
        <v>0.119044456717446</v>
      </c>
      <c r="N44">
        <v>0.1190446383066919</v>
      </c>
      <c r="O44">
        <v>0.1190448124339165</v>
      </c>
      <c r="P44">
        <v>0.1190449792882166</v>
      </c>
      <c r="Q44">
        <v>0.1190451390491491</v>
      </c>
      <c r="R44">
        <v>0.11904529188561511</v>
      </c>
      <c r="S44">
        <v>0.11904543795511829</v>
      </c>
      <c r="T44">
        <v>0.1190455774032943</v>
      </c>
      <c r="U44">
        <v>0.1190457103636355</v>
      </c>
      <c r="V44">
        <v>0.1190458369573479</v>
      </c>
    </row>
    <row r="45" spans="1:22" x14ac:dyDescent="0.2">
      <c r="A45" s="16"/>
      <c r="B45" s="2" t="s">
        <v>11</v>
      </c>
      <c r="C45">
        <v>0.16200000000000001</v>
      </c>
      <c r="D45">
        <v>0.1100825370515818</v>
      </c>
      <c r="E45">
        <v>0</v>
      </c>
      <c r="F45">
        <v>0.1664336553251192</v>
      </c>
      <c r="G45">
        <v>0.10896903803434541</v>
      </c>
      <c r="H45">
        <v>0.15303970369238029</v>
      </c>
      <c r="I45">
        <v>0.18213635840719589</v>
      </c>
      <c r="J45">
        <v>0.1821372790343625</v>
      </c>
      <c r="K45">
        <v>0.18213816397652291</v>
      </c>
      <c r="L45">
        <v>0.18213901412362191</v>
      </c>
      <c r="M45">
        <v>0.18213983036234571</v>
      </c>
      <c r="N45">
        <v>0.18214061356714281</v>
      </c>
      <c r="O45">
        <v>0.18214136458781491</v>
      </c>
      <c r="P45">
        <v>0.18214208423994849</v>
      </c>
      <c r="Q45">
        <v>0.1821427732979817</v>
      </c>
      <c r="R45">
        <v>0.18214343249039569</v>
      </c>
      <c r="S45">
        <v>0.18214406249651169</v>
      </c>
      <c r="T45">
        <v>0.18214466394446549</v>
      </c>
      <c r="U45">
        <v>0.1821452374100167</v>
      </c>
      <c r="V45">
        <v>0.18214578341593421</v>
      </c>
    </row>
    <row r="46" spans="1:22" x14ac:dyDescent="0.2">
      <c r="A46" s="16"/>
      <c r="B46" s="2" t="s">
        <v>12</v>
      </c>
      <c r="C46">
        <v>9.0000000000000011E-2</v>
      </c>
      <c r="D46">
        <v>9.069925169412317E-2</v>
      </c>
      <c r="E46">
        <v>0</v>
      </c>
      <c r="F46">
        <v>0.1068319306087938</v>
      </c>
      <c r="G46">
        <v>8.2872120822748932E-2</v>
      </c>
      <c r="H46">
        <v>0.1038174687521321</v>
      </c>
      <c r="I46">
        <v>0.1113592836095058</v>
      </c>
      <c r="J46">
        <v>0.1113594109302842</v>
      </c>
      <c r="K46">
        <v>0.11135953331590211</v>
      </c>
      <c r="L46">
        <v>0.1113596508894371</v>
      </c>
      <c r="M46">
        <v>0.1113597637735159</v>
      </c>
      <c r="N46">
        <v>0.1113598720890729</v>
      </c>
      <c r="O46">
        <v>0.11135997595363401</v>
      </c>
      <c r="P46">
        <v>0.1113600754799929</v>
      </c>
      <c r="Q46">
        <v>0.1113601707752528</v>
      </c>
      <c r="R46">
        <v>0.1113602619401611</v>
      </c>
      <c r="S46">
        <v>0.1113603490686665</v>
      </c>
      <c r="T46">
        <v>0.11136043224763879</v>
      </c>
      <c r="U46">
        <v>0.1113605115567044</v>
      </c>
      <c r="V46">
        <v>0.1113605870681611</v>
      </c>
    </row>
    <row r="47" spans="1:22" x14ac:dyDescent="0.2">
      <c r="A47" s="16"/>
      <c r="B47" s="2" t="s">
        <v>13</v>
      </c>
      <c r="C47">
        <v>0.14399999999999999</v>
      </c>
      <c r="D47">
        <v>0.13285731059723929</v>
      </c>
      <c r="E47">
        <v>0</v>
      </c>
      <c r="F47">
        <v>0.162411519841036</v>
      </c>
      <c r="G47">
        <v>0.13208137656342811</v>
      </c>
      <c r="H47">
        <v>0.15714813318718979</v>
      </c>
      <c r="I47">
        <v>0.17000314558473481</v>
      </c>
      <c r="J47">
        <v>0.17000393021652049</v>
      </c>
      <c r="K47">
        <v>0.17000468443470221</v>
      </c>
      <c r="L47">
        <v>0.17000540899776159</v>
      </c>
      <c r="M47">
        <v>0.17000610466140351</v>
      </c>
      <c r="N47">
        <v>0.17000677217090229</v>
      </c>
      <c r="O47">
        <v>0.17000741225052679</v>
      </c>
      <c r="P47">
        <v>0.17000802559538461</v>
      </c>
      <c r="Q47">
        <v>0.17000861286551389</v>
      </c>
      <c r="R47">
        <v>0.170009174681784</v>
      </c>
      <c r="S47">
        <v>0.1700097116231668</v>
      </c>
      <c r="T47">
        <v>0.1700102242250095</v>
      </c>
      <c r="U47">
        <v>0.17001071297802031</v>
      </c>
      <c r="V47">
        <v>0.17001117832774451</v>
      </c>
    </row>
    <row r="48" spans="1:22" x14ac:dyDescent="0.2">
      <c r="A48" s="16"/>
      <c r="B48" s="2" t="s">
        <v>14</v>
      </c>
      <c r="C48">
        <v>9.0000000000000011E-2</v>
      </c>
      <c r="D48">
        <v>8.6000391369383505E-2</v>
      </c>
      <c r="E48">
        <v>0</v>
      </c>
      <c r="F48">
        <v>9.6293464102771259E-2</v>
      </c>
      <c r="G48">
        <v>8.1452790640391667E-2</v>
      </c>
      <c r="H48">
        <v>9.2932794205845062E-2</v>
      </c>
      <c r="I48">
        <v>9.9226070787044665E-2</v>
      </c>
      <c r="J48">
        <v>9.9226062112442184E-2</v>
      </c>
      <c r="K48">
        <v>9.9226053774081405E-2</v>
      </c>
      <c r="L48">
        <v>9.9226045763576826E-2</v>
      </c>
      <c r="M48">
        <v>9.9226038072573644E-2</v>
      </c>
      <c r="N48">
        <v>9.9226030692832395E-2</v>
      </c>
      <c r="O48">
        <v>9.9226023616345818E-2</v>
      </c>
      <c r="P48">
        <v>9.9226016835429059E-2</v>
      </c>
      <c r="Q48">
        <v>9.9226010342784984E-2</v>
      </c>
      <c r="R48">
        <v>9.9226004131549472E-2</v>
      </c>
      <c r="S48">
        <v>9.922599819532163E-2</v>
      </c>
      <c r="T48">
        <v>9.9225992528182858E-2</v>
      </c>
      <c r="U48">
        <v>9.9225987124708051E-2</v>
      </c>
      <c r="V48">
        <v>9.9225981979971442E-2</v>
      </c>
    </row>
    <row r="49" spans="1:22" x14ac:dyDescent="0.2">
      <c r="A49" s="16"/>
      <c r="B49" s="2" t="s">
        <v>28</v>
      </c>
      <c r="C49">
        <v>8.817896669207384E-2</v>
      </c>
      <c r="D49">
        <v>7.9128944729592296E-2</v>
      </c>
      <c r="E49">
        <v>0</v>
      </c>
      <c r="F49">
        <v>9.2671001190846952E-2</v>
      </c>
      <c r="G49">
        <v>7.1117458430505431E-2</v>
      </c>
      <c r="H49">
        <v>8.7411868267525464E-2</v>
      </c>
      <c r="I49">
        <v>9.36422203256672E-2</v>
      </c>
      <c r="J49">
        <v>9.2590859426699715E-2</v>
      </c>
      <c r="K49">
        <v>9.155726784557125E-2</v>
      </c>
      <c r="L49">
        <v>9.0540602549764357E-2</v>
      </c>
      <c r="M49">
        <v>8.95401126381212E-2</v>
      </c>
      <c r="N49">
        <v>8.8555069879890716E-2</v>
      </c>
      <c r="O49">
        <v>8.7584756788855939E-2</v>
      </c>
      <c r="P49">
        <v>8.6628462194769648E-2</v>
      </c>
      <c r="Q49">
        <v>8.5685479079720378E-2</v>
      </c>
      <c r="R49">
        <v>8.4755103212309793E-2</v>
      </c>
      <c r="S49">
        <v>8.3836632032844069E-2</v>
      </c>
      <c r="T49">
        <v>8.2929363578641613E-2</v>
      </c>
      <c r="U49">
        <v>8.2032595368646655E-2</v>
      </c>
      <c r="V49">
        <v>8.1145623216723695E-2</v>
      </c>
    </row>
    <row r="51" spans="1:22" x14ac:dyDescent="0.2">
      <c r="A51" s="1" t="s">
        <v>29</v>
      </c>
    </row>
    <row r="52" spans="1:22" x14ac:dyDescent="0.2">
      <c r="A52" s="2" t="s">
        <v>2</v>
      </c>
      <c r="B52" s="2" t="s">
        <v>1</v>
      </c>
      <c r="C52" s="2">
        <v>2016</v>
      </c>
      <c r="D52" s="2">
        <v>2017</v>
      </c>
      <c r="E52" s="2">
        <v>2018</v>
      </c>
      <c r="F52" s="2">
        <v>2019</v>
      </c>
      <c r="G52" s="2">
        <v>2020</v>
      </c>
      <c r="H52" s="2">
        <v>2021</v>
      </c>
      <c r="I52" s="2">
        <v>2022</v>
      </c>
      <c r="J52" s="2">
        <v>2023</v>
      </c>
      <c r="K52" s="2">
        <v>2024</v>
      </c>
      <c r="L52" s="2">
        <v>2025</v>
      </c>
      <c r="M52" s="2">
        <v>2026</v>
      </c>
      <c r="N52" s="2">
        <v>2027</v>
      </c>
      <c r="O52" s="2">
        <v>2028</v>
      </c>
      <c r="P52" s="2">
        <v>2029</v>
      </c>
      <c r="Q52" s="2">
        <v>2030</v>
      </c>
      <c r="R52" s="2">
        <v>2031</v>
      </c>
      <c r="S52" s="2">
        <v>2032</v>
      </c>
      <c r="T52" s="2">
        <v>2033</v>
      </c>
      <c r="U52" s="2">
        <v>2034</v>
      </c>
      <c r="V52" s="2">
        <v>2035</v>
      </c>
    </row>
    <row r="53" spans="1:22" x14ac:dyDescent="0.2">
      <c r="A53" s="16" t="s">
        <v>15</v>
      </c>
      <c r="B53" s="2" t="s">
        <v>5</v>
      </c>
      <c r="C53">
        <v>3.5999999999999997E-2</v>
      </c>
      <c r="D53">
        <v>3.5999999999999997E-2</v>
      </c>
      <c r="E53">
        <v>3.5999999999999997E-2</v>
      </c>
      <c r="F53">
        <v>3.5999999999999997E-2</v>
      </c>
      <c r="G53">
        <v>3.5999999999999997E-2</v>
      </c>
      <c r="H53">
        <v>3.5999999999999997E-2</v>
      </c>
      <c r="I53">
        <v>3.5999999999999997E-2</v>
      </c>
      <c r="J53">
        <v>3.5999999999999997E-2</v>
      </c>
      <c r="K53">
        <v>3.5999999999999997E-2</v>
      </c>
      <c r="L53">
        <v>3.5999999999999997E-2</v>
      </c>
      <c r="M53">
        <v>3.5999999999999997E-2</v>
      </c>
      <c r="N53">
        <v>3.5999999999999997E-2</v>
      </c>
      <c r="O53">
        <v>3.5999999999999997E-2</v>
      </c>
      <c r="P53">
        <v>3.5999999999999997E-2</v>
      </c>
      <c r="Q53">
        <v>3.5999999999999997E-2</v>
      </c>
      <c r="R53">
        <v>3.5999999999999997E-2</v>
      </c>
      <c r="S53">
        <v>3.5999999999999997E-2</v>
      </c>
      <c r="T53">
        <v>3.5999999999999997E-2</v>
      </c>
      <c r="U53">
        <v>3.5999999999999997E-2</v>
      </c>
      <c r="V53">
        <v>3.5999999999999997E-2</v>
      </c>
    </row>
    <row r="54" spans="1:22" x14ac:dyDescent="0.2">
      <c r="A54" s="16"/>
      <c r="B54" s="2" t="s">
        <v>6</v>
      </c>
      <c r="C54">
        <v>3.5999999999999997E-2</v>
      </c>
      <c r="D54">
        <v>3.5999999999999997E-2</v>
      </c>
      <c r="E54">
        <v>3.5999999999999997E-2</v>
      </c>
      <c r="F54">
        <v>3.5999999999999997E-2</v>
      </c>
      <c r="G54">
        <v>3.5999999999999997E-2</v>
      </c>
      <c r="H54">
        <v>3.5999999999999997E-2</v>
      </c>
      <c r="I54">
        <v>3.5999999999999997E-2</v>
      </c>
      <c r="J54">
        <v>3.5999999999999997E-2</v>
      </c>
      <c r="K54">
        <v>3.5999999999999997E-2</v>
      </c>
      <c r="L54">
        <v>3.5999999999999997E-2</v>
      </c>
      <c r="M54">
        <v>3.5999999999999997E-2</v>
      </c>
      <c r="N54">
        <v>3.5999999999999997E-2</v>
      </c>
      <c r="O54">
        <v>3.5999999999999997E-2</v>
      </c>
      <c r="P54">
        <v>3.5999999999999997E-2</v>
      </c>
      <c r="Q54">
        <v>3.5999999999999997E-2</v>
      </c>
      <c r="R54">
        <v>3.5999999999999997E-2</v>
      </c>
      <c r="S54">
        <v>3.5999999999999997E-2</v>
      </c>
      <c r="T54">
        <v>3.5999999999999997E-2</v>
      </c>
      <c r="U54">
        <v>3.5999999999999997E-2</v>
      </c>
      <c r="V54">
        <v>3.5999999999999997E-2</v>
      </c>
    </row>
    <row r="55" spans="1:22" x14ac:dyDescent="0.2">
      <c r="A55" s="16"/>
      <c r="B55" s="2" t="s">
        <v>7</v>
      </c>
      <c r="C55">
        <v>9.0000000000000011E-2</v>
      </c>
      <c r="D55">
        <v>8.8658977944027925E-2</v>
      </c>
      <c r="E55">
        <v>8.327559010011551E-2</v>
      </c>
      <c r="F55">
        <v>5.9416354637161967E-2</v>
      </c>
      <c r="G55">
        <v>3.9999999999999987E-2</v>
      </c>
      <c r="H55">
        <v>0.04</v>
      </c>
      <c r="I55">
        <v>0.04</v>
      </c>
      <c r="J55">
        <v>0.04</v>
      </c>
      <c r="K55">
        <v>0.04</v>
      </c>
      <c r="L55">
        <v>0.04</v>
      </c>
      <c r="M55">
        <v>0.04</v>
      </c>
      <c r="N55">
        <v>0.04</v>
      </c>
      <c r="O55">
        <v>0.04</v>
      </c>
      <c r="P55">
        <v>0.04</v>
      </c>
      <c r="Q55">
        <v>0.04</v>
      </c>
      <c r="R55">
        <v>3.9999999999999987E-2</v>
      </c>
      <c r="S55">
        <v>0.04</v>
      </c>
      <c r="T55">
        <v>0.04</v>
      </c>
      <c r="U55">
        <v>3.9999999999999987E-2</v>
      </c>
      <c r="V55">
        <v>3.9999999999999987E-2</v>
      </c>
    </row>
    <row r="56" spans="1:22" x14ac:dyDescent="0.2">
      <c r="A56" s="16"/>
      <c r="B56" s="2" t="s">
        <v>8</v>
      </c>
      <c r="C56">
        <v>7.2000000000000008E-2</v>
      </c>
      <c r="D56">
        <v>7.0999890211906447E-2</v>
      </c>
      <c r="E56">
        <v>6.7778570438544808E-2</v>
      </c>
      <c r="F56">
        <v>5.3796408573236573E-2</v>
      </c>
      <c r="G56">
        <v>0.04</v>
      </c>
      <c r="H56">
        <v>0.04</v>
      </c>
      <c r="I56">
        <v>0.04</v>
      </c>
      <c r="J56">
        <v>0.04</v>
      </c>
      <c r="K56">
        <v>0.04</v>
      </c>
      <c r="L56">
        <v>0.04</v>
      </c>
      <c r="M56">
        <v>0.04</v>
      </c>
      <c r="N56">
        <v>0.04</v>
      </c>
      <c r="O56">
        <v>0.04</v>
      </c>
      <c r="P56">
        <v>0.04</v>
      </c>
      <c r="Q56">
        <v>0.04</v>
      </c>
      <c r="R56">
        <v>0.04</v>
      </c>
      <c r="S56">
        <v>0.04</v>
      </c>
      <c r="T56">
        <v>0.04</v>
      </c>
      <c r="U56">
        <v>3.9999999999999987E-2</v>
      </c>
      <c r="V56">
        <v>0.04</v>
      </c>
    </row>
    <row r="57" spans="1:22" x14ac:dyDescent="0.2">
      <c r="A57" s="16"/>
      <c r="B57" s="2" t="s">
        <v>9</v>
      </c>
      <c r="C57">
        <v>0.14399999999999999</v>
      </c>
      <c r="D57">
        <v>0.13753477560260949</v>
      </c>
      <c r="E57">
        <v>0.12616734129246299</v>
      </c>
      <c r="F57">
        <v>7.4970915033445829E-2</v>
      </c>
      <c r="G57">
        <v>4.0000000000000008E-2</v>
      </c>
      <c r="H57">
        <v>4.0000000000000008E-2</v>
      </c>
      <c r="I57">
        <v>4.0000000000000008E-2</v>
      </c>
      <c r="J57">
        <v>4.0000000000000008E-2</v>
      </c>
      <c r="K57">
        <v>4.0000000000000008E-2</v>
      </c>
      <c r="L57">
        <v>4.0000000000000008E-2</v>
      </c>
      <c r="M57">
        <v>4.0000000000000008E-2</v>
      </c>
      <c r="N57">
        <v>4.0000000000000008E-2</v>
      </c>
      <c r="O57">
        <v>4.0000000000000008E-2</v>
      </c>
      <c r="P57">
        <v>4.0000000000000008E-2</v>
      </c>
      <c r="Q57">
        <v>4.0000000000000008E-2</v>
      </c>
      <c r="R57">
        <v>4.0000000000000008E-2</v>
      </c>
      <c r="S57">
        <v>4.0000000000000008E-2</v>
      </c>
      <c r="T57">
        <v>4.0000000000000008E-2</v>
      </c>
      <c r="U57">
        <v>3.9999999999999987E-2</v>
      </c>
      <c r="V57">
        <v>4.0000000000000008E-2</v>
      </c>
    </row>
    <row r="58" spans="1:22" x14ac:dyDescent="0.2">
      <c r="A58" s="16"/>
      <c r="B58" s="2" t="s">
        <v>10</v>
      </c>
      <c r="C58">
        <v>0.108</v>
      </c>
      <c r="D58">
        <v>0.109735953624302</v>
      </c>
      <c r="E58">
        <v>0.1017720329219903</v>
      </c>
      <c r="F58">
        <v>6.6124032197330998E-2</v>
      </c>
      <c r="G58">
        <v>4.0000000000000008E-2</v>
      </c>
      <c r="H58">
        <v>4.0000000000000008E-2</v>
      </c>
      <c r="I58">
        <v>4.0000000000000008E-2</v>
      </c>
      <c r="J58">
        <v>4.0000000000000008E-2</v>
      </c>
      <c r="K58">
        <v>4.0000000000000008E-2</v>
      </c>
      <c r="L58">
        <v>4.0000000000000008E-2</v>
      </c>
      <c r="M58">
        <v>4.0000000000000008E-2</v>
      </c>
      <c r="N58">
        <v>4.0000000000000008E-2</v>
      </c>
      <c r="O58">
        <v>4.0000000000000008E-2</v>
      </c>
      <c r="P58">
        <v>4.0000000000000008E-2</v>
      </c>
      <c r="Q58">
        <v>4.0000000000000008E-2</v>
      </c>
      <c r="R58">
        <v>4.0000000000000008E-2</v>
      </c>
      <c r="S58">
        <v>4.0000000000000008E-2</v>
      </c>
      <c r="T58">
        <v>4.0000000000000008E-2</v>
      </c>
      <c r="U58">
        <v>3.9999999999999987E-2</v>
      </c>
      <c r="V58">
        <v>4.0000000000000008E-2</v>
      </c>
    </row>
    <row r="59" spans="1:22" x14ac:dyDescent="0.2">
      <c r="A59" s="16"/>
      <c r="B59" s="2" t="s">
        <v>11</v>
      </c>
      <c r="C59">
        <v>0.16200000000000001</v>
      </c>
      <c r="D59">
        <v>0.15382670815547</v>
      </c>
      <c r="E59">
        <v>0.1404645916899121</v>
      </c>
      <c r="F59">
        <v>8.0155768498873778E-2</v>
      </c>
      <c r="G59">
        <v>4.0000000000000008E-2</v>
      </c>
      <c r="H59">
        <v>4.0000000000000008E-2</v>
      </c>
      <c r="I59">
        <v>4.0000000000000008E-2</v>
      </c>
      <c r="J59">
        <v>4.0000000000000008E-2</v>
      </c>
      <c r="K59">
        <v>4.0000000000000008E-2</v>
      </c>
      <c r="L59">
        <v>4.0000000000000008E-2</v>
      </c>
      <c r="M59">
        <v>4.0000000000000008E-2</v>
      </c>
      <c r="N59">
        <v>4.0000000000000008E-2</v>
      </c>
      <c r="O59">
        <v>4.0000000000000008E-2</v>
      </c>
      <c r="P59">
        <v>4.0000000000000008E-2</v>
      </c>
      <c r="Q59">
        <v>4.0000000000000008E-2</v>
      </c>
      <c r="R59">
        <v>4.0000000000000008E-2</v>
      </c>
      <c r="S59">
        <v>4.0000000000000008E-2</v>
      </c>
      <c r="T59">
        <v>4.0000000000000008E-2</v>
      </c>
      <c r="U59">
        <v>3.999999999999998E-2</v>
      </c>
      <c r="V59">
        <v>4.0000000000000008E-2</v>
      </c>
    </row>
    <row r="60" spans="1:22" x14ac:dyDescent="0.2">
      <c r="A60" s="16"/>
      <c r="B60" s="2" t="s">
        <v>12</v>
      </c>
      <c r="C60">
        <v>9.0000000000000011E-2</v>
      </c>
      <c r="D60">
        <v>8.6950033969951643E-2</v>
      </c>
      <c r="E60">
        <v>8.1775878519963499E-2</v>
      </c>
      <c r="F60">
        <v>5.8872488889040148E-2</v>
      </c>
      <c r="G60">
        <v>0.04</v>
      </c>
      <c r="H60">
        <v>0.04</v>
      </c>
      <c r="I60">
        <v>0.04</v>
      </c>
      <c r="J60">
        <v>0.04</v>
      </c>
      <c r="K60">
        <v>0.04</v>
      </c>
      <c r="L60">
        <v>0.04</v>
      </c>
      <c r="M60">
        <v>0.04</v>
      </c>
      <c r="N60">
        <v>0.04</v>
      </c>
      <c r="O60">
        <v>0.04</v>
      </c>
      <c r="P60">
        <v>0.04</v>
      </c>
      <c r="Q60">
        <v>3.9999999999999987E-2</v>
      </c>
      <c r="R60">
        <v>0.04</v>
      </c>
      <c r="S60">
        <v>0.04</v>
      </c>
      <c r="T60">
        <v>0.04</v>
      </c>
      <c r="U60">
        <v>3.9999999999999987E-2</v>
      </c>
      <c r="V60">
        <v>3.9999999999999987E-2</v>
      </c>
    </row>
    <row r="61" spans="1:22" x14ac:dyDescent="0.2">
      <c r="A61" s="16"/>
      <c r="B61" s="2" t="s">
        <v>13</v>
      </c>
      <c r="C61">
        <v>0.14399999999999999</v>
      </c>
      <c r="D61">
        <v>0.14391483310582759</v>
      </c>
      <c r="E61">
        <v>0.13176626452503051</v>
      </c>
      <c r="F61">
        <v>7.7001347159767267E-2</v>
      </c>
      <c r="G61">
        <v>4.0000000000000008E-2</v>
      </c>
      <c r="H61">
        <v>4.0000000000000008E-2</v>
      </c>
      <c r="I61">
        <v>4.0000000000000008E-2</v>
      </c>
      <c r="J61">
        <v>4.0000000000000008E-2</v>
      </c>
      <c r="K61">
        <v>4.0000000000000008E-2</v>
      </c>
      <c r="L61">
        <v>4.0000000000000008E-2</v>
      </c>
      <c r="M61">
        <v>4.0000000000000008E-2</v>
      </c>
      <c r="N61">
        <v>4.0000000000000008E-2</v>
      </c>
      <c r="O61">
        <v>4.0000000000000008E-2</v>
      </c>
      <c r="P61">
        <v>4.0000000000000008E-2</v>
      </c>
      <c r="Q61">
        <v>4.0000000000000008E-2</v>
      </c>
      <c r="R61">
        <v>4.0000000000000008E-2</v>
      </c>
      <c r="S61">
        <v>4.0000000000000008E-2</v>
      </c>
      <c r="T61">
        <v>4.0000000000000008E-2</v>
      </c>
      <c r="U61">
        <v>3.9999999999999987E-2</v>
      </c>
      <c r="V61">
        <v>4.0000000000000008E-2</v>
      </c>
    </row>
    <row r="62" spans="1:22" x14ac:dyDescent="0.2">
      <c r="A62" s="16"/>
      <c r="B62" s="2" t="s">
        <v>14</v>
      </c>
      <c r="C62">
        <v>9.0000000000000011E-2</v>
      </c>
      <c r="D62">
        <v>8.8658977944027911E-2</v>
      </c>
      <c r="E62">
        <v>8.327559010011551E-2</v>
      </c>
      <c r="F62">
        <v>5.9416354637161953E-2</v>
      </c>
      <c r="G62">
        <v>4.0000000000000008E-2</v>
      </c>
      <c r="H62">
        <v>0.04</v>
      </c>
      <c r="I62">
        <v>0.04</v>
      </c>
      <c r="J62">
        <v>0.04</v>
      </c>
      <c r="K62">
        <v>0.04</v>
      </c>
      <c r="L62">
        <v>0.04</v>
      </c>
      <c r="M62">
        <v>0.04</v>
      </c>
      <c r="N62">
        <v>0.04</v>
      </c>
      <c r="O62">
        <v>0.04</v>
      </c>
      <c r="P62">
        <v>0.04</v>
      </c>
      <c r="Q62">
        <v>0.04</v>
      </c>
      <c r="R62">
        <v>0.04</v>
      </c>
      <c r="S62">
        <v>3.9999999999999987E-2</v>
      </c>
      <c r="T62">
        <v>0.04</v>
      </c>
      <c r="U62">
        <v>3.9999999999999987E-2</v>
      </c>
      <c r="V62">
        <v>4.0000000000000008E-2</v>
      </c>
    </row>
    <row r="63" spans="1:22" x14ac:dyDescent="0.2">
      <c r="A63" s="16"/>
      <c r="B63" s="2" t="s">
        <v>28</v>
      </c>
      <c r="C63">
        <v>8.817896669207384E-2</v>
      </c>
      <c r="D63">
        <v>8.5463910650128011E-2</v>
      </c>
      <c r="E63">
        <v>7.9280727536145304E-2</v>
      </c>
      <c r="F63">
        <v>5.5521921816938408E-2</v>
      </c>
      <c r="G63">
        <v>3.8584457998523072E-2</v>
      </c>
      <c r="H63">
        <v>3.8535153416497957E-2</v>
      </c>
      <c r="I63">
        <v>3.8486574091047471E-2</v>
      </c>
      <c r="J63">
        <v>3.8438704291542329E-2</v>
      </c>
      <c r="K63">
        <v>3.8391527009855687E-2</v>
      </c>
      <c r="L63">
        <v>3.8345022118506711E-2</v>
      </c>
      <c r="M63">
        <v>3.8299167696966063E-2</v>
      </c>
      <c r="N63">
        <v>3.8253940623972492E-2</v>
      </c>
      <c r="O63">
        <v>3.8209317032240973E-2</v>
      </c>
      <c r="P63">
        <v>3.8165272653219597E-2</v>
      </c>
      <c r="Q63">
        <v>3.8121783072650711E-2</v>
      </c>
      <c r="R63">
        <v>3.8078823918025771E-2</v>
      </c>
      <c r="S63">
        <v>3.8036370995976759E-2</v>
      </c>
      <c r="T63">
        <v>3.7994400393744847E-2</v>
      </c>
      <c r="U63">
        <v>3.7952888555472943E-2</v>
      </c>
      <c r="V63">
        <v>3.7911812341461813E-2</v>
      </c>
    </row>
    <row r="64" spans="1:22" x14ac:dyDescent="0.2">
      <c r="A64" s="16" t="s">
        <v>16</v>
      </c>
      <c r="B64" s="2" t="s">
        <v>5</v>
      </c>
      <c r="C64">
        <v>3.5999999999999997E-2</v>
      </c>
      <c r="D64">
        <v>3.5999999999999997E-2</v>
      </c>
      <c r="E64">
        <v>3.5999999999999997E-2</v>
      </c>
      <c r="F64">
        <v>3.5999999999999997E-2</v>
      </c>
      <c r="G64">
        <v>3.5999999999999997E-2</v>
      </c>
      <c r="H64">
        <v>3.5999999999999997E-2</v>
      </c>
      <c r="I64">
        <v>3.5999999999999997E-2</v>
      </c>
      <c r="J64">
        <v>3.5999999999999997E-2</v>
      </c>
      <c r="K64">
        <v>3.5999999999999997E-2</v>
      </c>
      <c r="L64">
        <v>3.5999999999999997E-2</v>
      </c>
      <c r="M64">
        <v>3.5999999999999997E-2</v>
      </c>
      <c r="N64">
        <v>3.5999999999999997E-2</v>
      </c>
      <c r="O64">
        <v>3.5999999999999997E-2</v>
      </c>
      <c r="P64">
        <v>3.5999999999999997E-2</v>
      </c>
      <c r="Q64">
        <v>3.5999999999999997E-2</v>
      </c>
      <c r="R64">
        <v>3.5999999999999997E-2</v>
      </c>
      <c r="S64">
        <v>3.5999999999999997E-2</v>
      </c>
      <c r="T64">
        <v>3.5999999999999997E-2</v>
      </c>
      <c r="U64">
        <v>3.5999999999999997E-2</v>
      </c>
      <c r="V64">
        <v>3.5999999999999997E-2</v>
      </c>
    </row>
    <row r="65" spans="1:22" x14ac:dyDescent="0.2">
      <c r="A65" s="16"/>
      <c r="B65" s="2" t="s">
        <v>6</v>
      </c>
      <c r="C65">
        <v>3.5999999999999997E-2</v>
      </c>
      <c r="D65">
        <v>3.5999999999999997E-2</v>
      </c>
      <c r="E65">
        <v>3.5999999999999997E-2</v>
      </c>
      <c r="F65">
        <v>3.5999999999999997E-2</v>
      </c>
      <c r="G65">
        <v>3.5999999999999997E-2</v>
      </c>
      <c r="H65">
        <v>3.5999999999999997E-2</v>
      </c>
      <c r="I65">
        <v>3.5999999999999997E-2</v>
      </c>
      <c r="J65">
        <v>3.5999999999999997E-2</v>
      </c>
      <c r="K65">
        <v>3.5999999999999997E-2</v>
      </c>
      <c r="L65">
        <v>3.5999999999999997E-2</v>
      </c>
      <c r="M65">
        <v>3.5999999999999997E-2</v>
      </c>
      <c r="N65">
        <v>3.5999999999999997E-2</v>
      </c>
      <c r="O65">
        <v>3.5999999999999997E-2</v>
      </c>
      <c r="P65">
        <v>3.5999999999999997E-2</v>
      </c>
      <c r="Q65">
        <v>3.5999999999999997E-2</v>
      </c>
      <c r="R65">
        <v>3.5999999999999997E-2</v>
      </c>
      <c r="S65">
        <v>3.5999999999999997E-2</v>
      </c>
      <c r="T65">
        <v>3.5999999999999997E-2</v>
      </c>
      <c r="U65">
        <v>3.5999999999999997E-2</v>
      </c>
      <c r="V65">
        <v>3.5999999999999997E-2</v>
      </c>
    </row>
    <row r="66" spans="1:22" x14ac:dyDescent="0.2">
      <c r="A66" s="16"/>
      <c r="B66" s="2" t="s">
        <v>7</v>
      </c>
      <c r="C66">
        <v>9.0000000000000011E-2</v>
      </c>
      <c r="D66">
        <v>9.6524999999999972E-2</v>
      </c>
      <c r="E66">
        <v>4.6088204235717467E-2</v>
      </c>
      <c r="F66">
        <v>9.4067164470959239E-2</v>
      </c>
      <c r="G66">
        <v>6.9009686052237923E-2</v>
      </c>
      <c r="H66">
        <v>4.3040140026021433E-2</v>
      </c>
      <c r="I66">
        <v>9.6524999999999972E-2</v>
      </c>
      <c r="J66">
        <v>9.6524999999999972E-2</v>
      </c>
      <c r="K66">
        <v>9.6524999999999972E-2</v>
      </c>
      <c r="L66">
        <v>9.6524999999999972E-2</v>
      </c>
      <c r="M66">
        <v>9.6524999999999972E-2</v>
      </c>
      <c r="N66">
        <v>9.6524999999999972E-2</v>
      </c>
      <c r="O66">
        <v>9.6524999999999972E-2</v>
      </c>
      <c r="P66">
        <v>9.6524999999999972E-2</v>
      </c>
      <c r="Q66">
        <v>9.6524999999999972E-2</v>
      </c>
      <c r="R66">
        <v>9.6524999999999972E-2</v>
      </c>
      <c r="S66">
        <v>9.6524999999999972E-2</v>
      </c>
      <c r="T66">
        <v>9.6524999999999972E-2</v>
      </c>
      <c r="U66">
        <v>9.6524999999999972E-2</v>
      </c>
      <c r="V66">
        <v>9.6524999999999972E-2</v>
      </c>
    </row>
    <row r="67" spans="1:22" x14ac:dyDescent="0.2">
      <c r="A67" s="16"/>
      <c r="B67" s="2" t="s">
        <v>8</v>
      </c>
      <c r="C67">
        <v>7.2000000000000008E-2</v>
      </c>
      <c r="D67">
        <v>7.5600000000000028E-2</v>
      </c>
      <c r="E67">
        <v>4.6088204235717467E-2</v>
      </c>
      <c r="F67">
        <v>7.4247596140925493E-2</v>
      </c>
      <c r="G67">
        <v>6.0373287473627683E-2</v>
      </c>
      <c r="H67">
        <v>4.3040140026021433E-2</v>
      </c>
      <c r="I67">
        <v>7.5600000000000028E-2</v>
      </c>
      <c r="J67">
        <v>7.5600000000000028E-2</v>
      </c>
      <c r="K67">
        <v>7.5600000000000028E-2</v>
      </c>
      <c r="L67">
        <v>7.5600000000000028E-2</v>
      </c>
      <c r="M67">
        <v>7.5600000000000028E-2</v>
      </c>
      <c r="N67">
        <v>7.5600000000000028E-2</v>
      </c>
      <c r="O67">
        <v>7.5600000000000028E-2</v>
      </c>
      <c r="P67">
        <v>7.5600000000000028E-2</v>
      </c>
      <c r="Q67">
        <v>7.5600000000000028E-2</v>
      </c>
      <c r="R67">
        <v>7.5600000000000028E-2</v>
      </c>
      <c r="S67">
        <v>7.5600000000000028E-2</v>
      </c>
      <c r="T67">
        <v>7.5600000000000028E-2</v>
      </c>
      <c r="U67">
        <v>7.5600000000000028E-2</v>
      </c>
      <c r="V67">
        <v>7.5600000000000028E-2</v>
      </c>
    </row>
    <row r="68" spans="1:22" x14ac:dyDescent="0.2">
      <c r="A68" s="16"/>
      <c r="B68" s="2" t="s">
        <v>9</v>
      </c>
      <c r="C68">
        <v>0.14399999999999999</v>
      </c>
      <c r="D68">
        <v>0.15443999999999999</v>
      </c>
      <c r="E68">
        <v>4.6088204235717467E-2</v>
      </c>
      <c r="F68">
        <v>0.1489226148811818</v>
      </c>
      <c r="G68">
        <v>9.2913008569810884E-2</v>
      </c>
      <c r="H68">
        <v>4.3040140026021433E-2</v>
      </c>
      <c r="I68">
        <v>0.15443999999999999</v>
      </c>
      <c r="J68">
        <v>0.15443999999999999</v>
      </c>
      <c r="K68">
        <v>0.15443999999999999</v>
      </c>
      <c r="L68">
        <v>0.15443999999999999</v>
      </c>
      <c r="M68">
        <v>0.15443999999999999</v>
      </c>
      <c r="N68">
        <v>0.15443999999999999</v>
      </c>
      <c r="O68">
        <v>0.15443999999999999</v>
      </c>
      <c r="P68">
        <v>0.15443999999999999</v>
      </c>
      <c r="Q68">
        <v>0.15443999999999999</v>
      </c>
      <c r="R68">
        <v>0.15443999999999999</v>
      </c>
      <c r="S68">
        <v>0.15443999999999999</v>
      </c>
      <c r="T68">
        <v>0.15443999999999999</v>
      </c>
      <c r="U68">
        <v>0.15443999999999999</v>
      </c>
      <c r="V68">
        <v>0.15443999999999999</v>
      </c>
    </row>
    <row r="69" spans="1:22" x14ac:dyDescent="0.2">
      <c r="A69" s="16"/>
      <c r="B69" s="2" t="s">
        <v>10</v>
      </c>
      <c r="C69">
        <v>0.108</v>
      </c>
      <c r="D69">
        <v>0.1215</v>
      </c>
      <c r="E69">
        <v>4.6088204235717467E-2</v>
      </c>
      <c r="F69">
        <v>0.11772277828422539</v>
      </c>
      <c r="G69">
        <v>7.9317645646063098E-2</v>
      </c>
      <c r="H69">
        <v>4.3040140026021433E-2</v>
      </c>
      <c r="I69">
        <v>0.1215</v>
      </c>
      <c r="J69">
        <v>0.1215</v>
      </c>
      <c r="K69">
        <v>0.1215</v>
      </c>
      <c r="L69">
        <v>0.1215</v>
      </c>
      <c r="M69">
        <v>0.1215</v>
      </c>
      <c r="N69">
        <v>0.1215</v>
      </c>
      <c r="O69">
        <v>0.1215</v>
      </c>
      <c r="P69">
        <v>0.1215</v>
      </c>
      <c r="Q69">
        <v>0.1215</v>
      </c>
      <c r="R69">
        <v>0.1215</v>
      </c>
      <c r="S69">
        <v>0.1215</v>
      </c>
      <c r="T69">
        <v>0.1215</v>
      </c>
      <c r="U69">
        <v>0.1215</v>
      </c>
      <c r="V69">
        <v>0.1215</v>
      </c>
    </row>
    <row r="70" spans="1:22" x14ac:dyDescent="0.2">
      <c r="A70" s="16"/>
      <c r="B70" s="2" t="s">
        <v>11</v>
      </c>
      <c r="C70">
        <v>0.16200000000000001</v>
      </c>
      <c r="D70">
        <v>0.17374500000000001</v>
      </c>
      <c r="E70">
        <v>4.6088204235717467E-2</v>
      </c>
      <c r="F70">
        <v>0.1672077650179227</v>
      </c>
      <c r="G70">
        <v>0.1008807827423352</v>
      </c>
      <c r="H70">
        <v>4.3040140026021412E-2</v>
      </c>
      <c r="I70">
        <v>0.17374500000000001</v>
      </c>
      <c r="J70">
        <v>0.17374500000000001</v>
      </c>
      <c r="K70">
        <v>0.17374500000000001</v>
      </c>
      <c r="L70">
        <v>0.17374500000000001</v>
      </c>
      <c r="M70">
        <v>0.17374500000000001</v>
      </c>
      <c r="N70">
        <v>0.17374500000000001</v>
      </c>
      <c r="O70">
        <v>0.17374500000000001</v>
      </c>
      <c r="P70">
        <v>0.17374500000000001</v>
      </c>
      <c r="Q70">
        <v>0.17374500000000001</v>
      </c>
      <c r="R70">
        <v>0.17374500000000001</v>
      </c>
      <c r="S70">
        <v>0.17374500000000001</v>
      </c>
      <c r="T70">
        <v>0.17374500000000001</v>
      </c>
      <c r="U70">
        <v>0.17374500000000001</v>
      </c>
      <c r="V70">
        <v>0.17374500000000001</v>
      </c>
    </row>
    <row r="71" spans="1:22" x14ac:dyDescent="0.2">
      <c r="A71" s="16"/>
      <c r="B71" s="2" t="s">
        <v>12</v>
      </c>
      <c r="C71">
        <v>9.0000000000000011E-2</v>
      </c>
      <c r="D71">
        <v>9.4499999999999959E-2</v>
      </c>
      <c r="E71">
        <v>4.6088204235717467E-2</v>
      </c>
      <c r="F71">
        <v>9.2149141729343048E-2</v>
      </c>
      <c r="G71">
        <v>6.8173905544630473E-2</v>
      </c>
      <c r="H71">
        <v>4.3040140026021433E-2</v>
      </c>
      <c r="I71">
        <v>9.4499999999999959E-2</v>
      </c>
      <c r="J71">
        <v>9.4499999999999959E-2</v>
      </c>
      <c r="K71">
        <v>9.4499999999999959E-2</v>
      </c>
      <c r="L71">
        <v>9.4499999999999959E-2</v>
      </c>
      <c r="M71">
        <v>9.4499999999999959E-2</v>
      </c>
      <c r="N71">
        <v>9.4499999999999959E-2</v>
      </c>
      <c r="O71">
        <v>9.4499999999999959E-2</v>
      </c>
      <c r="P71">
        <v>9.4499999999999959E-2</v>
      </c>
      <c r="Q71">
        <v>9.4499999999999959E-2</v>
      </c>
      <c r="R71">
        <v>9.4499999999999959E-2</v>
      </c>
      <c r="S71">
        <v>9.4499999999999959E-2</v>
      </c>
      <c r="T71">
        <v>9.4499999999999959E-2</v>
      </c>
      <c r="U71">
        <v>9.4499999999999959E-2</v>
      </c>
      <c r="V71">
        <v>9.4499999999999959E-2</v>
      </c>
    </row>
    <row r="72" spans="1:22" x14ac:dyDescent="0.2">
      <c r="A72" s="16"/>
      <c r="B72" s="2" t="s">
        <v>13</v>
      </c>
      <c r="C72">
        <v>0.14399999999999999</v>
      </c>
      <c r="D72">
        <v>0.16200000000000001</v>
      </c>
      <c r="E72">
        <v>4.6088204235717467E-2</v>
      </c>
      <c r="F72">
        <v>0.1560832331165489</v>
      </c>
      <c r="G72">
        <v>9.6033255798212008E-2</v>
      </c>
      <c r="H72">
        <v>4.3040140026021433E-2</v>
      </c>
      <c r="I72">
        <v>0.16200000000000001</v>
      </c>
      <c r="J72">
        <v>0.16200000000000001</v>
      </c>
      <c r="K72">
        <v>0.16200000000000001</v>
      </c>
      <c r="L72">
        <v>0.16200000000000001</v>
      </c>
      <c r="M72">
        <v>0.16200000000000001</v>
      </c>
      <c r="N72">
        <v>0.16200000000000001</v>
      </c>
      <c r="O72">
        <v>0.16200000000000001</v>
      </c>
      <c r="P72">
        <v>0.16200000000000001</v>
      </c>
      <c r="Q72">
        <v>0.16200000000000001</v>
      </c>
      <c r="R72">
        <v>0.16200000000000001</v>
      </c>
      <c r="S72">
        <v>0.16200000000000001</v>
      </c>
      <c r="T72">
        <v>0.16200000000000001</v>
      </c>
      <c r="U72">
        <v>0.16200000000000001</v>
      </c>
      <c r="V72">
        <v>0.16200000000000001</v>
      </c>
    </row>
    <row r="73" spans="1:22" x14ac:dyDescent="0.2">
      <c r="A73" s="16"/>
      <c r="B73" s="2" t="s">
        <v>14</v>
      </c>
      <c r="C73">
        <v>9.0000000000000011E-2</v>
      </c>
      <c r="D73">
        <v>9.6524999999999958E-2</v>
      </c>
      <c r="E73">
        <v>4.608820423571746E-2</v>
      </c>
      <c r="F73">
        <v>9.4067164470959225E-2</v>
      </c>
      <c r="G73">
        <v>6.9009686052237923E-2</v>
      </c>
      <c r="H73">
        <v>4.3040140026021433E-2</v>
      </c>
      <c r="I73">
        <v>9.6524999999999958E-2</v>
      </c>
      <c r="J73">
        <v>9.6524999999999958E-2</v>
      </c>
      <c r="K73">
        <v>9.6524999999999958E-2</v>
      </c>
      <c r="L73">
        <v>9.6524999999999958E-2</v>
      </c>
      <c r="M73">
        <v>9.6524999999999958E-2</v>
      </c>
      <c r="N73">
        <v>9.6524999999999958E-2</v>
      </c>
      <c r="O73">
        <v>9.6524999999999958E-2</v>
      </c>
      <c r="P73">
        <v>9.6524999999999958E-2</v>
      </c>
      <c r="Q73">
        <v>9.6524999999999958E-2</v>
      </c>
      <c r="R73">
        <v>9.6524999999999958E-2</v>
      </c>
      <c r="S73">
        <v>9.6524999999999958E-2</v>
      </c>
      <c r="T73">
        <v>9.6524999999999958E-2</v>
      </c>
      <c r="U73">
        <v>9.6524999999999958E-2</v>
      </c>
      <c r="V73">
        <v>9.6524999999999958E-2</v>
      </c>
    </row>
    <row r="74" spans="1:22" x14ac:dyDescent="0.2">
      <c r="A74" s="16"/>
      <c r="B74" s="2" t="s">
        <v>28</v>
      </c>
      <c r="C74">
        <v>8.817896669207384E-2</v>
      </c>
      <c r="D74">
        <v>9.3330005592533002E-2</v>
      </c>
      <c r="E74">
        <v>4.2774468780593343E-2</v>
      </c>
      <c r="F74">
        <v>8.8718319931188214E-2</v>
      </c>
      <c r="G74">
        <v>6.351086447104122E-2</v>
      </c>
      <c r="H74">
        <v>4.0464963997794888E-2</v>
      </c>
      <c r="I74">
        <v>8.8037244352278055E-2</v>
      </c>
      <c r="J74">
        <v>8.704625345626002E-2</v>
      </c>
      <c r="K74">
        <v>8.6072105106018926E-2</v>
      </c>
      <c r="L74">
        <v>8.5113999248737776E-2</v>
      </c>
      <c r="M74">
        <v>8.4171224774458056E-2</v>
      </c>
      <c r="N74">
        <v>8.3243092612183225E-2</v>
      </c>
      <c r="O74">
        <v>8.232892440332068E-2</v>
      </c>
      <c r="P74">
        <v>8.1428048266456318E-2</v>
      </c>
      <c r="Q74">
        <v>8.0539796695734092E-2</v>
      </c>
      <c r="R74">
        <v>7.9663505218535005E-2</v>
      </c>
      <c r="S74">
        <v>7.8798511299395468E-2</v>
      </c>
      <c r="T74">
        <v>7.7944153290957788E-2</v>
      </c>
      <c r="U74">
        <v>7.7099769354594463E-2</v>
      </c>
      <c r="V74">
        <v>7.6264696320584635E-2</v>
      </c>
    </row>
    <row r="76" spans="1:22" x14ac:dyDescent="0.2">
      <c r="A76" s="1" t="s">
        <v>30</v>
      </c>
    </row>
    <row r="77" spans="1:22" x14ac:dyDescent="0.2">
      <c r="A77" s="2" t="s">
        <v>2</v>
      </c>
      <c r="B77" s="2" t="s">
        <v>1</v>
      </c>
      <c r="C77" s="2">
        <v>2016</v>
      </c>
      <c r="D77" s="2">
        <v>2017</v>
      </c>
      <c r="E77" s="2">
        <v>2018</v>
      </c>
      <c r="F77" s="2">
        <v>2019</v>
      </c>
      <c r="G77" s="2">
        <v>2020</v>
      </c>
      <c r="H77" s="2">
        <v>2021</v>
      </c>
      <c r="I77" s="2">
        <v>2022</v>
      </c>
      <c r="J77" s="2">
        <v>2023</v>
      </c>
      <c r="K77" s="2">
        <v>2024</v>
      </c>
      <c r="L77" s="2">
        <v>2025</v>
      </c>
      <c r="M77" s="2">
        <v>2026</v>
      </c>
      <c r="N77" s="2">
        <v>2027</v>
      </c>
      <c r="O77" s="2">
        <v>2028</v>
      </c>
      <c r="P77" s="2">
        <v>2029</v>
      </c>
      <c r="Q77" s="2">
        <v>2030</v>
      </c>
      <c r="R77" s="2">
        <v>2031</v>
      </c>
      <c r="S77" s="2">
        <v>2032</v>
      </c>
      <c r="T77" s="2">
        <v>2033</v>
      </c>
      <c r="U77" s="2">
        <v>2034</v>
      </c>
      <c r="V77" s="2">
        <v>2035</v>
      </c>
    </row>
    <row r="78" spans="1:22" x14ac:dyDescent="0.2">
      <c r="A78" s="16" t="s">
        <v>15</v>
      </c>
      <c r="B78" s="2" t="s">
        <v>5</v>
      </c>
      <c r="C78">
        <v>12008</v>
      </c>
      <c r="D78">
        <v>13354.8365262642</v>
      </c>
      <c r="E78">
        <v>11228.55697976832</v>
      </c>
      <c r="F78">
        <v>10214.552083793409</v>
      </c>
      <c r="G78">
        <v>7264.7439479375789</v>
      </c>
      <c r="H78">
        <v>4197.0608875956486</v>
      </c>
      <c r="I78">
        <v>3039.7634344223329</v>
      </c>
      <c r="J78">
        <v>2420.6575935172468</v>
      </c>
      <c r="K78">
        <v>2082.0246999730771</v>
      </c>
      <c r="L78">
        <v>1865.7754225981621</v>
      </c>
      <c r="M78">
        <v>1713.314814662461</v>
      </c>
      <c r="N78">
        <v>1599.0338860390191</v>
      </c>
      <c r="O78">
        <v>1510.0502230380771</v>
      </c>
      <c r="P78">
        <v>1439.0854560673511</v>
      </c>
      <c r="Q78">
        <v>1381.6296039037229</v>
      </c>
      <c r="R78">
        <v>1334.6836540203701</v>
      </c>
      <c r="S78">
        <v>1296.1462030400271</v>
      </c>
      <c r="T78">
        <v>1264.487722688428</v>
      </c>
      <c r="U78">
        <v>1238.56417279278</v>
      </c>
      <c r="V78">
        <v>1217.5033618703769</v>
      </c>
    </row>
    <row r="79" spans="1:22" x14ac:dyDescent="0.2">
      <c r="A79" s="16"/>
      <c r="B79" s="2" t="s">
        <v>6</v>
      </c>
      <c r="C79">
        <v>20888</v>
      </c>
      <c r="D79">
        <v>37541.064835630248</v>
      </c>
      <c r="E79">
        <v>30253.870818258969</v>
      </c>
      <c r="F79">
        <v>25741.885760410802</v>
      </c>
      <c r="G79">
        <v>15459.574357168151</v>
      </c>
      <c r="H79">
        <v>6761.1266017933567</v>
      </c>
      <c r="I79">
        <v>3731.35117153279</v>
      </c>
      <c r="J79">
        <v>2467.7156521465809</v>
      </c>
      <c r="K79">
        <v>1932.6950030594151</v>
      </c>
      <c r="L79">
        <v>1672.672876434767</v>
      </c>
      <c r="M79">
        <v>1531.462783021128</v>
      </c>
      <c r="N79">
        <v>1447.880690327255</v>
      </c>
      <c r="O79">
        <v>1395.2640811182951</v>
      </c>
      <c r="P79">
        <v>1360.886452893154</v>
      </c>
      <c r="Q79">
        <v>1338.160658991389</v>
      </c>
      <c r="R79">
        <v>1323.418573179604</v>
      </c>
      <c r="S79">
        <v>1314.4804406168539</v>
      </c>
      <c r="T79">
        <v>1309.9771377954339</v>
      </c>
      <c r="U79">
        <v>1309.0096571723759</v>
      </c>
      <c r="V79">
        <v>1310.968393807025</v>
      </c>
    </row>
    <row r="80" spans="1:22" x14ac:dyDescent="0.2">
      <c r="A80" s="16"/>
      <c r="B80" s="2" t="s">
        <v>7</v>
      </c>
      <c r="C80">
        <v>12289</v>
      </c>
      <c r="D80">
        <v>15059.74563592087</v>
      </c>
      <c r="E80">
        <v>16292.89881495193</v>
      </c>
      <c r="F80">
        <v>18955.609137330332</v>
      </c>
      <c r="G80">
        <v>3419.1322856926258</v>
      </c>
      <c r="H80">
        <v>3038.1491591307399</v>
      </c>
      <c r="I80">
        <v>3074.9100780323461</v>
      </c>
      <c r="J80">
        <v>3214.2517877775081</v>
      </c>
      <c r="K80">
        <v>3385.7057132260252</v>
      </c>
      <c r="L80">
        <v>3582.5090831276161</v>
      </c>
      <c r="M80">
        <v>3794.6543054772219</v>
      </c>
      <c r="N80">
        <v>4018.863813851483</v>
      </c>
      <c r="O80">
        <v>4254.1488201755437</v>
      </c>
      <c r="P80">
        <v>4500.368187015747</v>
      </c>
      <c r="Q80">
        <v>4757.7522082267024</v>
      </c>
      <c r="R80">
        <v>5026.7399050850363</v>
      </c>
      <c r="S80">
        <v>5307.920807352034</v>
      </c>
      <c r="T80">
        <v>5602.0137653203874</v>
      </c>
      <c r="U80">
        <v>5909.8607967696335</v>
      </c>
      <c r="V80">
        <v>6232.4286977550164</v>
      </c>
    </row>
    <row r="81" spans="1:22" x14ac:dyDescent="0.2">
      <c r="A81" s="16"/>
      <c r="B81" s="2" t="s">
        <v>8</v>
      </c>
      <c r="C81">
        <v>41478</v>
      </c>
      <c r="D81">
        <v>82662.271335030309</v>
      </c>
      <c r="E81">
        <v>84542.647371418236</v>
      </c>
      <c r="F81">
        <v>86721.978138530088</v>
      </c>
      <c r="G81">
        <v>7065.5543176228548</v>
      </c>
      <c r="H81">
        <v>5030.4917921232372</v>
      </c>
      <c r="I81">
        <v>4787.1835237016312</v>
      </c>
      <c r="J81">
        <v>5092.8360037351758</v>
      </c>
      <c r="K81">
        <v>5586.9105609321978</v>
      </c>
      <c r="L81">
        <v>6177.6761231755754</v>
      </c>
      <c r="M81">
        <v>6822.6276741966958</v>
      </c>
      <c r="N81">
        <v>7506.8582271942578</v>
      </c>
      <c r="O81">
        <v>8224.8584871830899</v>
      </c>
      <c r="P81">
        <v>8974.604992935263</v>
      </c>
      <c r="Q81">
        <v>9755.5973562219006</v>
      </c>
      <c r="R81">
        <v>10568.176352363191</v>
      </c>
      <c r="S81">
        <v>11413.26711499496</v>
      </c>
      <c r="T81">
        <v>12292.27151011551</v>
      </c>
      <c r="U81">
        <v>13207.019708848011</v>
      </c>
      <c r="V81">
        <v>14159.75100883676</v>
      </c>
    </row>
    <row r="82" spans="1:22" x14ac:dyDescent="0.2">
      <c r="A82" s="16"/>
      <c r="B82" s="2" t="s">
        <v>9</v>
      </c>
      <c r="C82">
        <v>63498</v>
      </c>
      <c r="D82">
        <v>67734.790172853973</v>
      </c>
      <c r="E82">
        <v>72388.943994757094</v>
      </c>
      <c r="F82">
        <v>87605.478714880242</v>
      </c>
      <c r="G82">
        <v>17525.26865866554</v>
      </c>
      <c r="H82">
        <v>14543.283400110469</v>
      </c>
      <c r="I82">
        <v>14533.247167742449</v>
      </c>
      <c r="J82">
        <v>15323.76123619881</v>
      </c>
      <c r="K82">
        <v>16365.03584124541</v>
      </c>
      <c r="L82">
        <v>17562.853462915591</v>
      </c>
      <c r="M82">
        <v>18847.425203336821</v>
      </c>
      <c r="N82">
        <v>20196.4269280314</v>
      </c>
      <c r="O82">
        <v>21603.754432729929</v>
      </c>
      <c r="P82">
        <v>23069.305795906101</v>
      </c>
      <c r="Q82">
        <v>24595.566163207219</v>
      </c>
      <c r="R82">
        <v>26186.427400409058</v>
      </c>
      <c r="S82">
        <v>27846.767711873232</v>
      </c>
      <c r="T82">
        <v>29582.309776954738</v>
      </c>
      <c r="U82">
        <v>31399.59739782058</v>
      </c>
      <c r="V82">
        <v>33306.036501560498</v>
      </c>
    </row>
    <row r="83" spans="1:22" x14ac:dyDescent="0.2">
      <c r="A83" s="16"/>
      <c r="B83" s="2" t="s">
        <v>10</v>
      </c>
      <c r="C83">
        <v>100834</v>
      </c>
      <c r="D83">
        <v>121410.58007386071</v>
      </c>
      <c r="E83">
        <v>127200.0055990676</v>
      </c>
      <c r="F83">
        <v>138828.91502851719</v>
      </c>
      <c r="G83">
        <v>15752.30078202852</v>
      </c>
      <c r="H83">
        <v>11406.780149638749</v>
      </c>
      <c r="I83">
        <v>11215.005905161161</v>
      </c>
      <c r="J83">
        <v>12289.6820355041</v>
      </c>
      <c r="K83">
        <v>13791.50685812795</v>
      </c>
      <c r="L83">
        <v>15514.667021186549</v>
      </c>
      <c r="M83">
        <v>17360.22811721158</v>
      </c>
      <c r="N83">
        <v>19293.903273407999</v>
      </c>
      <c r="O83">
        <v>21303.860128700901</v>
      </c>
      <c r="P83">
        <v>23386.86254853649</v>
      </c>
      <c r="Q83">
        <v>25543.57504809551</v>
      </c>
      <c r="R83">
        <v>27776.87922229827</v>
      </c>
      <c r="S83">
        <v>30091.21833439637</v>
      </c>
      <c r="T83">
        <v>32492.32297260769</v>
      </c>
      <c r="U83">
        <v>34987.102179818452</v>
      </c>
      <c r="V83">
        <v>37583.625947518121</v>
      </c>
    </row>
    <row r="84" spans="1:22" x14ac:dyDescent="0.2">
      <c r="A84" s="16"/>
      <c r="B84" s="2" t="s">
        <v>11</v>
      </c>
      <c r="C84">
        <v>62786</v>
      </c>
      <c r="D84">
        <v>57557.776366121863</v>
      </c>
      <c r="E84">
        <v>62274.459365379618</v>
      </c>
      <c r="F84">
        <v>78093.225277600039</v>
      </c>
      <c r="G84">
        <v>17363.615402395921</v>
      </c>
      <c r="H84">
        <v>14404.241948422539</v>
      </c>
      <c r="I84">
        <v>14401.583610330979</v>
      </c>
      <c r="J84">
        <v>15193.227902764729</v>
      </c>
      <c r="K84">
        <v>16231.44292320943</v>
      </c>
      <c r="L84">
        <v>17422.720135545751</v>
      </c>
      <c r="M84">
        <v>18698.20899995336</v>
      </c>
      <c r="N84">
        <v>20036.237350048312</v>
      </c>
      <c r="O84">
        <v>21431.196843568559</v>
      </c>
      <c r="P84">
        <v>22883.376715618509</v>
      </c>
      <c r="Q84">
        <v>24395.575167209528</v>
      </c>
      <c r="R84">
        <v>25971.937056927789</v>
      </c>
      <c r="S84">
        <v>27617.547760945119</v>
      </c>
      <c r="T84">
        <v>29338.303195408331</v>
      </c>
      <c r="U84">
        <v>31140.896545440901</v>
      </c>
      <c r="V84">
        <v>33032.867891995957</v>
      </c>
    </row>
    <row r="85" spans="1:22" x14ac:dyDescent="0.2">
      <c r="A85" s="16"/>
      <c r="B85" s="2" t="s">
        <v>12</v>
      </c>
      <c r="C85">
        <v>90382</v>
      </c>
      <c r="D85">
        <v>93437.64965501953</v>
      </c>
      <c r="E85">
        <v>99017.235923083892</v>
      </c>
      <c r="F85">
        <v>106806.1317903942</v>
      </c>
      <c r="G85">
        <v>11512.31259951293</v>
      </c>
      <c r="H85">
        <v>8785.9573954004154</v>
      </c>
      <c r="I85">
        <v>8859.9333752538951</v>
      </c>
      <c r="J85">
        <v>9789.5695694205406</v>
      </c>
      <c r="K85">
        <v>11017.128027196221</v>
      </c>
      <c r="L85">
        <v>12411.829005056499</v>
      </c>
      <c r="M85">
        <v>13906.590388758939</v>
      </c>
      <c r="N85">
        <v>15477.82184364434</v>
      </c>
      <c r="O85">
        <v>17117.19322807113</v>
      </c>
      <c r="P85">
        <v>18822.364152712289</v>
      </c>
      <c r="Q85">
        <v>20593.841030593379</v>
      </c>
      <c r="R85">
        <v>22433.847335188231</v>
      </c>
      <c r="S85">
        <v>24345.88198987842</v>
      </c>
      <c r="T85">
        <v>26334.535005623951</v>
      </c>
      <c r="U85">
        <v>28405.417795025809</v>
      </c>
      <c r="V85">
        <v>30565.160006943799</v>
      </c>
    </row>
    <row r="86" spans="1:22" x14ac:dyDescent="0.2">
      <c r="A86" s="16"/>
      <c r="B86" s="2" t="s">
        <v>13</v>
      </c>
      <c r="C86">
        <v>19441</v>
      </c>
      <c r="D86">
        <v>13370.24368629202</v>
      </c>
      <c r="E86">
        <v>14588.8861265714</v>
      </c>
      <c r="F86">
        <v>18451.909174831719</v>
      </c>
      <c r="G86">
        <v>4409.8162357872916</v>
      </c>
      <c r="H86">
        <v>3868.098762056567</v>
      </c>
      <c r="I86">
        <v>3916.3785390644548</v>
      </c>
      <c r="J86">
        <v>4115.207682273538</v>
      </c>
      <c r="K86">
        <v>4359.620198353392</v>
      </c>
      <c r="L86">
        <v>4635.2306007136103</v>
      </c>
      <c r="M86">
        <v>4928.3664203478302</v>
      </c>
      <c r="N86">
        <v>5234.7387627887574</v>
      </c>
      <c r="O86">
        <v>5553.2417257823563</v>
      </c>
      <c r="P86">
        <v>5883.9382038330741</v>
      </c>
      <c r="Q86">
        <v>6227.3909904489019</v>
      </c>
      <c r="R86">
        <v>6584.4329098146536</v>
      </c>
      <c r="S86">
        <v>6956.0851853563408</v>
      </c>
      <c r="T86">
        <v>7343.5296390230742</v>
      </c>
      <c r="U86">
        <v>7748.1034220257106</v>
      </c>
      <c r="V86">
        <v>8171.3055937727868</v>
      </c>
    </row>
    <row r="87" spans="1:22" x14ac:dyDescent="0.2">
      <c r="A87" s="16"/>
      <c r="B87" s="2" t="s">
        <v>14</v>
      </c>
      <c r="C87">
        <v>26397</v>
      </c>
      <c r="D87">
        <v>27970.2198276897</v>
      </c>
      <c r="E87">
        <v>28342.308309203479</v>
      </c>
      <c r="F87">
        <v>29683.72066772668</v>
      </c>
      <c r="G87">
        <v>3070.6452395729361</v>
      </c>
      <c r="H87">
        <v>2355.9043937453698</v>
      </c>
      <c r="I87">
        <v>2357.7623626289328</v>
      </c>
      <c r="J87">
        <v>2576.659073740705</v>
      </c>
      <c r="K87">
        <v>2869.535613244454</v>
      </c>
      <c r="L87">
        <v>3201.9285836775221</v>
      </c>
      <c r="M87">
        <v>3556.6936914046619</v>
      </c>
      <c r="N87">
        <v>3927.7202056463771</v>
      </c>
      <c r="O87">
        <v>4312.7359305362952</v>
      </c>
      <c r="P87">
        <v>4710.9567046945094</v>
      </c>
      <c r="Q87">
        <v>5122.2910940655402</v>
      </c>
      <c r="R87">
        <v>5547.0525637608989</v>
      </c>
      <c r="S87">
        <v>5985.8437041957386</v>
      </c>
      <c r="T87">
        <v>6439.5039016405472</v>
      </c>
      <c r="U87">
        <v>6909.0844473240559</v>
      </c>
      <c r="V87">
        <v>7395.8386294286438</v>
      </c>
    </row>
    <row r="88" spans="1:22" x14ac:dyDescent="0.2">
      <c r="A88" s="16"/>
      <c r="B88" s="2" t="s">
        <v>26</v>
      </c>
      <c r="C88">
        <v>450001</v>
      </c>
      <c r="D88">
        <v>530099.17811468337</v>
      </c>
      <c r="E88">
        <v>546129.81330246048</v>
      </c>
      <c r="F88">
        <v>601103.40577401465</v>
      </c>
      <c r="G88">
        <v>102842.9638263844</v>
      </c>
      <c r="H88">
        <v>74391.094490017102</v>
      </c>
      <c r="I88">
        <v>69917.119167870973</v>
      </c>
      <c r="J88">
        <v>72483.568537078943</v>
      </c>
      <c r="K88">
        <v>77621.605438567582</v>
      </c>
      <c r="L88">
        <v>84047.862314431637</v>
      </c>
      <c r="M88">
        <v>91159.572398370699</v>
      </c>
      <c r="N88">
        <v>98739.484980979178</v>
      </c>
      <c r="O88">
        <v>106706.3039009042</v>
      </c>
      <c r="P88">
        <v>115031.7492102125</v>
      </c>
      <c r="Q88">
        <v>123711.3793209638</v>
      </c>
      <c r="R88">
        <v>132753.59497304709</v>
      </c>
      <c r="S88">
        <v>142175.15925264909</v>
      </c>
      <c r="T88">
        <v>151999.2546271781</v>
      </c>
      <c r="U88">
        <v>162254.65612303829</v>
      </c>
      <c r="V88">
        <v>172975.486033489</v>
      </c>
    </row>
    <row r="89" spans="1:22" x14ac:dyDescent="0.2">
      <c r="A89" s="16" t="s">
        <v>16</v>
      </c>
      <c r="B89" s="2" t="s">
        <v>5</v>
      </c>
      <c r="C89">
        <v>12008</v>
      </c>
      <c r="D89">
        <v>9366.9871758470454</v>
      </c>
      <c r="E89">
        <v>23019.454917249459</v>
      </c>
      <c r="F89">
        <v>673.39686283636149</v>
      </c>
      <c r="G89">
        <v>6.5309968202886112E-12</v>
      </c>
      <c r="H89">
        <v>166.7495980022974</v>
      </c>
      <c r="I89">
        <v>292.77360782992929</v>
      </c>
      <c r="J89">
        <v>228.20809023748939</v>
      </c>
      <c r="K89">
        <v>182.78255915284919</v>
      </c>
      <c r="L89">
        <v>149.87174983654489</v>
      </c>
      <c r="M89">
        <v>125.2547800425079</v>
      </c>
      <c r="N89">
        <v>106.339330136551</v>
      </c>
      <c r="O89">
        <v>91.471481980116863</v>
      </c>
      <c r="P89">
        <v>79.558114647612371</v>
      </c>
      <c r="Q89">
        <v>69.85372405393943</v>
      </c>
      <c r="R89">
        <v>61.835672735920241</v>
      </c>
      <c r="S89">
        <v>55.128595212583768</v>
      </c>
      <c r="T89">
        <v>49.457093891473747</v>
      </c>
      <c r="U89">
        <v>44.615267097282732</v>
      </c>
      <c r="V89">
        <v>40.446562950362512</v>
      </c>
    </row>
    <row r="90" spans="1:22" x14ac:dyDescent="0.2">
      <c r="A90" s="16"/>
      <c r="B90" s="2" t="s">
        <v>6</v>
      </c>
      <c r="C90">
        <v>20888</v>
      </c>
      <c r="D90">
        <v>26331.035366208151</v>
      </c>
      <c r="E90">
        <v>53996.051506265663</v>
      </c>
      <c r="F90">
        <v>1015.538369687183</v>
      </c>
      <c r="G90">
        <v>1.008019299084941E-11</v>
      </c>
      <c r="H90">
        <v>259.61239125932298</v>
      </c>
      <c r="I90">
        <v>448.99960960763292</v>
      </c>
      <c r="J90">
        <v>341.41798030913338</v>
      </c>
      <c r="K90">
        <v>267.56057347870649</v>
      </c>
      <c r="L90">
        <v>215.22338577888391</v>
      </c>
      <c r="M90">
        <v>176.85890432205611</v>
      </c>
      <c r="N90">
        <v>147.9183100623851</v>
      </c>
      <c r="O90">
        <v>125.5512545002731</v>
      </c>
      <c r="P90">
        <v>107.90527884560341</v>
      </c>
      <c r="Q90">
        <v>93.736522278817148</v>
      </c>
      <c r="R90">
        <v>82.185433247604479</v>
      </c>
      <c r="S90">
        <v>72.642858360445757</v>
      </c>
      <c r="T90">
        <v>64.667404417167049</v>
      </c>
      <c r="U90">
        <v>57.932892025146273</v>
      </c>
      <c r="V90">
        <v>52.194032977972888</v>
      </c>
    </row>
    <row r="91" spans="1:22" x14ac:dyDescent="0.2">
      <c r="A91" s="16"/>
      <c r="B91" s="2" t="s">
        <v>7</v>
      </c>
      <c r="C91">
        <v>12289</v>
      </c>
      <c r="D91">
        <v>148321.7426077743</v>
      </c>
      <c r="E91">
        <v>9414.9095192402383</v>
      </c>
      <c r="F91">
        <v>3656.2282778968051</v>
      </c>
      <c r="G91">
        <v>24729.87207327396</v>
      </c>
      <c r="H91">
        <v>5586.7946036283292</v>
      </c>
      <c r="I91">
        <v>1316.205383473985</v>
      </c>
      <c r="J91">
        <v>138.14766794186491</v>
      </c>
      <c r="K91">
        <v>66.973010462044115</v>
      </c>
      <c r="L91">
        <v>43.878741426999497</v>
      </c>
      <c r="M91">
        <v>37.741629229402847</v>
      </c>
      <c r="N91">
        <v>37.626834758975363</v>
      </c>
      <c r="O91">
        <v>39.690125904004248</v>
      </c>
      <c r="P91">
        <v>42.57895950549176</v>
      </c>
      <c r="Q91">
        <v>45.817251633347517</v>
      </c>
      <c r="R91">
        <v>49.237906614161147</v>
      </c>
      <c r="S91">
        <v>52.783319907111192</v>
      </c>
      <c r="T91">
        <v>56.43514483032375</v>
      </c>
      <c r="U91">
        <v>60.189492037186213</v>
      </c>
      <c r="V91">
        <v>64.048116367833757</v>
      </c>
    </row>
    <row r="92" spans="1:22" x14ac:dyDescent="0.2">
      <c r="A92" s="16"/>
      <c r="B92" s="2" t="s">
        <v>8</v>
      </c>
      <c r="C92">
        <v>41478</v>
      </c>
      <c r="D92">
        <v>814131.42218578095</v>
      </c>
      <c r="E92">
        <v>11340.69271243233</v>
      </c>
      <c r="F92">
        <v>4607.3095604961927</v>
      </c>
      <c r="G92">
        <v>32870.364564788069</v>
      </c>
      <c r="H92">
        <v>8155.7688569172033</v>
      </c>
      <c r="I92">
        <v>2110.383740488508</v>
      </c>
      <c r="J92">
        <v>200.00586132356219</v>
      </c>
      <c r="K92">
        <v>105.9683792785183</v>
      </c>
      <c r="L92">
        <v>80.345681229817544</v>
      </c>
      <c r="M92">
        <v>78.184718528637916</v>
      </c>
      <c r="N92">
        <v>84.20645986982268</v>
      </c>
      <c r="O92">
        <v>93.207178995315246</v>
      </c>
      <c r="P92">
        <v>103.40834571278189</v>
      </c>
      <c r="Q92">
        <v>114.1991285645027</v>
      </c>
      <c r="R92">
        <v>125.36942296687261</v>
      </c>
      <c r="S92">
        <v>136.84878928357679</v>
      </c>
      <c r="T92">
        <v>148.6172136803558</v>
      </c>
      <c r="U92">
        <v>160.6743113778432</v>
      </c>
      <c r="V92">
        <v>173.02847647564931</v>
      </c>
    </row>
    <row r="93" spans="1:22" x14ac:dyDescent="0.2">
      <c r="A93" s="16"/>
      <c r="B93" s="2" t="s">
        <v>9</v>
      </c>
      <c r="C93">
        <v>63498</v>
      </c>
      <c r="D93">
        <v>667112.33751826396</v>
      </c>
      <c r="E93">
        <v>39999.565138460959</v>
      </c>
      <c r="F93">
        <v>15220.207332204431</v>
      </c>
      <c r="G93">
        <v>130140.2115209569</v>
      </c>
      <c r="H93">
        <v>30822.697578882191</v>
      </c>
      <c r="I93">
        <v>5489.6348376984752</v>
      </c>
      <c r="J93">
        <v>828.515725532631</v>
      </c>
      <c r="K93">
        <v>386.93762602492041</v>
      </c>
      <c r="L93">
        <v>225.72844668639621</v>
      </c>
      <c r="M93">
        <v>172.43219503192049</v>
      </c>
      <c r="N93">
        <v>160.7790747648163</v>
      </c>
      <c r="O93">
        <v>165.30505226458479</v>
      </c>
      <c r="P93">
        <v>176.2308427601877</v>
      </c>
      <c r="Q93">
        <v>189.8074374445126</v>
      </c>
      <c r="R93">
        <v>204.6054324884573</v>
      </c>
      <c r="S93">
        <v>220.08864805031439</v>
      </c>
      <c r="T93">
        <v>236.06569242619551</v>
      </c>
      <c r="U93">
        <v>252.47900004668961</v>
      </c>
      <c r="V93">
        <v>269.32362460673181</v>
      </c>
    </row>
    <row r="94" spans="1:22" x14ac:dyDescent="0.2">
      <c r="A94" s="16"/>
      <c r="B94" s="2" t="s">
        <v>10</v>
      </c>
      <c r="C94">
        <v>100834</v>
      </c>
      <c r="D94">
        <v>1195759.161072616</v>
      </c>
      <c r="E94">
        <v>22984.646319754589</v>
      </c>
      <c r="F94">
        <v>9410.7672264103912</v>
      </c>
      <c r="G94">
        <v>87546.820880295898</v>
      </c>
      <c r="H94">
        <v>23626.325065205259</v>
      </c>
      <c r="I94">
        <v>4600.1221517884997</v>
      </c>
      <c r="J94">
        <v>560.93660384757186</v>
      </c>
      <c r="K94">
        <v>284.31757991822752</v>
      </c>
      <c r="L94">
        <v>197.5374140849114</v>
      </c>
      <c r="M94">
        <v>180.32686132064501</v>
      </c>
      <c r="N94">
        <v>188.80633231799919</v>
      </c>
      <c r="O94">
        <v>206.96205272863901</v>
      </c>
      <c r="P94">
        <v>228.95130128821529</v>
      </c>
      <c r="Q94">
        <v>252.6477867753147</v>
      </c>
      <c r="R94">
        <v>277.28638018430502</v>
      </c>
      <c r="S94">
        <v>302.60309525731049</v>
      </c>
      <c r="T94">
        <v>328.52061153197258</v>
      </c>
      <c r="U94">
        <v>355.03295502760699</v>
      </c>
      <c r="V94">
        <v>382.1629750505586</v>
      </c>
    </row>
    <row r="95" spans="1:22" x14ac:dyDescent="0.2">
      <c r="A95" s="16"/>
      <c r="B95" s="2" t="s">
        <v>11</v>
      </c>
      <c r="C95">
        <v>62786</v>
      </c>
      <c r="D95">
        <v>566880.07205705624</v>
      </c>
      <c r="E95">
        <v>39931.662179927167</v>
      </c>
      <c r="F95">
        <v>15102.25393638981</v>
      </c>
      <c r="G95">
        <v>128966.3705541932</v>
      </c>
      <c r="H95">
        <v>31531.59342934849</v>
      </c>
      <c r="I95">
        <v>5643.7677970016894</v>
      </c>
      <c r="J95">
        <v>894.99961324217827</v>
      </c>
      <c r="K95">
        <v>421.41407753527551</v>
      </c>
      <c r="L95">
        <v>242.10435975778191</v>
      </c>
      <c r="M95">
        <v>179.39677444903421</v>
      </c>
      <c r="N95">
        <v>162.98471347172551</v>
      </c>
      <c r="O95">
        <v>165.05050817715491</v>
      </c>
      <c r="P95">
        <v>174.59440334257309</v>
      </c>
      <c r="Q95">
        <v>187.27443131327939</v>
      </c>
      <c r="R95">
        <v>201.3850387212764</v>
      </c>
      <c r="S95">
        <v>216.26531701010549</v>
      </c>
      <c r="T95">
        <v>231.66886733886469</v>
      </c>
      <c r="U95">
        <v>247.51430843959781</v>
      </c>
      <c r="V95">
        <v>263.78647524702149</v>
      </c>
    </row>
    <row r="96" spans="1:22" x14ac:dyDescent="0.2">
      <c r="A96" s="16"/>
      <c r="B96" s="2" t="s">
        <v>12</v>
      </c>
      <c r="C96">
        <v>90382</v>
      </c>
      <c r="D96">
        <v>920256.91250393819</v>
      </c>
      <c r="E96">
        <v>19281.753592424051</v>
      </c>
      <c r="F96">
        <v>7933.7307274338846</v>
      </c>
      <c r="G96">
        <v>73884.310254657074</v>
      </c>
      <c r="H96">
        <v>14974.67312689099</v>
      </c>
      <c r="I96">
        <v>1107.049596171923</v>
      </c>
      <c r="J96">
        <v>386.68270046673541</v>
      </c>
      <c r="K96">
        <v>208.88381682185289</v>
      </c>
      <c r="L96">
        <v>159.65279220834361</v>
      </c>
      <c r="M96">
        <v>155.80488019299031</v>
      </c>
      <c r="N96">
        <v>168.19461418858981</v>
      </c>
      <c r="O96">
        <v>186.59965807969519</v>
      </c>
      <c r="P96">
        <v>207.43037503607869</v>
      </c>
      <c r="Q96">
        <v>229.42690742567839</v>
      </c>
      <c r="R96">
        <v>252.15173773595561</v>
      </c>
      <c r="S96">
        <v>275.46084124692771</v>
      </c>
      <c r="T96">
        <v>299.31758390673542</v>
      </c>
      <c r="U96">
        <v>323.72680364000269</v>
      </c>
      <c r="V96">
        <v>348.71114339844712</v>
      </c>
    </row>
    <row r="97" spans="1:22" x14ac:dyDescent="0.2">
      <c r="A97" s="16"/>
      <c r="B97" s="2" t="s">
        <v>13</v>
      </c>
      <c r="C97">
        <v>19441</v>
      </c>
      <c r="D97">
        <v>131682.0277436355</v>
      </c>
      <c r="E97">
        <v>13878.95989607527</v>
      </c>
      <c r="F97">
        <v>5286.8656588294734</v>
      </c>
      <c r="G97">
        <v>34695.967360343297</v>
      </c>
      <c r="H97">
        <v>5897.0511751562026</v>
      </c>
      <c r="I97">
        <v>661.37107652822476</v>
      </c>
      <c r="J97">
        <v>237.6961787299158</v>
      </c>
      <c r="K97">
        <v>119.5409868820243</v>
      </c>
      <c r="L97">
        <v>76.373201829613322</v>
      </c>
      <c r="M97">
        <v>62.15883630246482</v>
      </c>
      <c r="N97">
        <v>59.143536735093747</v>
      </c>
      <c r="O97">
        <v>60.48078312900892</v>
      </c>
      <c r="P97">
        <v>63.531888160273184</v>
      </c>
      <c r="Q97">
        <v>67.281693745069504</v>
      </c>
      <c r="R97">
        <v>71.341698681620286</v>
      </c>
      <c r="S97">
        <v>75.565477815130379</v>
      </c>
      <c r="T97">
        <v>79.900283166589006</v>
      </c>
      <c r="U97">
        <v>84.329759202722059</v>
      </c>
      <c r="V97">
        <v>88.851816186557699</v>
      </c>
    </row>
    <row r="98" spans="1:22" x14ac:dyDescent="0.2">
      <c r="A98" s="16"/>
      <c r="B98" s="2" t="s">
        <v>14</v>
      </c>
      <c r="C98">
        <v>26397</v>
      </c>
      <c r="D98">
        <v>275475.55226099811</v>
      </c>
      <c r="E98">
        <v>5829.297281887435</v>
      </c>
      <c r="F98">
        <v>2384.053382773659</v>
      </c>
      <c r="G98">
        <v>16988.733393967621</v>
      </c>
      <c r="H98">
        <v>3064.6942243924741</v>
      </c>
      <c r="I98">
        <v>301.05795663081699</v>
      </c>
      <c r="J98">
        <v>101.6934776523812</v>
      </c>
      <c r="K98">
        <v>59.395786728939314</v>
      </c>
      <c r="L98">
        <v>48.219697261122739</v>
      </c>
      <c r="M98">
        <v>47.974469357270983</v>
      </c>
      <c r="N98">
        <v>51.608261080775023</v>
      </c>
      <c r="O98">
        <v>56.654338316888257</v>
      </c>
      <c r="P98">
        <v>62.247893562434328</v>
      </c>
      <c r="Q98">
        <v>68.085224307111048</v>
      </c>
      <c r="R98">
        <v>74.060286214627496</v>
      </c>
      <c r="S98">
        <v>80.137544218896025</v>
      </c>
      <c r="T98">
        <v>86.307310644363682</v>
      </c>
      <c r="U98">
        <v>92.569921533847335</v>
      </c>
      <c r="V98">
        <v>98.930029005201973</v>
      </c>
    </row>
    <row r="99" spans="1:22" x14ac:dyDescent="0.2">
      <c r="A99" s="16"/>
      <c r="B99" s="2" t="s">
        <v>26</v>
      </c>
      <c r="C99">
        <v>450001</v>
      </c>
      <c r="D99">
        <v>4755317.2504921192</v>
      </c>
      <c r="E99">
        <v>239676.99306371721</v>
      </c>
      <c r="F99">
        <v>65290.351334958177</v>
      </c>
      <c r="G99">
        <v>529822.65060247597</v>
      </c>
      <c r="H99">
        <v>124085.96004968281</v>
      </c>
      <c r="I99">
        <v>21971.36575721969</v>
      </c>
      <c r="J99">
        <v>3918.3038992834631</v>
      </c>
      <c r="K99">
        <v>2103.7743962833579</v>
      </c>
      <c r="L99">
        <v>1438.9354701004149</v>
      </c>
      <c r="M99">
        <v>1216.1340487769301</v>
      </c>
      <c r="N99">
        <v>1167.607467386734</v>
      </c>
      <c r="O99">
        <v>1190.97243407568</v>
      </c>
      <c r="P99">
        <v>1246.4374028612519</v>
      </c>
      <c r="Q99">
        <v>1318.130107541572</v>
      </c>
      <c r="R99">
        <v>1399.4590095908</v>
      </c>
      <c r="S99">
        <v>1487.5244863624021</v>
      </c>
      <c r="T99">
        <v>1580.9572058340409</v>
      </c>
      <c r="U99">
        <v>1679.0647104279251</v>
      </c>
      <c r="V99">
        <v>1781.4832522663371</v>
      </c>
    </row>
    <row r="101" spans="1:22" x14ac:dyDescent="0.2">
      <c r="A101" s="1" t="s">
        <v>31</v>
      </c>
    </row>
    <row r="102" spans="1:22" x14ac:dyDescent="0.2">
      <c r="A102" s="2" t="s">
        <v>2</v>
      </c>
      <c r="B102" s="2" t="s">
        <v>1</v>
      </c>
      <c r="C102" s="2">
        <v>2016</v>
      </c>
      <c r="D102" s="2">
        <v>2017</v>
      </c>
      <c r="E102" s="2">
        <v>2018</v>
      </c>
      <c r="F102" s="2">
        <v>2019</v>
      </c>
      <c r="G102" s="2">
        <v>2020</v>
      </c>
      <c r="H102" s="2">
        <v>2021</v>
      </c>
      <c r="I102" s="2">
        <v>2022</v>
      </c>
      <c r="J102" s="2">
        <v>2023</v>
      </c>
      <c r="K102" s="2">
        <v>2024</v>
      </c>
      <c r="L102" s="2">
        <v>2025</v>
      </c>
      <c r="M102" s="2">
        <v>2026</v>
      </c>
      <c r="N102" s="2">
        <v>2027</v>
      </c>
      <c r="O102" s="2">
        <v>2028</v>
      </c>
      <c r="P102" s="2">
        <v>2029</v>
      </c>
      <c r="Q102" s="2">
        <v>2030</v>
      </c>
      <c r="R102" s="2">
        <v>2031</v>
      </c>
      <c r="S102" s="2">
        <v>2032</v>
      </c>
      <c r="T102" s="2">
        <v>2033</v>
      </c>
      <c r="U102" s="2">
        <v>2034</v>
      </c>
      <c r="V102" s="2">
        <v>2035</v>
      </c>
    </row>
    <row r="103" spans="1:22" x14ac:dyDescent="0.2">
      <c r="A103" s="16" t="s">
        <v>15</v>
      </c>
      <c r="B103" s="2" t="s">
        <v>5</v>
      </c>
      <c r="C103">
        <v>3.5999999999999997E-2</v>
      </c>
      <c r="D103">
        <v>3.5999999999999997E-2</v>
      </c>
      <c r="E103">
        <v>3.5999999999999997E-2</v>
      </c>
      <c r="F103">
        <v>3.5999999999999997E-2</v>
      </c>
      <c r="G103">
        <v>3.5999999999999997E-2</v>
      </c>
      <c r="H103">
        <v>3.5999999999999997E-2</v>
      </c>
      <c r="I103">
        <v>3.5999999999999997E-2</v>
      </c>
      <c r="J103">
        <v>3.5999999999999997E-2</v>
      </c>
      <c r="K103">
        <v>3.5999999999999997E-2</v>
      </c>
      <c r="L103">
        <v>3.5999999999999997E-2</v>
      </c>
      <c r="M103">
        <v>3.5999999999999997E-2</v>
      </c>
      <c r="N103">
        <v>3.5999999999999997E-2</v>
      </c>
      <c r="O103">
        <v>3.5999999999999997E-2</v>
      </c>
      <c r="P103">
        <v>3.5999999999999997E-2</v>
      </c>
      <c r="Q103">
        <v>3.5999999999999997E-2</v>
      </c>
      <c r="R103">
        <v>3.5999999999999997E-2</v>
      </c>
      <c r="S103">
        <v>3.5999999999999997E-2</v>
      </c>
      <c r="T103">
        <v>3.5999999999999997E-2</v>
      </c>
      <c r="U103">
        <v>3.5999999999999997E-2</v>
      </c>
      <c r="V103">
        <v>3.5999999999999997E-2</v>
      </c>
    </row>
    <row r="104" spans="1:22" x14ac:dyDescent="0.2">
      <c r="A104" s="16"/>
      <c r="B104" s="2" t="s">
        <v>6</v>
      </c>
      <c r="C104">
        <v>3.5999999999999997E-2</v>
      </c>
      <c r="D104">
        <v>3.5999999999999997E-2</v>
      </c>
      <c r="E104">
        <v>3.5999999999999997E-2</v>
      </c>
      <c r="F104">
        <v>3.5999999999999997E-2</v>
      </c>
      <c r="G104">
        <v>3.5999999999999997E-2</v>
      </c>
      <c r="H104">
        <v>3.5999999999999997E-2</v>
      </c>
      <c r="I104">
        <v>3.5999999999999997E-2</v>
      </c>
      <c r="J104">
        <v>3.5999999999999997E-2</v>
      </c>
      <c r="K104">
        <v>3.5999999999999997E-2</v>
      </c>
      <c r="L104">
        <v>3.5999999999999997E-2</v>
      </c>
      <c r="M104">
        <v>3.5999999999999997E-2</v>
      </c>
      <c r="N104">
        <v>3.5999999999999997E-2</v>
      </c>
      <c r="O104">
        <v>3.5999999999999997E-2</v>
      </c>
      <c r="P104">
        <v>3.5999999999999997E-2</v>
      </c>
      <c r="Q104">
        <v>3.5999999999999997E-2</v>
      </c>
      <c r="R104">
        <v>3.5999999999999997E-2</v>
      </c>
      <c r="S104">
        <v>3.5999999999999997E-2</v>
      </c>
      <c r="T104">
        <v>3.5999999999999997E-2</v>
      </c>
      <c r="U104">
        <v>3.5999999999999997E-2</v>
      </c>
      <c r="V104">
        <v>3.5999999999999997E-2</v>
      </c>
    </row>
    <row r="105" spans="1:22" x14ac:dyDescent="0.2">
      <c r="A105" s="16"/>
      <c r="B105" s="2" t="s">
        <v>7</v>
      </c>
      <c r="C105">
        <v>9.0000000000000011E-2</v>
      </c>
      <c r="D105">
        <v>9.0937569909463001E-2</v>
      </c>
      <c r="E105">
        <v>8.5275205540318214E-2</v>
      </c>
      <c r="F105">
        <v>6.0141508967991059E-2</v>
      </c>
      <c r="G105">
        <v>3.9999999999999987E-2</v>
      </c>
      <c r="H105">
        <v>0.04</v>
      </c>
      <c r="I105">
        <v>0.04</v>
      </c>
      <c r="J105">
        <v>0.04</v>
      </c>
      <c r="K105">
        <v>0.04</v>
      </c>
      <c r="L105">
        <v>0.04</v>
      </c>
      <c r="M105">
        <v>0.04</v>
      </c>
      <c r="N105">
        <v>0.04</v>
      </c>
      <c r="O105">
        <v>0.04</v>
      </c>
      <c r="P105">
        <v>0.04</v>
      </c>
      <c r="Q105">
        <v>0.04</v>
      </c>
      <c r="R105">
        <v>0.04</v>
      </c>
      <c r="S105">
        <v>0.04</v>
      </c>
      <c r="T105">
        <v>0.04</v>
      </c>
      <c r="U105">
        <v>3.9999999999999987E-2</v>
      </c>
      <c r="V105">
        <v>0.04</v>
      </c>
    </row>
    <row r="106" spans="1:22" x14ac:dyDescent="0.2">
      <c r="A106" s="16"/>
      <c r="B106" s="2" t="s">
        <v>8</v>
      </c>
      <c r="C106">
        <v>7.2000000000000008E-2</v>
      </c>
      <c r="D106">
        <v>7.1759420867051435E-2</v>
      </c>
      <c r="E106">
        <v>6.8445108918612357E-2</v>
      </c>
      <c r="F106">
        <v>5.4038126683512933E-2</v>
      </c>
      <c r="G106">
        <v>0.04</v>
      </c>
      <c r="H106">
        <v>0.04</v>
      </c>
      <c r="I106">
        <v>0.04</v>
      </c>
      <c r="J106">
        <v>0.04</v>
      </c>
      <c r="K106">
        <v>0.04</v>
      </c>
      <c r="L106">
        <v>0.04</v>
      </c>
      <c r="M106">
        <v>0.04</v>
      </c>
      <c r="N106">
        <v>0.04</v>
      </c>
      <c r="O106">
        <v>0.04</v>
      </c>
      <c r="P106">
        <v>0.04</v>
      </c>
      <c r="Q106">
        <v>0.04</v>
      </c>
      <c r="R106">
        <v>0.04</v>
      </c>
      <c r="S106">
        <v>0.04</v>
      </c>
      <c r="T106">
        <v>0.04</v>
      </c>
      <c r="U106">
        <v>3.9999999999999987E-2</v>
      </c>
      <c r="V106">
        <v>0.04</v>
      </c>
    </row>
    <row r="107" spans="1:22" x14ac:dyDescent="0.2">
      <c r="A107" s="16"/>
      <c r="B107" s="2" t="s">
        <v>9</v>
      </c>
      <c r="C107">
        <v>0.14399999999999999</v>
      </c>
      <c r="D107">
        <v>0.14118052274730561</v>
      </c>
      <c r="E107">
        <v>0.12936672599678731</v>
      </c>
      <c r="F107">
        <v>7.6131161962772378E-2</v>
      </c>
      <c r="G107">
        <v>4.0000000000000008E-2</v>
      </c>
      <c r="H107">
        <v>4.0000000000000008E-2</v>
      </c>
      <c r="I107">
        <v>4.0000000000000008E-2</v>
      </c>
      <c r="J107">
        <v>4.0000000000000008E-2</v>
      </c>
      <c r="K107">
        <v>4.0000000000000008E-2</v>
      </c>
      <c r="L107">
        <v>4.0000000000000008E-2</v>
      </c>
      <c r="M107">
        <v>4.0000000000000008E-2</v>
      </c>
      <c r="N107">
        <v>4.0000000000000008E-2</v>
      </c>
      <c r="O107">
        <v>4.0000000000000008E-2</v>
      </c>
      <c r="P107">
        <v>4.0000000000000008E-2</v>
      </c>
      <c r="Q107">
        <v>4.0000000000000008E-2</v>
      </c>
      <c r="R107">
        <v>4.0000000000000008E-2</v>
      </c>
      <c r="S107">
        <v>4.0000000000000008E-2</v>
      </c>
      <c r="T107">
        <v>4.0000000000000008E-2</v>
      </c>
      <c r="U107">
        <v>3.9999999999999987E-2</v>
      </c>
      <c r="V107">
        <v>4.0000000000000008E-2</v>
      </c>
    </row>
    <row r="108" spans="1:22" x14ac:dyDescent="0.2">
      <c r="A108" s="16"/>
      <c r="B108" s="2" t="s">
        <v>10</v>
      </c>
      <c r="C108">
        <v>0.108</v>
      </c>
      <c r="D108">
        <v>0.1049509104968885</v>
      </c>
      <c r="E108">
        <v>9.7572840497564678E-2</v>
      </c>
      <c r="F108">
        <v>6.4601208102589916E-2</v>
      </c>
      <c r="G108">
        <v>3.9999999999999987E-2</v>
      </c>
      <c r="H108">
        <v>3.9999999999999987E-2</v>
      </c>
      <c r="I108">
        <v>3.9999999999999987E-2</v>
      </c>
      <c r="J108">
        <v>3.9999999999999987E-2</v>
      </c>
      <c r="K108">
        <v>3.9999999999999987E-2</v>
      </c>
      <c r="L108">
        <v>3.9999999999999987E-2</v>
      </c>
      <c r="M108">
        <v>3.9999999999999987E-2</v>
      </c>
      <c r="N108">
        <v>3.9999999999999987E-2</v>
      </c>
      <c r="O108">
        <v>3.9999999999999987E-2</v>
      </c>
      <c r="P108">
        <v>3.9999999999999987E-2</v>
      </c>
      <c r="Q108">
        <v>3.9999999999999987E-2</v>
      </c>
      <c r="R108">
        <v>3.9999999999999987E-2</v>
      </c>
      <c r="S108">
        <v>3.9999999999999987E-2</v>
      </c>
      <c r="T108">
        <v>3.9999999999999987E-2</v>
      </c>
      <c r="U108">
        <v>3.999999999999998E-2</v>
      </c>
      <c r="V108">
        <v>3.9999999999999987E-2</v>
      </c>
    </row>
    <row r="109" spans="1:22" x14ac:dyDescent="0.2">
      <c r="A109" s="16"/>
      <c r="B109" s="2" t="s">
        <v>11</v>
      </c>
      <c r="C109">
        <v>0.16200000000000001</v>
      </c>
      <c r="D109">
        <v>0.16100427284659041</v>
      </c>
      <c r="E109">
        <v>0.14676338032655051</v>
      </c>
      <c r="F109">
        <v>8.2440004640985387E-2</v>
      </c>
      <c r="G109">
        <v>4.0000000000000008E-2</v>
      </c>
      <c r="H109">
        <v>4.0000000000000008E-2</v>
      </c>
      <c r="I109">
        <v>4.0000000000000008E-2</v>
      </c>
      <c r="J109">
        <v>4.0000000000000008E-2</v>
      </c>
      <c r="K109">
        <v>4.0000000000000008E-2</v>
      </c>
      <c r="L109">
        <v>4.0000000000000008E-2</v>
      </c>
      <c r="M109">
        <v>4.0000000000000008E-2</v>
      </c>
      <c r="N109">
        <v>4.0000000000000008E-2</v>
      </c>
      <c r="O109">
        <v>4.0000000000000008E-2</v>
      </c>
      <c r="P109">
        <v>4.0000000000000008E-2</v>
      </c>
      <c r="Q109">
        <v>4.0000000000000008E-2</v>
      </c>
      <c r="R109">
        <v>4.0000000000000008E-2</v>
      </c>
      <c r="S109">
        <v>4.0000000000000008E-2</v>
      </c>
      <c r="T109">
        <v>4.0000000000000008E-2</v>
      </c>
      <c r="U109">
        <v>3.999999999999998E-2</v>
      </c>
      <c r="V109">
        <v>4.0000000000000008E-2</v>
      </c>
    </row>
    <row r="110" spans="1:22" x14ac:dyDescent="0.2">
      <c r="A110" s="16"/>
      <c r="B110" s="2" t="s">
        <v>12</v>
      </c>
      <c r="C110">
        <v>9.0000000000000011E-2</v>
      </c>
      <c r="D110">
        <v>8.8374153948348577E-2</v>
      </c>
      <c r="E110">
        <v>8.3025638170090205E-2</v>
      </c>
      <c r="F110">
        <v>5.9325710345808337E-2</v>
      </c>
      <c r="G110">
        <v>4.0000000000000008E-2</v>
      </c>
      <c r="H110">
        <v>0.04</v>
      </c>
      <c r="I110">
        <v>0.04</v>
      </c>
      <c r="J110">
        <v>0.04</v>
      </c>
      <c r="K110">
        <v>0.04</v>
      </c>
      <c r="L110">
        <v>0.04</v>
      </c>
      <c r="M110">
        <v>0.04</v>
      </c>
      <c r="N110">
        <v>0.04</v>
      </c>
      <c r="O110">
        <v>0.04</v>
      </c>
      <c r="P110">
        <v>0.04</v>
      </c>
      <c r="Q110">
        <v>0.04</v>
      </c>
      <c r="R110">
        <v>0.04</v>
      </c>
      <c r="S110">
        <v>0.04</v>
      </c>
      <c r="T110">
        <v>0.04</v>
      </c>
      <c r="U110">
        <v>3.9999999999999987E-2</v>
      </c>
      <c r="V110">
        <v>4.0000000000000008E-2</v>
      </c>
    </row>
    <row r="111" spans="1:22" x14ac:dyDescent="0.2">
      <c r="A111" s="16"/>
      <c r="B111" s="2" t="s">
        <v>13</v>
      </c>
      <c r="C111">
        <v>0.14399999999999999</v>
      </c>
      <c r="D111">
        <v>0.14118052274730561</v>
      </c>
      <c r="E111">
        <v>0.12936672599678731</v>
      </c>
      <c r="F111">
        <v>7.6131161962772365E-2</v>
      </c>
      <c r="G111">
        <v>4.0000000000000008E-2</v>
      </c>
      <c r="H111">
        <v>4.0000000000000008E-2</v>
      </c>
      <c r="I111">
        <v>4.0000000000000008E-2</v>
      </c>
      <c r="J111">
        <v>4.0000000000000008E-2</v>
      </c>
      <c r="K111">
        <v>4.0000000000000008E-2</v>
      </c>
      <c r="L111">
        <v>4.0000000000000008E-2</v>
      </c>
      <c r="M111">
        <v>4.0000000000000008E-2</v>
      </c>
      <c r="N111">
        <v>4.0000000000000008E-2</v>
      </c>
      <c r="O111">
        <v>4.0000000000000008E-2</v>
      </c>
      <c r="P111">
        <v>4.0000000000000008E-2</v>
      </c>
      <c r="Q111">
        <v>4.0000000000000008E-2</v>
      </c>
      <c r="R111">
        <v>4.0000000000000008E-2</v>
      </c>
      <c r="S111">
        <v>4.0000000000000008E-2</v>
      </c>
      <c r="T111">
        <v>4.0000000000000008E-2</v>
      </c>
      <c r="U111">
        <v>3.9999999999999987E-2</v>
      </c>
      <c r="V111">
        <v>4.0000000000000008E-2</v>
      </c>
    </row>
    <row r="112" spans="1:22" x14ac:dyDescent="0.2">
      <c r="A112" s="16"/>
      <c r="B112" s="2" t="s">
        <v>14</v>
      </c>
      <c r="C112">
        <v>9.0000000000000011E-2</v>
      </c>
      <c r="D112">
        <v>8.8658977944027911E-2</v>
      </c>
      <c r="E112">
        <v>8.327559010011551E-2</v>
      </c>
      <c r="F112">
        <v>5.9416354637161953E-2</v>
      </c>
      <c r="G112">
        <v>4.0000000000000008E-2</v>
      </c>
      <c r="H112">
        <v>0.04</v>
      </c>
      <c r="I112">
        <v>0.04</v>
      </c>
      <c r="J112">
        <v>0.04</v>
      </c>
      <c r="K112">
        <v>0.04</v>
      </c>
      <c r="L112">
        <v>0.04</v>
      </c>
      <c r="M112">
        <v>0.04</v>
      </c>
      <c r="N112">
        <v>0.04</v>
      </c>
      <c r="O112">
        <v>0.04</v>
      </c>
      <c r="P112">
        <v>0.04</v>
      </c>
      <c r="Q112">
        <v>0.04</v>
      </c>
      <c r="R112">
        <v>0.04</v>
      </c>
      <c r="S112">
        <v>3.9999999999999987E-2</v>
      </c>
      <c r="T112">
        <v>0.04</v>
      </c>
      <c r="U112">
        <v>3.9999999999999987E-2</v>
      </c>
      <c r="V112">
        <v>4.0000000000000008E-2</v>
      </c>
    </row>
    <row r="113" spans="1:22" x14ac:dyDescent="0.2">
      <c r="A113" s="16"/>
      <c r="B113" s="2" t="s">
        <v>28</v>
      </c>
      <c r="C113">
        <v>8.817896669207384E-2</v>
      </c>
      <c r="D113">
        <v>8.6202358705135901E-2</v>
      </c>
      <c r="E113">
        <v>7.9917849709753547E-2</v>
      </c>
      <c r="F113">
        <v>5.5749047653573358E-2</v>
      </c>
      <c r="G113">
        <v>3.8584457998523072E-2</v>
      </c>
      <c r="H113">
        <v>3.8535153416497957E-2</v>
      </c>
      <c r="I113">
        <v>3.8486574091047471E-2</v>
      </c>
      <c r="J113">
        <v>3.8438704291542329E-2</v>
      </c>
      <c r="K113">
        <v>3.8391527009855687E-2</v>
      </c>
      <c r="L113">
        <v>3.8345022118506711E-2</v>
      </c>
      <c r="M113">
        <v>3.8299167696966063E-2</v>
      </c>
      <c r="N113">
        <v>3.8253940623972492E-2</v>
      </c>
      <c r="O113">
        <v>3.8209317032240973E-2</v>
      </c>
      <c r="P113">
        <v>3.8165272653219597E-2</v>
      </c>
      <c r="Q113">
        <v>3.8121783072650711E-2</v>
      </c>
      <c r="R113">
        <v>3.8078823918025757E-2</v>
      </c>
      <c r="S113">
        <v>3.8036370995976759E-2</v>
      </c>
      <c r="T113">
        <v>3.7994400393744847E-2</v>
      </c>
      <c r="U113">
        <v>3.7952888555472943E-2</v>
      </c>
      <c r="V113">
        <v>3.7911812341461813E-2</v>
      </c>
    </row>
    <row r="114" spans="1:22" x14ac:dyDescent="0.2">
      <c r="A114" s="16" t="s">
        <v>16</v>
      </c>
      <c r="B114" s="2" t="s">
        <v>5</v>
      </c>
      <c r="C114">
        <v>3.5999999999999997E-2</v>
      </c>
      <c r="D114">
        <v>3.5999999999999997E-2</v>
      </c>
      <c r="E114">
        <v>3.5999999999999997E-2</v>
      </c>
      <c r="F114">
        <v>3.5999999999999997E-2</v>
      </c>
      <c r="G114">
        <v>3.5999999999999997E-2</v>
      </c>
      <c r="H114">
        <v>3.5999999999999997E-2</v>
      </c>
      <c r="I114">
        <v>3.5999999999999997E-2</v>
      </c>
      <c r="J114">
        <v>3.5999999999999997E-2</v>
      </c>
      <c r="K114">
        <v>3.5999999999999997E-2</v>
      </c>
      <c r="L114">
        <v>3.5999999999999997E-2</v>
      </c>
      <c r="M114">
        <v>3.5999999999999997E-2</v>
      </c>
      <c r="N114">
        <v>3.5999999999999997E-2</v>
      </c>
      <c r="O114">
        <v>3.5999999999999997E-2</v>
      </c>
      <c r="P114">
        <v>3.5999999999999997E-2</v>
      </c>
      <c r="Q114">
        <v>3.5999999999999997E-2</v>
      </c>
      <c r="R114">
        <v>3.5999999999999997E-2</v>
      </c>
      <c r="S114">
        <v>3.5999999999999997E-2</v>
      </c>
      <c r="T114">
        <v>3.5999999999999997E-2</v>
      </c>
      <c r="U114">
        <v>3.5999999999999997E-2</v>
      </c>
      <c r="V114">
        <v>3.5999999999999997E-2</v>
      </c>
    </row>
    <row r="115" spans="1:22" x14ac:dyDescent="0.2">
      <c r="A115" s="16"/>
      <c r="B115" s="2" t="s">
        <v>6</v>
      </c>
      <c r="C115">
        <v>3.5999999999999997E-2</v>
      </c>
      <c r="D115">
        <v>3.5999999999999997E-2</v>
      </c>
      <c r="E115">
        <v>3.5999999999999997E-2</v>
      </c>
      <c r="F115">
        <v>3.5999999999999997E-2</v>
      </c>
      <c r="G115">
        <v>3.5999999999999997E-2</v>
      </c>
      <c r="H115">
        <v>3.5999999999999997E-2</v>
      </c>
      <c r="I115">
        <v>3.5999999999999997E-2</v>
      </c>
      <c r="J115">
        <v>3.5999999999999997E-2</v>
      </c>
      <c r="K115">
        <v>3.5999999999999997E-2</v>
      </c>
      <c r="L115">
        <v>3.5999999999999997E-2</v>
      </c>
      <c r="M115">
        <v>3.5999999999999997E-2</v>
      </c>
      <c r="N115">
        <v>3.5999999999999997E-2</v>
      </c>
      <c r="O115">
        <v>3.5999999999999997E-2</v>
      </c>
      <c r="P115">
        <v>3.5999999999999997E-2</v>
      </c>
      <c r="Q115">
        <v>3.5999999999999997E-2</v>
      </c>
      <c r="R115">
        <v>3.5999999999999997E-2</v>
      </c>
      <c r="S115">
        <v>3.5999999999999997E-2</v>
      </c>
      <c r="T115">
        <v>3.5999999999999997E-2</v>
      </c>
      <c r="U115">
        <v>3.5999999999999997E-2</v>
      </c>
      <c r="V115">
        <v>3.5999999999999997E-2</v>
      </c>
    </row>
    <row r="116" spans="1:22" x14ac:dyDescent="0.2">
      <c r="A116" s="16"/>
      <c r="B116" s="2" t="s">
        <v>7</v>
      </c>
      <c r="C116">
        <v>9.0000000000000011E-2</v>
      </c>
      <c r="D116">
        <v>9.9225000000000008E-2</v>
      </c>
      <c r="E116">
        <v>4.6088204235717467E-2</v>
      </c>
      <c r="F116">
        <v>9.6624528126447506E-2</v>
      </c>
      <c r="G116">
        <v>7.0124060062381199E-2</v>
      </c>
      <c r="H116">
        <v>4.3040140026021433E-2</v>
      </c>
      <c r="I116">
        <v>9.9225000000000008E-2</v>
      </c>
      <c r="J116">
        <v>9.9225000000000008E-2</v>
      </c>
      <c r="K116">
        <v>9.9225000000000008E-2</v>
      </c>
      <c r="L116">
        <v>9.9225000000000008E-2</v>
      </c>
      <c r="M116">
        <v>9.9225000000000008E-2</v>
      </c>
      <c r="N116">
        <v>9.9225000000000008E-2</v>
      </c>
      <c r="O116">
        <v>9.9225000000000008E-2</v>
      </c>
      <c r="P116">
        <v>9.9225000000000008E-2</v>
      </c>
      <c r="Q116">
        <v>9.9225000000000008E-2</v>
      </c>
      <c r="R116">
        <v>9.9225000000000008E-2</v>
      </c>
      <c r="S116">
        <v>9.9225000000000008E-2</v>
      </c>
      <c r="T116">
        <v>9.9225000000000008E-2</v>
      </c>
      <c r="U116">
        <v>9.9225000000000008E-2</v>
      </c>
      <c r="V116">
        <v>9.9225000000000008E-2</v>
      </c>
    </row>
    <row r="117" spans="1:22" x14ac:dyDescent="0.2">
      <c r="A117" s="16"/>
      <c r="B117" s="2" t="s">
        <v>8</v>
      </c>
      <c r="C117">
        <v>7.2000000000000008E-2</v>
      </c>
      <c r="D117">
        <v>7.6500000000000012E-2</v>
      </c>
      <c r="E117">
        <v>4.6088204235717467E-2</v>
      </c>
      <c r="F117">
        <v>7.5100050692754883E-2</v>
      </c>
      <c r="G117">
        <v>6.0744745477008748E-2</v>
      </c>
      <c r="H117">
        <v>4.3040140026021433E-2</v>
      </c>
      <c r="I117">
        <v>7.6500000000000012E-2</v>
      </c>
      <c r="J117">
        <v>7.6500000000000012E-2</v>
      </c>
      <c r="K117">
        <v>7.6500000000000012E-2</v>
      </c>
      <c r="L117">
        <v>7.6500000000000012E-2</v>
      </c>
      <c r="M117">
        <v>7.6500000000000012E-2</v>
      </c>
      <c r="N117">
        <v>7.6500000000000012E-2</v>
      </c>
      <c r="O117">
        <v>7.6500000000000012E-2</v>
      </c>
      <c r="P117">
        <v>7.6500000000000012E-2</v>
      </c>
      <c r="Q117">
        <v>7.6500000000000012E-2</v>
      </c>
      <c r="R117">
        <v>7.6500000000000012E-2</v>
      </c>
      <c r="S117">
        <v>7.6500000000000012E-2</v>
      </c>
      <c r="T117">
        <v>7.6500000000000012E-2</v>
      </c>
      <c r="U117">
        <v>7.6500000000000012E-2</v>
      </c>
      <c r="V117">
        <v>7.6500000000000012E-2</v>
      </c>
    </row>
    <row r="118" spans="1:22" x14ac:dyDescent="0.2">
      <c r="A118" s="16"/>
      <c r="B118" s="2" t="s">
        <v>9</v>
      </c>
      <c r="C118">
        <v>0.14399999999999999</v>
      </c>
      <c r="D118">
        <v>0.1587600000000001</v>
      </c>
      <c r="E118">
        <v>4.6088204235717467E-2</v>
      </c>
      <c r="F118">
        <v>0.15301439672996309</v>
      </c>
      <c r="G118">
        <v>9.4696006986040138E-2</v>
      </c>
      <c r="H118">
        <v>4.3040140026021433E-2</v>
      </c>
      <c r="I118">
        <v>0.1587600000000001</v>
      </c>
      <c r="J118">
        <v>0.1587600000000001</v>
      </c>
      <c r="K118">
        <v>0.1587600000000001</v>
      </c>
      <c r="L118">
        <v>0.1587600000000001</v>
      </c>
      <c r="M118">
        <v>0.1587600000000001</v>
      </c>
      <c r="N118">
        <v>0.1587600000000001</v>
      </c>
      <c r="O118">
        <v>0.1587600000000001</v>
      </c>
      <c r="P118">
        <v>0.1587600000000001</v>
      </c>
      <c r="Q118">
        <v>0.1587600000000001</v>
      </c>
      <c r="R118">
        <v>0.1587600000000001</v>
      </c>
      <c r="S118">
        <v>0.1587600000000001</v>
      </c>
      <c r="T118">
        <v>0.1587600000000001</v>
      </c>
      <c r="U118">
        <v>0.1587600000000001</v>
      </c>
      <c r="V118">
        <v>0.1587600000000001</v>
      </c>
    </row>
    <row r="119" spans="1:22" x14ac:dyDescent="0.2">
      <c r="A119" s="16"/>
      <c r="B119" s="2" t="s">
        <v>10</v>
      </c>
      <c r="C119">
        <v>0.108</v>
      </c>
      <c r="D119">
        <v>0.11583</v>
      </c>
      <c r="E119">
        <v>4.6088204235717453E-2</v>
      </c>
      <c r="F119">
        <v>0.11235231460770009</v>
      </c>
      <c r="G119">
        <v>7.6977460224762262E-2</v>
      </c>
      <c r="H119">
        <v>4.3040140026021433E-2</v>
      </c>
      <c r="I119">
        <v>0.11583</v>
      </c>
      <c r="J119">
        <v>0.11583</v>
      </c>
      <c r="K119">
        <v>0.11583</v>
      </c>
      <c r="L119">
        <v>0.11583</v>
      </c>
      <c r="M119">
        <v>0.11583</v>
      </c>
      <c r="N119">
        <v>0.11583</v>
      </c>
      <c r="O119">
        <v>0.11583</v>
      </c>
      <c r="P119">
        <v>0.11583</v>
      </c>
      <c r="Q119">
        <v>0.11583</v>
      </c>
      <c r="R119">
        <v>0.11583</v>
      </c>
      <c r="S119">
        <v>0.11583</v>
      </c>
      <c r="T119">
        <v>0.11583</v>
      </c>
      <c r="U119">
        <v>0.11583</v>
      </c>
      <c r="V119">
        <v>0.11583</v>
      </c>
    </row>
    <row r="120" spans="1:22" x14ac:dyDescent="0.2">
      <c r="A120" s="16"/>
      <c r="B120" s="2" t="s">
        <v>11</v>
      </c>
      <c r="C120">
        <v>0.16200000000000001</v>
      </c>
      <c r="D120">
        <v>0.18225</v>
      </c>
      <c r="E120">
        <v>4.6088204235717439E-2</v>
      </c>
      <c r="F120">
        <v>0.17526346053271061</v>
      </c>
      <c r="G120">
        <v>0.1043910608742865</v>
      </c>
      <c r="H120">
        <v>4.3040140026021412E-2</v>
      </c>
      <c r="I120">
        <v>0.18225</v>
      </c>
      <c r="J120">
        <v>0.18225</v>
      </c>
      <c r="K120">
        <v>0.18225</v>
      </c>
      <c r="L120">
        <v>0.18225</v>
      </c>
      <c r="M120">
        <v>0.18225</v>
      </c>
      <c r="N120">
        <v>0.18225</v>
      </c>
      <c r="O120">
        <v>0.18225</v>
      </c>
      <c r="P120">
        <v>0.18225</v>
      </c>
      <c r="Q120">
        <v>0.18225</v>
      </c>
      <c r="R120">
        <v>0.18225</v>
      </c>
      <c r="S120">
        <v>0.18225</v>
      </c>
      <c r="T120">
        <v>0.18225</v>
      </c>
      <c r="U120">
        <v>0.18225</v>
      </c>
      <c r="V120">
        <v>0.18225</v>
      </c>
    </row>
    <row r="121" spans="1:22" x14ac:dyDescent="0.2">
      <c r="A121" s="16"/>
      <c r="B121" s="2" t="s">
        <v>12</v>
      </c>
      <c r="C121">
        <v>9.0000000000000011E-2</v>
      </c>
      <c r="D121">
        <v>9.6187500000000009E-2</v>
      </c>
      <c r="E121">
        <v>4.6088204235717467E-2</v>
      </c>
      <c r="F121">
        <v>9.3747494014023242E-2</v>
      </c>
      <c r="G121">
        <v>6.8870389300970031E-2</v>
      </c>
      <c r="H121">
        <v>4.3040140026021433E-2</v>
      </c>
      <c r="I121">
        <v>9.6187500000000009E-2</v>
      </c>
      <c r="J121">
        <v>9.6187500000000009E-2</v>
      </c>
      <c r="K121">
        <v>9.6187500000000009E-2</v>
      </c>
      <c r="L121">
        <v>9.6187500000000009E-2</v>
      </c>
      <c r="M121">
        <v>9.6187500000000009E-2</v>
      </c>
      <c r="N121">
        <v>9.6187500000000009E-2</v>
      </c>
      <c r="O121">
        <v>9.6187500000000009E-2</v>
      </c>
      <c r="P121">
        <v>9.6187500000000009E-2</v>
      </c>
      <c r="Q121">
        <v>9.6187500000000009E-2</v>
      </c>
      <c r="R121">
        <v>9.6187500000000009E-2</v>
      </c>
      <c r="S121">
        <v>9.6187500000000009E-2</v>
      </c>
      <c r="T121">
        <v>9.6187500000000009E-2</v>
      </c>
      <c r="U121">
        <v>9.6187500000000009E-2</v>
      </c>
      <c r="V121">
        <v>9.6187500000000009E-2</v>
      </c>
    </row>
    <row r="122" spans="1:22" x14ac:dyDescent="0.2">
      <c r="A122" s="16"/>
      <c r="B122" s="2" t="s">
        <v>13</v>
      </c>
      <c r="C122">
        <v>0.14399999999999999</v>
      </c>
      <c r="D122">
        <v>0.15876000000000001</v>
      </c>
      <c r="E122">
        <v>4.6088204235717453E-2</v>
      </c>
      <c r="F122">
        <v>0.153014396729963</v>
      </c>
      <c r="G122">
        <v>9.4696006986040096E-2</v>
      </c>
      <c r="H122">
        <v>4.3040140026021433E-2</v>
      </c>
      <c r="I122">
        <v>0.15876000000000001</v>
      </c>
      <c r="J122">
        <v>0.15876000000000001</v>
      </c>
      <c r="K122">
        <v>0.15876000000000001</v>
      </c>
      <c r="L122">
        <v>0.15876000000000001</v>
      </c>
      <c r="M122">
        <v>0.15876000000000001</v>
      </c>
      <c r="N122">
        <v>0.15876000000000001</v>
      </c>
      <c r="O122">
        <v>0.15876000000000001</v>
      </c>
      <c r="P122">
        <v>0.15876000000000001</v>
      </c>
      <c r="Q122">
        <v>0.15876000000000001</v>
      </c>
      <c r="R122">
        <v>0.15876000000000001</v>
      </c>
      <c r="S122">
        <v>0.15876000000000001</v>
      </c>
      <c r="T122">
        <v>0.15876000000000001</v>
      </c>
      <c r="U122">
        <v>0.15876000000000001</v>
      </c>
      <c r="V122">
        <v>0.15876000000000001</v>
      </c>
    </row>
    <row r="123" spans="1:22" x14ac:dyDescent="0.2">
      <c r="A123" s="16"/>
      <c r="B123" s="2" t="s">
        <v>14</v>
      </c>
      <c r="C123">
        <v>9.0000000000000011E-2</v>
      </c>
      <c r="D123">
        <v>9.6524999999999958E-2</v>
      </c>
      <c r="E123">
        <v>4.608820423571746E-2</v>
      </c>
      <c r="F123">
        <v>9.4067164470959225E-2</v>
      </c>
      <c r="G123">
        <v>6.9009686052237923E-2</v>
      </c>
      <c r="H123">
        <v>4.3040140026021433E-2</v>
      </c>
      <c r="I123">
        <v>9.6524999999999958E-2</v>
      </c>
      <c r="J123">
        <v>9.6524999999999958E-2</v>
      </c>
      <c r="K123">
        <v>9.6524999999999958E-2</v>
      </c>
      <c r="L123">
        <v>9.6524999999999958E-2</v>
      </c>
      <c r="M123">
        <v>9.6524999999999958E-2</v>
      </c>
      <c r="N123">
        <v>9.6524999999999958E-2</v>
      </c>
      <c r="O123">
        <v>9.6524999999999958E-2</v>
      </c>
      <c r="P123">
        <v>9.6524999999999958E-2</v>
      </c>
      <c r="Q123">
        <v>9.6524999999999958E-2</v>
      </c>
      <c r="R123">
        <v>9.6524999999999958E-2</v>
      </c>
      <c r="S123">
        <v>9.6524999999999958E-2</v>
      </c>
      <c r="T123">
        <v>9.6524999999999958E-2</v>
      </c>
      <c r="U123">
        <v>9.6524999999999958E-2</v>
      </c>
      <c r="V123">
        <v>9.6524999999999958E-2</v>
      </c>
    </row>
    <row r="124" spans="1:22" x14ac:dyDescent="0.2">
      <c r="A124" s="16"/>
      <c r="B124" s="2" t="s">
        <v>28</v>
      </c>
      <c r="C124">
        <v>8.817896669207384E-2</v>
      </c>
      <c r="D124">
        <v>9.4205023927876191E-2</v>
      </c>
      <c r="E124">
        <v>4.2774468780593343E-2</v>
      </c>
      <c r="F124">
        <v>8.9519582524936497E-2</v>
      </c>
      <c r="G124">
        <v>6.3854213960276837E-2</v>
      </c>
      <c r="H124">
        <v>4.0464963997794888E-2</v>
      </c>
      <c r="I124">
        <v>8.8842307387747066E-2</v>
      </c>
      <c r="J124">
        <v>8.7838378315684057E-2</v>
      </c>
      <c r="K124">
        <v>8.6851516225981695E-2</v>
      </c>
      <c r="L124">
        <v>8.5880903490421365E-2</v>
      </c>
      <c r="M124">
        <v>8.4925817040070337E-2</v>
      </c>
      <c r="N124">
        <v>8.3985557240946959E-2</v>
      </c>
      <c r="O124">
        <v>8.3059435967165612E-2</v>
      </c>
      <c r="P124">
        <v>8.2146772111427888E-2</v>
      </c>
      <c r="Q124">
        <v>8.1246889332651145E-2</v>
      </c>
      <c r="R124">
        <v>8.0359114611735241E-2</v>
      </c>
      <c r="S124">
        <v>7.9482777080162895E-2</v>
      </c>
      <c r="T124">
        <v>7.8617206911691204E-2</v>
      </c>
      <c r="U124">
        <v>7.776173419426391E-2</v>
      </c>
      <c r="V124">
        <v>7.6915687748805125E-2</v>
      </c>
    </row>
    <row r="126" spans="1:22" x14ac:dyDescent="0.2">
      <c r="A126" s="1" t="s">
        <v>32</v>
      </c>
    </row>
    <row r="127" spans="1:22" x14ac:dyDescent="0.2">
      <c r="A127" s="2" t="s">
        <v>2</v>
      </c>
      <c r="B127" s="2" t="s">
        <v>1</v>
      </c>
      <c r="C127" s="2">
        <v>2016</v>
      </c>
      <c r="D127" s="2">
        <v>2017</v>
      </c>
      <c r="E127" s="2">
        <v>2018</v>
      </c>
      <c r="F127" s="2">
        <v>2019</v>
      </c>
      <c r="G127" s="2">
        <v>2020</v>
      </c>
      <c r="H127" s="2">
        <v>2021</v>
      </c>
      <c r="I127" s="2">
        <v>2022</v>
      </c>
      <c r="J127" s="2">
        <v>2023</v>
      </c>
      <c r="K127" s="2">
        <v>2024</v>
      </c>
      <c r="L127" s="2">
        <v>2025</v>
      </c>
      <c r="M127" s="2">
        <v>2026</v>
      </c>
      <c r="N127" s="2">
        <v>2027</v>
      </c>
      <c r="O127" s="2">
        <v>2028</v>
      </c>
      <c r="P127" s="2">
        <v>2029</v>
      </c>
      <c r="Q127" s="2">
        <v>2030</v>
      </c>
      <c r="R127" s="2">
        <v>2031</v>
      </c>
      <c r="S127" s="2">
        <v>2032</v>
      </c>
      <c r="T127" s="2">
        <v>2033</v>
      </c>
      <c r="U127" s="2">
        <v>2034</v>
      </c>
      <c r="V127" s="2">
        <v>2035</v>
      </c>
    </row>
    <row r="128" spans="1:22" x14ac:dyDescent="0.2">
      <c r="A128" s="16" t="s">
        <v>15</v>
      </c>
      <c r="B128" s="2" t="s">
        <v>5</v>
      </c>
      <c r="C128">
        <v>0.12</v>
      </c>
      <c r="D128">
        <v>0.1188</v>
      </c>
      <c r="E128">
        <v>0.1188</v>
      </c>
      <c r="F128">
        <v>0.1188</v>
      </c>
      <c r="G128">
        <v>0.1188</v>
      </c>
      <c r="H128">
        <v>0.1188</v>
      </c>
      <c r="I128">
        <v>0.1188</v>
      </c>
      <c r="J128">
        <v>0.1188</v>
      </c>
      <c r="K128">
        <v>0.1188</v>
      </c>
      <c r="L128">
        <v>0.1188</v>
      </c>
      <c r="M128">
        <v>0.1188</v>
      </c>
      <c r="N128">
        <v>0.1188</v>
      </c>
      <c r="O128">
        <v>0.1188</v>
      </c>
      <c r="P128">
        <v>0.1188</v>
      </c>
      <c r="Q128">
        <v>0.1188</v>
      </c>
      <c r="R128">
        <v>0.1188</v>
      </c>
      <c r="S128">
        <v>0.1188</v>
      </c>
      <c r="T128">
        <v>0.1188</v>
      </c>
      <c r="U128">
        <v>0.1188</v>
      </c>
      <c r="V128">
        <v>0.1188</v>
      </c>
    </row>
    <row r="129" spans="1:22" x14ac:dyDescent="0.2">
      <c r="A129" s="16"/>
      <c r="B129" s="2" t="s">
        <v>6</v>
      </c>
      <c r="C129">
        <v>0.12</v>
      </c>
      <c r="D129">
        <v>0.1188</v>
      </c>
      <c r="E129">
        <v>0.1188</v>
      </c>
      <c r="F129">
        <v>0.1188</v>
      </c>
      <c r="G129">
        <v>0.1188</v>
      </c>
      <c r="H129">
        <v>0.1188</v>
      </c>
      <c r="I129">
        <v>0.1188</v>
      </c>
      <c r="J129">
        <v>0.1188</v>
      </c>
      <c r="K129">
        <v>0.1188</v>
      </c>
      <c r="L129">
        <v>0.1188</v>
      </c>
      <c r="M129">
        <v>0.1188</v>
      </c>
      <c r="N129">
        <v>0.1188</v>
      </c>
      <c r="O129">
        <v>0.1188</v>
      </c>
      <c r="P129">
        <v>0.1188</v>
      </c>
      <c r="Q129">
        <v>0.1188</v>
      </c>
      <c r="R129">
        <v>0.1188</v>
      </c>
      <c r="S129">
        <v>0.1188</v>
      </c>
      <c r="T129">
        <v>0.1188</v>
      </c>
      <c r="U129">
        <v>0.1188</v>
      </c>
      <c r="V129">
        <v>0.1188</v>
      </c>
    </row>
    <row r="130" spans="1:22" x14ac:dyDescent="0.2">
      <c r="A130" s="16"/>
      <c r="B130" s="2" t="s">
        <v>7</v>
      </c>
      <c r="C130">
        <v>0.15</v>
      </c>
      <c r="D130">
        <v>0.13760355640379901</v>
      </c>
      <c r="E130">
        <v>0.13577955687196749</v>
      </c>
      <c r="F130">
        <v>0.13527528895951249</v>
      </c>
      <c r="G130">
        <v>0.13526359798885029</v>
      </c>
      <c r="H130">
        <v>0.1350866705339715</v>
      </c>
      <c r="I130">
        <v>0.13503662959665111</v>
      </c>
      <c r="J130">
        <v>0.13494118366409069</v>
      </c>
      <c r="K130">
        <v>0.13488976575540221</v>
      </c>
      <c r="L130">
        <v>0.1348656657275594</v>
      </c>
      <c r="M130">
        <v>0.13485899370772711</v>
      </c>
      <c r="N130">
        <v>0.13486345172429789</v>
      </c>
      <c r="O130">
        <v>0.13487478186839291</v>
      </c>
      <c r="P130">
        <v>0.13488996053050389</v>
      </c>
      <c r="Q130">
        <v>0.1349067541666642</v>
      </c>
      <c r="R130">
        <v>0.13492346212404721</v>
      </c>
      <c r="S130">
        <v>0.1349387616924701</v>
      </c>
      <c r="T130">
        <v>0.13495161161342031</v>
      </c>
      <c r="U130">
        <v>0.13496119025084949</v>
      </c>
      <c r="V130">
        <v>0.1349668548580287</v>
      </c>
    </row>
    <row r="131" spans="1:22" x14ac:dyDescent="0.2">
      <c r="A131" s="16"/>
      <c r="B131" s="2" t="s">
        <v>8</v>
      </c>
      <c r="C131">
        <v>0.14000000000000001</v>
      </c>
      <c r="D131">
        <v>0.1233921646286464</v>
      </c>
      <c r="E131">
        <v>0.12115273161294041</v>
      </c>
      <c r="F131">
        <v>0.12053361182030591</v>
      </c>
      <c r="G131">
        <v>0.1205192581183287</v>
      </c>
      <c r="H131">
        <v>0.1203020337293275</v>
      </c>
      <c r="I131">
        <v>0.12024059548594181</v>
      </c>
      <c r="J131">
        <v>0.1201234108217681</v>
      </c>
      <c r="K131">
        <v>0.1200602819885057</v>
      </c>
      <c r="L131">
        <v>0.12003069294690311</v>
      </c>
      <c r="M131">
        <v>0.1200225013102096</v>
      </c>
      <c r="N131">
        <v>0.1200279746830471</v>
      </c>
      <c r="O131">
        <v>0.1200418853767268</v>
      </c>
      <c r="P131">
        <v>0.1200605211255153</v>
      </c>
      <c r="Q131">
        <v>0.12008113967426751</v>
      </c>
      <c r="R131">
        <v>0.1201016530300746</v>
      </c>
      <c r="S131">
        <v>0.1201204372227537</v>
      </c>
      <c r="T131">
        <v>0.12013621383712381</v>
      </c>
      <c r="U131">
        <v>0.12014797410160311</v>
      </c>
      <c r="V131">
        <v>0.1201549288776964</v>
      </c>
    </row>
    <row r="132" spans="1:22" x14ac:dyDescent="0.2">
      <c r="A132" s="16"/>
      <c r="B132" s="2" t="s">
        <v>9</v>
      </c>
      <c r="C132">
        <v>0.18</v>
      </c>
      <c r="D132">
        <v>0.1643210840326767</v>
      </c>
      <c r="E132">
        <v>0.1632781026980063</v>
      </c>
      <c r="F132">
        <v>0.16298975721809511</v>
      </c>
      <c r="G132">
        <v>0.16298307220312011</v>
      </c>
      <c r="H132">
        <v>0.16288190329939559</v>
      </c>
      <c r="I132">
        <v>0.1628532893865717</v>
      </c>
      <c r="J132">
        <v>0.16279871243937771</v>
      </c>
      <c r="K132">
        <v>0.16276931116043319</v>
      </c>
      <c r="L132">
        <v>0.1627555305213671</v>
      </c>
      <c r="M132">
        <v>0.16275171539311281</v>
      </c>
      <c r="N132">
        <v>0.16275426453196501</v>
      </c>
      <c r="O132">
        <v>0.16276074322266859</v>
      </c>
      <c r="P132">
        <v>0.16276942253480151</v>
      </c>
      <c r="Q132">
        <v>0.16277902530538929</v>
      </c>
      <c r="R132">
        <v>0.16278857908398781</v>
      </c>
      <c r="S132">
        <v>0.1627973275315697</v>
      </c>
      <c r="T132">
        <v>0.16280467524601211</v>
      </c>
      <c r="U132">
        <v>0.16281015240753319</v>
      </c>
      <c r="V132">
        <v>0.16281339148706861</v>
      </c>
    </row>
    <row r="133" spans="1:22" x14ac:dyDescent="0.2">
      <c r="A133" s="16"/>
      <c r="B133" s="2" t="s">
        <v>10</v>
      </c>
      <c r="C133">
        <v>0.16</v>
      </c>
      <c r="D133">
        <v>0.14468564532829359</v>
      </c>
      <c r="E133">
        <v>0.14306867244955579</v>
      </c>
      <c r="F133">
        <v>0.14262163969333641</v>
      </c>
      <c r="G133">
        <v>0.14261127566519</v>
      </c>
      <c r="H133">
        <v>0.14245442973894359</v>
      </c>
      <c r="I133">
        <v>0.14241006852225371</v>
      </c>
      <c r="J133">
        <v>0.14232545584465009</v>
      </c>
      <c r="K133">
        <v>0.1422798739448855</v>
      </c>
      <c r="L133">
        <v>0.1422585093059596</v>
      </c>
      <c r="M133">
        <v>0.14225259457027739</v>
      </c>
      <c r="N133">
        <v>0.14225654659535311</v>
      </c>
      <c r="O133">
        <v>0.14226659075128309</v>
      </c>
      <c r="P133">
        <v>0.1422800466127242</v>
      </c>
      <c r="Q133">
        <v>0.1422949341462639</v>
      </c>
      <c r="R133">
        <v>0.14230974572569469</v>
      </c>
      <c r="S133">
        <v>0.14232330877040189</v>
      </c>
      <c r="T133">
        <v>0.1423347002062591</v>
      </c>
      <c r="U133">
        <v>0.14234319165412851</v>
      </c>
      <c r="V133">
        <v>0.1423482133199884</v>
      </c>
    </row>
    <row r="134" spans="1:22" x14ac:dyDescent="0.2">
      <c r="A134" s="16"/>
      <c r="B134" s="2" t="s">
        <v>11</v>
      </c>
      <c r="C134">
        <v>0.19</v>
      </c>
      <c r="D134">
        <v>0.1721197137189438</v>
      </c>
      <c r="E134">
        <v>0.17130470526344471</v>
      </c>
      <c r="F134">
        <v>0.17107938579087059</v>
      </c>
      <c r="G134">
        <v>0.17107416197377179</v>
      </c>
      <c r="H134">
        <v>0.17099510637687071</v>
      </c>
      <c r="I134">
        <v>0.17097274683876479</v>
      </c>
      <c r="J134">
        <v>0.17093009921702901</v>
      </c>
      <c r="K134">
        <v>0.17090712441379369</v>
      </c>
      <c r="L134">
        <v>0.17089635592064059</v>
      </c>
      <c r="M134">
        <v>0.17089337469587401</v>
      </c>
      <c r="N134">
        <v>0.17089536664879759</v>
      </c>
      <c r="O134">
        <v>0.17090042923959231</v>
      </c>
      <c r="P134">
        <v>0.1709072114441641</v>
      </c>
      <c r="Q134">
        <v>0.17091471525939561</v>
      </c>
      <c r="R134">
        <v>0.17092218079121371</v>
      </c>
      <c r="S134">
        <v>0.17092901701973931</v>
      </c>
      <c r="T134">
        <v>0.17093475868471461</v>
      </c>
      <c r="U134">
        <v>0.17093903865867341</v>
      </c>
      <c r="V134">
        <v>0.17094156974635599</v>
      </c>
    </row>
    <row r="135" spans="1:22" x14ac:dyDescent="0.2">
      <c r="A135" s="16"/>
      <c r="B135" s="2" t="s">
        <v>12</v>
      </c>
      <c r="C135">
        <v>0.15</v>
      </c>
      <c r="D135">
        <v>0.13482626662948741</v>
      </c>
      <c r="E135">
        <v>0.13292108017487411</v>
      </c>
      <c r="F135">
        <v>0.13239436710311089</v>
      </c>
      <c r="G135">
        <v>0.13238215576283471</v>
      </c>
      <c r="H135">
        <v>0.13219735319868831</v>
      </c>
      <c r="I135">
        <v>0.13214508491994409</v>
      </c>
      <c r="J135">
        <v>0.1320453906521066</v>
      </c>
      <c r="K135">
        <v>0.13199168411246751</v>
      </c>
      <c r="L135">
        <v>0.13196651138308879</v>
      </c>
      <c r="M135">
        <v>0.13195954238907989</v>
      </c>
      <c r="N135">
        <v>0.13196419883368801</v>
      </c>
      <c r="O135">
        <v>0.13197603328686741</v>
      </c>
      <c r="P135">
        <v>0.13199188755708419</v>
      </c>
      <c r="Q135">
        <v>0.1320094286844683</v>
      </c>
      <c r="R135">
        <v>0.13202688031947951</v>
      </c>
      <c r="S135">
        <v>0.1320428608775949</v>
      </c>
      <c r="T135">
        <v>0.13205628275348349</v>
      </c>
      <c r="U135">
        <v>0.1320662877397597</v>
      </c>
      <c r="V135">
        <v>0.1320722044807896</v>
      </c>
    </row>
    <row r="136" spans="1:22" x14ac:dyDescent="0.2">
      <c r="A136" s="16"/>
      <c r="B136" s="2" t="s">
        <v>13</v>
      </c>
      <c r="C136">
        <v>0.18</v>
      </c>
      <c r="D136">
        <v>0.175374697334437</v>
      </c>
      <c r="E136">
        <v>0.17465483995243819</v>
      </c>
      <c r="F136">
        <v>0.17445582620657321</v>
      </c>
      <c r="G136">
        <v>0.174451212262662</v>
      </c>
      <c r="H136">
        <v>0.1743813862938226</v>
      </c>
      <c r="I136">
        <v>0.17436163719986519</v>
      </c>
      <c r="J136">
        <v>0.17432396862707439</v>
      </c>
      <c r="K136">
        <v>0.17430367609931299</v>
      </c>
      <c r="L136">
        <v>0.17429416481236021</v>
      </c>
      <c r="M136">
        <v>0.17429153164132849</v>
      </c>
      <c r="N136">
        <v>0.17429329103659241</v>
      </c>
      <c r="O136">
        <v>0.17429776257714019</v>
      </c>
      <c r="P136">
        <v>0.17430375296901199</v>
      </c>
      <c r="Q136">
        <v>0.1743103807245292</v>
      </c>
      <c r="R136">
        <v>0.174316974666167</v>
      </c>
      <c r="S136">
        <v>0.17432301277477311</v>
      </c>
      <c r="T136">
        <v>0.17432808410856049</v>
      </c>
      <c r="U136">
        <v>0.17433186440167059</v>
      </c>
      <c r="V136">
        <v>0.17433409998848021</v>
      </c>
    </row>
    <row r="137" spans="1:22" x14ac:dyDescent="0.2">
      <c r="A137" s="16"/>
      <c r="B137" s="2" t="s">
        <v>14</v>
      </c>
      <c r="C137">
        <v>0.15</v>
      </c>
      <c r="D137">
        <v>0.1358260909482395</v>
      </c>
      <c r="E137">
        <v>0.13395013178582771</v>
      </c>
      <c r="F137">
        <v>0.13343149897141551</v>
      </c>
      <c r="G137">
        <v>0.13341947496420031</v>
      </c>
      <c r="H137">
        <v>0.13323750743939031</v>
      </c>
      <c r="I137">
        <v>0.1331860410035586</v>
      </c>
      <c r="J137">
        <v>0.1330878761364209</v>
      </c>
      <c r="K137">
        <v>0.133034993503924</v>
      </c>
      <c r="L137">
        <v>0.1330102069470982</v>
      </c>
      <c r="M137">
        <v>0.13300334486379289</v>
      </c>
      <c r="N137">
        <v>0.1330079298743076</v>
      </c>
      <c r="O137">
        <v>0.13301958277621659</v>
      </c>
      <c r="P137">
        <v>0.13303519382751541</v>
      </c>
      <c r="Q137">
        <v>0.1330524658580588</v>
      </c>
      <c r="R137">
        <v>0.13306964976912389</v>
      </c>
      <c r="S137">
        <v>0.13308538517095</v>
      </c>
      <c r="T137">
        <v>0.13309860114306071</v>
      </c>
      <c r="U137">
        <v>0.13310845264375201</v>
      </c>
      <c r="V137">
        <v>0.13311427861659569</v>
      </c>
    </row>
    <row r="138" spans="1:22" x14ac:dyDescent="0.2">
      <c r="A138" s="16"/>
      <c r="B138" s="2" t="s">
        <v>28</v>
      </c>
      <c r="C138">
        <v>0.14898831482892991</v>
      </c>
      <c r="D138">
        <v>0.1382983657339184</v>
      </c>
      <c r="E138">
        <v>0.1368818871169146</v>
      </c>
      <c r="F138">
        <v>0.1362452984846301</v>
      </c>
      <c r="G138">
        <v>0.13589458060063411</v>
      </c>
      <c r="H138">
        <v>0.1354607833610757</v>
      </c>
      <c r="I138">
        <v>0.13510214934023809</v>
      </c>
      <c r="J138">
        <v>0.13472582860636709</v>
      </c>
      <c r="K138">
        <v>0.1343783170284977</v>
      </c>
      <c r="L138">
        <v>0.1340498633858308</v>
      </c>
      <c r="M138">
        <v>0.13373469304043309</v>
      </c>
      <c r="N138">
        <v>0.13342912910474669</v>
      </c>
      <c r="O138">
        <v>0.13313069052491541</v>
      </c>
      <c r="P138">
        <v>0.13283762385485789</v>
      </c>
      <c r="Q138">
        <v>0.13254864445803191</v>
      </c>
      <c r="R138">
        <v>0.1322627856936488</v>
      </c>
      <c r="S138">
        <v>0.13197930691954551</v>
      </c>
      <c r="T138">
        <v>0.131697635033731</v>
      </c>
      <c r="U138">
        <v>0.13141732587387231</v>
      </c>
      <c r="V138">
        <v>0.13113803772866281</v>
      </c>
    </row>
    <row r="139" spans="1:22" x14ac:dyDescent="0.2">
      <c r="A139" s="16" t="s">
        <v>16</v>
      </c>
      <c r="B139" s="2" t="s">
        <v>5</v>
      </c>
      <c r="C139">
        <v>0.12</v>
      </c>
      <c r="D139">
        <v>0.1188</v>
      </c>
      <c r="E139">
        <v>0.1188</v>
      </c>
      <c r="F139">
        <v>0.1188</v>
      </c>
      <c r="G139">
        <v>0.1188</v>
      </c>
      <c r="H139">
        <v>0.1188</v>
      </c>
      <c r="I139">
        <v>0.1188</v>
      </c>
      <c r="J139">
        <v>0.1188</v>
      </c>
      <c r="K139">
        <v>0.1188</v>
      </c>
      <c r="L139">
        <v>0.1188</v>
      </c>
      <c r="M139">
        <v>0.1188</v>
      </c>
      <c r="N139">
        <v>0.1188</v>
      </c>
      <c r="O139">
        <v>0.1188</v>
      </c>
      <c r="P139">
        <v>0.1188</v>
      </c>
      <c r="Q139">
        <v>0.1188</v>
      </c>
      <c r="R139">
        <v>0.1188</v>
      </c>
      <c r="S139">
        <v>0.1188</v>
      </c>
      <c r="T139">
        <v>0.1188</v>
      </c>
      <c r="U139">
        <v>0.1188</v>
      </c>
      <c r="V139">
        <v>0.1188</v>
      </c>
    </row>
    <row r="140" spans="1:22" x14ac:dyDescent="0.2">
      <c r="A140" s="16"/>
      <c r="B140" s="2" t="s">
        <v>6</v>
      </c>
      <c r="C140">
        <v>0.12</v>
      </c>
      <c r="D140">
        <v>0.1188</v>
      </c>
      <c r="E140">
        <v>0.1188</v>
      </c>
      <c r="F140">
        <v>0.1188</v>
      </c>
      <c r="G140">
        <v>0.1188</v>
      </c>
      <c r="H140">
        <v>0.1188</v>
      </c>
      <c r="I140">
        <v>0.1188</v>
      </c>
      <c r="J140">
        <v>0.1188</v>
      </c>
      <c r="K140">
        <v>0.1188</v>
      </c>
      <c r="L140">
        <v>0.1188</v>
      </c>
      <c r="M140">
        <v>0.1188</v>
      </c>
      <c r="N140">
        <v>0.1188</v>
      </c>
      <c r="O140">
        <v>0.1188</v>
      </c>
      <c r="P140">
        <v>0.1188</v>
      </c>
      <c r="Q140">
        <v>0.1188</v>
      </c>
      <c r="R140">
        <v>0.1188</v>
      </c>
      <c r="S140">
        <v>0.1188</v>
      </c>
      <c r="T140">
        <v>0.1188</v>
      </c>
      <c r="U140">
        <v>0.1188</v>
      </c>
      <c r="V140">
        <v>0.1188</v>
      </c>
    </row>
    <row r="141" spans="1:22" x14ac:dyDescent="0.2">
      <c r="A141" s="16"/>
      <c r="B141" s="2" t="s">
        <v>7</v>
      </c>
      <c r="C141">
        <v>0.15</v>
      </c>
      <c r="D141">
        <v>0.1355245490061372</v>
      </c>
      <c r="E141">
        <v>0.2</v>
      </c>
      <c r="F141">
        <v>0.13289680887320271</v>
      </c>
      <c r="G141">
        <v>0.2</v>
      </c>
      <c r="H141">
        <v>0.1392874692238868</v>
      </c>
      <c r="I141">
        <v>0.1326</v>
      </c>
      <c r="J141">
        <v>0.1326</v>
      </c>
      <c r="K141">
        <v>0.1326</v>
      </c>
      <c r="L141">
        <v>0.1326</v>
      </c>
      <c r="M141">
        <v>0.1326</v>
      </c>
      <c r="N141">
        <v>0.1326</v>
      </c>
      <c r="O141">
        <v>0.1326</v>
      </c>
      <c r="P141">
        <v>0.1326</v>
      </c>
      <c r="Q141">
        <v>0.1326</v>
      </c>
      <c r="R141">
        <v>0.1326</v>
      </c>
      <c r="S141">
        <v>0.1326</v>
      </c>
      <c r="T141">
        <v>0.1326</v>
      </c>
      <c r="U141">
        <v>0.1326</v>
      </c>
      <c r="V141">
        <v>0.1326</v>
      </c>
    </row>
    <row r="142" spans="1:22" x14ac:dyDescent="0.2">
      <c r="A142" s="16"/>
      <c r="B142" s="2" t="s">
        <v>8</v>
      </c>
      <c r="C142">
        <v>0.14000000000000001</v>
      </c>
      <c r="D142">
        <v>0.1208396432463925</v>
      </c>
      <c r="E142">
        <v>0.2</v>
      </c>
      <c r="F142">
        <v>0.11761340995647469</v>
      </c>
      <c r="G142">
        <v>0.2</v>
      </c>
      <c r="H142">
        <v>0.1254596048330246</v>
      </c>
      <c r="I142">
        <v>0.11724900000000001</v>
      </c>
      <c r="J142">
        <v>0.11724900000000001</v>
      </c>
      <c r="K142">
        <v>0.11724900000000001</v>
      </c>
      <c r="L142">
        <v>0.11724900000000001</v>
      </c>
      <c r="M142">
        <v>0.11724900000000001</v>
      </c>
      <c r="N142">
        <v>0.11724900000000001</v>
      </c>
      <c r="O142">
        <v>0.11724900000000001</v>
      </c>
      <c r="P142">
        <v>0.11724900000000001</v>
      </c>
      <c r="Q142">
        <v>0.11724900000000001</v>
      </c>
      <c r="R142">
        <v>0.11724900000000001</v>
      </c>
      <c r="S142">
        <v>0.11724900000000001</v>
      </c>
      <c r="T142">
        <v>0.11724900000000001</v>
      </c>
      <c r="U142">
        <v>0.11724900000000001</v>
      </c>
      <c r="V142">
        <v>0.11724900000000001</v>
      </c>
    </row>
    <row r="143" spans="1:22" x14ac:dyDescent="0.2">
      <c r="A143" s="16"/>
      <c r="B143" s="2" t="s">
        <v>9</v>
      </c>
      <c r="C143">
        <v>0.18</v>
      </c>
      <c r="D143">
        <v>0.16313228662754489</v>
      </c>
      <c r="E143">
        <v>0.2</v>
      </c>
      <c r="F143">
        <v>0.16162971830820819</v>
      </c>
      <c r="G143">
        <v>0.2</v>
      </c>
      <c r="H143">
        <v>0.16528396237223439</v>
      </c>
      <c r="I143">
        <v>0.16145999999999999</v>
      </c>
      <c r="J143">
        <v>0.16145999999999999</v>
      </c>
      <c r="K143">
        <v>0.16145999999999999</v>
      </c>
      <c r="L143">
        <v>0.16145999999999999</v>
      </c>
      <c r="M143">
        <v>0.16145999999999999</v>
      </c>
      <c r="N143">
        <v>0.16145999999999999</v>
      </c>
      <c r="O143">
        <v>0.16145999999999999</v>
      </c>
      <c r="P143">
        <v>0.16145999999999999</v>
      </c>
      <c r="Q143">
        <v>0.16145999999999999</v>
      </c>
      <c r="R143">
        <v>0.16145999999999999</v>
      </c>
      <c r="S143">
        <v>0.16145999999999999</v>
      </c>
      <c r="T143">
        <v>0.16145999999999999</v>
      </c>
      <c r="U143">
        <v>0.16145999999999999</v>
      </c>
      <c r="V143">
        <v>0.16145999999999999</v>
      </c>
    </row>
    <row r="144" spans="1:22" x14ac:dyDescent="0.2">
      <c r="A144" s="16"/>
      <c r="B144" s="2" t="s">
        <v>10</v>
      </c>
      <c r="C144">
        <v>0.16</v>
      </c>
      <c r="D144">
        <v>0.14284260835484711</v>
      </c>
      <c r="E144">
        <v>0.2</v>
      </c>
      <c r="F144">
        <v>0.14051312062572499</v>
      </c>
      <c r="G144">
        <v>0.2</v>
      </c>
      <c r="H144">
        <v>0.1461784315449145</v>
      </c>
      <c r="I144">
        <v>0.14025000000000001</v>
      </c>
      <c r="J144">
        <v>0.14025000000000001</v>
      </c>
      <c r="K144">
        <v>0.14025000000000001</v>
      </c>
      <c r="L144">
        <v>0.14025000000000001</v>
      </c>
      <c r="M144">
        <v>0.14025000000000001</v>
      </c>
      <c r="N144">
        <v>0.14025000000000001</v>
      </c>
      <c r="O144">
        <v>0.14025000000000001</v>
      </c>
      <c r="P144">
        <v>0.14025000000000001</v>
      </c>
      <c r="Q144">
        <v>0.14025000000000001</v>
      </c>
      <c r="R144">
        <v>0.14025000000000001</v>
      </c>
      <c r="S144">
        <v>0.14025000000000001</v>
      </c>
      <c r="T144">
        <v>0.14025000000000001</v>
      </c>
      <c r="U144">
        <v>0.14025000000000001</v>
      </c>
      <c r="V144">
        <v>0.14025000000000001</v>
      </c>
    </row>
    <row r="145" spans="1:22" x14ac:dyDescent="0.2">
      <c r="A145" s="16"/>
      <c r="B145" s="2" t="s">
        <v>11</v>
      </c>
      <c r="C145">
        <v>0.19</v>
      </c>
      <c r="D145">
        <v>0.17119076139271261</v>
      </c>
      <c r="E145">
        <v>0.2</v>
      </c>
      <c r="F145">
        <v>0.1700166216027503</v>
      </c>
      <c r="G145">
        <v>0.2</v>
      </c>
      <c r="H145">
        <v>0.1728721279398602</v>
      </c>
      <c r="I145">
        <v>0.16988400000000001</v>
      </c>
      <c r="J145">
        <v>0.16988400000000001</v>
      </c>
      <c r="K145">
        <v>0.16988400000000001</v>
      </c>
      <c r="L145">
        <v>0.16988400000000001</v>
      </c>
      <c r="M145">
        <v>0.16988400000000001</v>
      </c>
      <c r="N145">
        <v>0.16988400000000001</v>
      </c>
      <c r="O145">
        <v>0.16988400000000001</v>
      </c>
      <c r="P145">
        <v>0.16988400000000001</v>
      </c>
      <c r="Q145">
        <v>0.16988400000000001</v>
      </c>
      <c r="R145">
        <v>0.16988400000000001</v>
      </c>
      <c r="S145">
        <v>0.16988400000000001</v>
      </c>
      <c r="T145">
        <v>0.16988400000000001</v>
      </c>
      <c r="U145">
        <v>0.16988400000000001</v>
      </c>
      <c r="V145">
        <v>0.16988400000000001</v>
      </c>
    </row>
    <row r="146" spans="1:22" x14ac:dyDescent="0.2">
      <c r="A146" s="16"/>
      <c r="B146" s="2" t="s">
        <v>12</v>
      </c>
      <c r="C146">
        <v>0.15</v>
      </c>
      <c r="D146">
        <v>0.13265472181056459</v>
      </c>
      <c r="E146">
        <v>0.2</v>
      </c>
      <c r="F146">
        <v>0.12991001995064491</v>
      </c>
      <c r="G146">
        <v>0.2</v>
      </c>
      <c r="H146">
        <v>0.1365851310587779</v>
      </c>
      <c r="I146">
        <v>0.12959999999999999</v>
      </c>
      <c r="J146">
        <v>0.12959999999999999</v>
      </c>
      <c r="K146">
        <v>0.12959999999999999</v>
      </c>
      <c r="L146">
        <v>0.12959999999999999</v>
      </c>
      <c r="M146">
        <v>0.12959999999999999</v>
      </c>
      <c r="N146">
        <v>0.12959999999999999</v>
      </c>
      <c r="O146">
        <v>0.12959999999999999</v>
      </c>
      <c r="P146">
        <v>0.12959999999999999</v>
      </c>
      <c r="Q146">
        <v>0.12959999999999999</v>
      </c>
      <c r="R146">
        <v>0.12959999999999999</v>
      </c>
      <c r="S146">
        <v>0.12959999999999999</v>
      </c>
      <c r="T146">
        <v>0.12959999999999999</v>
      </c>
      <c r="U146">
        <v>0.12959999999999999</v>
      </c>
      <c r="V146">
        <v>0.12959999999999999</v>
      </c>
    </row>
    <row r="147" spans="1:22" x14ac:dyDescent="0.2">
      <c r="A147" s="16"/>
      <c r="B147" s="2" t="s">
        <v>13</v>
      </c>
      <c r="C147">
        <v>0.18</v>
      </c>
      <c r="D147">
        <v>0.1745541988659236</v>
      </c>
      <c r="E147">
        <v>0.2</v>
      </c>
      <c r="F147">
        <v>0.17351713821998799</v>
      </c>
      <c r="G147">
        <v>0.2</v>
      </c>
      <c r="H147">
        <v>0.1760392682693678</v>
      </c>
      <c r="I147">
        <v>0.1734</v>
      </c>
      <c r="J147">
        <v>0.1734</v>
      </c>
      <c r="K147">
        <v>0.1734</v>
      </c>
      <c r="L147">
        <v>0.1734</v>
      </c>
      <c r="M147">
        <v>0.1734</v>
      </c>
      <c r="N147">
        <v>0.1734</v>
      </c>
      <c r="O147">
        <v>0.1734</v>
      </c>
      <c r="P147">
        <v>0.1734</v>
      </c>
      <c r="Q147">
        <v>0.1734</v>
      </c>
      <c r="R147">
        <v>0.1734</v>
      </c>
      <c r="S147">
        <v>0.1734</v>
      </c>
      <c r="T147">
        <v>0.1734</v>
      </c>
      <c r="U147">
        <v>0.1734</v>
      </c>
      <c r="V147">
        <v>0.1734</v>
      </c>
    </row>
    <row r="148" spans="1:22" x14ac:dyDescent="0.2">
      <c r="A148" s="16"/>
      <c r="B148" s="2" t="s">
        <v>14</v>
      </c>
      <c r="C148">
        <v>0.15</v>
      </c>
      <c r="D148">
        <v>0.13368785960097071</v>
      </c>
      <c r="E148">
        <v>0.2</v>
      </c>
      <c r="F148">
        <v>0.13098526396276569</v>
      </c>
      <c r="G148">
        <v>0.2</v>
      </c>
      <c r="H148">
        <v>0.1375579727982171</v>
      </c>
      <c r="I148">
        <v>0.13067999999999999</v>
      </c>
      <c r="J148">
        <v>0.13067999999999999</v>
      </c>
      <c r="K148">
        <v>0.13067999999999999</v>
      </c>
      <c r="L148">
        <v>0.13067999999999999</v>
      </c>
      <c r="M148">
        <v>0.13067999999999999</v>
      </c>
      <c r="N148">
        <v>0.13067999999999999</v>
      </c>
      <c r="O148">
        <v>0.13067999999999999</v>
      </c>
      <c r="P148">
        <v>0.13067999999999999</v>
      </c>
      <c r="Q148">
        <v>0.13067999999999999</v>
      </c>
      <c r="R148">
        <v>0.13067999999999999</v>
      </c>
      <c r="S148">
        <v>0.13067999999999999</v>
      </c>
      <c r="T148">
        <v>0.13067999999999999</v>
      </c>
      <c r="U148">
        <v>0.13067999999999999</v>
      </c>
      <c r="V148">
        <v>0.13067999999999999</v>
      </c>
    </row>
    <row r="149" spans="1:22" x14ac:dyDescent="0.2">
      <c r="A149" s="16"/>
      <c r="B149" s="2" t="s">
        <v>28</v>
      </c>
      <c r="C149">
        <v>0.14898831482892991</v>
      </c>
      <c r="D149">
        <v>0.13709623583795219</v>
      </c>
      <c r="E149">
        <v>0.1733277288336994</v>
      </c>
      <c r="F149">
        <v>0.13492627342285551</v>
      </c>
      <c r="G149">
        <v>0.1712852653151189</v>
      </c>
      <c r="H149">
        <v>0.13773110736232549</v>
      </c>
      <c r="I149">
        <v>0.1338473888669609</v>
      </c>
      <c r="J149">
        <v>0.1335566647575569</v>
      </c>
      <c r="K149">
        <v>0.13327102562445151</v>
      </c>
      <c r="L149">
        <v>0.13299020732352981</v>
      </c>
      <c r="M149">
        <v>0.1327139848579908</v>
      </c>
      <c r="N149">
        <v>0.13244214369809679</v>
      </c>
      <c r="O149">
        <v>0.13217447502596361</v>
      </c>
      <c r="P149">
        <v>0.13191077382400079</v>
      </c>
      <c r="Q149">
        <v>0.13165083783606349</v>
      </c>
      <c r="R149">
        <v>0.13139446687699771</v>
      </c>
      <c r="S149">
        <v>0.13114146228913659</v>
      </c>
      <c r="T149">
        <v>0.1308916264623089</v>
      </c>
      <c r="U149">
        <v>0.13064476238095779</v>
      </c>
      <c r="V149">
        <v>0.13040067318106449</v>
      </c>
    </row>
    <row r="151" spans="1:22" x14ac:dyDescent="0.2">
      <c r="A151" s="1" t="s">
        <v>33</v>
      </c>
    </row>
    <row r="152" spans="1:22" x14ac:dyDescent="0.2">
      <c r="A152" s="2" t="s">
        <v>2</v>
      </c>
      <c r="B152" s="2" t="s">
        <v>1</v>
      </c>
      <c r="C152" s="2">
        <v>2016</v>
      </c>
      <c r="D152" s="2">
        <v>2017</v>
      </c>
      <c r="E152" s="2">
        <v>2018</v>
      </c>
      <c r="F152" s="2">
        <v>2019</v>
      </c>
      <c r="G152" s="2">
        <v>2020</v>
      </c>
      <c r="H152" s="2">
        <v>2021</v>
      </c>
      <c r="I152" s="2">
        <v>2022</v>
      </c>
      <c r="J152" s="2">
        <v>2023</v>
      </c>
      <c r="K152" s="2">
        <v>2024</v>
      </c>
      <c r="L152" s="2">
        <v>2025</v>
      </c>
      <c r="M152" s="2">
        <v>2026</v>
      </c>
      <c r="N152" s="2">
        <v>2027</v>
      </c>
      <c r="O152" s="2">
        <v>2028</v>
      </c>
      <c r="P152" s="2">
        <v>2029</v>
      </c>
      <c r="Q152" s="2">
        <v>2030</v>
      </c>
      <c r="R152" s="2">
        <v>2031</v>
      </c>
      <c r="S152" s="2">
        <v>2032</v>
      </c>
      <c r="T152" s="2">
        <v>2033</v>
      </c>
      <c r="U152" s="2">
        <v>2034</v>
      </c>
      <c r="V152" s="2">
        <v>2035</v>
      </c>
    </row>
    <row r="153" spans="1:22" x14ac:dyDescent="0.2">
      <c r="A153" s="16" t="s">
        <v>15</v>
      </c>
      <c r="B153" s="2" t="s">
        <v>5</v>
      </c>
      <c r="C153">
        <v>3.5999999999999997E-2</v>
      </c>
      <c r="D153">
        <v>3.6196390413349357E-2</v>
      </c>
      <c r="E153">
        <v>3.5833293859460498E-2</v>
      </c>
      <c r="F153">
        <v>3.4913291367900258E-2</v>
      </c>
      <c r="G153">
        <v>3.3937556371340112E-2</v>
      </c>
      <c r="H153">
        <v>3.4196882425123233E-2</v>
      </c>
      <c r="I153">
        <v>3.4464900505910868E-2</v>
      </c>
      <c r="J153">
        <v>3.4844890102403762E-2</v>
      </c>
      <c r="K153">
        <v>3.5160149326148249E-2</v>
      </c>
      <c r="L153">
        <v>3.5421023566548332E-2</v>
      </c>
      <c r="M153">
        <v>3.563816144345857E-2</v>
      </c>
      <c r="N153">
        <v>3.5820464428528827E-2</v>
      </c>
      <c r="O153">
        <v>3.597496506459897E-2</v>
      </c>
      <c r="P153">
        <v>3.6107126245583793E-2</v>
      </c>
      <c r="Q153">
        <v>3.6221181128095789E-2</v>
      </c>
      <c r="R153">
        <v>3.6320422171754241E-2</v>
      </c>
      <c r="S153">
        <v>3.6407426888400422E-2</v>
      </c>
      <c r="T153">
        <v>3.6484228660488872E-2</v>
      </c>
      <c r="U153">
        <v>3.6552444555834597E-2</v>
      </c>
      <c r="V153">
        <v>3.6613370787832708E-2</v>
      </c>
    </row>
    <row r="154" spans="1:22" x14ac:dyDescent="0.2">
      <c r="A154" s="16"/>
      <c r="B154" s="2" t="s">
        <v>6</v>
      </c>
      <c r="C154">
        <v>3.5999999999999997E-2</v>
      </c>
      <c r="D154">
        <v>5.093692550864487E-2</v>
      </c>
      <c r="E154">
        <v>5.0243370293351547E-2</v>
      </c>
      <c r="F154">
        <v>4.8486062163405001E-2</v>
      </c>
      <c r="G154">
        <v>4.6622298686829447E-2</v>
      </c>
      <c r="H154">
        <v>4.7117640587314047E-2</v>
      </c>
      <c r="I154">
        <v>4.7629585236009547E-2</v>
      </c>
      <c r="J154">
        <v>4.8355408060771259E-2</v>
      </c>
      <c r="K154">
        <v>4.8957588600507917E-2</v>
      </c>
      <c r="L154">
        <v>4.9455887711384469E-2</v>
      </c>
      <c r="M154">
        <v>4.987064545379729E-2</v>
      </c>
      <c r="N154">
        <v>5.0218864638762947E-2</v>
      </c>
      <c r="O154">
        <v>5.0513978213278958E-2</v>
      </c>
      <c r="P154">
        <v>5.0766420918530848E-2</v>
      </c>
      <c r="Q154">
        <v>5.0984278559284113E-2</v>
      </c>
      <c r="R154">
        <v>5.1173840103350812E-2</v>
      </c>
      <c r="S154">
        <v>5.1340028887955878E-2</v>
      </c>
      <c r="T154">
        <v>5.1486728902057403E-2</v>
      </c>
      <c r="U154">
        <v>5.1617028926875107E-2</v>
      </c>
      <c r="V154">
        <v>5.1733404875635547E-2</v>
      </c>
    </row>
    <row r="155" spans="1:22" x14ac:dyDescent="0.2">
      <c r="A155" s="16"/>
      <c r="B155" s="2" t="s">
        <v>7</v>
      </c>
      <c r="C155">
        <v>9.0000000000000011E-2</v>
      </c>
      <c r="D155">
        <v>9.4195954435190576E-2</v>
      </c>
      <c r="E155">
        <v>9.4102833547259249E-2</v>
      </c>
      <c r="F155">
        <v>9.3758404209019097E-2</v>
      </c>
      <c r="G155">
        <v>9.2192112301077406E-2</v>
      </c>
      <c r="H155">
        <v>9.1022511271479131E-2</v>
      </c>
      <c r="I155">
        <v>8.9854993309171724E-2</v>
      </c>
      <c r="J155">
        <v>8.9238100005650314E-2</v>
      </c>
      <c r="K155">
        <v>8.8712996526381371E-2</v>
      </c>
      <c r="L155">
        <v>8.8273453378897151E-2</v>
      </c>
      <c r="M155">
        <v>8.7911170097513341E-2</v>
      </c>
      <c r="N155">
        <v>8.7617851726196627E-2</v>
      </c>
      <c r="O155">
        <v>8.7386162827775435E-2</v>
      </c>
      <c r="P155">
        <v>8.7209966820356116E-2</v>
      </c>
      <c r="Q155">
        <v>8.7084266211067976E-2</v>
      </c>
      <c r="R155">
        <v>8.7005030601679828E-2</v>
      </c>
      <c r="S155">
        <v>8.6968997397948833E-2</v>
      </c>
      <c r="T155">
        <v>8.6973483033303184E-2</v>
      </c>
      <c r="U155">
        <v>8.7016220026178273E-2</v>
      </c>
      <c r="V155">
        <v>8.709522431266202E-2</v>
      </c>
    </row>
    <row r="156" spans="1:22" x14ac:dyDescent="0.2">
      <c r="A156" s="16"/>
      <c r="B156" s="2" t="s">
        <v>8</v>
      </c>
      <c r="C156">
        <v>7.2000000000000008E-2</v>
      </c>
      <c r="D156">
        <v>8.0009802482558637E-2</v>
      </c>
      <c r="E156">
        <v>7.9919878988216592E-2</v>
      </c>
      <c r="F156">
        <v>7.9662808046302408E-2</v>
      </c>
      <c r="G156">
        <v>7.8793890998125893E-2</v>
      </c>
      <c r="H156">
        <v>7.8222054383521381E-2</v>
      </c>
      <c r="I156">
        <v>7.7642513991894771E-2</v>
      </c>
      <c r="J156">
        <v>7.7364267189203778E-2</v>
      </c>
      <c r="K156">
        <v>7.712742175198721E-2</v>
      </c>
      <c r="L156">
        <v>7.6929167897172954E-2</v>
      </c>
      <c r="M156">
        <v>7.6765761739028535E-2</v>
      </c>
      <c r="N156">
        <v>7.6633461876923506E-2</v>
      </c>
      <c r="O156">
        <v>7.6528959696665261E-2</v>
      </c>
      <c r="P156">
        <v>7.6449487322056087E-2</v>
      </c>
      <c r="Q156">
        <v>7.6392790657606846E-2</v>
      </c>
      <c r="R156">
        <v>7.6357051811285007E-2</v>
      </c>
      <c r="S156">
        <v>7.6340799205410315E-2</v>
      </c>
      <c r="T156">
        <v>7.6342822429991075E-2</v>
      </c>
      <c r="U156">
        <v>7.6362098748207277E-2</v>
      </c>
      <c r="V156">
        <v>7.6397733257428727E-2</v>
      </c>
    </row>
    <row r="157" spans="1:22" x14ac:dyDescent="0.2">
      <c r="A157" s="16"/>
      <c r="B157" s="2" t="s">
        <v>9</v>
      </c>
      <c r="C157">
        <v>0.14399999999999999</v>
      </c>
      <c r="D157">
        <v>0.15467376012798981</v>
      </c>
      <c r="E157">
        <v>0.15456700824633571</v>
      </c>
      <c r="F157">
        <v>0.15385015627112689</v>
      </c>
      <c r="G157">
        <v>0.14931084522418639</v>
      </c>
      <c r="H157">
        <v>0.14559288010961469</v>
      </c>
      <c r="I157">
        <v>0.14191872092493121</v>
      </c>
      <c r="J157">
        <v>0.13985812411786969</v>
      </c>
      <c r="K157">
        <v>0.13810413109090369</v>
      </c>
      <c r="L157">
        <v>0.13663593359045809</v>
      </c>
      <c r="M157">
        <v>0.1354258057310537</v>
      </c>
      <c r="N157">
        <v>0.1344460400309925</v>
      </c>
      <c r="O157">
        <v>0.13367213407092929</v>
      </c>
      <c r="P157">
        <v>0.13308358994468769</v>
      </c>
      <c r="Q157">
        <v>0.13266371462319171</v>
      </c>
      <c r="R157">
        <v>0.13239904544494191</v>
      </c>
      <c r="S157">
        <v>0.13227868442929711</v>
      </c>
      <c r="T157">
        <v>0.13229366771058099</v>
      </c>
      <c r="U157">
        <v>0.132436421263844</v>
      </c>
      <c r="V157">
        <v>0.13270031775865651</v>
      </c>
    </row>
    <row r="158" spans="1:22" x14ac:dyDescent="0.2">
      <c r="A158" s="16"/>
      <c r="B158" s="2" t="s">
        <v>10</v>
      </c>
      <c r="C158">
        <v>0.108</v>
      </c>
      <c r="D158">
        <v>0.1098753855407311</v>
      </c>
      <c r="E158">
        <v>0.10977873069146429</v>
      </c>
      <c r="F158">
        <v>0.1093377473362323</v>
      </c>
      <c r="G158">
        <v>0.1070006726885501</v>
      </c>
      <c r="H158">
        <v>0.1051703846739587</v>
      </c>
      <c r="I158">
        <v>0.1033529967651094</v>
      </c>
      <c r="J158">
        <v>0.10236180996067019</v>
      </c>
      <c r="K158">
        <v>0.1015181054875539</v>
      </c>
      <c r="L158">
        <v>0.1008118741744871</v>
      </c>
      <c r="M158">
        <v>0.1002297793358386</v>
      </c>
      <c r="N158">
        <v>9.9758493138551146E-2</v>
      </c>
      <c r="O158">
        <v>9.9386229446370877E-2</v>
      </c>
      <c r="P158">
        <v>9.9103128371108767E-2</v>
      </c>
      <c r="Q158">
        <v>9.8901160243840797E-2</v>
      </c>
      <c r="R158">
        <v>9.8773849264747776E-2</v>
      </c>
      <c r="S158">
        <v>9.8715953294965061E-2</v>
      </c>
      <c r="T158">
        <v>9.8723160542227087E-2</v>
      </c>
      <c r="U158">
        <v>9.8791827754462005E-2</v>
      </c>
      <c r="V158">
        <v>9.8918767057919868E-2</v>
      </c>
    </row>
    <row r="159" spans="1:22" x14ac:dyDescent="0.2">
      <c r="A159" s="16"/>
      <c r="B159" s="2" t="s">
        <v>11</v>
      </c>
      <c r="C159">
        <v>0.16200000000000001</v>
      </c>
      <c r="D159">
        <v>0.16363343504544159</v>
      </c>
      <c r="E159">
        <v>0.16352466375731009</v>
      </c>
      <c r="F159">
        <v>0.16275263805810589</v>
      </c>
      <c r="G159">
        <v>0.15777287973131371</v>
      </c>
      <c r="H159">
        <v>0.1536773791967459</v>
      </c>
      <c r="I159">
        <v>0.1496318657568956</v>
      </c>
      <c r="J159">
        <v>0.14735738694930961</v>
      </c>
      <c r="K159">
        <v>0.14542133621157369</v>
      </c>
      <c r="L159">
        <v>0.14380074547365229</v>
      </c>
      <c r="M159">
        <v>0.1424650110100967</v>
      </c>
      <c r="N159">
        <v>0.14138354940948081</v>
      </c>
      <c r="O159">
        <v>0.1405293149958409</v>
      </c>
      <c r="P159">
        <v>0.13987968225940359</v>
      </c>
      <c r="Q159">
        <v>0.13941622549906191</v>
      </c>
      <c r="R159">
        <v>0.1391240846809807</v>
      </c>
      <c r="S159">
        <v>0.13899123065616351</v>
      </c>
      <c r="T159">
        <v>0.13900776914425181</v>
      </c>
      <c r="U159">
        <v>0.13916533996572039</v>
      </c>
      <c r="V159">
        <v>0.13945662789880389</v>
      </c>
    </row>
    <row r="160" spans="1:22" x14ac:dyDescent="0.2">
      <c r="A160" s="16"/>
      <c r="B160" s="2" t="s">
        <v>12</v>
      </c>
      <c r="C160">
        <v>9.0000000000000011E-2</v>
      </c>
      <c r="D160">
        <v>9.4942594011644885E-2</v>
      </c>
      <c r="E160">
        <v>9.4849304839840443E-2</v>
      </c>
      <c r="F160">
        <v>9.4500277691267343E-2</v>
      </c>
      <c r="G160">
        <v>9.2897281843338009E-2</v>
      </c>
      <c r="H160">
        <v>9.1696219528740061E-2</v>
      </c>
      <c r="I160">
        <v>9.0497755378502076E-2</v>
      </c>
      <c r="J160">
        <v>8.9863038574936979E-2</v>
      </c>
      <c r="K160">
        <v>8.9322763619770526E-2</v>
      </c>
      <c r="L160">
        <v>8.887052103583E-2</v>
      </c>
      <c r="M160">
        <v>8.8497770537433587E-2</v>
      </c>
      <c r="N160">
        <v>8.8195977507737319E-2</v>
      </c>
      <c r="O160">
        <v>8.7957594571518069E-2</v>
      </c>
      <c r="P160">
        <v>8.7776307846582427E-2</v>
      </c>
      <c r="Q160">
        <v>8.7646975450723821E-2</v>
      </c>
      <c r="R160">
        <v>8.7565450538016384E-2</v>
      </c>
      <c r="S160">
        <v>8.7528376250187695E-2</v>
      </c>
      <c r="T160">
        <v>8.7532991486109088E-2</v>
      </c>
      <c r="U160">
        <v>8.7576963251334641E-2</v>
      </c>
      <c r="V160">
        <v>8.7658250157674297E-2</v>
      </c>
    </row>
    <row r="161" spans="1:22" x14ac:dyDescent="0.2">
      <c r="A161" s="16"/>
      <c r="B161" s="2" t="s">
        <v>13</v>
      </c>
      <c r="C161">
        <v>0.14399999999999999</v>
      </c>
      <c r="D161">
        <v>0.14123424775181229</v>
      </c>
      <c r="E161">
        <v>0.14113052497987441</v>
      </c>
      <c r="F161">
        <v>0.14049643359065861</v>
      </c>
      <c r="G161">
        <v>0.13661779346349559</v>
      </c>
      <c r="H161">
        <v>0.13346613147891789</v>
      </c>
      <c r="I161">
        <v>0.13034900367698471</v>
      </c>
      <c r="J161">
        <v>0.12860922987070991</v>
      </c>
      <c r="K161">
        <v>0.1271283234098988</v>
      </c>
      <c r="L161">
        <v>0.12588871576566679</v>
      </c>
      <c r="M161">
        <v>0.12486699781248919</v>
      </c>
      <c r="N161">
        <v>0.1240397759632602</v>
      </c>
      <c r="O161">
        <v>0.1233863626835618</v>
      </c>
      <c r="P161">
        <v>0.1228894514726141</v>
      </c>
      <c r="Q161">
        <v>0.1225349483093864</v>
      </c>
      <c r="R161">
        <v>0.1223114865908837</v>
      </c>
      <c r="S161">
        <v>0.1222098650889975</v>
      </c>
      <c r="T161">
        <v>0.12222251556007491</v>
      </c>
      <c r="U161">
        <v>0.1223430432110295</v>
      </c>
      <c r="V161">
        <v>0.12256585254843549</v>
      </c>
    </row>
    <row r="162" spans="1:22" x14ac:dyDescent="0.2">
      <c r="A162" s="16"/>
      <c r="B162" s="2" t="s">
        <v>14</v>
      </c>
      <c r="C162">
        <v>9.0000000000000011E-2</v>
      </c>
      <c r="D162">
        <v>9.1209396129373316E-2</v>
      </c>
      <c r="E162">
        <v>9.1116948376934473E-2</v>
      </c>
      <c r="F162">
        <v>9.0790910280026102E-2</v>
      </c>
      <c r="G162">
        <v>8.937143413203498E-2</v>
      </c>
      <c r="H162">
        <v>8.8327678242435398E-2</v>
      </c>
      <c r="I162">
        <v>8.7283945031850246E-2</v>
      </c>
      <c r="J162">
        <v>8.6738345728503669E-2</v>
      </c>
      <c r="K162">
        <v>8.6273928152824697E-2</v>
      </c>
      <c r="L162">
        <v>8.5885182751165731E-2</v>
      </c>
      <c r="M162">
        <v>8.5564768337832317E-2</v>
      </c>
      <c r="N162">
        <v>8.5305348600033859E-2</v>
      </c>
      <c r="O162">
        <v>8.5100435852804857E-2</v>
      </c>
      <c r="P162">
        <v>8.4944602715450845E-2</v>
      </c>
      <c r="Q162">
        <v>8.4833429252444581E-2</v>
      </c>
      <c r="R162">
        <v>8.4763350856333547E-2</v>
      </c>
      <c r="S162">
        <v>8.4731481988993343E-2</v>
      </c>
      <c r="T162">
        <v>8.4735449222079581E-2</v>
      </c>
      <c r="U162">
        <v>8.47732471255528E-2</v>
      </c>
      <c r="V162">
        <v>8.4843120932612898E-2</v>
      </c>
    </row>
    <row r="163" spans="1:22" x14ac:dyDescent="0.2">
      <c r="A163" s="16"/>
      <c r="B163" s="2" t="s">
        <v>28</v>
      </c>
      <c r="C163">
        <v>8.817896669207384E-2</v>
      </c>
      <c r="D163">
        <v>9.2238792738993353E-2</v>
      </c>
      <c r="E163">
        <v>9.1058214663989653E-2</v>
      </c>
      <c r="F163">
        <v>8.9361503489272159E-2</v>
      </c>
      <c r="G163">
        <v>8.6274656482719564E-2</v>
      </c>
      <c r="H163">
        <v>8.423132887358474E-2</v>
      </c>
      <c r="I163">
        <v>8.227539691201706E-2</v>
      </c>
      <c r="J163">
        <v>8.1007600915943806E-2</v>
      </c>
      <c r="K163">
        <v>7.9851252188531702E-2</v>
      </c>
      <c r="L163">
        <v>7.8795686691827682E-2</v>
      </c>
      <c r="M163">
        <v>7.7829765353898961E-2</v>
      </c>
      <c r="N163">
        <v>7.6942863564166936E-2</v>
      </c>
      <c r="O163">
        <v>7.6125540884847742E-2</v>
      </c>
      <c r="P163">
        <v>7.536967922323845E-2</v>
      </c>
      <c r="Q163">
        <v>7.4668375684581012E-2</v>
      </c>
      <c r="R163">
        <v>7.4015745038965366E-2</v>
      </c>
      <c r="S163">
        <v>7.3406707854455577E-2</v>
      </c>
      <c r="T163">
        <v>7.2836798604959022E-2</v>
      </c>
      <c r="U163">
        <v>7.2302006661508031E-2</v>
      </c>
      <c r="V163">
        <v>7.1798652417722819E-2</v>
      </c>
    </row>
    <row r="164" spans="1:22" x14ac:dyDescent="0.2">
      <c r="A164" s="16" t="s">
        <v>16</v>
      </c>
      <c r="B164" s="2" t="s">
        <v>5</v>
      </c>
      <c r="C164">
        <v>3.5999999999999997E-2</v>
      </c>
      <c r="D164">
        <v>3.6675239662898082E-2</v>
      </c>
      <c r="E164">
        <v>2.891470954167975E-2</v>
      </c>
      <c r="F164">
        <v>3.7175343360257129E-2</v>
      </c>
      <c r="G164">
        <v>3.7799999999999973E-2</v>
      </c>
      <c r="H164">
        <v>3.7640130647128817E-2</v>
      </c>
      <c r="I164">
        <v>3.7504236799591577E-2</v>
      </c>
      <c r="J164">
        <v>3.7556635518590661E-2</v>
      </c>
      <c r="K164">
        <v>3.7595400594918477E-2</v>
      </c>
      <c r="L164">
        <v>3.7624737607576952E-2</v>
      </c>
      <c r="M164">
        <v>3.7647557556221213E-2</v>
      </c>
      <c r="N164">
        <v>3.7665726569075228E-2</v>
      </c>
      <c r="O164">
        <v>3.7680482961218183E-2</v>
      </c>
      <c r="P164">
        <v>3.7692674299015683E-2</v>
      </c>
      <c r="Q164">
        <v>3.7702896745954777E-2</v>
      </c>
      <c r="R164">
        <v>3.7711579813258178E-2</v>
      </c>
      <c r="S164">
        <v>3.771903956569022E-2</v>
      </c>
      <c r="T164">
        <v>3.7725512994827633E-2</v>
      </c>
      <c r="U164">
        <v>3.7731180804294662E-2</v>
      </c>
      <c r="V164">
        <v>3.773618286629158E-2</v>
      </c>
    </row>
    <row r="165" spans="1:22" x14ac:dyDescent="0.2">
      <c r="A165" s="16"/>
      <c r="B165" s="2" t="s">
        <v>6</v>
      </c>
      <c r="C165">
        <v>3.5999999999999997E-2</v>
      </c>
      <c r="D165">
        <v>5.1851581378569378E-2</v>
      </c>
      <c r="E165">
        <v>3.7028096877365822E-2</v>
      </c>
      <c r="F165">
        <v>5.2806835631951848E-2</v>
      </c>
      <c r="G165">
        <v>5.3999999999999958E-2</v>
      </c>
      <c r="H165">
        <v>5.3694631573167423E-2</v>
      </c>
      <c r="I165">
        <v>5.3435059055399657E-2</v>
      </c>
      <c r="J165">
        <v>5.3535146496184433E-2</v>
      </c>
      <c r="K165">
        <v>5.3609192147597108E-2</v>
      </c>
      <c r="L165">
        <v>5.3665229138068343E-2</v>
      </c>
      <c r="M165">
        <v>5.3708817804018052E-2</v>
      </c>
      <c r="N165">
        <v>5.3743522660031379E-2</v>
      </c>
      <c r="O165">
        <v>5.3771709027045991E-2</v>
      </c>
      <c r="P165">
        <v>5.3794995852052448E-2</v>
      </c>
      <c r="Q165">
        <v>5.3814521874295682E-2</v>
      </c>
      <c r="R165">
        <v>5.3831107508470699E-2</v>
      </c>
      <c r="S165">
        <v>5.3845356473790337E-2</v>
      </c>
      <c r="T165">
        <v>5.3857721450794357E-2</v>
      </c>
      <c r="U165">
        <v>5.3868547603708933E-2</v>
      </c>
      <c r="V165">
        <v>5.3878102104152482E-2</v>
      </c>
    </row>
    <row r="166" spans="1:22" x14ac:dyDescent="0.2">
      <c r="A166" s="16"/>
      <c r="B166" s="2" t="s">
        <v>7</v>
      </c>
      <c r="C166">
        <v>9.0000000000000011E-2</v>
      </c>
      <c r="D166">
        <v>0.1010557709623538</v>
      </c>
      <c r="E166">
        <v>0.1002101097667714</v>
      </c>
      <c r="F166">
        <v>0.06</v>
      </c>
      <c r="G166">
        <v>6.8585365696750181E-2</v>
      </c>
      <c r="H166">
        <v>5.9886671370340483E-2</v>
      </c>
      <c r="I166">
        <v>5.980453296083435E-2</v>
      </c>
      <c r="J166">
        <v>5.9797324832502323E-2</v>
      </c>
      <c r="K166">
        <v>5.9789911830704513E-2</v>
      </c>
      <c r="L166">
        <v>5.9782578757154828E-2</v>
      </c>
      <c r="M166">
        <v>5.9775315070191362E-2</v>
      </c>
      <c r="N166">
        <v>5.9768095105643418E-2</v>
      </c>
      <c r="O166">
        <v>5.9760889517251232E-2</v>
      </c>
      <c r="P166">
        <v>5.9753669779747262E-2</v>
      </c>
      <c r="Q166">
        <v>5.9746409798609477E-2</v>
      </c>
      <c r="R166">
        <v>5.9739086324190581E-2</v>
      </c>
      <c r="S166">
        <v>5.9731678883570352E-2</v>
      </c>
      <c r="T166">
        <v>5.9724169531973667E-2</v>
      </c>
      <c r="U166">
        <v>5.9716542552215132E-2</v>
      </c>
      <c r="V166">
        <v>5.9708784156552799E-2</v>
      </c>
    </row>
    <row r="167" spans="1:22" x14ac:dyDescent="0.2">
      <c r="A167" s="16"/>
      <c r="B167" s="2" t="s">
        <v>8</v>
      </c>
      <c r="C167">
        <v>7.2000000000000008E-2</v>
      </c>
      <c r="D167">
        <v>8.2419533631319486E-2</v>
      </c>
      <c r="E167">
        <v>8.1957739121786402E-2</v>
      </c>
      <c r="F167">
        <v>0.06</v>
      </c>
      <c r="G167">
        <v>6.4562431291542433E-2</v>
      </c>
      <c r="H167">
        <v>5.9886671370340483E-2</v>
      </c>
      <c r="I167">
        <v>5.980453296083435E-2</v>
      </c>
      <c r="J167">
        <v>5.9797324832502323E-2</v>
      </c>
      <c r="K167">
        <v>5.9789911830704513E-2</v>
      </c>
      <c r="L167">
        <v>5.9782578757154828E-2</v>
      </c>
      <c r="M167">
        <v>5.9775315070191362E-2</v>
      </c>
      <c r="N167">
        <v>5.9768095105643432E-2</v>
      </c>
      <c r="O167">
        <v>5.9760889517251232E-2</v>
      </c>
      <c r="P167">
        <v>5.9753669779747248E-2</v>
      </c>
      <c r="Q167">
        <v>5.9746409798609477E-2</v>
      </c>
      <c r="R167">
        <v>5.9739086324190588E-2</v>
      </c>
      <c r="S167">
        <v>5.9731678883570352E-2</v>
      </c>
      <c r="T167">
        <v>5.972416953197366E-2</v>
      </c>
      <c r="U167">
        <v>5.9716542552215118E-2</v>
      </c>
      <c r="V167">
        <v>5.9708784156552813E-2</v>
      </c>
    </row>
    <row r="168" spans="1:22" x14ac:dyDescent="0.2">
      <c r="A168" s="16"/>
      <c r="B168" s="2" t="s">
        <v>9</v>
      </c>
      <c r="C168">
        <v>0.14399999999999999</v>
      </c>
      <c r="D168">
        <v>0.18050499326834221</v>
      </c>
      <c r="E168">
        <v>0.17802284777960189</v>
      </c>
      <c r="F168">
        <v>5.999999999999997E-2</v>
      </c>
      <c r="G168">
        <v>8.5735770266320024E-2</v>
      </c>
      <c r="H168">
        <v>5.9886671370340483E-2</v>
      </c>
      <c r="I168">
        <v>5.980453296083435E-2</v>
      </c>
      <c r="J168">
        <v>5.9797324832502302E-2</v>
      </c>
      <c r="K168">
        <v>5.9789911830704513E-2</v>
      </c>
      <c r="L168">
        <v>5.9782578757154842E-2</v>
      </c>
      <c r="M168">
        <v>5.9775315070191348E-2</v>
      </c>
      <c r="N168">
        <v>5.9768095105643397E-2</v>
      </c>
      <c r="O168">
        <v>5.9760889517251232E-2</v>
      </c>
      <c r="P168">
        <v>5.9753669779747283E-2</v>
      </c>
      <c r="Q168">
        <v>5.9746409798609477E-2</v>
      </c>
      <c r="R168">
        <v>5.9739086324190588E-2</v>
      </c>
      <c r="S168">
        <v>5.9731678883570338E-2</v>
      </c>
      <c r="T168">
        <v>5.9724169531973681E-2</v>
      </c>
      <c r="U168">
        <v>5.9716542552215118E-2</v>
      </c>
      <c r="V168">
        <v>5.9708784156552792E-2</v>
      </c>
    </row>
    <row r="169" spans="1:22" x14ac:dyDescent="0.2">
      <c r="A169" s="16"/>
      <c r="B169" s="2" t="s">
        <v>10</v>
      </c>
      <c r="C169">
        <v>0.108</v>
      </c>
      <c r="D169">
        <v>0.1216537174861286</v>
      </c>
      <c r="E169">
        <v>0.1203837825849126</v>
      </c>
      <c r="F169">
        <v>5.9999999999999977E-2</v>
      </c>
      <c r="G169">
        <v>7.3031766881453478E-2</v>
      </c>
      <c r="H169">
        <v>5.9886671370340483E-2</v>
      </c>
      <c r="I169">
        <v>5.980453296083435E-2</v>
      </c>
      <c r="J169">
        <v>5.9797324832502323E-2</v>
      </c>
      <c r="K169">
        <v>5.9789911830704513E-2</v>
      </c>
      <c r="L169">
        <v>5.9782578757154828E-2</v>
      </c>
      <c r="M169">
        <v>5.9775315070191348E-2</v>
      </c>
      <c r="N169">
        <v>5.9768095105643432E-2</v>
      </c>
      <c r="O169">
        <v>5.9760889517251232E-2</v>
      </c>
      <c r="P169">
        <v>5.9753669779747248E-2</v>
      </c>
      <c r="Q169">
        <v>5.9746409798609477E-2</v>
      </c>
      <c r="R169">
        <v>5.9739086324190567E-2</v>
      </c>
      <c r="S169">
        <v>5.9731678883570338E-2</v>
      </c>
      <c r="T169">
        <v>5.9724169531973667E-2</v>
      </c>
      <c r="U169">
        <v>5.9716542552215132E-2</v>
      </c>
      <c r="V169">
        <v>5.9708784156552799E-2</v>
      </c>
    </row>
    <row r="170" spans="1:22" x14ac:dyDescent="0.2">
      <c r="A170" s="16"/>
      <c r="B170" s="2" t="s">
        <v>11</v>
      </c>
      <c r="C170">
        <v>0.16200000000000001</v>
      </c>
      <c r="D170">
        <v>0.19227524842478491</v>
      </c>
      <c r="E170">
        <v>0.18955066081853969</v>
      </c>
      <c r="F170">
        <v>5.999999999999997E-2</v>
      </c>
      <c r="G170">
        <v>8.8276570943293345E-2</v>
      </c>
      <c r="H170">
        <v>5.9886671370340511E-2</v>
      </c>
      <c r="I170">
        <v>5.980453296083435E-2</v>
      </c>
      <c r="J170">
        <v>5.9797324832502302E-2</v>
      </c>
      <c r="K170">
        <v>5.9789911830704513E-2</v>
      </c>
      <c r="L170">
        <v>5.9782578757154842E-2</v>
      </c>
      <c r="M170">
        <v>5.9775315070191348E-2</v>
      </c>
      <c r="N170">
        <v>5.9768095105643432E-2</v>
      </c>
      <c r="O170">
        <v>5.9760889517251232E-2</v>
      </c>
      <c r="P170">
        <v>5.9753669779747248E-2</v>
      </c>
      <c r="Q170">
        <v>5.9746409798609477E-2</v>
      </c>
      <c r="R170">
        <v>5.973908632419056E-2</v>
      </c>
      <c r="S170">
        <v>5.9731678883570373E-2</v>
      </c>
      <c r="T170">
        <v>5.9724169531973681E-2</v>
      </c>
      <c r="U170">
        <v>5.9716542552215118E-2</v>
      </c>
      <c r="V170">
        <v>5.9708784156552792E-2</v>
      </c>
    </row>
    <row r="171" spans="1:22" x14ac:dyDescent="0.2">
      <c r="A171" s="16"/>
      <c r="B171" s="2" t="s">
        <v>12</v>
      </c>
      <c r="C171">
        <v>9.0000000000000011E-2</v>
      </c>
      <c r="D171">
        <v>0.1020366255587241</v>
      </c>
      <c r="E171">
        <v>0.1011707608533495</v>
      </c>
      <c r="F171">
        <v>0.06</v>
      </c>
      <c r="G171">
        <v>6.8797099086497948E-2</v>
      </c>
      <c r="H171">
        <v>5.9886671370340483E-2</v>
      </c>
      <c r="I171">
        <v>5.980453296083435E-2</v>
      </c>
      <c r="J171">
        <v>5.9797324832502323E-2</v>
      </c>
      <c r="K171">
        <v>5.9789911830704513E-2</v>
      </c>
      <c r="L171">
        <v>5.9782578757154828E-2</v>
      </c>
      <c r="M171">
        <v>5.9775315070191362E-2</v>
      </c>
      <c r="N171">
        <v>5.9768095105643432E-2</v>
      </c>
      <c r="O171">
        <v>5.9760889517251232E-2</v>
      </c>
      <c r="P171">
        <v>5.9753669779747241E-2</v>
      </c>
      <c r="Q171">
        <v>5.9746409798609471E-2</v>
      </c>
      <c r="R171">
        <v>5.9739086324190581E-2</v>
      </c>
      <c r="S171">
        <v>5.9731678883570352E-2</v>
      </c>
      <c r="T171">
        <v>5.9724169531973667E-2</v>
      </c>
      <c r="U171">
        <v>5.9716542552215132E-2</v>
      </c>
      <c r="V171">
        <v>5.9708784156552799E-2</v>
      </c>
    </row>
    <row r="172" spans="1:22" x14ac:dyDescent="0.2">
      <c r="A172" s="16"/>
      <c r="B172" s="2" t="s">
        <v>13</v>
      </c>
      <c r="C172">
        <v>0.14399999999999999</v>
      </c>
      <c r="D172">
        <v>0.16284961053367819</v>
      </c>
      <c r="E172">
        <v>0.16073112822119509</v>
      </c>
      <c r="F172">
        <v>0.06</v>
      </c>
      <c r="G172">
        <v>8.1924569250860085E-2</v>
      </c>
      <c r="H172">
        <v>5.9886671370340497E-2</v>
      </c>
      <c r="I172">
        <v>5.9804532960834343E-2</v>
      </c>
      <c r="J172">
        <v>5.9797324832502302E-2</v>
      </c>
      <c r="K172">
        <v>5.9789911830704513E-2</v>
      </c>
      <c r="L172">
        <v>5.9782578757154842E-2</v>
      </c>
      <c r="M172">
        <v>5.9775315070191348E-2</v>
      </c>
      <c r="N172">
        <v>5.9768095105643418E-2</v>
      </c>
      <c r="O172">
        <v>5.9760889517251232E-2</v>
      </c>
      <c r="P172">
        <v>5.9753669779747248E-2</v>
      </c>
      <c r="Q172">
        <v>5.9746409798609477E-2</v>
      </c>
      <c r="R172">
        <v>5.9739086324190567E-2</v>
      </c>
      <c r="S172">
        <v>5.9731678883570338E-2</v>
      </c>
      <c r="T172">
        <v>5.9724169531973667E-2</v>
      </c>
      <c r="U172">
        <v>5.9716542552215132E-2</v>
      </c>
      <c r="V172">
        <v>5.9708784156552799E-2</v>
      </c>
    </row>
    <row r="173" spans="1:22" x14ac:dyDescent="0.2">
      <c r="A173" s="16"/>
      <c r="B173" s="2" t="s">
        <v>14</v>
      </c>
      <c r="C173">
        <v>9.0000000000000011E-2</v>
      </c>
      <c r="D173">
        <v>9.7132352576872916E-2</v>
      </c>
      <c r="E173">
        <v>9.6367505420458729E-2</v>
      </c>
      <c r="F173">
        <v>0.06</v>
      </c>
      <c r="G173">
        <v>6.7738432137759069E-2</v>
      </c>
      <c r="H173">
        <v>5.988667137034049E-2</v>
      </c>
      <c r="I173">
        <v>5.9804532960834343E-2</v>
      </c>
      <c r="J173">
        <v>5.9797324832502323E-2</v>
      </c>
      <c r="K173">
        <v>5.9789911830704513E-2</v>
      </c>
      <c r="L173">
        <v>5.9782578757154828E-2</v>
      </c>
      <c r="M173">
        <v>5.9775315070191362E-2</v>
      </c>
      <c r="N173">
        <v>5.9768095105643432E-2</v>
      </c>
      <c r="O173">
        <v>5.9760889517251232E-2</v>
      </c>
      <c r="P173">
        <v>5.9753669779747248E-2</v>
      </c>
      <c r="Q173">
        <v>5.9746409798609477E-2</v>
      </c>
      <c r="R173">
        <v>5.9739086324190588E-2</v>
      </c>
      <c r="S173">
        <v>5.9731678883570352E-2</v>
      </c>
      <c r="T173">
        <v>5.9724169531973667E-2</v>
      </c>
      <c r="U173">
        <v>5.9716542552215132E-2</v>
      </c>
      <c r="V173">
        <v>5.9708784156552813E-2</v>
      </c>
    </row>
    <row r="174" spans="1:22" x14ac:dyDescent="0.2">
      <c r="A174" s="16"/>
      <c r="B174" s="2" t="s">
        <v>28</v>
      </c>
      <c r="C174">
        <v>8.817896669207384E-2</v>
      </c>
      <c r="D174">
        <v>0.10155556669142141</v>
      </c>
      <c r="E174">
        <v>9.5812009832289588E-2</v>
      </c>
      <c r="F174">
        <v>5.4864166181337312E-2</v>
      </c>
      <c r="G174">
        <v>6.4293737754024791E-2</v>
      </c>
      <c r="H174">
        <v>5.4669924175766972E-2</v>
      </c>
      <c r="I174">
        <v>5.4375253508310052E-2</v>
      </c>
      <c r="J174">
        <v>5.4233189704933307E-2</v>
      </c>
      <c r="K174">
        <v>5.4087795409026869E-2</v>
      </c>
      <c r="L174">
        <v>5.3940928818218242E-2</v>
      </c>
      <c r="M174">
        <v>5.3793770377359287E-2</v>
      </c>
      <c r="N174">
        <v>5.3647036101103683E-2</v>
      </c>
      <c r="O174">
        <v>5.3501163521452913E-2</v>
      </c>
      <c r="P174">
        <v>5.3356417452786312E-2</v>
      </c>
      <c r="Q174">
        <v>5.3212952063553719E-2</v>
      </c>
      <c r="R174">
        <v>5.3070848529708357E-2</v>
      </c>
      <c r="S174">
        <v>5.2930138583366107E-2</v>
      </c>
      <c r="T174">
        <v>5.2790819641460707E-2</v>
      </c>
      <c r="U174">
        <v>5.2652864752192087E-2</v>
      </c>
      <c r="V174">
        <v>5.2516229262488681E-2</v>
      </c>
    </row>
    <row r="176" spans="1:22" x14ac:dyDescent="0.2">
      <c r="A176" s="1" t="s">
        <v>34</v>
      </c>
    </row>
    <row r="177" spans="1:22" x14ac:dyDescent="0.2">
      <c r="A177" s="2" t="s">
        <v>2</v>
      </c>
      <c r="B177" s="2" t="s">
        <v>1</v>
      </c>
      <c r="C177" s="2">
        <v>2016</v>
      </c>
      <c r="D177" s="2">
        <v>2017</v>
      </c>
      <c r="E177" s="2">
        <v>2018</v>
      </c>
      <c r="F177" s="2">
        <v>2019</v>
      </c>
      <c r="G177" s="2">
        <v>2020</v>
      </c>
      <c r="H177" s="2">
        <v>2021</v>
      </c>
      <c r="I177" s="2">
        <v>2022</v>
      </c>
      <c r="J177" s="2">
        <v>2023</v>
      </c>
      <c r="K177" s="2">
        <v>2024</v>
      </c>
      <c r="L177" s="2">
        <v>2025</v>
      </c>
      <c r="M177" s="2">
        <v>2026</v>
      </c>
      <c r="N177" s="2">
        <v>2027</v>
      </c>
      <c r="O177" s="2">
        <v>2028</v>
      </c>
      <c r="P177" s="2">
        <v>2029</v>
      </c>
      <c r="Q177" s="2">
        <v>2030</v>
      </c>
      <c r="R177" s="2">
        <v>2031</v>
      </c>
      <c r="S177" s="2">
        <v>2032</v>
      </c>
      <c r="T177" s="2">
        <v>2033</v>
      </c>
      <c r="U177" s="2">
        <v>2034</v>
      </c>
      <c r="V177" s="2">
        <v>2035</v>
      </c>
    </row>
    <row r="178" spans="1:22" x14ac:dyDescent="0.2">
      <c r="A178" s="16" t="s">
        <v>15</v>
      </c>
      <c r="B178" s="2" t="s">
        <v>5</v>
      </c>
      <c r="C178">
        <v>0.25</v>
      </c>
      <c r="D178">
        <v>0.2475</v>
      </c>
      <c r="E178">
        <v>0.2475</v>
      </c>
      <c r="F178">
        <v>0.2475</v>
      </c>
      <c r="G178">
        <v>0.2475</v>
      </c>
      <c r="H178">
        <v>0.2475</v>
      </c>
      <c r="I178">
        <v>0.2475</v>
      </c>
      <c r="J178">
        <v>0.2475</v>
      </c>
      <c r="K178">
        <v>0.2475</v>
      </c>
      <c r="L178">
        <v>0.2475</v>
      </c>
      <c r="M178">
        <v>0.2475</v>
      </c>
      <c r="N178">
        <v>0.2475</v>
      </c>
      <c r="O178">
        <v>0.2475</v>
      </c>
      <c r="P178">
        <v>0.2475</v>
      </c>
      <c r="Q178">
        <v>0.2475</v>
      </c>
      <c r="R178">
        <v>0.2475</v>
      </c>
      <c r="S178">
        <v>0.2475</v>
      </c>
      <c r="T178">
        <v>0.2475</v>
      </c>
      <c r="U178">
        <v>0.2475</v>
      </c>
      <c r="V178">
        <v>0.2475</v>
      </c>
    </row>
    <row r="179" spans="1:22" x14ac:dyDescent="0.2">
      <c r="A179" s="16"/>
      <c r="B179" s="2" t="s">
        <v>6</v>
      </c>
      <c r="C179">
        <v>0.25</v>
      </c>
      <c r="D179">
        <v>0.25514999999999999</v>
      </c>
      <c r="E179">
        <v>0.25514999999999999</v>
      </c>
      <c r="F179">
        <v>0.25514999999999999</v>
      </c>
      <c r="G179">
        <v>0.25514999999999999</v>
      </c>
      <c r="H179">
        <v>0.25514999999999999</v>
      </c>
      <c r="I179">
        <v>0.25514999999999999</v>
      </c>
      <c r="J179">
        <v>0.25514999999999999</v>
      </c>
      <c r="K179">
        <v>0.25514999999999999</v>
      </c>
      <c r="L179">
        <v>0.25514999999999999</v>
      </c>
      <c r="M179">
        <v>0.25514999999999999</v>
      </c>
      <c r="N179">
        <v>0.25514999999999999</v>
      </c>
      <c r="O179">
        <v>0.25514999999999999</v>
      </c>
      <c r="P179">
        <v>0.25514999999999999</v>
      </c>
      <c r="Q179">
        <v>0.25514999999999999</v>
      </c>
      <c r="R179">
        <v>0.25514999999999999</v>
      </c>
      <c r="S179">
        <v>0.25514999999999999</v>
      </c>
      <c r="T179">
        <v>0.25514999999999999</v>
      </c>
      <c r="U179">
        <v>0.25514999999999999</v>
      </c>
      <c r="V179">
        <v>0.25514999999999999</v>
      </c>
    </row>
    <row r="180" spans="1:22" x14ac:dyDescent="0.2">
      <c r="A180" s="16"/>
      <c r="B180" s="2" t="s">
        <v>7</v>
      </c>
      <c r="C180">
        <v>0.25</v>
      </c>
      <c r="D180">
        <v>0.14069442265336851</v>
      </c>
      <c r="E180">
        <v>0.13866637537301721</v>
      </c>
      <c r="F180">
        <v>0.13880019664046861</v>
      </c>
      <c r="G180">
        <v>0.13276861866821921</v>
      </c>
      <c r="H180">
        <v>0.12963946030972751</v>
      </c>
      <c r="I180">
        <v>0.1283976271658859</v>
      </c>
      <c r="J180">
        <v>0.12813359056199369</v>
      </c>
      <c r="K180">
        <v>0.12796749049748049</v>
      </c>
      <c r="L180">
        <v>0.12784991401495949</v>
      </c>
      <c r="M180">
        <v>0.1277699507038251</v>
      </c>
      <c r="N180">
        <v>0.12772648877289361</v>
      </c>
      <c r="O180">
        <v>0.12772103915056149</v>
      </c>
      <c r="P180">
        <v>0.1277553300693455</v>
      </c>
      <c r="Q180">
        <v>0.12783061230140161</v>
      </c>
      <c r="R180">
        <v>0.12794750955704909</v>
      </c>
      <c r="S180">
        <v>0.12810603391902931</v>
      </c>
      <c r="T180">
        <v>0.1283056472512388</v>
      </c>
      <c r="U180">
        <v>0.12854533278514349</v>
      </c>
      <c r="V180">
        <v>0.12882366690632821</v>
      </c>
    </row>
    <row r="181" spans="1:22" x14ac:dyDescent="0.2">
      <c r="A181" s="16"/>
      <c r="B181" s="2" t="s">
        <v>8</v>
      </c>
      <c r="C181">
        <v>0.25</v>
      </c>
      <c r="D181">
        <v>0.14069442265336851</v>
      </c>
      <c r="E181">
        <v>0.13866637537301721</v>
      </c>
      <c r="F181">
        <v>0.13880019664046861</v>
      </c>
      <c r="G181">
        <v>0.13276861866821921</v>
      </c>
      <c r="H181">
        <v>0.12963946030972759</v>
      </c>
      <c r="I181">
        <v>0.1283976271658859</v>
      </c>
      <c r="J181">
        <v>0.12813359056199369</v>
      </c>
      <c r="K181">
        <v>0.12796749049748049</v>
      </c>
      <c r="L181">
        <v>0.12784991401495949</v>
      </c>
      <c r="M181">
        <v>0.1277699507038251</v>
      </c>
      <c r="N181">
        <v>0.1277264887728935</v>
      </c>
      <c r="O181">
        <v>0.12772103915056171</v>
      </c>
      <c r="P181">
        <v>0.1277553300693455</v>
      </c>
      <c r="Q181">
        <v>0.1278306123014015</v>
      </c>
      <c r="R181">
        <v>0.12794750955704931</v>
      </c>
      <c r="S181">
        <v>0.12810603391902939</v>
      </c>
      <c r="T181">
        <v>0.1283056472512388</v>
      </c>
      <c r="U181">
        <v>0.12854533278514349</v>
      </c>
      <c r="V181">
        <v>0.12882366690632829</v>
      </c>
    </row>
    <row r="182" spans="1:22" x14ac:dyDescent="0.2">
      <c r="A182" s="16"/>
      <c r="B182" s="2" t="s">
        <v>9</v>
      </c>
      <c r="C182">
        <v>0.25</v>
      </c>
      <c r="D182">
        <v>0.14069442265336851</v>
      </c>
      <c r="E182">
        <v>0.13866637537301721</v>
      </c>
      <c r="F182">
        <v>0.13880019664046861</v>
      </c>
      <c r="G182">
        <v>0.13276861866821921</v>
      </c>
      <c r="H182">
        <v>0.12963946030972751</v>
      </c>
      <c r="I182">
        <v>0.12839762716588601</v>
      </c>
      <c r="J182">
        <v>0.12813359056199369</v>
      </c>
      <c r="K182">
        <v>0.12796749049748049</v>
      </c>
      <c r="L182">
        <v>0.12784991401495949</v>
      </c>
      <c r="M182">
        <v>0.1277699507038251</v>
      </c>
      <c r="N182">
        <v>0.12772648877289361</v>
      </c>
      <c r="O182">
        <v>0.12772103915056149</v>
      </c>
      <c r="P182">
        <v>0.12775533006934561</v>
      </c>
      <c r="Q182">
        <v>0.12783061230140161</v>
      </c>
      <c r="R182">
        <v>0.12794750955704931</v>
      </c>
      <c r="S182">
        <v>0.12810603391902931</v>
      </c>
      <c r="T182">
        <v>0.1283056472512388</v>
      </c>
      <c r="U182">
        <v>0.12854533278514349</v>
      </c>
      <c r="V182">
        <v>0.12882366690632821</v>
      </c>
    </row>
    <row r="183" spans="1:22" x14ac:dyDescent="0.2">
      <c r="A183" s="16"/>
      <c r="B183" s="2" t="s">
        <v>10</v>
      </c>
      <c r="C183">
        <v>0.25</v>
      </c>
      <c r="D183">
        <v>0.14069442265336859</v>
      </c>
      <c r="E183">
        <v>0.13866637537301721</v>
      </c>
      <c r="F183">
        <v>0.1388001966404685</v>
      </c>
      <c r="G183">
        <v>0.13276861866821921</v>
      </c>
      <c r="H183">
        <v>0.12963946030972739</v>
      </c>
      <c r="I183">
        <v>0.12839762716588601</v>
      </c>
      <c r="J183">
        <v>0.12813359056199369</v>
      </c>
      <c r="K183">
        <v>0.12796749049748049</v>
      </c>
      <c r="L183">
        <v>0.12784991401495949</v>
      </c>
      <c r="M183">
        <v>0.1277699507038251</v>
      </c>
      <c r="N183">
        <v>0.12772648877289361</v>
      </c>
      <c r="O183">
        <v>0.12772103915056171</v>
      </c>
      <c r="P183">
        <v>0.1277553300693455</v>
      </c>
      <c r="Q183">
        <v>0.12783061230140161</v>
      </c>
      <c r="R183">
        <v>0.12794750955704909</v>
      </c>
      <c r="S183">
        <v>0.12810603391902939</v>
      </c>
      <c r="T183">
        <v>0.1283056472512388</v>
      </c>
      <c r="U183">
        <v>0.12854533278514349</v>
      </c>
      <c r="V183">
        <v>0.12882366690632821</v>
      </c>
    </row>
    <row r="184" spans="1:22" x14ac:dyDescent="0.2">
      <c r="A184" s="16"/>
      <c r="B184" s="2" t="s">
        <v>11</v>
      </c>
      <c r="C184">
        <v>0.25</v>
      </c>
      <c r="D184">
        <v>0.14069442265336851</v>
      </c>
      <c r="E184">
        <v>0.13866637537301721</v>
      </c>
      <c r="F184">
        <v>0.13880019664046861</v>
      </c>
      <c r="G184">
        <v>0.13276861866821921</v>
      </c>
      <c r="H184">
        <v>0.12963946030972759</v>
      </c>
      <c r="I184">
        <v>0.1283976271658859</v>
      </c>
      <c r="J184">
        <v>0.12813359056199369</v>
      </c>
      <c r="K184">
        <v>0.12796749049748049</v>
      </c>
      <c r="L184">
        <v>0.12784991401495949</v>
      </c>
      <c r="M184">
        <v>0.1277699507038251</v>
      </c>
      <c r="N184">
        <v>0.1277264887728935</v>
      </c>
      <c r="O184">
        <v>0.12772103915056171</v>
      </c>
      <c r="P184">
        <v>0.1277553300693455</v>
      </c>
      <c r="Q184">
        <v>0.1278306123014015</v>
      </c>
      <c r="R184">
        <v>0.12794750955704931</v>
      </c>
      <c r="S184">
        <v>0.12810603391902939</v>
      </c>
      <c r="T184">
        <v>0.1283056472512388</v>
      </c>
      <c r="U184">
        <v>0.12854533278514349</v>
      </c>
      <c r="V184">
        <v>0.12882366690632829</v>
      </c>
    </row>
    <row r="185" spans="1:22" x14ac:dyDescent="0.2">
      <c r="A185" s="16"/>
      <c r="B185" s="2" t="s">
        <v>12</v>
      </c>
      <c r="C185">
        <v>0.25</v>
      </c>
      <c r="D185">
        <v>0.14069442265336859</v>
      </c>
      <c r="E185">
        <v>0.13866637537301721</v>
      </c>
      <c r="F185">
        <v>0.13880019664046839</v>
      </c>
      <c r="G185">
        <v>0.13276861866821921</v>
      </c>
      <c r="H185">
        <v>0.12963946030972751</v>
      </c>
      <c r="I185">
        <v>0.12839762716588601</v>
      </c>
      <c r="J185">
        <v>0.12813359056199369</v>
      </c>
      <c r="K185">
        <v>0.12796749049748049</v>
      </c>
      <c r="L185">
        <v>0.12784991401495949</v>
      </c>
      <c r="M185">
        <v>0.1277699507038251</v>
      </c>
      <c r="N185">
        <v>0.12772648877289361</v>
      </c>
      <c r="O185">
        <v>0.12772103915056171</v>
      </c>
      <c r="P185">
        <v>0.12775533006934561</v>
      </c>
      <c r="Q185">
        <v>0.12783061230140161</v>
      </c>
      <c r="R185">
        <v>0.12794750955704909</v>
      </c>
      <c r="S185">
        <v>0.12810603391902939</v>
      </c>
      <c r="T185">
        <v>0.1283056472512388</v>
      </c>
      <c r="U185">
        <v>0.12854533278514349</v>
      </c>
      <c r="V185">
        <v>0.12882366690632821</v>
      </c>
    </row>
    <row r="186" spans="1:22" x14ac:dyDescent="0.2">
      <c r="A186" s="16"/>
      <c r="B186" s="2" t="s">
        <v>13</v>
      </c>
      <c r="C186">
        <v>0.25</v>
      </c>
      <c r="D186">
        <v>0.14069442265336859</v>
      </c>
      <c r="E186">
        <v>0.13866637537301729</v>
      </c>
      <c r="F186">
        <v>0.13880019664046869</v>
      </c>
      <c r="G186">
        <v>0.13276861866821921</v>
      </c>
      <c r="H186">
        <v>0.12963946030972759</v>
      </c>
      <c r="I186">
        <v>0.12839762716588601</v>
      </c>
      <c r="J186">
        <v>0.1281335905619938</v>
      </c>
      <c r="K186">
        <v>0.12796749049748041</v>
      </c>
      <c r="L186">
        <v>0.1278499140149594</v>
      </c>
      <c r="M186">
        <v>0.1277699507038251</v>
      </c>
      <c r="N186">
        <v>0.1277264887728935</v>
      </c>
      <c r="O186">
        <v>0.12772103915056171</v>
      </c>
      <c r="P186">
        <v>0.1277553300693455</v>
      </c>
      <c r="Q186">
        <v>0.12783061230140161</v>
      </c>
      <c r="R186">
        <v>0.12794750955704931</v>
      </c>
      <c r="S186">
        <v>0.12810603391902939</v>
      </c>
      <c r="T186">
        <v>0.12830564725123891</v>
      </c>
      <c r="U186">
        <v>0.12854533278514349</v>
      </c>
      <c r="V186">
        <v>0.12882366690632829</v>
      </c>
    </row>
    <row r="187" spans="1:22" x14ac:dyDescent="0.2">
      <c r="A187" s="16"/>
      <c r="B187" s="2" t="s">
        <v>14</v>
      </c>
      <c r="C187">
        <v>0.25</v>
      </c>
      <c r="D187">
        <v>0.14069442265336851</v>
      </c>
      <c r="E187">
        <v>0.13866637537301721</v>
      </c>
      <c r="F187">
        <v>0.1388001966404685</v>
      </c>
      <c r="G187">
        <v>0.13276861866821921</v>
      </c>
      <c r="H187">
        <v>0.12963946030972759</v>
      </c>
      <c r="I187">
        <v>0.12839762716588601</v>
      </c>
      <c r="J187">
        <v>0.12813359056199369</v>
      </c>
      <c r="K187">
        <v>0.12796749049748049</v>
      </c>
      <c r="L187">
        <v>0.1278499140149594</v>
      </c>
      <c r="M187">
        <v>0.1277699507038251</v>
      </c>
      <c r="N187">
        <v>0.12772648877289361</v>
      </c>
      <c r="O187">
        <v>0.12772103915056149</v>
      </c>
      <c r="P187">
        <v>0.1277553300693455</v>
      </c>
      <c r="Q187">
        <v>0.12783061230140161</v>
      </c>
      <c r="R187">
        <v>0.12794750955704909</v>
      </c>
      <c r="S187">
        <v>0.12810603391902931</v>
      </c>
      <c r="T187">
        <v>0.1283056472512388</v>
      </c>
      <c r="U187">
        <v>0.12854533278514349</v>
      </c>
      <c r="V187">
        <v>0.12882366690632829</v>
      </c>
    </row>
    <row r="188" spans="1:22" x14ac:dyDescent="0.2">
      <c r="A188" s="16"/>
      <c r="B188" s="2" t="s">
        <v>28</v>
      </c>
      <c r="C188">
        <v>0.25</v>
      </c>
      <c r="D188">
        <v>0.17559629968393309</v>
      </c>
      <c r="E188">
        <v>0.17567596296120491</v>
      </c>
      <c r="F188">
        <v>0.17720378887087301</v>
      </c>
      <c r="G188">
        <v>0.17471646358676679</v>
      </c>
      <c r="H188">
        <v>0.17419459757791891</v>
      </c>
      <c r="I188">
        <v>0.17490048435918021</v>
      </c>
      <c r="J188">
        <v>0.17621064278728671</v>
      </c>
      <c r="K188">
        <v>0.17756429439074919</v>
      </c>
      <c r="L188">
        <v>0.17892953994915309</v>
      </c>
      <c r="M188">
        <v>0.18029903381021711</v>
      </c>
      <c r="N188">
        <v>0.18167153169163011</v>
      </c>
      <c r="O188">
        <v>0.18304734735963399</v>
      </c>
      <c r="P188">
        <v>0.18442689164596421</v>
      </c>
      <c r="Q188">
        <v>0.1858102840888049</v>
      </c>
      <c r="R188">
        <v>0.18719729500976359</v>
      </c>
      <c r="S188">
        <v>0.18858738158587421</v>
      </c>
      <c r="T188">
        <v>0.18997974574036561</v>
      </c>
      <c r="U188">
        <v>0.19137339288918229</v>
      </c>
      <c r="V188">
        <v>0.19276718606933471</v>
      </c>
    </row>
    <row r="189" spans="1:22" x14ac:dyDescent="0.2">
      <c r="A189" s="16" t="s">
        <v>16</v>
      </c>
      <c r="B189" s="2" t="s">
        <v>5</v>
      </c>
      <c r="C189">
        <v>0.25</v>
      </c>
      <c r="D189">
        <v>0.2475</v>
      </c>
      <c r="E189">
        <v>0.2475</v>
      </c>
      <c r="F189">
        <v>0.2475</v>
      </c>
      <c r="G189">
        <v>0.2475</v>
      </c>
      <c r="H189">
        <v>0.2475</v>
      </c>
      <c r="I189">
        <v>0.2475</v>
      </c>
      <c r="J189">
        <v>0.2475</v>
      </c>
      <c r="K189">
        <v>0.2475</v>
      </c>
      <c r="L189">
        <v>0.2475</v>
      </c>
      <c r="M189">
        <v>0.2475</v>
      </c>
      <c r="N189">
        <v>0.2475</v>
      </c>
      <c r="O189">
        <v>0.2475</v>
      </c>
      <c r="P189">
        <v>0.2475</v>
      </c>
      <c r="Q189">
        <v>0.2475</v>
      </c>
      <c r="R189">
        <v>0.2475</v>
      </c>
      <c r="S189">
        <v>0.2475</v>
      </c>
      <c r="T189">
        <v>0.2475</v>
      </c>
      <c r="U189">
        <v>0.2475</v>
      </c>
      <c r="V189">
        <v>0.2475</v>
      </c>
    </row>
    <row r="190" spans="1:22" x14ac:dyDescent="0.2">
      <c r="A190" s="16"/>
      <c r="B190" s="2" t="s">
        <v>6</v>
      </c>
      <c r="C190">
        <v>0.25</v>
      </c>
      <c r="D190">
        <v>0.25514999999999999</v>
      </c>
      <c r="E190">
        <v>0.25514999999999999</v>
      </c>
      <c r="F190">
        <v>0.25514999999999999</v>
      </c>
      <c r="G190">
        <v>0.25514999999999999</v>
      </c>
      <c r="H190">
        <v>0.25514999999999999</v>
      </c>
      <c r="I190">
        <v>0.25514999999999999</v>
      </c>
      <c r="J190">
        <v>0.25514999999999999</v>
      </c>
      <c r="K190">
        <v>0.25514999999999999</v>
      </c>
      <c r="L190">
        <v>0.25514999999999999</v>
      </c>
      <c r="M190">
        <v>0.25514999999999999</v>
      </c>
      <c r="N190">
        <v>0.25514999999999999</v>
      </c>
      <c r="O190">
        <v>0.25514999999999999</v>
      </c>
      <c r="P190">
        <v>0.25514999999999999</v>
      </c>
      <c r="Q190">
        <v>0.25514999999999999</v>
      </c>
      <c r="R190">
        <v>0.25514999999999999</v>
      </c>
      <c r="S190">
        <v>0.25514999999999999</v>
      </c>
      <c r="T190">
        <v>0.25514999999999999</v>
      </c>
      <c r="U190">
        <v>0.25514999999999999</v>
      </c>
      <c r="V190">
        <v>0.25514999999999999</v>
      </c>
    </row>
    <row r="191" spans="1:22" x14ac:dyDescent="0.2">
      <c r="A191" s="16"/>
      <c r="B191" s="2" t="s">
        <v>7</v>
      </c>
      <c r="C191">
        <v>0.25</v>
      </c>
      <c r="D191">
        <v>0.14950772155087341</v>
      </c>
      <c r="E191">
        <v>0.84941999995033401</v>
      </c>
      <c r="F191">
        <v>0.84465059313169666</v>
      </c>
      <c r="G191">
        <v>0.14878372677593271</v>
      </c>
      <c r="H191">
        <v>4.9999999999999933E-2</v>
      </c>
      <c r="I191">
        <v>6.9266034463615012E-2</v>
      </c>
      <c r="J191">
        <v>6.9284941639832787E-2</v>
      </c>
      <c r="K191">
        <v>6.9267831523672552E-2</v>
      </c>
      <c r="L191">
        <v>6.925202193981983E-2</v>
      </c>
      <c r="M191">
        <v>6.9235773899460784E-2</v>
      </c>
      <c r="N191">
        <v>6.9218689755671026E-2</v>
      </c>
      <c r="O191">
        <v>6.9200683590866063E-2</v>
      </c>
      <c r="P191">
        <v>6.9181768024591639E-2</v>
      </c>
      <c r="Q191">
        <v>6.9161983394300242E-2</v>
      </c>
      <c r="R191">
        <v>6.9141372863996797E-2</v>
      </c>
      <c r="S191">
        <v>6.9119974402522155E-2</v>
      </c>
      <c r="T191">
        <v>6.9097818931600274E-2</v>
      </c>
      <c r="U191">
        <v>6.9074930610002694E-2</v>
      </c>
      <c r="V191">
        <v>6.9051327751039504E-2</v>
      </c>
    </row>
    <row r="192" spans="1:22" x14ac:dyDescent="0.2">
      <c r="A192" s="16"/>
      <c r="B192" s="2" t="s">
        <v>8</v>
      </c>
      <c r="C192">
        <v>0.25</v>
      </c>
      <c r="D192">
        <v>0.14950772155087341</v>
      </c>
      <c r="E192">
        <v>0.84941999995033413</v>
      </c>
      <c r="F192">
        <v>0.84465059313169677</v>
      </c>
      <c r="G192">
        <v>0.14878372677593271</v>
      </c>
      <c r="H192">
        <v>4.9999999999999933E-2</v>
      </c>
      <c r="I192">
        <v>6.9266034463615123E-2</v>
      </c>
      <c r="J192">
        <v>6.9284941639832898E-2</v>
      </c>
      <c r="K192">
        <v>6.9267831523672663E-2</v>
      </c>
      <c r="L192">
        <v>6.9252021939819941E-2</v>
      </c>
      <c r="M192">
        <v>6.9235773899460895E-2</v>
      </c>
      <c r="N192">
        <v>6.9218689755671137E-2</v>
      </c>
      <c r="O192">
        <v>6.9200683590866174E-2</v>
      </c>
      <c r="P192">
        <v>6.9181768024591639E-2</v>
      </c>
      <c r="Q192">
        <v>6.9161983394300353E-2</v>
      </c>
      <c r="R192">
        <v>6.9141372863996908E-2</v>
      </c>
      <c r="S192">
        <v>6.9119974402522266E-2</v>
      </c>
      <c r="T192">
        <v>6.9097818931600385E-2</v>
      </c>
      <c r="U192">
        <v>6.9074930610002805E-2</v>
      </c>
      <c r="V192">
        <v>6.9051327751039615E-2</v>
      </c>
    </row>
    <row r="193" spans="1:22" x14ac:dyDescent="0.2">
      <c r="A193" s="16"/>
      <c r="B193" s="2" t="s">
        <v>9</v>
      </c>
      <c r="C193">
        <v>0.25</v>
      </c>
      <c r="D193">
        <v>0.14950772155087361</v>
      </c>
      <c r="E193">
        <v>0.71873999995961335</v>
      </c>
      <c r="F193">
        <v>0.71479183696679149</v>
      </c>
      <c r="G193">
        <v>0.14878372677593271</v>
      </c>
      <c r="H193">
        <v>4.9999999999999933E-2</v>
      </c>
      <c r="I193">
        <v>6.9266034463615012E-2</v>
      </c>
      <c r="J193">
        <v>6.9284941639832787E-2</v>
      </c>
      <c r="K193">
        <v>6.9267831523672552E-2</v>
      </c>
      <c r="L193">
        <v>6.925202193981983E-2</v>
      </c>
      <c r="M193">
        <v>6.9235773899460895E-2</v>
      </c>
      <c r="N193">
        <v>6.9218689755670915E-2</v>
      </c>
      <c r="O193">
        <v>6.9200683590865952E-2</v>
      </c>
      <c r="P193">
        <v>6.9181768024591528E-2</v>
      </c>
      <c r="Q193">
        <v>6.9161983394300242E-2</v>
      </c>
      <c r="R193">
        <v>6.9141372863996797E-2</v>
      </c>
      <c r="S193">
        <v>6.9119974402522155E-2</v>
      </c>
      <c r="T193">
        <v>6.9097818931600274E-2</v>
      </c>
      <c r="U193">
        <v>6.9074930610002583E-2</v>
      </c>
      <c r="V193">
        <v>6.9051327751039504E-2</v>
      </c>
    </row>
    <row r="194" spans="1:22" x14ac:dyDescent="0.2">
      <c r="A194" s="16"/>
      <c r="B194" s="2" t="s">
        <v>10</v>
      </c>
      <c r="C194">
        <v>0.25</v>
      </c>
      <c r="D194">
        <v>0.14950772155087341</v>
      </c>
      <c r="E194">
        <v>0.92663999994485069</v>
      </c>
      <c r="F194">
        <v>0.92138531268368606</v>
      </c>
      <c r="G194">
        <v>0.1487837267759328</v>
      </c>
      <c r="H194">
        <v>4.9999999999999933E-2</v>
      </c>
      <c r="I194">
        <v>6.9266034463615012E-2</v>
      </c>
      <c r="J194">
        <v>6.9284941639832787E-2</v>
      </c>
      <c r="K194">
        <v>6.9267831523672663E-2</v>
      </c>
      <c r="L194">
        <v>6.9252021939819719E-2</v>
      </c>
      <c r="M194">
        <v>6.9235773899460895E-2</v>
      </c>
      <c r="N194">
        <v>6.9218689755670915E-2</v>
      </c>
      <c r="O194">
        <v>6.9200683590865952E-2</v>
      </c>
      <c r="P194">
        <v>6.9181768024591528E-2</v>
      </c>
      <c r="Q194">
        <v>6.9161983394300242E-2</v>
      </c>
      <c r="R194">
        <v>6.9141372863996797E-2</v>
      </c>
      <c r="S194">
        <v>6.9119974402522155E-2</v>
      </c>
      <c r="T194">
        <v>6.9097818931600274E-2</v>
      </c>
      <c r="U194">
        <v>6.9074930610002694E-2</v>
      </c>
      <c r="V194">
        <v>6.9051327751039504E-2</v>
      </c>
    </row>
    <row r="195" spans="1:22" x14ac:dyDescent="0.2">
      <c r="A195" s="16"/>
      <c r="B195" s="2" t="s">
        <v>11</v>
      </c>
      <c r="C195">
        <v>0.25</v>
      </c>
      <c r="D195">
        <v>0.14950772155087341</v>
      </c>
      <c r="E195">
        <v>0.84941999995033413</v>
      </c>
      <c r="F195">
        <v>0.84465059313169677</v>
      </c>
      <c r="G195">
        <v>0.14878372677593271</v>
      </c>
      <c r="H195">
        <v>4.9999999999999933E-2</v>
      </c>
      <c r="I195">
        <v>6.9266034463615123E-2</v>
      </c>
      <c r="J195">
        <v>6.9284941639832898E-2</v>
      </c>
      <c r="K195">
        <v>6.9267831523672663E-2</v>
      </c>
      <c r="L195">
        <v>6.9252021939819941E-2</v>
      </c>
      <c r="M195">
        <v>6.9235773899460895E-2</v>
      </c>
      <c r="N195">
        <v>6.9218689755671137E-2</v>
      </c>
      <c r="O195">
        <v>6.9200683590866174E-2</v>
      </c>
      <c r="P195">
        <v>6.9181768024591639E-2</v>
      </c>
      <c r="Q195">
        <v>6.9161983394300353E-2</v>
      </c>
      <c r="R195">
        <v>6.9141372863996908E-2</v>
      </c>
      <c r="S195">
        <v>6.9119974402522266E-2</v>
      </c>
      <c r="T195">
        <v>6.9097818931600385E-2</v>
      </c>
      <c r="U195">
        <v>6.9074930610002805E-2</v>
      </c>
      <c r="V195">
        <v>6.9051327751039615E-2</v>
      </c>
    </row>
    <row r="196" spans="1:22" x14ac:dyDescent="0.2">
      <c r="A196" s="16"/>
      <c r="B196" s="2" t="s">
        <v>12</v>
      </c>
      <c r="C196">
        <v>0.25</v>
      </c>
      <c r="D196">
        <v>0.14950772155087341</v>
      </c>
      <c r="E196">
        <v>0.80729999995332502</v>
      </c>
      <c r="F196">
        <v>0.80279529155788432</v>
      </c>
      <c r="G196">
        <v>0.14878372677593271</v>
      </c>
      <c r="H196">
        <v>4.9999999999999933E-2</v>
      </c>
      <c r="I196">
        <v>6.9266034463615012E-2</v>
      </c>
      <c r="J196">
        <v>6.9284941639832787E-2</v>
      </c>
      <c r="K196">
        <v>6.9267831523672552E-2</v>
      </c>
      <c r="L196">
        <v>6.9252021939819719E-2</v>
      </c>
      <c r="M196">
        <v>6.9235773899460895E-2</v>
      </c>
      <c r="N196">
        <v>6.9218689755670915E-2</v>
      </c>
      <c r="O196">
        <v>6.9200683590866063E-2</v>
      </c>
      <c r="P196">
        <v>6.9181768024591528E-2</v>
      </c>
      <c r="Q196">
        <v>6.9161983394300242E-2</v>
      </c>
      <c r="R196">
        <v>6.9141372863996797E-2</v>
      </c>
      <c r="S196">
        <v>6.9119974402522155E-2</v>
      </c>
      <c r="T196">
        <v>6.9097818931600274E-2</v>
      </c>
      <c r="U196">
        <v>6.9074930610002694E-2</v>
      </c>
      <c r="V196">
        <v>6.9051327751039504E-2</v>
      </c>
    </row>
    <row r="197" spans="1:22" x14ac:dyDescent="0.2">
      <c r="A197" s="16"/>
      <c r="B197" s="2" t="s">
        <v>13</v>
      </c>
      <c r="C197">
        <v>0.25</v>
      </c>
      <c r="D197">
        <v>0.14950772155087341</v>
      </c>
      <c r="E197">
        <v>0.78407999995497368</v>
      </c>
      <c r="F197">
        <v>0.77972121504924408</v>
      </c>
      <c r="G197">
        <v>0.14878372677593271</v>
      </c>
      <c r="H197">
        <v>4.9999999999999933E-2</v>
      </c>
      <c r="I197">
        <v>6.9266034463615123E-2</v>
      </c>
      <c r="J197">
        <v>6.9284941639832898E-2</v>
      </c>
      <c r="K197">
        <v>6.9267831523672663E-2</v>
      </c>
      <c r="L197">
        <v>6.9252021939819941E-2</v>
      </c>
      <c r="M197">
        <v>6.9235773899460895E-2</v>
      </c>
      <c r="N197">
        <v>6.9218689755671137E-2</v>
      </c>
      <c r="O197">
        <v>6.9200683590866063E-2</v>
      </c>
      <c r="P197">
        <v>6.9181768024591639E-2</v>
      </c>
      <c r="Q197">
        <v>6.9161983394300353E-2</v>
      </c>
      <c r="R197">
        <v>6.9141372863996908E-2</v>
      </c>
      <c r="S197">
        <v>6.9119974402522266E-2</v>
      </c>
      <c r="T197">
        <v>6.9097818931600385E-2</v>
      </c>
      <c r="U197">
        <v>6.9074930610002805E-2</v>
      </c>
      <c r="V197">
        <v>6.9051327751039615E-2</v>
      </c>
    </row>
    <row r="198" spans="1:22" x14ac:dyDescent="0.2">
      <c r="A198" s="16"/>
      <c r="B198" s="2" t="s">
        <v>14</v>
      </c>
      <c r="C198">
        <v>0.25</v>
      </c>
      <c r="D198">
        <v>0.14950772155087341</v>
      </c>
      <c r="E198">
        <v>0.81674999995265396</v>
      </c>
      <c r="F198">
        <v>0.81218590409047042</v>
      </c>
      <c r="G198">
        <v>0.14878372677593271</v>
      </c>
      <c r="H198">
        <v>4.9999999999999933E-2</v>
      </c>
      <c r="I198">
        <v>6.9266034463615012E-2</v>
      </c>
      <c r="J198">
        <v>6.9284941639832787E-2</v>
      </c>
      <c r="K198">
        <v>6.9267831523672663E-2</v>
      </c>
      <c r="L198">
        <v>6.9252021939819719E-2</v>
      </c>
      <c r="M198">
        <v>6.9235773899460895E-2</v>
      </c>
      <c r="N198">
        <v>6.9218689755671026E-2</v>
      </c>
      <c r="O198">
        <v>6.9200683590865952E-2</v>
      </c>
      <c r="P198">
        <v>6.9181768024591528E-2</v>
      </c>
      <c r="Q198">
        <v>6.9161983394300242E-2</v>
      </c>
      <c r="R198">
        <v>6.9141372863996797E-2</v>
      </c>
      <c r="S198">
        <v>6.9119974402522044E-2</v>
      </c>
      <c r="T198">
        <v>6.9097818931600274E-2</v>
      </c>
      <c r="U198">
        <v>6.9074930610002583E-2</v>
      </c>
      <c r="V198">
        <v>6.9051327751039504E-2</v>
      </c>
    </row>
    <row r="199" spans="1:22" x14ac:dyDescent="0.2">
      <c r="A199" s="16"/>
      <c r="B199" s="2" t="s">
        <v>28</v>
      </c>
      <c r="C199">
        <v>0.25</v>
      </c>
      <c r="D199">
        <v>0.1816285712948684</v>
      </c>
      <c r="E199">
        <v>0.6378814766947748</v>
      </c>
      <c r="F199">
        <v>0.6275380306672137</v>
      </c>
      <c r="G199">
        <v>0.1850379308466881</v>
      </c>
      <c r="H199">
        <v>0.1236342112945223</v>
      </c>
      <c r="I199">
        <v>0.13801738613216519</v>
      </c>
      <c r="J199">
        <v>0.14015409241814811</v>
      </c>
      <c r="K199">
        <v>0.14223280239931521</v>
      </c>
      <c r="L199">
        <v>0.144278166477112</v>
      </c>
      <c r="M199">
        <v>0.14629053644618559</v>
      </c>
      <c r="N199">
        <v>0.14827108172583409</v>
      </c>
      <c r="O199">
        <v>0.15022115436531469</v>
      </c>
      <c r="P199">
        <v>0.15214215982354951</v>
      </c>
      <c r="Q199">
        <v>0.1540355155378873</v>
      </c>
      <c r="R199">
        <v>0.15590263750947811</v>
      </c>
      <c r="S199">
        <v>0.1577449371128328</v>
      </c>
      <c r="T199">
        <v>0.1595638217007008</v>
      </c>
      <c r="U199">
        <v>0.16136069662902511</v>
      </c>
      <c r="V199">
        <v>0.1631369678350143</v>
      </c>
    </row>
  </sheetData>
  <mergeCells count="16">
    <mergeCell ref="A189:A199"/>
    <mergeCell ref="A128:A138"/>
    <mergeCell ref="A139:A149"/>
    <mergeCell ref="A153:A163"/>
    <mergeCell ref="A164:A174"/>
    <mergeCell ref="A178:A188"/>
    <mergeCell ref="A64:A74"/>
    <mergeCell ref="A78:A88"/>
    <mergeCell ref="A89:A99"/>
    <mergeCell ref="A103:A113"/>
    <mergeCell ref="A114:A124"/>
    <mergeCell ref="A3:A13"/>
    <mergeCell ref="A14:A24"/>
    <mergeCell ref="A28:A38"/>
    <mergeCell ref="A39:A49"/>
    <mergeCell ref="A53:A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2"/>
  <sheetViews>
    <sheetView workbookViewId="0">
      <selection activeCell="D2" sqref="D2:Q252"/>
    </sheetView>
  </sheetViews>
  <sheetFormatPr baseColWidth="10" defaultColWidth="8.83203125" defaultRowHeight="15" x14ac:dyDescent="0.2"/>
  <cols>
    <col min="1" max="1" width="42.5" customWidth="1"/>
    <col min="2" max="2" width="32.5" customWidth="1"/>
    <col min="4" max="4" width="17.1640625" bestFit="1" customWidth="1"/>
    <col min="5" max="9" width="15.5" customWidth="1"/>
    <col min="10" max="10" width="16" bestFit="1" customWidth="1"/>
  </cols>
  <sheetData>
    <row r="1" spans="1:22" x14ac:dyDescent="0.2">
      <c r="A1" s="1" t="s">
        <v>35</v>
      </c>
    </row>
    <row r="2" spans="1:22" x14ac:dyDescent="0.2">
      <c r="A2" s="2" t="s">
        <v>2</v>
      </c>
      <c r="B2" s="2" t="s">
        <v>36</v>
      </c>
      <c r="C2" s="2">
        <v>2016</v>
      </c>
      <c r="D2" s="12">
        <v>2017</v>
      </c>
      <c r="E2" s="12">
        <v>2018</v>
      </c>
      <c r="F2" s="12">
        <v>2019</v>
      </c>
      <c r="G2" s="12">
        <v>2020</v>
      </c>
      <c r="H2" s="12">
        <v>2021</v>
      </c>
      <c r="I2" s="12">
        <v>2022</v>
      </c>
      <c r="J2" s="12">
        <v>2023</v>
      </c>
      <c r="K2" s="12">
        <v>2024</v>
      </c>
      <c r="L2" s="12">
        <v>2025</v>
      </c>
      <c r="M2" s="12">
        <v>2026</v>
      </c>
      <c r="N2" s="12">
        <v>2027</v>
      </c>
      <c r="O2" s="12">
        <v>2028</v>
      </c>
      <c r="P2" s="12">
        <v>2029</v>
      </c>
      <c r="Q2" s="12">
        <v>2030</v>
      </c>
      <c r="R2" s="2">
        <v>2031</v>
      </c>
      <c r="S2" s="2">
        <v>2032</v>
      </c>
      <c r="T2" s="2">
        <v>2033</v>
      </c>
      <c r="U2" s="2">
        <v>2034</v>
      </c>
      <c r="V2" s="2">
        <v>2035</v>
      </c>
    </row>
    <row r="3" spans="1:22" x14ac:dyDescent="0.2">
      <c r="A3" s="16" t="s">
        <v>15</v>
      </c>
      <c r="B3" s="2" t="s">
        <v>37</v>
      </c>
      <c r="D3">
        <v>53354825</v>
      </c>
      <c r="E3">
        <v>56738326.000000007</v>
      </c>
      <c r="F3">
        <v>60121827</v>
      </c>
      <c r="G3">
        <v>63505328</v>
      </c>
      <c r="H3">
        <v>66888829</v>
      </c>
      <c r="I3">
        <v>70272330</v>
      </c>
      <c r="J3">
        <v>70272330</v>
      </c>
      <c r="K3">
        <v>70272330</v>
      </c>
      <c r="L3">
        <v>70272330</v>
      </c>
      <c r="M3">
        <v>70272330</v>
      </c>
      <c r="N3">
        <v>70272330</v>
      </c>
      <c r="O3">
        <v>70272330</v>
      </c>
      <c r="P3">
        <v>70272330</v>
      </c>
      <c r="Q3">
        <v>70272330</v>
      </c>
      <c r="R3">
        <v>51466712.042701803</v>
      </c>
      <c r="S3">
        <v>51466712.042701803</v>
      </c>
      <c r="T3">
        <v>51466712.042701803</v>
      </c>
      <c r="U3">
        <v>51466712.042701803</v>
      </c>
      <c r="V3">
        <v>51466712.042701803</v>
      </c>
    </row>
    <row r="4" spans="1:22" x14ac:dyDescent="0.2">
      <c r="A4" s="16"/>
      <c r="B4" s="2" t="s">
        <v>38</v>
      </c>
      <c r="D4">
        <v>296415.69444444438</v>
      </c>
      <c r="E4">
        <v>315212.92222222232</v>
      </c>
      <c r="F4">
        <v>334010.15000000002</v>
      </c>
      <c r="G4">
        <v>352807.37777777773</v>
      </c>
      <c r="H4">
        <v>371604.60555555561</v>
      </c>
      <c r="I4">
        <v>390401.83333333331</v>
      </c>
      <c r="J4">
        <v>311761.32940351643</v>
      </c>
      <c r="K4">
        <v>333679.63650517649</v>
      </c>
      <c r="L4">
        <v>355943.02984360518</v>
      </c>
      <c r="M4">
        <v>374325.86074823292</v>
      </c>
      <c r="N4">
        <v>389862.42315858119</v>
      </c>
      <c r="O4">
        <v>390401.83333333331</v>
      </c>
      <c r="P4">
        <v>390401.83333333331</v>
      </c>
      <c r="Q4">
        <v>390401.83333333331</v>
      </c>
      <c r="R4">
        <v>16342374.14351909</v>
      </c>
      <c r="S4">
        <v>16342374.14351909</v>
      </c>
      <c r="T4">
        <v>16342374.14351909</v>
      </c>
      <c r="U4">
        <v>16342374.14351909</v>
      </c>
      <c r="V4">
        <v>16342374.14351909</v>
      </c>
    </row>
    <row r="5" spans="1:22" x14ac:dyDescent="0.2">
      <c r="A5" s="16"/>
      <c r="B5" s="2" t="s">
        <v>39</v>
      </c>
      <c r="D5">
        <v>1248852.967842865</v>
      </c>
      <c r="E5">
        <v>1098290.570546929</v>
      </c>
      <c r="F5">
        <v>919496.07313162065</v>
      </c>
      <c r="G5">
        <v>705100.87487761106</v>
      </c>
      <c r="H5">
        <v>465112.64192069578</v>
      </c>
      <c r="I5">
        <v>196137.51616804721</v>
      </c>
      <c r="J5">
        <v>77940.332350879107</v>
      </c>
      <c r="K5">
        <v>83419.909126294122</v>
      </c>
      <c r="L5">
        <v>88985.75746090131</v>
      </c>
      <c r="M5">
        <v>93581.465187058231</v>
      </c>
      <c r="N5">
        <v>97465.605789645299</v>
      </c>
      <c r="O5">
        <v>100848.18161472429</v>
      </c>
      <c r="P5">
        <v>103887.7665108776</v>
      </c>
      <c r="Q5">
        <v>106698.8517547126</v>
      </c>
      <c r="R5">
        <v>25832597.188064162</v>
      </c>
      <c r="S5">
        <v>25307767.050992921</v>
      </c>
      <c r="T5">
        <v>24774598.047437321</v>
      </c>
      <c r="U5">
        <v>24232894.527426399</v>
      </c>
      <c r="V5">
        <v>23682442.446382441</v>
      </c>
    </row>
    <row r="6" spans="1:22" x14ac:dyDescent="0.2">
      <c r="A6" s="16"/>
      <c r="B6" s="2" t="s">
        <v>40</v>
      </c>
      <c r="D6">
        <v>5.9337588586677488E-2</v>
      </c>
      <c r="E6">
        <v>7.175080317434844E-2</v>
      </c>
      <c r="F6">
        <v>9.0813370431922544E-2</v>
      </c>
      <c r="G6">
        <v>0.12509110056026271</v>
      </c>
      <c r="H6">
        <v>0.19973903741951829</v>
      </c>
      <c r="I6">
        <v>0.49761239073564578</v>
      </c>
      <c r="J6">
        <v>1</v>
      </c>
      <c r="K6">
        <v>1</v>
      </c>
      <c r="L6">
        <v>1</v>
      </c>
      <c r="M6">
        <v>1</v>
      </c>
      <c r="N6">
        <v>1</v>
      </c>
      <c r="O6">
        <v>0.96779591630319717</v>
      </c>
      <c r="P6">
        <v>0.93947980220668303</v>
      </c>
      <c r="Q6">
        <v>0.91472829115073029</v>
      </c>
      <c r="R6">
        <v>0.15815651465999339</v>
      </c>
      <c r="S6">
        <v>0.16143634986238259</v>
      </c>
      <c r="T6">
        <v>0.16491058817813539</v>
      </c>
      <c r="U6">
        <v>0.16859700896464369</v>
      </c>
      <c r="V6">
        <v>0.1725157168704049</v>
      </c>
    </row>
    <row r="7" spans="1:22" x14ac:dyDescent="0.2">
      <c r="A7" s="16" t="s">
        <v>16</v>
      </c>
      <c r="B7" s="2" t="s">
        <v>37</v>
      </c>
      <c r="D7">
        <v>0</v>
      </c>
      <c r="E7">
        <v>345451.32287017448</v>
      </c>
      <c r="F7">
        <v>690902.64574034896</v>
      </c>
      <c r="G7">
        <v>1036353.968610523</v>
      </c>
      <c r="H7">
        <v>1381805.2914806979</v>
      </c>
      <c r="I7">
        <v>1727256.6143508721</v>
      </c>
      <c r="J7">
        <v>1727256.6143508721</v>
      </c>
      <c r="K7">
        <v>1727256.6143508721</v>
      </c>
      <c r="L7">
        <v>1727256.6143508721</v>
      </c>
      <c r="M7">
        <v>1727256.6143508721</v>
      </c>
      <c r="N7">
        <v>1727256.6143508721</v>
      </c>
      <c r="O7">
        <v>1727256.6143508721</v>
      </c>
      <c r="P7">
        <v>1727256.6143508721</v>
      </c>
      <c r="Q7">
        <v>1727256.6143508721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6"/>
      <c r="B8" s="2" t="s">
        <v>38</v>
      </c>
      <c r="D8">
        <v>0</v>
      </c>
      <c r="E8">
        <v>1919.1740159454141</v>
      </c>
      <c r="F8">
        <v>3838.3480318908282</v>
      </c>
      <c r="G8">
        <v>5757.5220478362407</v>
      </c>
      <c r="H8">
        <v>7676.6960637816546</v>
      </c>
      <c r="I8">
        <v>9595.8700797270685</v>
      </c>
      <c r="J8">
        <v>9595.8700797270685</v>
      </c>
      <c r="K8">
        <v>9595.8700797270685</v>
      </c>
      <c r="L8">
        <v>9595.8700797270685</v>
      </c>
      <c r="M8">
        <v>9595.8700797270685</v>
      </c>
      <c r="N8">
        <v>9595.8700797270685</v>
      </c>
      <c r="O8">
        <v>9595.8700797270685</v>
      </c>
      <c r="P8">
        <v>9595.8700797270685</v>
      </c>
      <c r="Q8">
        <v>9595.8700797270703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6"/>
      <c r="B9" s="2" t="s">
        <v>39</v>
      </c>
      <c r="D9">
        <v>1257377.3885293291</v>
      </c>
      <c r="E9">
        <v>1256744.0822938129</v>
      </c>
      <c r="F9">
        <v>1047638.607325267</v>
      </c>
      <c r="G9">
        <v>569269.9973262538</v>
      </c>
      <c r="H9">
        <v>60949.462252033081</v>
      </c>
      <c r="I9">
        <v>52119.991762516438</v>
      </c>
      <c r="J9">
        <v>58525.533243446167</v>
      </c>
      <c r="K9">
        <v>63222.66473787032</v>
      </c>
      <c r="L9">
        <v>66611.631457327108</v>
      </c>
      <c r="M9">
        <v>69105.534865535898</v>
      </c>
      <c r="N9">
        <v>71000.972044227019</v>
      </c>
      <c r="O9">
        <v>72501.545472138852</v>
      </c>
      <c r="P9">
        <v>73743.901959029696</v>
      </c>
      <c r="Q9">
        <v>74818.85272592165</v>
      </c>
      <c r="R9">
        <v>26173849.167681251</v>
      </c>
      <c r="S9">
        <v>25794366.192738552</v>
      </c>
      <c r="T9">
        <v>25411612.186533101</v>
      </c>
      <c r="U9">
        <v>25025396.125762269</v>
      </c>
      <c r="V9">
        <v>24635521.463004321</v>
      </c>
    </row>
    <row r="10" spans="1:22" x14ac:dyDescent="0.2">
      <c r="A10" s="16"/>
      <c r="B10" s="2" t="s">
        <v>40</v>
      </c>
      <c r="D10">
        <v>0</v>
      </c>
      <c r="E10">
        <v>3.8177502543766342E-4</v>
      </c>
      <c r="F10">
        <v>9.1595231529566787E-4</v>
      </c>
      <c r="G10">
        <v>2.5284671925791622E-3</v>
      </c>
      <c r="H10">
        <v>3.1487956497621053E-2</v>
      </c>
      <c r="I10">
        <v>4.6027780105235019E-2</v>
      </c>
      <c r="J10">
        <v>4.0990101020573093E-2</v>
      </c>
      <c r="K10">
        <v>3.7944739119716159E-2</v>
      </c>
      <c r="L10">
        <v>3.6014243570488123E-2</v>
      </c>
      <c r="M10">
        <v>3.4714549631945223E-2</v>
      </c>
      <c r="N10">
        <v>3.3787812347659589E-2</v>
      </c>
      <c r="O10">
        <v>3.3088501828607918E-2</v>
      </c>
      <c r="P10">
        <v>3.253106299236206E-2</v>
      </c>
      <c r="Q10">
        <v>3.2063676901324951E-2</v>
      </c>
      <c r="R10">
        <v>0</v>
      </c>
      <c r="S10">
        <v>0</v>
      </c>
      <c r="T10">
        <v>0</v>
      </c>
      <c r="U10">
        <v>0</v>
      </c>
      <c r="V10">
        <v>0</v>
      </c>
    </row>
    <row r="12" spans="1:22" x14ac:dyDescent="0.2">
      <c r="A12" s="1" t="s">
        <v>41</v>
      </c>
    </row>
    <row r="13" spans="1:22" x14ac:dyDescent="0.2">
      <c r="A13" s="2" t="s">
        <v>2</v>
      </c>
      <c r="B13" s="2" t="s">
        <v>36</v>
      </c>
      <c r="C13" s="2">
        <v>2016</v>
      </c>
      <c r="D13" s="12">
        <v>2017</v>
      </c>
      <c r="E13" s="12">
        <v>2018</v>
      </c>
      <c r="F13" s="12">
        <v>2019</v>
      </c>
      <c r="G13" s="12">
        <v>2020</v>
      </c>
      <c r="H13" s="12">
        <v>2021</v>
      </c>
      <c r="I13" s="12">
        <v>2022</v>
      </c>
      <c r="J13" s="12">
        <v>2023</v>
      </c>
      <c r="K13" s="12">
        <v>2024</v>
      </c>
      <c r="L13" s="12">
        <v>2025</v>
      </c>
      <c r="M13" s="12">
        <v>2026</v>
      </c>
      <c r="N13" s="12">
        <v>2027</v>
      </c>
      <c r="O13" s="12">
        <v>2028</v>
      </c>
      <c r="P13" s="12">
        <v>2029</v>
      </c>
      <c r="Q13" s="1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</row>
    <row r="14" spans="1:22" x14ac:dyDescent="0.2">
      <c r="A14" s="16" t="s">
        <v>15</v>
      </c>
      <c r="B14" s="2" t="s">
        <v>37</v>
      </c>
      <c r="D14">
        <v>1958157</v>
      </c>
      <c r="E14">
        <v>2082333.600000001</v>
      </c>
      <c r="F14">
        <v>2206510.2000000002</v>
      </c>
      <c r="G14">
        <v>2330686.7999999998</v>
      </c>
      <c r="H14">
        <v>2454863.4</v>
      </c>
      <c r="I14">
        <v>2579040</v>
      </c>
      <c r="J14">
        <v>2579040</v>
      </c>
      <c r="K14">
        <v>2579040</v>
      </c>
      <c r="L14">
        <v>2579040</v>
      </c>
      <c r="M14">
        <v>2579040</v>
      </c>
      <c r="N14">
        <v>2579040</v>
      </c>
      <c r="O14">
        <v>2579040</v>
      </c>
      <c r="P14">
        <v>2579040</v>
      </c>
      <c r="Q14">
        <v>2579040</v>
      </c>
      <c r="R14">
        <v>3066879</v>
      </c>
      <c r="S14">
        <v>3066879</v>
      </c>
      <c r="T14">
        <v>3066879</v>
      </c>
      <c r="U14">
        <v>3066879</v>
      </c>
      <c r="V14">
        <v>3066879</v>
      </c>
    </row>
    <row r="15" spans="1:22" x14ac:dyDescent="0.2">
      <c r="A15" s="16"/>
      <c r="B15" s="2" t="s">
        <v>38</v>
      </c>
      <c r="D15">
        <v>121370.34490223161</v>
      </c>
      <c r="E15">
        <v>128773.5514683564</v>
      </c>
      <c r="F15">
        <v>135865.15776969079</v>
      </c>
      <c r="G15">
        <v>142054.68894791059</v>
      </c>
      <c r="H15">
        <v>144848.51495809911</v>
      </c>
      <c r="I15">
        <v>121043.0521088161</v>
      </c>
      <c r="J15">
        <v>61635.288983311533</v>
      </c>
      <c r="K15">
        <v>65661.92196932681</v>
      </c>
      <c r="L15">
        <v>69644.73768999707</v>
      </c>
      <c r="M15">
        <v>72844.14895010677</v>
      </c>
      <c r="N15">
        <v>75481.234646229655</v>
      </c>
      <c r="O15">
        <v>77725.765896177618</v>
      </c>
      <c r="P15">
        <v>79700.250023886954</v>
      </c>
      <c r="Q15">
        <v>81489.856790776525</v>
      </c>
      <c r="R15">
        <v>786937.35095198289</v>
      </c>
      <c r="S15">
        <v>786937.35095198289</v>
      </c>
      <c r="T15">
        <v>786937.35095198289</v>
      </c>
      <c r="U15">
        <v>786937.35095198278</v>
      </c>
      <c r="V15">
        <v>786937.35095198289</v>
      </c>
    </row>
    <row r="16" spans="1:22" x14ac:dyDescent="0.2">
      <c r="A16" s="16"/>
      <c r="B16" s="2" t="s">
        <v>39</v>
      </c>
      <c r="D16">
        <v>1248852.967842865</v>
      </c>
      <c r="E16">
        <v>1098290.570546929</v>
      </c>
      <c r="F16">
        <v>919496.07313162065</v>
      </c>
      <c r="G16">
        <v>705100.87487761106</v>
      </c>
      <c r="H16">
        <v>465112.64192069578</v>
      </c>
      <c r="I16">
        <v>196137.51616804721</v>
      </c>
      <c r="J16">
        <v>77940.332350879107</v>
      </c>
      <c r="K16">
        <v>83419.909126294122</v>
      </c>
      <c r="L16">
        <v>88985.75746090131</v>
      </c>
      <c r="M16">
        <v>93581.465187058231</v>
      </c>
      <c r="N16">
        <v>97465.605789645299</v>
      </c>
      <c r="O16">
        <v>100848.18161472429</v>
      </c>
      <c r="P16">
        <v>103887.7665108776</v>
      </c>
      <c r="Q16">
        <v>106698.8517547126</v>
      </c>
      <c r="R16">
        <v>25832597.188064162</v>
      </c>
      <c r="S16">
        <v>25307767.050992921</v>
      </c>
      <c r="T16">
        <v>24774598.047437321</v>
      </c>
      <c r="U16">
        <v>24232894.527426399</v>
      </c>
      <c r="V16">
        <v>23682442.446382441</v>
      </c>
    </row>
    <row r="17" spans="1:22" x14ac:dyDescent="0.2">
      <c r="A17" s="16"/>
      <c r="B17" s="2" t="s">
        <v>40</v>
      </c>
      <c r="D17">
        <v>2.429636394904713E-2</v>
      </c>
      <c r="E17">
        <v>2.9312268292586149E-2</v>
      </c>
      <c r="F17">
        <v>3.6940113650230477E-2</v>
      </c>
      <c r="G17">
        <v>5.0366796443334423E-2</v>
      </c>
      <c r="H17">
        <v>7.785668561917769E-2</v>
      </c>
      <c r="I17">
        <v>0.1542834008424841</v>
      </c>
      <c r="J17">
        <v>0.19770023787503241</v>
      </c>
      <c r="K17">
        <v>0.1967813279139321</v>
      </c>
      <c r="L17">
        <v>0.19566259724371529</v>
      </c>
      <c r="M17">
        <v>0.1946008988117999</v>
      </c>
      <c r="N17">
        <v>0.19360992535442881</v>
      </c>
      <c r="O17">
        <v>0.19268013724113919</v>
      </c>
      <c r="P17">
        <v>0.1917941175863617</v>
      </c>
      <c r="Q17">
        <v>0.19093424027212499</v>
      </c>
      <c r="R17">
        <v>7.6157397688566908E-3</v>
      </c>
      <c r="S17">
        <v>7.7736742772127358E-3</v>
      </c>
      <c r="T17">
        <v>7.9409699144784261E-3</v>
      </c>
      <c r="U17">
        <v>8.1184828133236409E-3</v>
      </c>
      <c r="V17">
        <v>8.307181076588975E-3</v>
      </c>
    </row>
    <row r="18" spans="1:22" x14ac:dyDescent="0.2">
      <c r="A18" s="16" t="s">
        <v>16</v>
      </c>
      <c r="B18" s="2" t="s">
        <v>37</v>
      </c>
      <c r="D18">
        <v>825313.95173762226</v>
      </c>
      <c r="E18">
        <v>1452977.0794715029</v>
      </c>
      <c r="F18">
        <v>2080640.207205385</v>
      </c>
      <c r="G18">
        <v>2708303.3349392652</v>
      </c>
      <c r="H18">
        <v>3335966.4626731472</v>
      </c>
      <c r="I18">
        <v>3963629.5904070269</v>
      </c>
      <c r="J18">
        <v>3963629.5904070269</v>
      </c>
      <c r="K18">
        <v>3963629.5904070269</v>
      </c>
      <c r="L18">
        <v>3963629.5904070269</v>
      </c>
      <c r="M18">
        <v>3963629.5904070269</v>
      </c>
      <c r="N18">
        <v>3963629.5904070269</v>
      </c>
      <c r="O18">
        <v>3963629.5904070269</v>
      </c>
      <c r="P18">
        <v>3963629.5904070269</v>
      </c>
      <c r="Q18">
        <v>3963629.5904070269</v>
      </c>
      <c r="R18">
        <v>1.519263112786748E-23</v>
      </c>
      <c r="S18">
        <v>1.519263112786748E-23</v>
      </c>
      <c r="T18">
        <v>1.519263112786748E-23</v>
      </c>
      <c r="U18">
        <v>1.519263112786748E-23</v>
      </c>
      <c r="V18">
        <v>1.519263112786748E-23</v>
      </c>
    </row>
    <row r="19" spans="1:22" x14ac:dyDescent="0.2">
      <c r="A19" s="16"/>
      <c r="B19" s="2" t="s">
        <v>38</v>
      </c>
      <c r="D19">
        <v>51363.73349622987</v>
      </c>
      <c r="E19">
        <v>90261.625220981412</v>
      </c>
      <c r="F19">
        <v>128578.9247610669</v>
      </c>
      <c r="G19">
        <v>161384.12388688151</v>
      </c>
      <c r="H19">
        <v>48740.188307367724</v>
      </c>
      <c r="I19">
        <v>41695.393644516793</v>
      </c>
      <c r="J19">
        <v>46817.964957810713</v>
      </c>
      <c r="K19">
        <v>50572.310405760523</v>
      </c>
      <c r="L19">
        <v>53279.226550498672</v>
      </c>
      <c r="M19">
        <v>55269.820422506476</v>
      </c>
      <c r="N19">
        <v>56781.728970195662</v>
      </c>
      <c r="O19">
        <v>57977.951495084621</v>
      </c>
      <c r="P19">
        <v>58967.78602956704</v>
      </c>
      <c r="Q19">
        <v>59823.805160478812</v>
      </c>
      <c r="R19">
        <v>3.8983112453261661E-24</v>
      </c>
      <c r="S19">
        <v>3.8983112453261661E-24</v>
      </c>
      <c r="T19">
        <v>3.8983112453261661E-24</v>
      </c>
      <c r="U19">
        <v>3.8983112453261661E-24</v>
      </c>
      <c r="V19">
        <v>3.8983112453261661E-24</v>
      </c>
    </row>
    <row r="20" spans="1:22" x14ac:dyDescent="0.2">
      <c r="A20" s="16"/>
      <c r="B20" s="2" t="s">
        <v>39</v>
      </c>
      <c r="D20">
        <v>1257377.3885293291</v>
      </c>
      <c r="E20">
        <v>1256744.0822938129</v>
      </c>
      <c r="F20">
        <v>1047638.607325267</v>
      </c>
      <c r="G20">
        <v>569269.9973262538</v>
      </c>
      <c r="H20">
        <v>60949.462252033081</v>
      </c>
      <c r="I20">
        <v>52119.991762516438</v>
      </c>
      <c r="J20">
        <v>58525.533243446167</v>
      </c>
      <c r="K20">
        <v>63222.66473787032</v>
      </c>
      <c r="L20">
        <v>66611.631457327108</v>
      </c>
      <c r="M20">
        <v>69105.534865535898</v>
      </c>
      <c r="N20">
        <v>71000.972044227019</v>
      </c>
      <c r="O20">
        <v>72501.545472138852</v>
      </c>
      <c r="P20">
        <v>73743.901959029696</v>
      </c>
      <c r="Q20">
        <v>74818.85272592165</v>
      </c>
      <c r="R20">
        <v>26173849.167681251</v>
      </c>
      <c r="S20">
        <v>25794366.192738552</v>
      </c>
      <c r="T20">
        <v>25411612.186533101</v>
      </c>
      <c r="U20">
        <v>25025396.125762269</v>
      </c>
      <c r="V20">
        <v>24635521.463004321</v>
      </c>
    </row>
    <row r="21" spans="1:22" x14ac:dyDescent="0.2">
      <c r="A21" s="16"/>
      <c r="B21" s="2" t="s">
        <v>40</v>
      </c>
      <c r="D21">
        <v>1.021247359082594E-2</v>
      </c>
      <c r="E21">
        <v>1.7955450614940551E-2</v>
      </c>
      <c r="F21">
        <v>3.0683034173717261E-2</v>
      </c>
      <c r="G21">
        <v>7.087327834106405E-2</v>
      </c>
      <c r="H21">
        <v>0.19992050178318799</v>
      </c>
      <c r="I21">
        <v>0.1999971231504645</v>
      </c>
      <c r="J21">
        <v>0.1999894847735261</v>
      </c>
      <c r="K21">
        <v>0.19997698062648939</v>
      </c>
      <c r="L21">
        <v>0.1999621739659331</v>
      </c>
      <c r="M21">
        <v>0.19994715520996009</v>
      </c>
      <c r="N21">
        <v>0.19993292815352551</v>
      </c>
      <c r="O21">
        <v>0.19991970901283959</v>
      </c>
      <c r="P21">
        <v>0.1999073294979973</v>
      </c>
      <c r="Q21">
        <v>0.19989549084515809</v>
      </c>
      <c r="R21">
        <v>3.7234791302110939E-32</v>
      </c>
      <c r="S21">
        <v>3.7782584152267248E-32</v>
      </c>
      <c r="T21">
        <v>3.8351671833242428E-32</v>
      </c>
      <c r="U21">
        <v>3.894355183965569E-32</v>
      </c>
      <c r="V21">
        <v>3.9559861267604401E-32</v>
      </c>
    </row>
    <row r="23" spans="1:22" x14ac:dyDescent="0.2">
      <c r="A23" s="1" t="s">
        <v>42</v>
      </c>
    </row>
    <row r="24" spans="1:22" x14ac:dyDescent="0.2">
      <c r="A24" s="2" t="s">
        <v>2</v>
      </c>
      <c r="B24" s="2" t="s">
        <v>36</v>
      </c>
      <c r="C24" s="2">
        <v>2016</v>
      </c>
      <c r="D24" s="12">
        <v>2017</v>
      </c>
      <c r="E24" s="12">
        <v>2018</v>
      </c>
      <c r="F24" s="12">
        <v>2019</v>
      </c>
      <c r="G24" s="12">
        <v>2020</v>
      </c>
      <c r="H24" s="12">
        <v>2021</v>
      </c>
      <c r="I24" s="12">
        <v>2022</v>
      </c>
      <c r="J24" s="12">
        <v>2023</v>
      </c>
      <c r="K24" s="12">
        <v>2024</v>
      </c>
      <c r="L24" s="12">
        <v>2025</v>
      </c>
      <c r="M24" s="12">
        <v>2026</v>
      </c>
      <c r="N24" s="12">
        <v>2027</v>
      </c>
      <c r="O24" s="12">
        <v>2028</v>
      </c>
      <c r="P24" s="12">
        <v>2029</v>
      </c>
      <c r="Q24" s="12">
        <v>2030</v>
      </c>
      <c r="R24" s="2">
        <v>2031</v>
      </c>
      <c r="S24" s="2">
        <v>2032</v>
      </c>
      <c r="T24" s="2">
        <v>2033</v>
      </c>
      <c r="U24" s="2">
        <v>2034</v>
      </c>
      <c r="V24" s="2">
        <v>2035</v>
      </c>
    </row>
    <row r="25" spans="1:22" x14ac:dyDescent="0.2">
      <c r="A25" s="16" t="s">
        <v>15</v>
      </c>
      <c r="B25" s="2" t="s">
        <v>37</v>
      </c>
      <c r="D25">
        <v>1937319</v>
      </c>
      <c r="E25">
        <v>2060174.4</v>
      </c>
      <c r="F25">
        <v>2183029.7999999998</v>
      </c>
      <c r="G25">
        <v>2305885.2000000002</v>
      </c>
      <c r="H25">
        <v>2428740.6</v>
      </c>
      <c r="I25">
        <v>2551596</v>
      </c>
      <c r="J25">
        <v>2551596</v>
      </c>
      <c r="K25">
        <v>2551596</v>
      </c>
      <c r="L25">
        <v>2551596</v>
      </c>
      <c r="M25">
        <v>2551596</v>
      </c>
      <c r="N25">
        <v>2551596</v>
      </c>
      <c r="O25">
        <v>2551596</v>
      </c>
      <c r="P25">
        <v>2551596</v>
      </c>
      <c r="Q25">
        <v>2551596</v>
      </c>
      <c r="R25">
        <v>3034245</v>
      </c>
      <c r="S25">
        <v>3034245</v>
      </c>
      <c r="T25">
        <v>3034245</v>
      </c>
      <c r="U25">
        <v>3034245</v>
      </c>
      <c r="V25">
        <v>3034245</v>
      </c>
    </row>
    <row r="26" spans="1:22" x14ac:dyDescent="0.2">
      <c r="A26" s="16"/>
      <c r="B26" s="2" t="s">
        <v>38</v>
      </c>
      <c r="D26">
        <v>36940.404661016953</v>
      </c>
      <c r="E26">
        <v>39282.986440677967</v>
      </c>
      <c r="F26">
        <v>41625.568220338981</v>
      </c>
      <c r="G26">
        <v>43968.15</v>
      </c>
      <c r="H26">
        <v>46310.731779661022</v>
      </c>
      <c r="I26">
        <v>48653.313559322043</v>
      </c>
      <c r="J26">
        <v>48653.313559322029</v>
      </c>
      <c r="K26">
        <v>48653.313559322043</v>
      </c>
      <c r="L26">
        <v>48653.313559322043</v>
      </c>
      <c r="M26">
        <v>48653.313559322043</v>
      </c>
      <c r="N26">
        <v>48653.313559322043</v>
      </c>
      <c r="O26">
        <v>48653.313559322043</v>
      </c>
      <c r="P26">
        <v>48653.313559322043</v>
      </c>
      <c r="Q26">
        <v>48653.313559322043</v>
      </c>
      <c r="R26">
        <v>979802.64738477732</v>
      </c>
      <c r="S26">
        <v>979802.64738477732</v>
      </c>
      <c r="T26">
        <v>979802.64738477743</v>
      </c>
      <c r="U26">
        <v>979802.64738477743</v>
      </c>
      <c r="V26">
        <v>979802.64738477743</v>
      </c>
    </row>
    <row r="27" spans="1:22" x14ac:dyDescent="0.2">
      <c r="A27" s="16"/>
      <c r="B27" s="2" t="s">
        <v>39</v>
      </c>
      <c r="D27">
        <v>1248852.967842865</v>
      </c>
      <c r="E27">
        <v>1098290.570546929</v>
      </c>
      <c r="F27">
        <v>919496.07313162065</v>
      </c>
      <c r="G27">
        <v>705100.87487761106</v>
      </c>
      <c r="H27">
        <v>465112.64192069578</v>
      </c>
      <c r="I27">
        <v>196137.51616804721</v>
      </c>
      <c r="J27">
        <v>77940.332350879107</v>
      </c>
      <c r="K27">
        <v>83419.909126294122</v>
      </c>
      <c r="L27">
        <v>88985.75746090131</v>
      </c>
      <c r="M27">
        <v>93581.465187058231</v>
      </c>
      <c r="N27">
        <v>97465.605789645299</v>
      </c>
      <c r="O27">
        <v>100848.18161472429</v>
      </c>
      <c r="P27">
        <v>103887.7665108776</v>
      </c>
      <c r="Q27">
        <v>106698.8517547126</v>
      </c>
      <c r="R27">
        <v>25832597.188064162</v>
      </c>
      <c r="S27">
        <v>25307767.050992921</v>
      </c>
      <c r="T27">
        <v>24774598.047437321</v>
      </c>
      <c r="U27">
        <v>24232894.527426399</v>
      </c>
      <c r="V27">
        <v>23682442.446382441</v>
      </c>
    </row>
    <row r="28" spans="1:22" x14ac:dyDescent="0.2">
      <c r="A28" s="16"/>
      <c r="B28" s="2" t="s">
        <v>40</v>
      </c>
      <c r="D28">
        <v>7.3948666520815189E-3</v>
      </c>
      <c r="E28">
        <v>8.9418473339700384E-3</v>
      </c>
      <c r="F28">
        <v>1.131749483131847E-2</v>
      </c>
      <c r="G28">
        <v>1.5589311957537931E-2</v>
      </c>
      <c r="H28">
        <v>2.4892212985449899E-2</v>
      </c>
      <c r="I28">
        <v>6.2014287870400003E-2</v>
      </c>
      <c r="J28">
        <v>0.15605948836697919</v>
      </c>
      <c r="K28">
        <v>0.14580845888258831</v>
      </c>
      <c r="L28">
        <v>0.1366884851789327</v>
      </c>
      <c r="M28">
        <v>0.1299758276440475</v>
      </c>
      <c r="N28">
        <v>0.1247961092662981</v>
      </c>
      <c r="O28">
        <v>0.120610289596482</v>
      </c>
      <c r="P28">
        <v>0.11708143122469521</v>
      </c>
      <c r="Q28">
        <v>0.1139968068053112</v>
      </c>
      <c r="R28">
        <v>9.4822313088740746E-3</v>
      </c>
      <c r="S28">
        <v>9.6788729465005861E-3</v>
      </c>
      <c r="T28">
        <v>9.8871699705146976E-3</v>
      </c>
      <c r="U28">
        <v>1.010818833750806E-2</v>
      </c>
      <c r="V28">
        <v>1.0343133416275281E-2</v>
      </c>
    </row>
    <row r="29" spans="1:22" x14ac:dyDescent="0.2">
      <c r="A29" s="16" t="s">
        <v>16</v>
      </c>
      <c r="B29" s="2" t="s">
        <v>37</v>
      </c>
      <c r="D29">
        <v>663431.64757928555</v>
      </c>
      <c r="E29">
        <v>876196.64093360235</v>
      </c>
      <c r="F29">
        <v>1088961.6342879189</v>
      </c>
      <c r="G29">
        <v>1301726.627642235</v>
      </c>
      <c r="H29">
        <v>1514491.6209965521</v>
      </c>
      <c r="I29">
        <v>1727256.6143508691</v>
      </c>
      <c r="J29">
        <v>1727256.6143508691</v>
      </c>
      <c r="K29">
        <v>1727256.6143508691</v>
      </c>
      <c r="L29">
        <v>1727256.6143508691</v>
      </c>
      <c r="M29">
        <v>1727256.6143508691</v>
      </c>
      <c r="N29">
        <v>1727256.6143508691</v>
      </c>
      <c r="O29">
        <v>1727256.6143508691</v>
      </c>
      <c r="P29">
        <v>1727256.6143508691</v>
      </c>
      <c r="Q29">
        <v>1727256.6143508691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6"/>
      <c r="B30" s="2" t="s">
        <v>38</v>
      </c>
      <c r="D30">
        <v>12650.179720791461</v>
      </c>
      <c r="E30">
        <v>16707.139339835641</v>
      </c>
      <c r="F30">
        <v>20764.098958879811</v>
      </c>
      <c r="G30">
        <v>24821.058577923981</v>
      </c>
      <c r="H30">
        <v>28878.018196968162</v>
      </c>
      <c r="I30">
        <v>32934.977816012331</v>
      </c>
      <c r="J30">
        <v>32934.977816012331</v>
      </c>
      <c r="K30">
        <v>32934.977816012331</v>
      </c>
      <c r="L30">
        <v>32934.977816012331</v>
      </c>
      <c r="M30">
        <v>32934.977816012331</v>
      </c>
      <c r="N30">
        <v>32934.977816012331</v>
      </c>
      <c r="O30">
        <v>32934.977816012331</v>
      </c>
      <c r="P30">
        <v>32934.977816012331</v>
      </c>
      <c r="Q30">
        <v>32934.977816012331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s="16"/>
      <c r="B31" s="2" t="s">
        <v>39</v>
      </c>
      <c r="D31">
        <v>1257377.3885293291</v>
      </c>
      <c r="E31">
        <v>1256744.0822938129</v>
      </c>
      <c r="F31">
        <v>1047638.607325267</v>
      </c>
      <c r="G31">
        <v>569269.9973262538</v>
      </c>
      <c r="H31">
        <v>60949.462252033081</v>
      </c>
      <c r="I31">
        <v>52119.991762516438</v>
      </c>
      <c r="J31">
        <v>58525.533243446167</v>
      </c>
      <c r="K31">
        <v>63222.66473787032</v>
      </c>
      <c r="L31">
        <v>66611.631457327108</v>
      </c>
      <c r="M31">
        <v>69105.534865535898</v>
      </c>
      <c r="N31">
        <v>71000.972044227019</v>
      </c>
      <c r="O31">
        <v>72501.545472138852</v>
      </c>
      <c r="P31">
        <v>73743.901959029696</v>
      </c>
      <c r="Q31">
        <v>74818.85272592165</v>
      </c>
      <c r="R31">
        <v>26173849.167681251</v>
      </c>
      <c r="S31">
        <v>25794366.192738552</v>
      </c>
      <c r="T31">
        <v>25411612.186533101</v>
      </c>
      <c r="U31">
        <v>25025396.125762269</v>
      </c>
      <c r="V31">
        <v>24635521.463004321</v>
      </c>
    </row>
    <row r="32" spans="1:22" x14ac:dyDescent="0.2">
      <c r="A32" s="16"/>
      <c r="B32" s="2" t="s">
        <v>40</v>
      </c>
      <c r="D32">
        <v>2.515191508173122E-3</v>
      </c>
      <c r="E32">
        <v>3.323496719662629E-3</v>
      </c>
      <c r="F32">
        <v>4.9549765572053459E-3</v>
      </c>
      <c r="G32">
        <v>1.0900389399803029E-2</v>
      </c>
      <c r="H32">
        <v>0.118450668512686</v>
      </c>
      <c r="I32">
        <v>0.15797670290356061</v>
      </c>
      <c r="J32">
        <v>0.14068636367230569</v>
      </c>
      <c r="K32">
        <v>0.1302340622329238</v>
      </c>
      <c r="L32">
        <v>0.12360820886481071</v>
      </c>
      <c r="M32">
        <v>0.1191473949232016</v>
      </c>
      <c r="N32">
        <v>0.1159666440745941</v>
      </c>
      <c r="O32">
        <v>0.1135664681405609</v>
      </c>
      <c r="P32">
        <v>0.1116532246771747</v>
      </c>
      <c r="Q32">
        <v>0.1100490605511574</v>
      </c>
      <c r="R32">
        <v>0</v>
      </c>
      <c r="S32">
        <v>0</v>
      </c>
      <c r="T32">
        <v>0</v>
      </c>
      <c r="U32">
        <v>0</v>
      </c>
      <c r="V32">
        <v>0</v>
      </c>
    </row>
    <row r="34" spans="1:22" x14ac:dyDescent="0.2">
      <c r="A34" s="1" t="s">
        <v>43</v>
      </c>
    </row>
    <row r="35" spans="1:22" x14ac:dyDescent="0.2">
      <c r="A35" s="2" t="s">
        <v>2</v>
      </c>
      <c r="B35" s="2" t="s">
        <v>36</v>
      </c>
      <c r="C35" s="2">
        <v>2016</v>
      </c>
      <c r="D35" s="12">
        <v>2017</v>
      </c>
      <c r="E35" s="12">
        <v>2018</v>
      </c>
      <c r="F35" s="12">
        <v>2019</v>
      </c>
      <c r="G35" s="12">
        <v>2020</v>
      </c>
      <c r="H35" s="12">
        <v>2021</v>
      </c>
      <c r="I35" s="12">
        <v>2022</v>
      </c>
      <c r="J35" s="12">
        <v>2023</v>
      </c>
      <c r="K35" s="12">
        <v>2024</v>
      </c>
      <c r="L35" s="12">
        <v>2025</v>
      </c>
      <c r="M35" s="12">
        <v>2026</v>
      </c>
      <c r="N35" s="12">
        <v>2027</v>
      </c>
      <c r="O35" s="12">
        <v>2028</v>
      </c>
      <c r="P35" s="12">
        <v>2029</v>
      </c>
      <c r="Q35" s="12">
        <v>2030</v>
      </c>
      <c r="R35" s="2">
        <v>2031</v>
      </c>
      <c r="S35" s="2">
        <v>2032</v>
      </c>
      <c r="T35" s="2">
        <v>2033</v>
      </c>
      <c r="U35" s="2">
        <v>2034</v>
      </c>
      <c r="V35" s="2">
        <v>2035</v>
      </c>
    </row>
    <row r="36" spans="1:22" x14ac:dyDescent="0.2">
      <c r="A36" s="16" t="s">
        <v>15</v>
      </c>
      <c r="B36" s="2" t="s">
        <v>37</v>
      </c>
      <c r="D36">
        <v>1430195</v>
      </c>
      <c r="E36">
        <v>1520891</v>
      </c>
      <c r="F36">
        <v>1611587</v>
      </c>
      <c r="G36">
        <v>1702283</v>
      </c>
      <c r="H36">
        <v>1792979</v>
      </c>
      <c r="I36">
        <v>1883675</v>
      </c>
      <c r="J36">
        <v>1883675</v>
      </c>
      <c r="K36">
        <v>1883675</v>
      </c>
      <c r="L36">
        <v>1883675</v>
      </c>
      <c r="M36">
        <v>1883675</v>
      </c>
      <c r="N36">
        <v>1883675</v>
      </c>
      <c r="O36">
        <v>1883675</v>
      </c>
      <c r="P36">
        <v>1883675</v>
      </c>
      <c r="Q36">
        <v>1883675</v>
      </c>
      <c r="R36">
        <v>2239984</v>
      </c>
      <c r="S36">
        <v>2239984</v>
      </c>
      <c r="T36">
        <v>2239984</v>
      </c>
      <c r="U36">
        <v>2239984</v>
      </c>
      <c r="V36">
        <v>2239984</v>
      </c>
    </row>
    <row r="37" spans="1:22" x14ac:dyDescent="0.2">
      <c r="A37" s="16"/>
      <c r="B37" s="2" t="s">
        <v>38</v>
      </c>
      <c r="D37">
        <v>30956.601731601739</v>
      </c>
      <c r="E37">
        <v>32919.718614718608</v>
      </c>
      <c r="F37">
        <v>34882.835497835498</v>
      </c>
      <c r="G37">
        <v>36845.952380952382</v>
      </c>
      <c r="H37">
        <v>38809.069264069272</v>
      </c>
      <c r="I37">
        <v>40772.186147186148</v>
      </c>
      <c r="J37">
        <v>40772.186147186148</v>
      </c>
      <c r="K37">
        <v>40772.186147186148</v>
      </c>
      <c r="L37">
        <v>40772.186147186148</v>
      </c>
      <c r="M37">
        <v>40772.186147186148</v>
      </c>
      <c r="N37">
        <v>40772.186147186148</v>
      </c>
      <c r="O37">
        <v>40772.186147186148</v>
      </c>
      <c r="P37">
        <v>40772.186147186148</v>
      </c>
      <c r="Q37">
        <v>40772.186147186148</v>
      </c>
      <c r="R37">
        <v>738980.37135348527</v>
      </c>
      <c r="S37">
        <v>738980.37135348527</v>
      </c>
      <c r="T37">
        <v>738980.37135348527</v>
      </c>
      <c r="U37">
        <v>738980.37135348527</v>
      </c>
      <c r="V37">
        <v>738980.37135348527</v>
      </c>
    </row>
    <row r="38" spans="1:22" x14ac:dyDescent="0.2">
      <c r="A38" s="16"/>
      <c r="B38" s="2" t="s">
        <v>39</v>
      </c>
      <c r="D38">
        <v>1329241.7117195411</v>
      </c>
      <c r="E38">
        <v>1192870.429561747</v>
      </c>
      <c r="F38">
        <v>1026421.54384873</v>
      </c>
      <c r="G38">
        <v>822294.42564376502</v>
      </c>
      <c r="H38">
        <v>590222.89359145146</v>
      </c>
      <c r="I38">
        <v>325623.47502151009</v>
      </c>
      <c r="J38">
        <v>203020.86449934021</v>
      </c>
      <c r="K38">
        <v>201439.72179645789</v>
      </c>
      <c r="L38">
        <v>200714.9670198145</v>
      </c>
      <c r="M38">
        <v>199728.64308957139</v>
      </c>
      <c r="N38">
        <v>198660.12458955371</v>
      </c>
      <c r="O38">
        <v>197658.88936750591</v>
      </c>
      <c r="P38">
        <v>196836.2653086003</v>
      </c>
      <c r="Q38">
        <v>196268.47887821239</v>
      </c>
      <c r="R38">
        <v>53427028.903596543</v>
      </c>
      <c r="S38">
        <v>53600125.006017983</v>
      </c>
      <c r="T38">
        <v>53757396.498324588</v>
      </c>
      <c r="U38">
        <v>53898689.935655043</v>
      </c>
      <c r="V38">
        <v>54023834.146979593</v>
      </c>
    </row>
    <row r="39" spans="1:22" x14ac:dyDescent="0.2">
      <c r="A39" s="16"/>
      <c r="B39" s="2" t="s">
        <v>40</v>
      </c>
      <c r="D39">
        <v>5.8222295950138923E-3</v>
      </c>
      <c r="E39">
        <v>6.8992653767964377E-3</v>
      </c>
      <c r="F39">
        <v>8.4962254803803115E-3</v>
      </c>
      <c r="G39">
        <v>1.1202177478007979E-2</v>
      </c>
      <c r="H39">
        <v>1.6438310715092601E-2</v>
      </c>
      <c r="I39">
        <v>3.1303168594104598E-2</v>
      </c>
      <c r="J39">
        <v>5.0206891601674082E-2</v>
      </c>
      <c r="K39">
        <v>5.0600976043324593E-2</v>
      </c>
      <c r="L39">
        <v>5.0783689368766823E-2</v>
      </c>
      <c r="M39">
        <v>5.1034475471929713E-2</v>
      </c>
      <c r="N39">
        <v>5.1308970825706048E-2</v>
      </c>
      <c r="O39">
        <v>5.1568874890542717E-2</v>
      </c>
      <c r="P39">
        <v>5.1784393088417202E-2</v>
      </c>
      <c r="Q39">
        <v>5.1934200514803387E-2</v>
      </c>
      <c r="R39">
        <v>3.4578956874379901E-3</v>
      </c>
      <c r="S39">
        <v>3.4467287682188978E-3</v>
      </c>
      <c r="T39">
        <v>3.4366450920689422E-3</v>
      </c>
      <c r="U39">
        <v>3.4276360531011502E-3</v>
      </c>
      <c r="V39">
        <v>3.4196960611078769E-3</v>
      </c>
    </row>
    <row r="40" spans="1:22" x14ac:dyDescent="0.2">
      <c r="A40" s="16" t="s">
        <v>16</v>
      </c>
      <c r="B40" s="2" t="s">
        <v>37</v>
      </c>
      <c r="D40">
        <v>328795.22211361362</v>
      </c>
      <c r="E40">
        <v>10578500.17495868</v>
      </c>
      <c r="F40">
        <v>20828205.12780375</v>
      </c>
      <c r="G40">
        <v>31077910.080648821</v>
      </c>
      <c r="H40">
        <v>41327615.033493891</v>
      </c>
      <c r="I40">
        <v>51577319.986338951</v>
      </c>
      <c r="J40">
        <v>51577319.986338951</v>
      </c>
      <c r="K40">
        <v>51577319.986338951</v>
      </c>
      <c r="L40">
        <v>51577319.986338951</v>
      </c>
      <c r="M40">
        <v>51577319.986338951</v>
      </c>
      <c r="N40">
        <v>51577319.986338951</v>
      </c>
      <c r="O40">
        <v>51577319.986338951</v>
      </c>
      <c r="P40">
        <v>51577319.986338951</v>
      </c>
      <c r="Q40">
        <v>51577319.986338951</v>
      </c>
      <c r="R40">
        <v>845169.23358731065</v>
      </c>
      <c r="S40">
        <v>845169.23358731065</v>
      </c>
      <c r="T40">
        <v>845169.23358731065</v>
      </c>
      <c r="U40">
        <v>845169.23358731065</v>
      </c>
      <c r="V40">
        <v>845169.23358731065</v>
      </c>
    </row>
    <row r="41" spans="1:22" x14ac:dyDescent="0.2">
      <c r="A41" s="16"/>
      <c r="B41" s="2" t="s">
        <v>38</v>
      </c>
      <c r="D41">
        <v>7116.7796994288656</v>
      </c>
      <c r="E41">
        <v>228971.865258846</v>
      </c>
      <c r="F41">
        <v>450826.95081826311</v>
      </c>
      <c r="G41">
        <v>672682.03637768002</v>
      </c>
      <c r="H41">
        <v>274456.38814948598</v>
      </c>
      <c r="I41">
        <v>215077.07944544681</v>
      </c>
      <c r="J41">
        <v>240579.72215218371</v>
      </c>
      <c r="K41">
        <v>259553.4270888124</v>
      </c>
      <c r="L41">
        <v>273294.81610785692</v>
      </c>
      <c r="M41">
        <v>283433.09695391741</v>
      </c>
      <c r="N41">
        <v>291150.13643222459</v>
      </c>
      <c r="O41">
        <v>297262.09133894712</v>
      </c>
      <c r="P41">
        <v>302318.84587281343</v>
      </c>
      <c r="Q41">
        <v>306686.99978441582</v>
      </c>
      <c r="R41">
        <v>278824.97111269162</v>
      </c>
      <c r="S41">
        <v>278824.97111269162</v>
      </c>
      <c r="T41">
        <v>278824.97111269162</v>
      </c>
      <c r="U41">
        <v>278824.97111269162</v>
      </c>
      <c r="V41">
        <v>278824.97111269162</v>
      </c>
    </row>
    <row r="42" spans="1:22" x14ac:dyDescent="0.2">
      <c r="A42" s="16"/>
      <c r="B42" s="2" t="s">
        <v>39</v>
      </c>
      <c r="D42">
        <v>1337892.287923652</v>
      </c>
      <c r="E42">
        <v>1349134.2314630209</v>
      </c>
      <c r="F42">
        <v>1139078.2619700159</v>
      </c>
      <c r="G42">
        <v>640297.31168134417</v>
      </c>
      <c r="H42">
        <v>68614.097037371495</v>
      </c>
      <c r="I42">
        <v>53769.269861361703</v>
      </c>
      <c r="J42">
        <v>60144.930538045919</v>
      </c>
      <c r="K42">
        <v>64888.356772203093</v>
      </c>
      <c r="L42">
        <v>68323.704026964231</v>
      </c>
      <c r="M42">
        <v>70858.274238479338</v>
      </c>
      <c r="N42">
        <v>72787.534108056148</v>
      </c>
      <c r="O42">
        <v>74315.522834736767</v>
      </c>
      <c r="P42">
        <v>75579.711468203357</v>
      </c>
      <c r="Q42">
        <v>76671.749946103941</v>
      </c>
      <c r="R42">
        <v>53800060.541830197</v>
      </c>
      <c r="S42">
        <v>54120007.360181168</v>
      </c>
      <c r="T42">
        <v>54429021.85213609</v>
      </c>
      <c r="U42">
        <v>54726963.789453737</v>
      </c>
      <c r="V42">
        <v>55013686.352308877</v>
      </c>
    </row>
    <row r="43" spans="1:22" x14ac:dyDescent="0.2">
      <c r="A43" s="16"/>
      <c r="B43" s="2" t="s">
        <v>40</v>
      </c>
      <c r="D43">
        <v>1.3298491522202029E-3</v>
      </c>
      <c r="E43">
        <v>4.2429407674754803E-2</v>
      </c>
      <c r="F43">
        <v>9.8945561044806049E-2</v>
      </c>
      <c r="G43">
        <v>0.26264440913054032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1.29565361221063E-3</v>
      </c>
      <c r="S43">
        <v>1.287993963383296E-3</v>
      </c>
      <c r="T43">
        <v>1.28068152625523E-3</v>
      </c>
      <c r="U43">
        <v>1.2737093007086529E-3</v>
      </c>
      <c r="V43">
        <v>1.2670709308911341E-3</v>
      </c>
    </row>
    <row r="45" spans="1:22" x14ac:dyDescent="0.2">
      <c r="A45" s="1" t="s">
        <v>44</v>
      </c>
    </row>
    <row r="46" spans="1:22" x14ac:dyDescent="0.2">
      <c r="A46" s="2" t="s">
        <v>2</v>
      </c>
      <c r="B46" s="2" t="s">
        <v>36</v>
      </c>
      <c r="C46" s="2">
        <v>2016</v>
      </c>
      <c r="D46" s="12">
        <v>2017</v>
      </c>
      <c r="E46" s="12">
        <v>2018</v>
      </c>
      <c r="F46" s="12">
        <v>2019</v>
      </c>
      <c r="G46" s="12">
        <v>2020</v>
      </c>
      <c r="H46" s="12">
        <v>2021</v>
      </c>
      <c r="I46" s="12">
        <v>2022</v>
      </c>
      <c r="J46" s="12">
        <v>2023</v>
      </c>
      <c r="K46" s="12">
        <v>2024</v>
      </c>
      <c r="L46" s="12">
        <v>2025</v>
      </c>
      <c r="M46" s="12">
        <v>2026</v>
      </c>
      <c r="N46" s="12">
        <v>2027</v>
      </c>
      <c r="O46" s="12">
        <v>2028</v>
      </c>
      <c r="P46" s="12">
        <v>2029</v>
      </c>
      <c r="Q46" s="12">
        <v>2030</v>
      </c>
      <c r="R46" s="2">
        <v>2031</v>
      </c>
      <c r="S46" s="2">
        <v>2032</v>
      </c>
      <c r="T46" s="2">
        <v>2033</v>
      </c>
      <c r="U46" s="2">
        <v>2034</v>
      </c>
      <c r="V46" s="2">
        <v>2035</v>
      </c>
    </row>
    <row r="47" spans="1:22" x14ac:dyDescent="0.2">
      <c r="A47" s="16" t="s">
        <v>15</v>
      </c>
      <c r="B47" s="2" t="s">
        <v>37</v>
      </c>
      <c r="D47">
        <v>670563</v>
      </c>
      <c r="E47">
        <v>713086.80000000016</v>
      </c>
      <c r="F47">
        <v>755610.6</v>
      </c>
      <c r="G47">
        <v>798134.39999999991</v>
      </c>
      <c r="H47">
        <v>840658.20000000007</v>
      </c>
      <c r="I47">
        <v>883182</v>
      </c>
      <c r="J47">
        <v>883182</v>
      </c>
      <c r="K47">
        <v>883182</v>
      </c>
      <c r="L47">
        <v>883182</v>
      </c>
      <c r="M47">
        <v>883182</v>
      </c>
      <c r="N47">
        <v>883182</v>
      </c>
      <c r="O47">
        <v>883182</v>
      </c>
      <c r="P47">
        <v>883182</v>
      </c>
      <c r="Q47">
        <v>883182</v>
      </c>
      <c r="R47">
        <v>1050243</v>
      </c>
      <c r="S47">
        <v>1050243</v>
      </c>
      <c r="T47">
        <v>1050243</v>
      </c>
      <c r="U47">
        <v>1050243</v>
      </c>
      <c r="V47">
        <v>1050243</v>
      </c>
    </row>
    <row r="48" spans="1:22" x14ac:dyDescent="0.2">
      <c r="A48" s="16"/>
      <c r="B48" s="2" t="s">
        <v>38</v>
      </c>
      <c r="D48">
        <v>21153.406940063091</v>
      </c>
      <c r="E48">
        <v>22494.851735015782</v>
      </c>
      <c r="F48">
        <v>23836.296529968451</v>
      </c>
      <c r="G48">
        <v>25177.741324921131</v>
      </c>
      <c r="H48">
        <v>26519.186119873819</v>
      </c>
      <c r="I48">
        <v>27860.630914826499</v>
      </c>
      <c r="J48">
        <v>27860.630914826499</v>
      </c>
      <c r="K48">
        <v>27860.630914826499</v>
      </c>
      <c r="L48">
        <v>27860.630914826499</v>
      </c>
      <c r="M48">
        <v>27860.630914826499</v>
      </c>
      <c r="N48">
        <v>27860.630914826499</v>
      </c>
      <c r="O48">
        <v>27860.630914826499</v>
      </c>
      <c r="P48">
        <v>27860.630914826499</v>
      </c>
      <c r="Q48">
        <v>27860.630914826499</v>
      </c>
      <c r="R48">
        <v>252482.0454679862</v>
      </c>
      <c r="S48">
        <v>252482.0454679862</v>
      </c>
      <c r="T48">
        <v>252482.04546798611</v>
      </c>
      <c r="U48">
        <v>252482.04546798611</v>
      </c>
      <c r="V48">
        <v>252482.04546798611</v>
      </c>
    </row>
    <row r="49" spans="1:22" x14ac:dyDescent="0.2">
      <c r="A49" s="16"/>
      <c r="B49" s="2" t="s">
        <v>39</v>
      </c>
      <c r="D49">
        <v>907929.32163590414</v>
      </c>
      <c r="E49">
        <v>797763.07836949523</v>
      </c>
      <c r="F49">
        <v>667663.15558076312</v>
      </c>
      <c r="G49">
        <v>511679.48488079209</v>
      </c>
      <c r="H49">
        <v>336598.49870289059</v>
      </c>
      <c r="I49">
        <v>140681.39171815629</v>
      </c>
      <c r="J49">
        <v>57917.664287715277</v>
      </c>
      <c r="K49">
        <v>62124.131001277201</v>
      </c>
      <c r="L49">
        <v>66312.846519818195</v>
      </c>
      <c r="M49">
        <v>69781.974783307858</v>
      </c>
      <c r="N49">
        <v>72727.043476675666</v>
      </c>
      <c r="O49">
        <v>75306.751058493406</v>
      </c>
      <c r="P49">
        <v>77640.744068815635</v>
      </c>
      <c r="Q49">
        <v>79814.955848941201</v>
      </c>
      <c r="R49">
        <v>11468887.874444559</v>
      </c>
      <c r="S49">
        <v>11170505.8042832</v>
      </c>
      <c r="T49">
        <v>10863934.692173669</v>
      </c>
      <c r="U49">
        <v>10549033.57526272</v>
      </c>
      <c r="V49">
        <v>10225645.0882327</v>
      </c>
    </row>
    <row r="50" spans="1:22" x14ac:dyDescent="0.2">
      <c r="A50" s="16"/>
      <c r="B50" s="2" t="s">
        <v>40</v>
      </c>
      <c r="D50">
        <v>5.8246293064830616E-3</v>
      </c>
      <c r="E50">
        <v>7.0493522277916736E-3</v>
      </c>
      <c r="F50">
        <v>8.9252702993752077E-3</v>
      </c>
      <c r="G50">
        <v>1.2301519832667749E-2</v>
      </c>
      <c r="H50">
        <v>1.969645306059566E-2</v>
      </c>
      <c r="I50">
        <v>4.9510156557597537E-2</v>
      </c>
      <c r="J50">
        <v>0.12025964469330271</v>
      </c>
      <c r="K50">
        <v>0.1121167832281377</v>
      </c>
      <c r="L50">
        <v>0.1050348174486074</v>
      </c>
      <c r="M50">
        <v>9.9813135846833614E-2</v>
      </c>
      <c r="N50">
        <v>9.5771220659346956E-2</v>
      </c>
      <c r="O50">
        <v>9.2490482337985097E-2</v>
      </c>
      <c r="P50">
        <v>8.9710084727332967E-2</v>
      </c>
      <c r="Q50">
        <v>8.7266323142356564E-2</v>
      </c>
      <c r="R50">
        <v>5.5036296507566564E-3</v>
      </c>
      <c r="S50">
        <v>5.6506403982882958E-3</v>
      </c>
      <c r="T50">
        <v>5.8100967242069573E-3</v>
      </c>
      <c r="U50">
        <v>5.9835349766079937E-3</v>
      </c>
      <c r="V50">
        <v>6.1727657103641644E-3</v>
      </c>
    </row>
    <row r="51" spans="1:22" x14ac:dyDescent="0.2">
      <c r="A51" s="16" t="s">
        <v>16</v>
      </c>
      <c r="B51" s="2" t="s">
        <v>37</v>
      </c>
      <c r="D51">
        <v>700140.31441385148</v>
      </c>
      <c r="E51">
        <v>3815744.3235982722</v>
      </c>
      <c r="F51">
        <v>6931348.3327826913</v>
      </c>
      <c r="G51">
        <v>10046952.34196711</v>
      </c>
      <c r="H51">
        <v>13162556.35115153</v>
      </c>
      <c r="I51">
        <v>16278160.36033595</v>
      </c>
      <c r="J51">
        <v>16278160.36033595</v>
      </c>
      <c r="K51">
        <v>16278160.36033595</v>
      </c>
      <c r="L51">
        <v>16278160.36033595</v>
      </c>
      <c r="M51">
        <v>16278160.36033595</v>
      </c>
      <c r="N51">
        <v>16278160.36033595</v>
      </c>
      <c r="O51">
        <v>16278160.36033595</v>
      </c>
      <c r="P51">
        <v>16278160.36033595</v>
      </c>
      <c r="Q51">
        <v>16278160.36033595</v>
      </c>
      <c r="R51">
        <v>5.0642103759558251E-23</v>
      </c>
      <c r="S51">
        <v>5.0642103759558251E-23</v>
      </c>
      <c r="T51">
        <v>5.0642103759558251E-23</v>
      </c>
      <c r="U51">
        <v>5.0642103759558251E-23</v>
      </c>
      <c r="V51">
        <v>5.0642103759558251E-23</v>
      </c>
    </row>
    <row r="52" spans="1:22" x14ac:dyDescent="0.2">
      <c r="A52" s="16"/>
      <c r="B52" s="2" t="s">
        <v>38</v>
      </c>
      <c r="D52">
        <v>22086.44524964831</v>
      </c>
      <c r="E52">
        <v>120370.4833942673</v>
      </c>
      <c r="F52">
        <v>218654.52153888621</v>
      </c>
      <c r="G52">
        <v>316938.55968350498</v>
      </c>
      <c r="H52">
        <v>166216.14257198619</v>
      </c>
      <c r="I52">
        <v>155881.9783358167</v>
      </c>
      <c r="J52">
        <v>175342.4212784578</v>
      </c>
      <c r="K52">
        <v>189571.7387123325</v>
      </c>
      <c r="L52">
        <v>199886.470432706</v>
      </c>
      <c r="M52">
        <v>207539.31922074899</v>
      </c>
      <c r="N52">
        <v>213425.63296946121</v>
      </c>
      <c r="O52">
        <v>218156.40772227099</v>
      </c>
      <c r="P52">
        <v>222139.22329157521</v>
      </c>
      <c r="Q52">
        <v>225643.2488484942</v>
      </c>
      <c r="R52">
        <v>1.217453669675995E-23</v>
      </c>
      <c r="S52">
        <v>1.217453669675995E-23</v>
      </c>
      <c r="T52">
        <v>1.217453669675995E-23</v>
      </c>
      <c r="U52">
        <v>1.217453669675995E-23</v>
      </c>
      <c r="V52">
        <v>1.217453669675995E-23</v>
      </c>
    </row>
    <row r="53" spans="1:22" x14ac:dyDescent="0.2">
      <c r="A53" s="16"/>
      <c r="B53" s="2" t="s">
        <v>39</v>
      </c>
      <c r="D53">
        <v>914710.67369029729</v>
      </c>
      <c r="E53">
        <v>898842.64078866155</v>
      </c>
      <c r="F53">
        <v>722351.01647854259</v>
      </c>
      <c r="G53">
        <v>351627.48934044869</v>
      </c>
      <c r="H53">
        <v>41554.035642996547</v>
      </c>
      <c r="I53">
        <v>38970.494583954183</v>
      </c>
      <c r="J53">
        <v>43835.605319614442</v>
      </c>
      <c r="K53">
        <v>47392.934678083118</v>
      </c>
      <c r="L53">
        <v>49971.617608176501</v>
      </c>
      <c r="M53">
        <v>51884.829805187241</v>
      </c>
      <c r="N53">
        <v>53356.408242365302</v>
      </c>
      <c r="O53">
        <v>54539.101930567747</v>
      </c>
      <c r="P53">
        <v>55534.805822893803</v>
      </c>
      <c r="Q53">
        <v>56410.812212123543</v>
      </c>
      <c r="R53">
        <v>11732827.88502427</v>
      </c>
      <c r="S53">
        <v>11549973.497141561</v>
      </c>
      <c r="T53">
        <v>11363157.28614342</v>
      </c>
      <c r="U53">
        <v>11172248.308420369</v>
      </c>
      <c r="V53">
        <v>10977110.57262207</v>
      </c>
    </row>
    <row r="54" spans="1:22" x14ac:dyDescent="0.2">
      <c r="A54" s="16"/>
      <c r="B54" s="2" t="s">
        <v>40</v>
      </c>
      <c r="D54">
        <v>6.0364566318393976E-3</v>
      </c>
      <c r="E54">
        <v>3.3479298247536378E-2</v>
      </c>
      <c r="F54">
        <v>7.5674608518177838E-2</v>
      </c>
      <c r="G54">
        <v>0.22533687587821269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2.5941181478293641E-31</v>
      </c>
      <c r="S54">
        <v>2.6351871499473472E-31</v>
      </c>
      <c r="T54">
        <v>2.6785109961484811E-31</v>
      </c>
      <c r="U54">
        <v>2.7242808163295502E-31</v>
      </c>
      <c r="V54">
        <v>2.7727097709857192E-31</v>
      </c>
    </row>
    <row r="56" spans="1:22" x14ac:dyDescent="0.2">
      <c r="A56" s="1" t="s">
        <v>45</v>
      </c>
    </row>
    <row r="57" spans="1:22" x14ac:dyDescent="0.2">
      <c r="A57" s="2" t="s">
        <v>2</v>
      </c>
      <c r="B57" s="2" t="s">
        <v>36</v>
      </c>
      <c r="C57" s="2">
        <v>2016</v>
      </c>
      <c r="D57" s="12">
        <v>2017</v>
      </c>
      <c r="E57" s="12">
        <v>2018</v>
      </c>
      <c r="F57" s="12">
        <v>2019</v>
      </c>
      <c r="G57" s="12">
        <v>2020</v>
      </c>
      <c r="H57" s="12">
        <v>2021</v>
      </c>
      <c r="I57" s="12">
        <v>2022</v>
      </c>
      <c r="J57" s="12">
        <v>2023</v>
      </c>
      <c r="K57" s="12">
        <v>2024</v>
      </c>
      <c r="L57" s="12">
        <v>2025</v>
      </c>
      <c r="M57" s="12">
        <v>2026</v>
      </c>
      <c r="N57" s="12">
        <v>2027</v>
      </c>
      <c r="O57" s="12">
        <v>2028</v>
      </c>
      <c r="P57" s="12">
        <v>2029</v>
      </c>
      <c r="Q57" s="12">
        <v>2030</v>
      </c>
      <c r="R57" s="2">
        <v>2031</v>
      </c>
      <c r="S57" s="2">
        <v>2032</v>
      </c>
      <c r="T57" s="2">
        <v>2033</v>
      </c>
      <c r="U57" s="2">
        <v>2034</v>
      </c>
      <c r="V57" s="2">
        <v>2035</v>
      </c>
    </row>
    <row r="58" spans="1:22" x14ac:dyDescent="0.2">
      <c r="A58" s="16" t="s">
        <v>15</v>
      </c>
      <c r="B58" s="2" t="s">
        <v>37</v>
      </c>
      <c r="D58">
        <v>716945</v>
      </c>
      <c r="E58">
        <v>762410.20000000007</v>
      </c>
      <c r="F58">
        <v>807875.4</v>
      </c>
      <c r="G58">
        <v>853340.6</v>
      </c>
      <c r="H58">
        <v>898805.8</v>
      </c>
      <c r="I58">
        <v>944271</v>
      </c>
      <c r="J58">
        <v>944271</v>
      </c>
      <c r="K58">
        <v>944271</v>
      </c>
      <c r="L58">
        <v>944271</v>
      </c>
      <c r="M58">
        <v>944271</v>
      </c>
      <c r="N58">
        <v>944271</v>
      </c>
      <c r="O58">
        <v>944271</v>
      </c>
      <c r="P58">
        <v>944271</v>
      </c>
      <c r="Q58">
        <v>944271</v>
      </c>
      <c r="R58">
        <v>1122889</v>
      </c>
      <c r="S58">
        <v>1122889</v>
      </c>
      <c r="T58">
        <v>1122889</v>
      </c>
      <c r="U58">
        <v>1122889</v>
      </c>
      <c r="V58">
        <v>1122889</v>
      </c>
    </row>
    <row r="59" spans="1:22" x14ac:dyDescent="0.2">
      <c r="A59" s="16"/>
      <c r="B59" s="2" t="s">
        <v>38</v>
      </c>
      <c r="D59">
        <v>2757.4807692307691</v>
      </c>
      <c r="E59">
        <v>2932.3469230769228</v>
      </c>
      <c r="F59">
        <v>3107.2130769230771</v>
      </c>
      <c r="G59">
        <v>3282.0792307692309</v>
      </c>
      <c r="H59">
        <v>3456.9453846153851</v>
      </c>
      <c r="I59">
        <v>3631.811538461538</v>
      </c>
      <c r="J59">
        <v>3631.811538461538</v>
      </c>
      <c r="K59">
        <v>3631.811538461538</v>
      </c>
      <c r="L59">
        <v>3631.811538461538</v>
      </c>
      <c r="M59">
        <v>3631.811538461538</v>
      </c>
      <c r="N59">
        <v>3631.811538461538</v>
      </c>
      <c r="O59">
        <v>3631.811538461538</v>
      </c>
      <c r="P59">
        <v>3631.811538461538</v>
      </c>
      <c r="Q59">
        <v>3631.811538461538</v>
      </c>
      <c r="R59">
        <v>239849.59964866989</v>
      </c>
      <c r="S59">
        <v>239849.59964866989</v>
      </c>
      <c r="T59">
        <v>239849.59964866989</v>
      </c>
      <c r="U59">
        <v>239849.59964866989</v>
      </c>
      <c r="V59">
        <v>239849.59964866989</v>
      </c>
    </row>
    <row r="60" spans="1:22" x14ac:dyDescent="0.2">
      <c r="A60" s="16"/>
      <c r="B60" s="2" t="s">
        <v>39</v>
      </c>
      <c r="D60">
        <v>129875.37803635751</v>
      </c>
      <c r="E60">
        <v>116162.55093465799</v>
      </c>
      <c r="F60">
        <v>94858.294799337033</v>
      </c>
      <c r="G60">
        <v>68665.830120945291</v>
      </c>
      <c r="H60">
        <v>41925.311244657598</v>
      </c>
      <c r="I60">
        <v>16177.461702075811</v>
      </c>
      <c r="J60">
        <v>6698.2797866231094</v>
      </c>
      <c r="K60">
        <v>7234.2306827051207</v>
      </c>
      <c r="L60">
        <v>7773.6265306227551</v>
      </c>
      <c r="M60">
        <v>8231.5981516587781</v>
      </c>
      <c r="N60">
        <v>8625.5162994274669</v>
      </c>
      <c r="O60">
        <v>8970.6126351306248</v>
      </c>
      <c r="P60">
        <v>9279.1487724627368</v>
      </c>
      <c r="Q60">
        <v>9560.6261459105808</v>
      </c>
      <c r="R60">
        <v>8115504.4647258613</v>
      </c>
      <c r="S60">
        <v>8006155.7289099358</v>
      </c>
      <c r="T60">
        <v>7896191.7016122416</v>
      </c>
      <c r="U60">
        <v>7785583.4290298559</v>
      </c>
      <c r="V60">
        <v>7674301.1570256678</v>
      </c>
    </row>
    <row r="61" spans="1:22" x14ac:dyDescent="0.2">
      <c r="A61" s="16"/>
      <c r="B61" s="2" t="s">
        <v>40</v>
      </c>
      <c r="D61">
        <v>5.3079359824054493E-3</v>
      </c>
      <c r="E61">
        <v>6.3108697671558148E-3</v>
      </c>
      <c r="F61">
        <v>8.189091643213877E-3</v>
      </c>
      <c r="G61">
        <v>1.1949463164532881E-2</v>
      </c>
      <c r="H61">
        <v>2.0613713303415791E-2</v>
      </c>
      <c r="I61">
        <v>5.6124557816068323E-2</v>
      </c>
      <c r="J61">
        <v>0.13555015818070551</v>
      </c>
      <c r="K61">
        <v>0.12550787007470299</v>
      </c>
      <c r="L61">
        <v>0.11679913886249529</v>
      </c>
      <c r="M61">
        <v>0.1103009243025815</v>
      </c>
      <c r="N61">
        <v>0.1052635985019994</v>
      </c>
      <c r="O61">
        <v>0.1012141446237093</v>
      </c>
      <c r="P61">
        <v>9.7848725877730372E-2</v>
      </c>
      <c r="Q61">
        <v>9.4967931049552465E-2</v>
      </c>
      <c r="R61">
        <v>7.3886226263314607E-3</v>
      </c>
      <c r="S61">
        <v>7.489537044057918E-3</v>
      </c>
      <c r="T61">
        <v>7.5938379130188012E-3</v>
      </c>
      <c r="U61">
        <v>7.7017220942733212E-3</v>
      </c>
      <c r="V61">
        <v>7.8134019873943982E-3</v>
      </c>
    </row>
    <row r="62" spans="1:22" x14ac:dyDescent="0.2">
      <c r="A62" s="16" t="s">
        <v>16</v>
      </c>
      <c r="B62" s="2" t="s">
        <v>37</v>
      </c>
      <c r="D62">
        <v>120182.95826991111</v>
      </c>
      <c r="E62">
        <v>441597.68948610261</v>
      </c>
      <c r="F62">
        <v>763012.42070229421</v>
      </c>
      <c r="G62">
        <v>1084427.151918486</v>
      </c>
      <c r="H62">
        <v>1405841.8831346771</v>
      </c>
      <c r="I62">
        <v>1727256.6143508691</v>
      </c>
      <c r="J62">
        <v>1727256.6143508691</v>
      </c>
      <c r="K62">
        <v>1727256.6143508691</v>
      </c>
      <c r="L62">
        <v>1727256.6143508691</v>
      </c>
      <c r="M62">
        <v>1727256.6143508691</v>
      </c>
      <c r="N62">
        <v>1727256.6143508691</v>
      </c>
      <c r="O62">
        <v>1727256.6143508691</v>
      </c>
      <c r="P62">
        <v>1727256.6143508691</v>
      </c>
      <c r="Q62">
        <v>1727256.6143508691</v>
      </c>
      <c r="R62">
        <v>3.7981577819668693E-23</v>
      </c>
      <c r="S62">
        <v>3.7981577819668693E-23</v>
      </c>
      <c r="T62">
        <v>3.7981577819668693E-23</v>
      </c>
      <c r="U62">
        <v>3.7981577819668693E-23</v>
      </c>
      <c r="V62">
        <v>3.7981577819668693E-23</v>
      </c>
    </row>
    <row r="63" spans="1:22" x14ac:dyDescent="0.2">
      <c r="A63" s="16"/>
      <c r="B63" s="2" t="s">
        <v>38</v>
      </c>
      <c r="D63">
        <v>462.24214719196561</v>
      </c>
      <c r="E63">
        <v>1698.452651869625</v>
      </c>
      <c r="F63">
        <v>2934.6631565472849</v>
      </c>
      <c r="G63">
        <v>4170.873661224944</v>
      </c>
      <c r="H63">
        <v>5407.0841659026046</v>
      </c>
      <c r="I63">
        <v>6643.2946705802651</v>
      </c>
      <c r="J63">
        <v>6643.2946705802651</v>
      </c>
      <c r="K63">
        <v>6643.2946705802651</v>
      </c>
      <c r="L63">
        <v>6643.294670580266</v>
      </c>
      <c r="M63">
        <v>6643.2946705802651</v>
      </c>
      <c r="N63">
        <v>6643.2946705802651</v>
      </c>
      <c r="O63">
        <v>6643.294670580266</v>
      </c>
      <c r="P63">
        <v>6643.2946705802651</v>
      </c>
      <c r="Q63">
        <v>6643.2946705802651</v>
      </c>
      <c r="R63">
        <v>8.1128822475528182E-24</v>
      </c>
      <c r="S63">
        <v>8.1128822475528182E-24</v>
      </c>
      <c r="T63">
        <v>8.1128822475528182E-24</v>
      </c>
      <c r="U63">
        <v>8.1128822475528182E-24</v>
      </c>
      <c r="V63">
        <v>8.1128822475528182E-24</v>
      </c>
    </row>
    <row r="64" spans="1:22" x14ac:dyDescent="0.2">
      <c r="A64" s="16"/>
      <c r="B64" s="2" t="s">
        <v>39</v>
      </c>
      <c r="D64">
        <v>130816.81981750979</v>
      </c>
      <c r="E64">
        <v>133741.29342394619</v>
      </c>
      <c r="F64">
        <v>116605.10054125381</v>
      </c>
      <c r="G64">
        <v>71159.652031948397</v>
      </c>
      <c r="H64">
        <v>6117.770807108599</v>
      </c>
      <c r="I64">
        <v>4192.9653214502978</v>
      </c>
      <c r="J64">
        <v>4703.8580844992657</v>
      </c>
      <c r="K64">
        <v>5099.4985404502904</v>
      </c>
      <c r="L64">
        <v>5391.4039760143914</v>
      </c>
      <c r="M64">
        <v>5607.0106782249086</v>
      </c>
      <c r="N64">
        <v>5768.4153744763489</v>
      </c>
      <c r="O64">
        <v>5891.9852804422226</v>
      </c>
      <c r="P64">
        <v>5989.3730083907058</v>
      </c>
      <c r="Q64">
        <v>6068.7329120290624</v>
      </c>
      <c r="R64">
        <v>8161927.1429863945</v>
      </c>
      <c r="S64">
        <v>8069014.3743250277</v>
      </c>
      <c r="T64">
        <v>7975994.722076837</v>
      </c>
      <c r="U64">
        <v>7882836.8115173616</v>
      </c>
      <c r="V64">
        <v>7789508.9199491655</v>
      </c>
    </row>
    <row r="65" spans="1:22" x14ac:dyDescent="0.2">
      <c r="A65" s="16"/>
      <c r="B65" s="2" t="s">
        <v>40</v>
      </c>
      <c r="D65">
        <v>8.8337674741825257E-4</v>
      </c>
      <c r="E65">
        <v>3.1748845259139688E-3</v>
      </c>
      <c r="F65">
        <v>6.2918841948706797E-3</v>
      </c>
      <c r="G65">
        <v>1.46532253254708E-2</v>
      </c>
      <c r="H65">
        <v>0.22095810452803311</v>
      </c>
      <c r="I65">
        <v>0.3960976398132019</v>
      </c>
      <c r="J65">
        <v>0.35307690789354762</v>
      </c>
      <c r="K65">
        <v>0.32568372252115868</v>
      </c>
      <c r="L65">
        <v>0.30805031027796109</v>
      </c>
      <c r="M65">
        <v>0.29620483408297288</v>
      </c>
      <c r="N65">
        <v>0.28791679513818552</v>
      </c>
      <c r="O65">
        <v>0.28187844819605751</v>
      </c>
      <c r="P65">
        <v>0.27729508002229358</v>
      </c>
      <c r="Q65">
        <v>0.27366893414489962</v>
      </c>
      <c r="R65">
        <v>2.484977538216657E-31</v>
      </c>
      <c r="S65">
        <v>2.5135914596234251E-31</v>
      </c>
      <c r="T65">
        <v>2.542906098313069E-31</v>
      </c>
      <c r="U65">
        <v>2.5729576932568689E-31</v>
      </c>
      <c r="V65">
        <v>2.6037848890497719E-31</v>
      </c>
    </row>
    <row r="67" spans="1:22" x14ac:dyDescent="0.2">
      <c r="A67" s="1" t="s">
        <v>46</v>
      </c>
    </row>
    <row r="68" spans="1:22" x14ac:dyDescent="0.2">
      <c r="A68" s="2" t="s">
        <v>2</v>
      </c>
      <c r="B68" s="2" t="s">
        <v>36</v>
      </c>
      <c r="C68" s="2">
        <v>2016</v>
      </c>
      <c r="D68" s="12">
        <v>2017</v>
      </c>
      <c r="E68" s="12">
        <v>2018</v>
      </c>
      <c r="F68" s="12">
        <v>2019</v>
      </c>
      <c r="G68" s="12">
        <v>2020</v>
      </c>
      <c r="H68" s="12">
        <v>2021</v>
      </c>
      <c r="I68" s="12">
        <v>2022</v>
      </c>
      <c r="J68" s="12">
        <v>2023</v>
      </c>
      <c r="K68" s="12">
        <v>2024</v>
      </c>
      <c r="L68" s="12">
        <v>2025</v>
      </c>
      <c r="M68" s="12">
        <v>2026</v>
      </c>
      <c r="N68" s="12">
        <v>2027</v>
      </c>
      <c r="O68" s="12">
        <v>2028</v>
      </c>
      <c r="P68" s="12">
        <v>2029</v>
      </c>
      <c r="Q68" s="12">
        <v>2030</v>
      </c>
      <c r="R68" s="2">
        <v>2031</v>
      </c>
      <c r="S68" s="2">
        <v>2032</v>
      </c>
      <c r="T68" s="2">
        <v>2033</v>
      </c>
      <c r="U68" s="2">
        <v>2034</v>
      </c>
      <c r="V68" s="2">
        <v>2035</v>
      </c>
    </row>
    <row r="69" spans="1:22" x14ac:dyDescent="0.2">
      <c r="A69" s="16" t="s">
        <v>15</v>
      </c>
      <c r="B69" s="2" t="s">
        <v>37</v>
      </c>
      <c r="D69">
        <v>847315</v>
      </c>
      <c r="E69">
        <v>901047.60000000009</v>
      </c>
      <c r="F69">
        <v>954780.2</v>
      </c>
      <c r="G69">
        <v>1008512.8</v>
      </c>
      <c r="H69">
        <v>1062245.3999999999</v>
      </c>
      <c r="I69">
        <v>1115978</v>
      </c>
      <c r="J69">
        <v>1115978</v>
      </c>
      <c r="K69">
        <v>1115978</v>
      </c>
      <c r="L69">
        <v>1115978</v>
      </c>
      <c r="M69">
        <v>1115978</v>
      </c>
      <c r="N69">
        <v>1115978</v>
      </c>
      <c r="O69">
        <v>1115978</v>
      </c>
      <c r="P69">
        <v>1115978</v>
      </c>
      <c r="Q69">
        <v>1115978</v>
      </c>
      <c r="R69">
        <v>1327073</v>
      </c>
      <c r="S69">
        <v>1327073</v>
      </c>
      <c r="T69">
        <v>1327073</v>
      </c>
      <c r="U69">
        <v>1327073</v>
      </c>
      <c r="V69">
        <v>1327073</v>
      </c>
    </row>
    <row r="70" spans="1:22" x14ac:dyDescent="0.2">
      <c r="A70" s="16"/>
      <c r="B70" s="2" t="s">
        <v>38</v>
      </c>
      <c r="D70">
        <v>20637.57326732673</v>
      </c>
      <c r="E70">
        <v>21946.307881188121</v>
      </c>
      <c r="F70">
        <v>23255.0424950495</v>
      </c>
      <c r="G70">
        <v>24563.77710891089</v>
      </c>
      <c r="H70">
        <v>25872.51172277228</v>
      </c>
      <c r="I70">
        <v>27181.24633663366</v>
      </c>
      <c r="J70">
        <v>27181.24633663366</v>
      </c>
      <c r="K70">
        <v>27181.246336633671</v>
      </c>
      <c r="L70">
        <v>27181.24633663366</v>
      </c>
      <c r="M70">
        <v>27181.24633663366</v>
      </c>
      <c r="N70">
        <v>27181.24633663366</v>
      </c>
      <c r="O70">
        <v>27181.24633663366</v>
      </c>
      <c r="P70">
        <v>27181.24633663366</v>
      </c>
      <c r="Q70">
        <v>27181.24633663366</v>
      </c>
      <c r="R70">
        <v>600792.7130161575</v>
      </c>
      <c r="S70">
        <v>600792.7130161575</v>
      </c>
      <c r="T70">
        <v>600792.7130161575</v>
      </c>
      <c r="U70">
        <v>600792.7130161575</v>
      </c>
      <c r="V70">
        <v>600792.7130161575</v>
      </c>
    </row>
    <row r="71" spans="1:22" x14ac:dyDescent="0.2">
      <c r="A71" s="16"/>
      <c r="B71" s="2" t="s">
        <v>39</v>
      </c>
      <c r="D71">
        <v>808830.67716745683</v>
      </c>
      <c r="E71">
        <v>709305.14558862383</v>
      </c>
      <c r="F71">
        <v>588254.93873017409</v>
      </c>
      <c r="G71">
        <v>443781.33780392248</v>
      </c>
      <c r="H71">
        <v>285270.61385377438</v>
      </c>
      <c r="I71">
        <v>114922.41444891589</v>
      </c>
      <c r="J71">
        <v>48379.913029923868</v>
      </c>
      <c r="K71">
        <v>52110.336395004037</v>
      </c>
      <c r="L71">
        <v>55756.518715740487</v>
      </c>
      <c r="M71">
        <v>58789.631066349437</v>
      </c>
      <c r="N71">
        <v>61377.27798616697</v>
      </c>
      <c r="O71">
        <v>63655.783526115323</v>
      </c>
      <c r="P71">
        <v>65727.977075874747</v>
      </c>
      <c r="Q71">
        <v>67667.58117598042</v>
      </c>
      <c r="R71">
        <v>16773055.29912593</v>
      </c>
      <c r="S71">
        <v>16434492.443296621</v>
      </c>
      <c r="T71">
        <v>16089366.355917539</v>
      </c>
      <c r="U71">
        <v>15737536.85024967</v>
      </c>
      <c r="V71">
        <v>15378849.484704999</v>
      </c>
    </row>
    <row r="72" spans="1:22" x14ac:dyDescent="0.2">
      <c r="A72" s="16"/>
      <c r="B72" s="2" t="s">
        <v>40</v>
      </c>
      <c r="D72">
        <v>6.3788299114716993E-3</v>
      </c>
      <c r="E72">
        <v>7.7351433362913792E-3</v>
      </c>
      <c r="F72">
        <v>9.8830630071923328E-3</v>
      </c>
      <c r="G72">
        <v>1.3837770438064251E-2</v>
      </c>
      <c r="H72">
        <v>2.2673656579322739E-2</v>
      </c>
      <c r="I72">
        <v>5.9129558117481058E-2</v>
      </c>
      <c r="J72">
        <v>0.14045729226415499</v>
      </c>
      <c r="K72">
        <v>0.13040237415949399</v>
      </c>
      <c r="L72">
        <v>0.1218747464991936</v>
      </c>
      <c r="M72">
        <v>0.1155869064136376</v>
      </c>
      <c r="N72">
        <v>0.1107137984465509</v>
      </c>
      <c r="O72">
        <v>0.1067508906142139</v>
      </c>
      <c r="P72">
        <v>0.1033853753982733</v>
      </c>
      <c r="Q72">
        <v>0.1004219667093777</v>
      </c>
      <c r="R72">
        <v>8.9547298077450686E-3</v>
      </c>
      <c r="S72">
        <v>9.1392039500010815E-3</v>
      </c>
      <c r="T72">
        <v>9.3352450886791862E-3</v>
      </c>
      <c r="U72">
        <v>9.543944499272549E-3</v>
      </c>
      <c r="V72">
        <v>9.766541925221299E-3</v>
      </c>
    </row>
    <row r="73" spans="1:22" x14ac:dyDescent="0.2">
      <c r="A73" s="16" t="s">
        <v>16</v>
      </c>
      <c r="B73" s="2" t="s">
        <v>37</v>
      </c>
      <c r="D73">
        <v>5795115.6505587976</v>
      </c>
      <c r="E73">
        <v>4981543.8433172107</v>
      </c>
      <c r="F73">
        <v>4167972.0360756251</v>
      </c>
      <c r="G73">
        <v>3354400.2288340381</v>
      </c>
      <c r="H73">
        <v>2540828.4215924521</v>
      </c>
      <c r="I73">
        <v>1727256.6143508661</v>
      </c>
      <c r="J73">
        <v>1727256.6143508661</v>
      </c>
      <c r="K73">
        <v>1727256.6143508661</v>
      </c>
      <c r="L73">
        <v>1727256.6143508661</v>
      </c>
      <c r="M73">
        <v>1727256.6143508661</v>
      </c>
      <c r="N73">
        <v>1727256.6143508661</v>
      </c>
      <c r="O73">
        <v>1727256.6143508661</v>
      </c>
      <c r="P73">
        <v>1727256.6143508661</v>
      </c>
      <c r="Q73">
        <v>1727256.6143508661</v>
      </c>
      <c r="R73">
        <v>4.5577893383602431E-23</v>
      </c>
      <c r="S73">
        <v>4.5577893383602431E-23</v>
      </c>
      <c r="T73">
        <v>4.5577893383602431E-23</v>
      </c>
      <c r="U73">
        <v>4.5577893383602431E-23</v>
      </c>
      <c r="V73">
        <v>4.5577893383602431E-23</v>
      </c>
    </row>
    <row r="74" spans="1:22" x14ac:dyDescent="0.2">
      <c r="A74" s="16"/>
      <c r="B74" s="2" t="s">
        <v>38</v>
      </c>
      <c r="D74">
        <v>141148.36138984791</v>
      </c>
      <c r="E74">
        <v>121332.6520253499</v>
      </c>
      <c r="F74">
        <v>101516.9426608519</v>
      </c>
      <c r="G74">
        <v>81701.233296353777</v>
      </c>
      <c r="H74">
        <v>61885.523931855772</v>
      </c>
      <c r="I74">
        <v>42069.814567357716</v>
      </c>
      <c r="J74">
        <v>42069.814567357716</v>
      </c>
      <c r="K74">
        <v>42069.814567357731</v>
      </c>
      <c r="L74">
        <v>42069.814567357716</v>
      </c>
      <c r="M74">
        <v>42069.814567357716</v>
      </c>
      <c r="N74">
        <v>42069.814567357716</v>
      </c>
      <c r="O74">
        <v>42069.814567357716</v>
      </c>
      <c r="P74">
        <v>42069.814567357716</v>
      </c>
      <c r="Q74">
        <v>42069.814567357716</v>
      </c>
      <c r="R74">
        <v>2.06340316014987E-23</v>
      </c>
      <c r="S74">
        <v>2.06340316014987E-23</v>
      </c>
      <c r="T74">
        <v>2.06340316014987E-23</v>
      </c>
      <c r="U74">
        <v>2.06340316014987E-23</v>
      </c>
      <c r="V74">
        <v>2.06340316014987E-23</v>
      </c>
    </row>
    <row r="75" spans="1:22" x14ac:dyDescent="0.2">
      <c r="A75" s="16"/>
      <c r="B75" s="2" t="s">
        <v>39</v>
      </c>
      <c r="D75">
        <v>815092.36538594763</v>
      </c>
      <c r="E75">
        <v>787341.04297452711</v>
      </c>
      <c r="F75">
        <v>630535.04933264782</v>
      </c>
      <c r="G75">
        <v>314033.90179491189</v>
      </c>
      <c r="H75">
        <v>35468.430918923041</v>
      </c>
      <c r="I75">
        <v>32333.820305294659</v>
      </c>
      <c r="J75">
        <v>36529.648436245763</v>
      </c>
      <c r="K75">
        <v>39597.377155760303</v>
      </c>
      <c r="L75">
        <v>41818.540316824008</v>
      </c>
      <c r="M75">
        <v>43466.873760418697</v>
      </c>
      <c r="N75">
        <v>44737.539075380999</v>
      </c>
      <c r="O75">
        <v>45763.109172440149</v>
      </c>
      <c r="P75">
        <v>46631.514419374071</v>
      </c>
      <c r="Q75">
        <v>47400.450547169014</v>
      </c>
      <c r="R75">
        <v>17007024.010546181</v>
      </c>
      <c r="S75">
        <v>16777299.0033026</v>
      </c>
      <c r="T75">
        <v>16544682.22493536</v>
      </c>
      <c r="U75">
        <v>16309048.017754041</v>
      </c>
      <c r="V75">
        <v>16070266.343508281</v>
      </c>
    </row>
    <row r="76" spans="1:22" x14ac:dyDescent="0.2">
      <c r="A76" s="16"/>
      <c r="B76" s="2" t="s">
        <v>40</v>
      </c>
      <c r="D76">
        <v>4.3292136996956762E-2</v>
      </c>
      <c r="E76">
        <v>3.8526078726622212E-2</v>
      </c>
      <c r="F76">
        <v>4.0250317079239449E-2</v>
      </c>
      <c r="G76">
        <v>6.5041730231494968E-2</v>
      </c>
      <c r="H76">
        <v>0.43620144963079499</v>
      </c>
      <c r="I76">
        <v>0.32527717240134468</v>
      </c>
      <c r="J76">
        <v>0.28791554510017442</v>
      </c>
      <c r="K76">
        <v>0.2656098559373759</v>
      </c>
      <c r="L76">
        <v>0.25150217014170051</v>
      </c>
      <c r="M76">
        <v>0.24196480519417321</v>
      </c>
      <c r="N76">
        <v>0.2350923600003553</v>
      </c>
      <c r="O76">
        <v>0.22982384352882521</v>
      </c>
      <c r="P76">
        <v>0.2255439003600048</v>
      </c>
      <c r="Q76">
        <v>0.22188509856827901</v>
      </c>
      <c r="R76">
        <v>3.03316317844665E-31</v>
      </c>
      <c r="S76">
        <v>3.0746950980364761E-31</v>
      </c>
      <c r="T76">
        <v>3.1179250409536518E-31</v>
      </c>
      <c r="U76">
        <v>3.1629730286888098E-31</v>
      </c>
      <c r="V76">
        <v>3.2099703826368101E-31</v>
      </c>
    </row>
    <row r="78" spans="1:22" x14ac:dyDescent="0.2">
      <c r="A78" s="1" t="s">
        <v>47</v>
      </c>
    </row>
    <row r="79" spans="1:22" x14ac:dyDescent="0.2">
      <c r="A79" s="2" t="s">
        <v>2</v>
      </c>
      <c r="B79" s="2" t="s">
        <v>36</v>
      </c>
      <c r="C79" s="2">
        <v>2016</v>
      </c>
      <c r="D79" s="12">
        <v>2017</v>
      </c>
      <c r="E79" s="12">
        <v>2018</v>
      </c>
      <c r="F79" s="12">
        <v>2019</v>
      </c>
      <c r="G79" s="12">
        <v>2020</v>
      </c>
      <c r="H79" s="12">
        <v>2021</v>
      </c>
      <c r="I79" s="12">
        <v>2022</v>
      </c>
      <c r="J79" s="12">
        <v>2023</v>
      </c>
      <c r="K79" s="12">
        <v>2024</v>
      </c>
      <c r="L79" s="12">
        <v>2025</v>
      </c>
      <c r="M79" s="12">
        <v>2026</v>
      </c>
      <c r="N79" s="12">
        <v>2027</v>
      </c>
      <c r="O79" s="12">
        <v>2028</v>
      </c>
      <c r="P79" s="12">
        <v>2029</v>
      </c>
      <c r="Q79" s="12">
        <v>2030</v>
      </c>
      <c r="R79" s="2">
        <v>2031</v>
      </c>
      <c r="S79" s="2">
        <v>2032</v>
      </c>
      <c r="T79" s="2">
        <v>2033</v>
      </c>
      <c r="U79" s="2">
        <v>2034</v>
      </c>
      <c r="V79" s="2">
        <v>2035</v>
      </c>
    </row>
    <row r="80" spans="1:22" x14ac:dyDescent="0.2">
      <c r="A80" s="16" t="s">
        <v>15</v>
      </c>
      <c r="B80" s="2" t="s">
        <v>37</v>
      </c>
      <c r="D80">
        <v>3995486</v>
      </c>
      <c r="E80">
        <v>4248860.2</v>
      </c>
      <c r="F80">
        <v>4502234.4000000004</v>
      </c>
      <c r="G80">
        <v>4755608.5999999996</v>
      </c>
      <c r="H80">
        <v>5008982.8</v>
      </c>
      <c r="I80">
        <v>5262357</v>
      </c>
      <c r="J80">
        <v>5262357</v>
      </c>
      <c r="K80">
        <v>5262357</v>
      </c>
      <c r="L80">
        <v>5262357</v>
      </c>
      <c r="M80">
        <v>5262357</v>
      </c>
      <c r="N80">
        <v>5262357</v>
      </c>
      <c r="O80">
        <v>5262357</v>
      </c>
      <c r="P80">
        <v>5262357</v>
      </c>
      <c r="Q80">
        <v>5262357</v>
      </c>
      <c r="R80">
        <v>1361988</v>
      </c>
      <c r="S80">
        <v>1361988</v>
      </c>
      <c r="T80">
        <v>1361988</v>
      </c>
      <c r="U80">
        <v>1361988</v>
      </c>
      <c r="V80">
        <v>1361988</v>
      </c>
    </row>
    <row r="81" spans="1:22" x14ac:dyDescent="0.2">
      <c r="A81" s="16"/>
      <c r="B81" s="2" t="s">
        <v>38</v>
      </c>
      <c r="D81">
        <v>766887.90786948171</v>
      </c>
      <c r="E81">
        <v>815520.19193857966</v>
      </c>
      <c r="F81">
        <v>864152.47600767773</v>
      </c>
      <c r="G81">
        <v>912784.76007677533</v>
      </c>
      <c r="H81">
        <v>961417.04414587328</v>
      </c>
      <c r="I81">
        <v>1010049.328214971</v>
      </c>
      <c r="J81">
        <v>770559.4501552959</v>
      </c>
      <c r="K81">
        <v>772042.54695892939</v>
      </c>
      <c r="L81">
        <v>775373.34600115661</v>
      </c>
      <c r="M81">
        <v>776522.55959572084</v>
      </c>
      <c r="N81">
        <v>776414.90433663595</v>
      </c>
      <c r="O81">
        <v>775814.7206118732</v>
      </c>
      <c r="P81">
        <v>775302.89178154408</v>
      </c>
      <c r="Q81">
        <v>775295.79411058617</v>
      </c>
      <c r="R81">
        <v>398442.37498321518</v>
      </c>
      <c r="S81">
        <v>398442.37498321518</v>
      </c>
      <c r="T81">
        <v>398442.37498321518</v>
      </c>
      <c r="U81">
        <v>398442.37498321518</v>
      </c>
      <c r="V81">
        <v>398442.37498321518</v>
      </c>
    </row>
    <row r="82" spans="1:22" x14ac:dyDescent="0.2">
      <c r="A82" s="16"/>
      <c r="B82" s="2" t="s">
        <v>39</v>
      </c>
      <c r="D82">
        <v>1086161.5729999579</v>
      </c>
      <c r="E82">
        <v>970939.12994978274</v>
      </c>
      <c r="F82">
        <v>833979.46391204407</v>
      </c>
      <c r="G82">
        <v>670666.74802593747</v>
      </c>
      <c r="H82">
        <v>494479.33160351717</v>
      </c>
      <c r="I82">
        <v>295197.38631552568</v>
      </c>
      <c r="J82">
        <v>192639.862538824</v>
      </c>
      <c r="K82">
        <v>193010.63673973229</v>
      </c>
      <c r="L82">
        <v>193843.33650028921</v>
      </c>
      <c r="M82">
        <v>194130.63989893021</v>
      </c>
      <c r="N82">
        <v>194103.72608415899</v>
      </c>
      <c r="O82">
        <v>193953.6801529683</v>
      </c>
      <c r="P82">
        <v>193825.72294538599</v>
      </c>
      <c r="Q82">
        <v>193823.94852764651</v>
      </c>
      <c r="R82">
        <v>3545761.2043413841</v>
      </c>
      <c r="S82">
        <v>3731156.0244975672</v>
      </c>
      <c r="T82">
        <v>3914753.6419277522</v>
      </c>
      <c r="U82">
        <v>4096366.3160341298</v>
      </c>
      <c r="V82">
        <v>4275807.6908662394</v>
      </c>
    </row>
    <row r="83" spans="1:22" x14ac:dyDescent="0.2">
      <c r="A83" s="16"/>
      <c r="B83" s="2" t="s">
        <v>40</v>
      </c>
      <c r="D83">
        <v>0.17651331232225231</v>
      </c>
      <c r="E83">
        <v>0.20998231680619331</v>
      </c>
      <c r="F83">
        <v>0.25904489061220332</v>
      </c>
      <c r="G83">
        <v>0.34025272714186888</v>
      </c>
      <c r="H83">
        <v>0.48607544476538173</v>
      </c>
      <c r="I83">
        <v>0.85540165245176536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2.809286582069934E-2</v>
      </c>
      <c r="S83">
        <v>2.6696978923366581E-2</v>
      </c>
      <c r="T83">
        <v>2.5444920129572269E-2</v>
      </c>
      <c r="U83">
        <v>2.4316817896852819E-2</v>
      </c>
      <c r="V83">
        <v>2.329632222669575E-2</v>
      </c>
    </row>
    <row r="84" spans="1:22" x14ac:dyDescent="0.2">
      <c r="A84" s="16" t="s">
        <v>16</v>
      </c>
      <c r="B84" s="2" t="s">
        <v>37</v>
      </c>
      <c r="D84">
        <v>0</v>
      </c>
      <c r="E84">
        <v>1749503.037421081</v>
      </c>
      <c r="F84">
        <v>3499006.074842162</v>
      </c>
      <c r="G84">
        <v>5248509.1122632436</v>
      </c>
      <c r="H84">
        <v>6998012.1496843249</v>
      </c>
      <c r="I84">
        <v>8747515.1871054061</v>
      </c>
      <c r="J84">
        <v>8747515.1871054061</v>
      </c>
      <c r="K84">
        <v>8747515.1871054061</v>
      </c>
      <c r="L84">
        <v>8747515.1871054061</v>
      </c>
      <c r="M84">
        <v>8747515.1871054061</v>
      </c>
      <c r="N84">
        <v>8747515.1871054061</v>
      </c>
      <c r="O84">
        <v>8747515.1871054061</v>
      </c>
      <c r="P84">
        <v>8747515.1871054061</v>
      </c>
      <c r="Q84">
        <v>8747515.1871054061</v>
      </c>
      <c r="R84">
        <v>5.0642103759558251E-23</v>
      </c>
      <c r="S84">
        <v>5.0642103759558251E-23</v>
      </c>
      <c r="T84">
        <v>5.0642103759558251E-23</v>
      </c>
      <c r="U84">
        <v>5.0642103759558251E-23</v>
      </c>
      <c r="V84">
        <v>5.0642103759558251E-23</v>
      </c>
    </row>
    <row r="85" spans="1:22" x14ac:dyDescent="0.2">
      <c r="A85" s="16"/>
      <c r="B85" s="2" t="s">
        <v>38</v>
      </c>
      <c r="D85">
        <v>0</v>
      </c>
      <c r="E85">
        <v>335797.12810385443</v>
      </c>
      <c r="F85">
        <v>671594.25620770874</v>
      </c>
      <c r="G85">
        <v>1007391.384311563</v>
      </c>
      <c r="H85">
        <v>268373.09646556398</v>
      </c>
      <c r="I85">
        <v>215069.08862598499</v>
      </c>
      <c r="J85">
        <v>240579.71165420281</v>
      </c>
      <c r="K85">
        <v>259553.42707501861</v>
      </c>
      <c r="L85">
        <v>273294.81610783882</v>
      </c>
      <c r="M85">
        <v>283433.09695391741</v>
      </c>
      <c r="N85">
        <v>291150.13643222459</v>
      </c>
      <c r="O85">
        <v>297262.09133894712</v>
      </c>
      <c r="P85">
        <v>302318.84587281343</v>
      </c>
      <c r="Q85">
        <v>306686.99978441582</v>
      </c>
      <c r="R85">
        <v>1.4815079204886379E-23</v>
      </c>
      <c r="S85">
        <v>1.4815079204886379E-23</v>
      </c>
      <c r="T85">
        <v>1.4815079204886379E-23</v>
      </c>
      <c r="U85">
        <v>1.4815079204886379E-23</v>
      </c>
      <c r="V85">
        <v>1.4815079204886379E-23</v>
      </c>
    </row>
    <row r="86" spans="1:22" x14ac:dyDescent="0.2">
      <c r="A86" s="16"/>
      <c r="B86" s="2" t="s">
        <v>39</v>
      </c>
      <c r="D86">
        <v>1086161.5729999579</v>
      </c>
      <c r="E86">
        <v>1103779.1115803639</v>
      </c>
      <c r="F86">
        <v>917998.28972017753</v>
      </c>
      <c r="G86">
        <v>509959.35378030082</v>
      </c>
      <c r="H86">
        <v>67093.27411639101</v>
      </c>
      <c r="I86">
        <v>53767.272156496241</v>
      </c>
      <c r="J86">
        <v>60144.927913550688</v>
      </c>
      <c r="K86">
        <v>64888.356768754653</v>
      </c>
      <c r="L86">
        <v>68323.704026959691</v>
      </c>
      <c r="M86">
        <v>70858.274238479338</v>
      </c>
      <c r="N86">
        <v>72787.534108056148</v>
      </c>
      <c r="O86">
        <v>74315.522834736767</v>
      </c>
      <c r="P86">
        <v>75579.711468203357</v>
      </c>
      <c r="Q86">
        <v>76671.749946103941</v>
      </c>
      <c r="R86">
        <v>2625994.9832520131</v>
      </c>
      <c r="S86">
        <v>2857882.3281376129</v>
      </c>
      <c r="T86">
        <v>3096467.868360687</v>
      </c>
      <c r="U86">
        <v>3341973.3144528642</v>
      </c>
      <c r="V86">
        <v>3594657.9124347251</v>
      </c>
    </row>
    <row r="87" spans="1:22" x14ac:dyDescent="0.2">
      <c r="A87" s="16"/>
      <c r="B87" s="2" t="s">
        <v>40</v>
      </c>
      <c r="D87">
        <v>0</v>
      </c>
      <c r="E87">
        <v>7.6056233665961537E-2</v>
      </c>
      <c r="F87">
        <v>0.18289638001733721</v>
      </c>
      <c r="G87">
        <v>0.49385866581514087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1.410425314916205E-30</v>
      </c>
      <c r="S87">
        <v>1.2959840105226509E-30</v>
      </c>
      <c r="T87">
        <v>1.1961273162451461E-30</v>
      </c>
      <c r="U87">
        <v>1.1082583410238759E-30</v>
      </c>
      <c r="V87">
        <v>1.030353900550433E-30</v>
      </c>
    </row>
    <row r="89" spans="1:22" x14ac:dyDescent="0.2">
      <c r="A89" s="1" t="s">
        <v>48</v>
      </c>
    </row>
    <row r="90" spans="1:22" x14ac:dyDescent="0.2">
      <c r="A90" s="2" t="s">
        <v>2</v>
      </c>
      <c r="B90" s="2" t="s">
        <v>36</v>
      </c>
      <c r="C90" s="2">
        <v>2016</v>
      </c>
      <c r="D90" s="12">
        <v>2017</v>
      </c>
      <c r="E90" s="12">
        <v>2018</v>
      </c>
      <c r="F90" s="12">
        <v>2019</v>
      </c>
      <c r="G90" s="12">
        <v>2020</v>
      </c>
      <c r="H90" s="12">
        <v>2021</v>
      </c>
      <c r="I90" s="12">
        <v>2022</v>
      </c>
      <c r="J90" s="12">
        <v>2023</v>
      </c>
      <c r="K90" s="12">
        <v>2024</v>
      </c>
      <c r="L90" s="12">
        <v>2025</v>
      </c>
      <c r="M90" s="12">
        <v>2026</v>
      </c>
      <c r="N90" s="12">
        <v>2027</v>
      </c>
      <c r="O90" s="12">
        <v>2028</v>
      </c>
      <c r="P90" s="12">
        <v>2029</v>
      </c>
      <c r="Q90" s="12">
        <v>2030</v>
      </c>
      <c r="R90" s="2">
        <v>2031</v>
      </c>
      <c r="S90" s="2">
        <v>2032</v>
      </c>
      <c r="T90" s="2">
        <v>2033</v>
      </c>
      <c r="U90" s="2">
        <v>2034</v>
      </c>
      <c r="V90" s="2">
        <v>2035</v>
      </c>
    </row>
    <row r="91" spans="1:22" x14ac:dyDescent="0.2">
      <c r="A91" s="16" t="s">
        <v>15</v>
      </c>
      <c r="B91" s="2" t="s">
        <v>37</v>
      </c>
      <c r="D91">
        <v>350468</v>
      </c>
      <c r="E91">
        <v>372693.00000000012</v>
      </c>
      <c r="F91">
        <v>394918</v>
      </c>
      <c r="G91">
        <v>417143</v>
      </c>
      <c r="H91">
        <v>439368</v>
      </c>
      <c r="I91">
        <v>461593</v>
      </c>
      <c r="J91">
        <v>461593</v>
      </c>
      <c r="K91">
        <v>461593</v>
      </c>
      <c r="L91">
        <v>461593</v>
      </c>
      <c r="M91">
        <v>461593</v>
      </c>
      <c r="N91">
        <v>461593</v>
      </c>
      <c r="O91">
        <v>461593</v>
      </c>
      <c r="P91">
        <v>461593</v>
      </c>
      <c r="Q91">
        <v>461593</v>
      </c>
      <c r="R91">
        <v>713915</v>
      </c>
      <c r="S91">
        <v>713915</v>
      </c>
      <c r="T91">
        <v>713915</v>
      </c>
      <c r="U91">
        <v>713915</v>
      </c>
      <c r="V91">
        <v>713915</v>
      </c>
    </row>
    <row r="92" spans="1:22" x14ac:dyDescent="0.2">
      <c r="A92" s="16"/>
      <c r="B92" s="2" t="s">
        <v>38</v>
      </c>
      <c r="D92">
        <v>38344.420131291023</v>
      </c>
      <c r="E92">
        <v>40776.039387308541</v>
      </c>
      <c r="F92">
        <v>43207.658643326038</v>
      </c>
      <c r="G92">
        <v>45639.277899343542</v>
      </c>
      <c r="H92">
        <v>48070.897155361054</v>
      </c>
      <c r="I92">
        <v>50502.51641137855</v>
      </c>
      <c r="J92">
        <v>50502.51641137855</v>
      </c>
      <c r="K92">
        <v>50502.51641137855</v>
      </c>
      <c r="L92">
        <v>50502.516411378558</v>
      </c>
      <c r="M92">
        <v>50502.51641137855</v>
      </c>
      <c r="N92">
        <v>50502.51641137855</v>
      </c>
      <c r="O92">
        <v>50502.51641137855</v>
      </c>
      <c r="P92">
        <v>50502.51641137855</v>
      </c>
      <c r="Q92">
        <v>50502.51641137855</v>
      </c>
      <c r="R92">
        <v>99285.141833160291</v>
      </c>
      <c r="S92">
        <v>99285.141833160291</v>
      </c>
      <c r="T92">
        <v>99285.141833160291</v>
      </c>
      <c r="U92">
        <v>99285.141833160291</v>
      </c>
      <c r="V92">
        <v>99285.141833160291</v>
      </c>
    </row>
    <row r="93" spans="1:22" x14ac:dyDescent="0.2">
      <c r="A93" s="16"/>
      <c r="B93" s="2" t="s">
        <v>39</v>
      </c>
      <c r="D93">
        <v>758323.11178212333</v>
      </c>
      <c r="E93">
        <v>435716.66076458909</v>
      </c>
      <c r="F93">
        <v>266917.43209399388</v>
      </c>
      <c r="G93">
        <v>166252.89253851111</v>
      </c>
      <c r="H93">
        <v>147440.40700985771</v>
      </c>
      <c r="I93">
        <v>146836.73388091521</v>
      </c>
      <c r="J93">
        <v>76365.637021359551</v>
      </c>
      <c r="K93">
        <v>71819.323667936187</v>
      </c>
      <c r="L93">
        <v>74384.717365887904</v>
      </c>
      <c r="M93">
        <v>77750.787794724951</v>
      </c>
      <c r="N93">
        <v>80994.717654085238</v>
      </c>
      <c r="O93">
        <v>83948.297346018066</v>
      </c>
      <c r="P93">
        <v>86756.749141563021</v>
      </c>
      <c r="Q93">
        <v>89422.81626775139</v>
      </c>
      <c r="R93">
        <v>28356.25718064281</v>
      </c>
      <c r="S93">
        <v>30419.908906042088</v>
      </c>
      <c r="T93">
        <v>32568.888027202989</v>
      </c>
      <c r="U93">
        <v>34809.889919057343</v>
      </c>
      <c r="V93">
        <v>37150.669494376933</v>
      </c>
    </row>
    <row r="94" spans="1:22" x14ac:dyDescent="0.2">
      <c r="A94" s="16"/>
      <c r="B94" s="2" t="s">
        <v>40</v>
      </c>
      <c r="D94">
        <v>1.264118801587703E-2</v>
      </c>
      <c r="E94">
        <v>2.3395960643182289E-2</v>
      </c>
      <c r="F94">
        <v>4.0469124013704963E-2</v>
      </c>
      <c r="G94">
        <v>6.8629299019220963E-2</v>
      </c>
      <c r="H94">
        <v>8.1509028173238629E-2</v>
      </c>
      <c r="I94">
        <v>8.5984131961720459E-2</v>
      </c>
      <c r="J94">
        <v>0.16533128767475919</v>
      </c>
      <c r="K94">
        <v>0.17579710387166131</v>
      </c>
      <c r="L94">
        <v>0.16973418129346321</v>
      </c>
      <c r="M94">
        <v>0.1623858672169137</v>
      </c>
      <c r="N94">
        <v>0.15588212995280221</v>
      </c>
      <c r="O94">
        <v>0.15039767930973419</v>
      </c>
      <c r="P94">
        <v>0.14552907096879689</v>
      </c>
      <c r="Q94">
        <v>0.14119024237662961</v>
      </c>
      <c r="R94">
        <v>0.8753371539892133</v>
      </c>
      <c r="S94">
        <v>0.8159552855649741</v>
      </c>
      <c r="T94">
        <v>0.76211645413126261</v>
      </c>
      <c r="U94">
        <v>0.71305268462515825</v>
      </c>
      <c r="V94">
        <v>0.66812484932598559</v>
      </c>
    </row>
    <row r="95" spans="1:22" x14ac:dyDescent="0.2">
      <c r="A95" s="16" t="s">
        <v>16</v>
      </c>
      <c r="B95" s="2" t="s">
        <v>37</v>
      </c>
      <c r="D95">
        <v>6714247.8184054606</v>
      </c>
      <c r="E95">
        <v>5716849.5775945438</v>
      </c>
      <c r="F95">
        <v>4719451.3367836261</v>
      </c>
      <c r="G95">
        <v>3722053.095972708</v>
      </c>
      <c r="H95">
        <v>2724654.8551617898</v>
      </c>
      <c r="I95">
        <v>1727256.614350873</v>
      </c>
      <c r="J95">
        <v>1727256.614350873</v>
      </c>
      <c r="K95">
        <v>1727256.614350873</v>
      </c>
      <c r="L95">
        <v>1727256.614350873</v>
      </c>
      <c r="M95">
        <v>1727256.614350873</v>
      </c>
      <c r="N95">
        <v>1727256.614350873</v>
      </c>
      <c r="O95">
        <v>1727256.614350873</v>
      </c>
      <c r="P95">
        <v>1727256.614350873</v>
      </c>
      <c r="Q95">
        <v>1727256.614350873</v>
      </c>
      <c r="R95">
        <v>2.278894669180121E-23</v>
      </c>
      <c r="S95">
        <v>2.278894669180121E-23</v>
      </c>
      <c r="T95">
        <v>2.278894669180121E-23</v>
      </c>
      <c r="U95">
        <v>2.278894669180121E-23</v>
      </c>
      <c r="V95">
        <v>2.278894669180121E-23</v>
      </c>
    </row>
    <row r="96" spans="1:22" x14ac:dyDescent="0.2">
      <c r="A96" s="16"/>
      <c r="B96" s="2" t="s">
        <v>38</v>
      </c>
      <c r="D96">
        <v>734600.41776864999</v>
      </c>
      <c r="E96">
        <v>625475.88376307918</v>
      </c>
      <c r="F96">
        <v>516351.34975750832</v>
      </c>
      <c r="G96">
        <v>407226.81575193751</v>
      </c>
      <c r="H96">
        <v>298102.28174636653</v>
      </c>
      <c r="I96">
        <v>188977.74774079569</v>
      </c>
      <c r="J96">
        <v>188977.74774079569</v>
      </c>
      <c r="K96">
        <v>188977.74774079569</v>
      </c>
      <c r="L96">
        <v>188977.74774079569</v>
      </c>
      <c r="M96">
        <v>188977.74774079569</v>
      </c>
      <c r="N96">
        <v>188977.74774079569</v>
      </c>
      <c r="O96">
        <v>188977.74774079569</v>
      </c>
      <c r="P96">
        <v>188977.74774079569</v>
      </c>
      <c r="Q96">
        <v>188977.74774079569</v>
      </c>
      <c r="R96">
        <v>3.1692901879408791E-24</v>
      </c>
      <c r="S96">
        <v>3.169290187940878E-24</v>
      </c>
      <c r="T96">
        <v>3.1692901879408791E-24</v>
      </c>
      <c r="U96">
        <v>3.1692901879408791E-24</v>
      </c>
      <c r="V96">
        <v>3.1692901879408791E-24</v>
      </c>
    </row>
    <row r="97" spans="1:22" x14ac:dyDescent="0.2">
      <c r="A97" s="16"/>
      <c r="B97" s="2" t="s">
        <v>39</v>
      </c>
      <c r="D97">
        <v>749798.69109565939</v>
      </c>
      <c r="E97">
        <v>498561.42611235951</v>
      </c>
      <c r="F97">
        <v>441384.94556648913</v>
      </c>
      <c r="G97">
        <v>418218.03854478488</v>
      </c>
      <c r="H97">
        <v>114904.50697031731</v>
      </c>
      <c r="I97">
        <v>56167.780276705533</v>
      </c>
      <c r="J97">
        <v>51897.827887319421</v>
      </c>
      <c r="K97">
        <v>53033.232399820321</v>
      </c>
      <c r="L97">
        <v>55120.177188974958</v>
      </c>
      <c r="M97">
        <v>57065.224823236313</v>
      </c>
      <c r="N97">
        <v>58669.973279908583</v>
      </c>
      <c r="O97">
        <v>59972.747061674803</v>
      </c>
      <c r="P97">
        <v>61053.247713030461</v>
      </c>
      <c r="Q97">
        <v>61981.519075851043</v>
      </c>
      <c r="R97">
        <v>300.35684159704971</v>
      </c>
      <c r="S97">
        <v>324.75997686012039</v>
      </c>
      <c r="T97">
        <v>350.15119423231488</v>
      </c>
      <c r="U97">
        <v>376.28925171347862</v>
      </c>
      <c r="V97">
        <v>403.1056619922748</v>
      </c>
    </row>
    <row r="98" spans="1:22" x14ac:dyDescent="0.2">
      <c r="A98" s="16"/>
      <c r="B98" s="2" t="s">
        <v>40</v>
      </c>
      <c r="D98">
        <v>0.24493254872691211</v>
      </c>
      <c r="E98">
        <v>0.31364033146344811</v>
      </c>
      <c r="F98">
        <v>0.29246089776283868</v>
      </c>
      <c r="G98">
        <v>0.2434297293637237</v>
      </c>
      <c r="H98">
        <v>0.64858700847864414</v>
      </c>
      <c r="I98">
        <v>0.84113056813805775</v>
      </c>
      <c r="J98">
        <v>0.91033553538649148</v>
      </c>
      <c r="K98">
        <v>0.89084588657581021</v>
      </c>
      <c r="L98">
        <v>0.85711692785792903</v>
      </c>
      <c r="M98">
        <v>0.82790240608955812</v>
      </c>
      <c r="N98">
        <v>0.80525751579603477</v>
      </c>
      <c r="O98">
        <v>0.78776509748025481</v>
      </c>
      <c r="P98">
        <v>0.77382348531666467</v>
      </c>
      <c r="Q98">
        <v>0.76223425368750086</v>
      </c>
      <c r="R98">
        <v>2.6379374039635739E-27</v>
      </c>
      <c r="S98">
        <v>2.4397173403128E-27</v>
      </c>
      <c r="T98">
        <v>2.2628012128370381E-27</v>
      </c>
      <c r="U98">
        <v>2.1056209907067051E-27</v>
      </c>
      <c r="V98">
        <v>1.9655455670588019E-27</v>
      </c>
    </row>
    <row r="100" spans="1:22" x14ac:dyDescent="0.2">
      <c r="A100" s="1" t="s">
        <v>49</v>
      </c>
    </row>
    <row r="101" spans="1:22" x14ac:dyDescent="0.2">
      <c r="A101" s="2" t="s">
        <v>2</v>
      </c>
      <c r="B101" s="2" t="s">
        <v>36</v>
      </c>
      <c r="C101" s="2">
        <v>2016</v>
      </c>
      <c r="D101" s="12">
        <v>2017</v>
      </c>
      <c r="E101" s="12">
        <v>2018</v>
      </c>
      <c r="F101" s="12">
        <v>2019</v>
      </c>
      <c r="G101" s="12">
        <v>2020</v>
      </c>
      <c r="H101" s="12">
        <v>2021</v>
      </c>
      <c r="I101" s="12">
        <v>2022</v>
      </c>
      <c r="J101" s="12">
        <v>2023</v>
      </c>
      <c r="K101" s="12">
        <v>2024</v>
      </c>
      <c r="L101" s="12">
        <v>2025</v>
      </c>
      <c r="M101" s="12">
        <v>2026</v>
      </c>
      <c r="N101" s="12">
        <v>2027</v>
      </c>
      <c r="O101" s="12">
        <v>2028</v>
      </c>
      <c r="P101" s="12">
        <v>2029</v>
      </c>
      <c r="Q101" s="12">
        <v>2030</v>
      </c>
      <c r="R101" s="2">
        <v>2031</v>
      </c>
      <c r="S101" s="2">
        <v>2032</v>
      </c>
      <c r="T101" s="2">
        <v>2033</v>
      </c>
      <c r="U101" s="2">
        <v>2034</v>
      </c>
      <c r="V101" s="2">
        <v>2035</v>
      </c>
    </row>
    <row r="102" spans="1:22" x14ac:dyDescent="0.2">
      <c r="A102" s="16" t="s">
        <v>15</v>
      </c>
      <c r="B102" s="2" t="s">
        <v>37</v>
      </c>
      <c r="D102">
        <v>231217</v>
      </c>
      <c r="E102">
        <v>245879.6</v>
      </c>
      <c r="F102">
        <v>260542.2</v>
      </c>
      <c r="G102">
        <v>275204.8</v>
      </c>
      <c r="H102">
        <v>289867.40000000002</v>
      </c>
      <c r="I102">
        <v>304530</v>
      </c>
      <c r="J102">
        <v>304530</v>
      </c>
      <c r="K102">
        <v>304530</v>
      </c>
      <c r="L102">
        <v>304530</v>
      </c>
      <c r="M102">
        <v>304530</v>
      </c>
      <c r="N102">
        <v>304530</v>
      </c>
      <c r="O102">
        <v>304530</v>
      </c>
      <c r="P102">
        <v>304530</v>
      </c>
      <c r="Q102">
        <v>304530</v>
      </c>
      <c r="R102">
        <v>1279690</v>
      </c>
      <c r="S102">
        <v>1279690</v>
      </c>
      <c r="T102">
        <v>1279690</v>
      </c>
      <c r="U102">
        <v>1279690</v>
      </c>
      <c r="V102">
        <v>1279690</v>
      </c>
    </row>
    <row r="103" spans="1:22" x14ac:dyDescent="0.2">
      <c r="A103" s="16"/>
      <c r="B103" s="2" t="s">
        <v>38</v>
      </c>
      <c r="D103">
        <v>23006.666666666661</v>
      </c>
      <c r="E103">
        <v>24465.631840796021</v>
      </c>
      <c r="F103">
        <v>25924.59701492537</v>
      </c>
      <c r="G103">
        <v>27383.562189054719</v>
      </c>
      <c r="H103">
        <v>28842.527363184079</v>
      </c>
      <c r="I103">
        <v>30301.492537313428</v>
      </c>
      <c r="J103">
        <v>30301.492537313428</v>
      </c>
      <c r="K103">
        <v>30301.492537313428</v>
      </c>
      <c r="L103">
        <v>30301.492537313428</v>
      </c>
      <c r="M103">
        <v>30301.492537313428</v>
      </c>
      <c r="N103">
        <v>30301.492537313439</v>
      </c>
      <c r="O103">
        <v>30301.492537313428</v>
      </c>
      <c r="P103">
        <v>30301.492537313428</v>
      </c>
      <c r="Q103">
        <v>30301.492537313428</v>
      </c>
      <c r="R103">
        <v>20633.08311161587</v>
      </c>
      <c r="S103">
        <v>22145.3628601532</v>
      </c>
      <c r="T103">
        <v>23719.723671052201</v>
      </c>
      <c r="U103">
        <v>25360.939286339031</v>
      </c>
      <c r="V103">
        <v>27074.565909364799</v>
      </c>
    </row>
    <row r="104" spans="1:22" x14ac:dyDescent="0.2">
      <c r="A104" s="16"/>
      <c r="B104" s="2" t="s">
        <v>39</v>
      </c>
      <c r="D104">
        <v>393695.28024998261</v>
      </c>
      <c r="E104">
        <v>351962.7634286317</v>
      </c>
      <c r="F104">
        <v>154931.14807054101</v>
      </c>
      <c r="G104">
        <v>30928.60251041755</v>
      </c>
      <c r="H104">
        <v>27334.22752971682</v>
      </c>
      <c r="I104">
        <v>27935.26442519328</v>
      </c>
      <c r="J104">
        <v>14038.773615398881</v>
      </c>
      <c r="K104">
        <v>12261.772731333691</v>
      </c>
      <c r="L104">
        <v>13019.825229055619</v>
      </c>
      <c r="M104">
        <v>13819.734137586611</v>
      </c>
      <c r="N104">
        <v>14543.195742694061</v>
      </c>
      <c r="O104">
        <v>15173.95967074484</v>
      </c>
      <c r="P104">
        <v>15712.39935544368</v>
      </c>
      <c r="Q104">
        <v>16212.804955955149</v>
      </c>
      <c r="R104">
        <v>5158.2707779039674</v>
      </c>
      <c r="S104">
        <v>5536.3407150382991</v>
      </c>
      <c r="T104">
        <v>5929.9309177630494</v>
      </c>
      <c r="U104">
        <v>6340.2348215847569</v>
      </c>
      <c r="V104">
        <v>6768.6414773412007</v>
      </c>
    </row>
    <row r="105" spans="1:22" x14ac:dyDescent="0.2">
      <c r="A105" s="16"/>
      <c r="B105" s="2" t="s">
        <v>40</v>
      </c>
      <c r="D105">
        <v>1.460943769255898E-2</v>
      </c>
      <c r="E105">
        <v>1.7377997321694639E-2</v>
      </c>
      <c r="F105">
        <v>4.1832448377523403E-2</v>
      </c>
      <c r="G105">
        <v>0.22134496846269761</v>
      </c>
      <c r="H105">
        <v>0.26379497401040042</v>
      </c>
      <c r="I105">
        <v>0.27117599529491282</v>
      </c>
      <c r="J105">
        <v>0.5396036250644477</v>
      </c>
      <c r="K105">
        <v>0.61780407289480055</v>
      </c>
      <c r="L105">
        <v>0.58183370368311982</v>
      </c>
      <c r="M105">
        <v>0.54815621334747833</v>
      </c>
      <c r="N105">
        <v>0.52088779305153299</v>
      </c>
      <c r="O105">
        <v>0.49923509082033207</v>
      </c>
      <c r="P105">
        <v>0.48212707448170938</v>
      </c>
      <c r="Q105">
        <v>0.4672463003723385</v>
      </c>
      <c r="R105">
        <v>1</v>
      </c>
      <c r="S105">
        <v>1</v>
      </c>
      <c r="T105">
        <v>1</v>
      </c>
      <c r="U105">
        <v>1</v>
      </c>
      <c r="V105">
        <v>1</v>
      </c>
    </row>
    <row r="106" spans="1:22" x14ac:dyDescent="0.2">
      <c r="A106" s="16" t="s">
        <v>16</v>
      </c>
      <c r="B106" s="2" t="s">
        <v>37</v>
      </c>
      <c r="D106">
        <v>0</v>
      </c>
      <c r="E106">
        <v>345451.32287017402</v>
      </c>
      <c r="F106">
        <v>690902.64574034803</v>
      </c>
      <c r="G106">
        <v>1036353.968610522</v>
      </c>
      <c r="H106">
        <v>1381805.2914806961</v>
      </c>
      <c r="I106">
        <v>1727256.61435087</v>
      </c>
      <c r="J106">
        <v>1727256.61435087</v>
      </c>
      <c r="K106">
        <v>1727256.61435087</v>
      </c>
      <c r="L106">
        <v>1727256.61435087</v>
      </c>
      <c r="M106">
        <v>1727256.61435087</v>
      </c>
      <c r="N106">
        <v>1727256.61435087</v>
      </c>
      <c r="O106">
        <v>1727256.61435087</v>
      </c>
      <c r="P106">
        <v>1727256.61435087</v>
      </c>
      <c r="Q106">
        <v>1727256.61435087</v>
      </c>
      <c r="R106">
        <v>8.1027366015293188E-23</v>
      </c>
      <c r="S106">
        <v>8.1027366015293188E-23</v>
      </c>
      <c r="T106">
        <v>8.1027366015293188E-23</v>
      </c>
      <c r="U106">
        <v>8.1027366015293188E-23</v>
      </c>
      <c r="V106">
        <v>8.1027366015293188E-23</v>
      </c>
    </row>
    <row r="107" spans="1:22" x14ac:dyDescent="0.2">
      <c r="A107" s="16"/>
      <c r="B107" s="2" t="s">
        <v>38</v>
      </c>
      <c r="D107">
        <v>0</v>
      </c>
      <c r="E107">
        <v>34373.26595723124</v>
      </c>
      <c r="F107">
        <v>68746.531914462481</v>
      </c>
      <c r="G107">
        <v>103119.79787169371</v>
      </c>
      <c r="H107">
        <v>137493.06382892499</v>
      </c>
      <c r="I107">
        <v>36742.780840147643</v>
      </c>
      <c r="J107">
        <v>32945.83788348169</v>
      </c>
      <c r="K107">
        <v>33632.810021803962</v>
      </c>
      <c r="L107">
        <v>35037.791868770582</v>
      </c>
      <c r="M107">
        <v>36359.178876836297</v>
      </c>
      <c r="N107">
        <v>37446.658496658412</v>
      </c>
      <c r="O107">
        <v>38323.494781290246</v>
      </c>
      <c r="P107">
        <v>39044.455096741913</v>
      </c>
      <c r="Q107">
        <v>39658.315562470067</v>
      </c>
      <c r="R107">
        <v>8.5316661154853423E-24</v>
      </c>
      <c r="S107">
        <v>8.5316661154853423E-24</v>
      </c>
      <c r="T107">
        <v>8.5316661154853423E-24</v>
      </c>
      <c r="U107">
        <v>8.5316661154853423E-24</v>
      </c>
      <c r="V107">
        <v>8.5316661154853423E-24</v>
      </c>
    </row>
    <row r="108" spans="1:22" x14ac:dyDescent="0.2">
      <c r="A108" s="16"/>
      <c r="B108" s="2" t="s">
        <v>39</v>
      </c>
      <c r="D108">
        <v>393695.28024998261</v>
      </c>
      <c r="E108">
        <v>680645.55592164886</v>
      </c>
      <c r="F108">
        <v>604010.83298952621</v>
      </c>
      <c r="G108">
        <v>358147.08282075537</v>
      </c>
      <c r="H108">
        <v>44933.60132619059</v>
      </c>
      <c r="I108">
        <v>9185.695210036909</v>
      </c>
      <c r="J108">
        <v>8236.4594708704226</v>
      </c>
      <c r="K108">
        <v>8408.2025054509904</v>
      </c>
      <c r="L108">
        <v>8759.4479671926456</v>
      </c>
      <c r="M108">
        <v>9089.7947192090742</v>
      </c>
      <c r="N108">
        <v>9361.6646241646031</v>
      </c>
      <c r="O108">
        <v>9580.8736953225616</v>
      </c>
      <c r="P108">
        <v>9761.1137741854782</v>
      </c>
      <c r="Q108">
        <v>9914.5788906175167</v>
      </c>
      <c r="R108">
        <v>46.708388846370653</v>
      </c>
      <c r="S108">
        <v>50.55704600897986</v>
      </c>
      <c r="T108">
        <v>54.563782945188592</v>
      </c>
      <c r="U108">
        <v>58.688875818063373</v>
      </c>
      <c r="V108">
        <v>62.920749799776019</v>
      </c>
    </row>
    <row r="109" spans="1:22" x14ac:dyDescent="0.2">
      <c r="A109" s="16"/>
      <c r="B109" s="2" t="s">
        <v>40</v>
      </c>
      <c r="D109">
        <v>0</v>
      </c>
      <c r="E109">
        <v>1.2625244394157201E-2</v>
      </c>
      <c r="F109">
        <v>2.8454180024472579E-2</v>
      </c>
      <c r="G109">
        <v>7.1981458748403976E-2</v>
      </c>
      <c r="H109">
        <v>0.76497910122320834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4.5664527969199438E-26</v>
      </c>
      <c r="S109">
        <v>4.2188313939316988E-26</v>
      </c>
      <c r="T109">
        <v>3.9090334535894108E-26</v>
      </c>
      <c r="U109">
        <v>3.6342773637092957E-26</v>
      </c>
      <c r="V109">
        <v>3.3898460136896339E-26</v>
      </c>
    </row>
    <row r="111" spans="1:22" x14ac:dyDescent="0.2">
      <c r="A111" s="1" t="s">
        <v>50</v>
      </c>
    </row>
    <row r="112" spans="1:22" x14ac:dyDescent="0.2">
      <c r="A112" s="2" t="s">
        <v>2</v>
      </c>
      <c r="B112" s="2" t="s">
        <v>36</v>
      </c>
      <c r="C112" s="2">
        <v>2016</v>
      </c>
      <c r="D112" s="12">
        <v>2017</v>
      </c>
      <c r="E112" s="12">
        <v>2018</v>
      </c>
      <c r="F112" s="12">
        <v>2019</v>
      </c>
      <c r="G112" s="12">
        <v>2020</v>
      </c>
      <c r="H112" s="12">
        <v>2021</v>
      </c>
      <c r="I112" s="12">
        <v>2022</v>
      </c>
      <c r="J112" s="12">
        <v>2023</v>
      </c>
      <c r="K112" s="12">
        <v>2024</v>
      </c>
      <c r="L112" s="12">
        <v>2025</v>
      </c>
      <c r="M112" s="12">
        <v>2026</v>
      </c>
      <c r="N112" s="12">
        <v>2027</v>
      </c>
      <c r="O112" s="12">
        <v>2028</v>
      </c>
      <c r="P112" s="12">
        <v>2029</v>
      </c>
      <c r="Q112" s="12">
        <v>2030</v>
      </c>
      <c r="R112" s="2">
        <v>2031</v>
      </c>
      <c r="S112" s="2">
        <v>2032</v>
      </c>
      <c r="T112" s="2">
        <v>2033</v>
      </c>
      <c r="U112" s="2">
        <v>2034</v>
      </c>
      <c r="V112" s="2">
        <v>2035</v>
      </c>
    </row>
    <row r="113" spans="1:22" x14ac:dyDescent="0.2">
      <c r="A113" s="16" t="s">
        <v>15</v>
      </c>
      <c r="B113" s="2" t="s">
        <v>37</v>
      </c>
      <c r="D113">
        <v>16105</v>
      </c>
      <c r="E113">
        <v>17126.2</v>
      </c>
      <c r="F113">
        <v>18147.400000000001</v>
      </c>
      <c r="G113">
        <v>19168.599999999999</v>
      </c>
      <c r="H113">
        <v>20189.8</v>
      </c>
      <c r="I113">
        <v>21211</v>
      </c>
      <c r="J113">
        <v>21211</v>
      </c>
      <c r="K113">
        <v>21211</v>
      </c>
      <c r="L113">
        <v>21211</v>
      </c>
      <c r="M113">
        <v>21211</v>
      </c>
      <c r="N113">
        <v>21211</v>
      </c>
      <c r="O113">
        <v>21211</v>
      </c>
      <c r="P113">
        <v>21211</v>
      </c>
      <c r="Q113">
        <v>21211</v>
      </c>
      <c r="R113">
        <v>275852.15942059568</v>
      </c>
      <c r="S113">
        <v>275852.15942059568</v>
      </c>
      <c r="T113">
        <v>275852.15942059568</v>
      </c>
      <c r="U113">
        <v>275852.15942059568</v>
      </c>
      <c r="V113">
        <v>275852.15942059568</v>
      </c>
    </row>
    <row r="114" spans="1:22" x14ac:dyDescent="0.2">
      <c r="A114" s="16"/>
      <c r="B114" s="2" t="s">
        <v>38</v>
      </c>
      <c r="D114">
        <v>15338.09523809524</v>
      </c>
      <c r="E114">
        <v>16310.66666666667</v>
      </c>
      <c r="F114">
        <v>17283.238095238099</v>
      </c>
      <c r="G114">
        <v>18255.80952380953</v>
      </c>
      <c r="H114">
        <v>19228.38095238095</v>
      </c>
      <c r="I114">
        <v>20200.952380952382</v>
      </c>
      <c r="J114">
        <v>20200.952380952382</v>
      </c>
      <c r="K114">
        <v>20200.952380952382</v>
      </c>
      <c r="L114">
        <v>20200.952380952382</v>
      </c>
      <c r="M114">
        <v>20200.952380952382</v>
      </c>
      <c r="N114">
        <v>20200.952380952382</v>
      </c>
      <c r="O114">
        <v>20200.952380952382</v>
      </c>
      <c r="P114">
        <v>20200.952380952382</v>
      </c>
      <c r="Q114">
        <v>20200.952380952382</v>
      </c>
      <c r="R114">
        <v>20633.08311161587</v>
      </c>
      <c r="S114">
        <v>22145.3628601532</v>
      </c>
      <c r="T114">
        <v>23719.723671052201</v>
      </c>
      <c r="U114">
        <v>25360.939286339031</v>
      </c>
      <c r="V114">
        <v>27074.565909364799</v>
      </c>
    </row>
    <row r="115" spans="1:22" x14ac:dyDescent="0.2">
      <c r="A115" s="16"/>
      <c r="B115" s="2" t="s">
        <v>39</v>
      </c>
      <c r="D115">
        <v>393695.28024998261</v>
      </c>
      <c r="E115">
        <v>351962.7634286317</v>
      </c>
      <c r="F115">
        <v>154931.14807054101</v>
      </c>
      <c r="G115">
        <v>30928.60251041755</v>
      </c>
      <c r="H115">
        <v>27334.22752971682</v>
      </c>
      <c r="I115">
        <v>27935.26442519328</v>
      </c>
      <c r="J115">
        <v>14038.773615398881</v>
      </c>
      <c r="K115">
        <v>12261.772731333691</v>
      </c>
      <c r="L115">
        <v>13019.825229055619</v>
      </c>
      <c r="M115">
        <v>13819.734137586611</v>
      </c>
      <c r="N115">
        <v>14543.195742694061</v>
      </c>
      <c r="O115">
        <v>15173.95967074484</v>
      </c>
      <c r="P115">
        <v>15712.39935544368</v>
      </c>
      <c r="Q115">
        <v>16212.804955955149</v>
      </c>
      <c r="R115">
        <v>5158.2707779039674</v>
      </c>
      <c r="S115">
        <v>5536.3407150382991</v>
      </c>
      <c r="T115">
        <v>5929.9309177630494</v>
      </c>
      <c r="U115">
        <v>6340.2348215847569</v>
      </c>
      <c r="V115">
        <v>6768.6414773412007</v>
      </c>
    </row>
    <row r="116" spans="1:22" x14ac:dyDescent="0.2">
      <c r="A116" s="16"/>
      <c r="B116" s="2" t="s">
        <v>40</v>
      </c>
      <c r="D116">
        <v>9.7398267184941149E-3</v>
      </c>
      <c r="E116">
        <v>1.1585505884043621E-2</v>
      </c>
      <c r="F116">
        <v>2.7888578750105399E-2</v>
      </c>
      <c r="G116">
        <v>0.1475641319201256</v>
      </c>
      <c r="H116">
        <v>0.17586358468953001</v>
      </c>
      <c r="I116">
        <v>0.180783615231634</v>
      </c>
      <c r="J116">
        <v>0.35973499064751502</v>
      </c>
      <c r="K116">
        <v>0.41186851248129352</v>
      </c>
      <c r="L116">
        <v>0.3878883169620248</v>
      </c>
      <c r="M116">
        <v>0.36543670413329932</v>
      </c>
      <c r="N116">
        <v>0.34725779564475301</v>
      </c>
      <c r="O116">
        <v>0.33282269129625253</v>
      </c>
      <c r="P116">
        <v>0.32141737114697272</v>
      </c>
      <c r="Q116">
        <v>0.31149687601608289</v>
      </c>
      <c r="R116">
        <v>1</v>
      </c>
      <c r="S116">
        <v>1</v>
      </c>
      <c r="T116">
        <v>1</v>
      </c>
      <c r="U116">
        <v>1</v>
      </c>
      <c r="V116">
        <v>1</v>
      </c>
    </row>
    <row r="117" spans="1:22" x14ac:dyDescent="0.2">
      <c r="A117" s="16" t="s">
        <v>16</v>
      </c>
      <c r="B117" s="2" t="s">
        <v>37</v>
      </c>
      <c r="D117">
        <v>308538.75707739661</v>
      </c>
      <c r="E117">
        <v>598083.12738330394</v>
      </c>
      <c r="F117">
        <v>887627.49768921128</v>
      </c>
      <c r="G117">
        <v>1177171.867995118</v>
      </c>
      <c r="H117">
        <v>1466716.2383010259</v>
      </c>
      <c r="I117">
        <v>1756260.6086069329</v>
      </c>
      <c r="J117">
        <v>1756260.6086069329</v>
      </c>
      <c r="K117">
        <v>1756260.6086069329</v>
      </c>
      <c r="L117">
        <v>1756260.6086069329</v>
      </c>
      <c r="M117">
        <v>1756260.6086069329</v>
      </c>
      <c r="N117">
        <v>1756260.6086069329</v>
      </c>
      <c r="O117">
        <v>1756260.6086069329</v>
      </c>
      <c r="P117">
        <v>1756260.6086069329</v>
      </c>
      <c r="Q117">
        <v>1756260.6086069329</v>
      </c>
      <c r="R117">
        <v>3.7981577819668693E-23</v>
      </c>
      <c r="S117">
        <v>3.7981577819668693E-23</v>
      </c>
      <c r="T117">
        <v>3.7981577819668693E-23</v>
      </c>
      <c r="U117">
        <v>3.7981577819668693E-23</v>
      </c>
      <c r="V117">
        <v>3.7981577819668693E-23</v>
      </c>
    </row>
    <row r="118" spans="1:22" x14ac:dyDescent="0.2">
      <c r="A118" s="16"/>
      <c r="B118" s="2" t="s">
        <v>38</v>
      </c>
      <c r="D118">
        <v>293846.43531180627</v>
      </c>
      <c r="E118">
        <v>569602.97846028942</v>
      </c>
      <c r="F118">
        <v>845359.52160877269</v>
      </c>
      <c r="G118">
        <v>1121116.0647572561</v>
      </c>
      <c r="H118">
        <v>179734.40530476239</v>
      </c>
      <c r="I118">
        <v>36742.780840147643</v>
      </c>
      <c r="J118">
        <v>32945.83788348169</v>
      </c>
      <c r="K118">
        <v>33632.810021803962</v>
      </c>
      <c r="L118">
        <v>35037.791868770582</v>
      </c>
      <c r="M118">
        <v>36359.178876836297</v>
      </c>
      <c r="N118">
        <v>37446.658496658412</v>
      </c>
      <c r="O118">
        <v>38323.494781290246</v>
      </c>
      <c r="P118">
        <v>39044.455096741913</v>
      </c>
      <c r="Q118">
        <v>39658.315562470067</v>
      </c>
      <c r="R118">
        <v>4.9619933136937343E-23</v>
      </c>
      <c r="S118">
        <v>4.9619933136937343E-23</v>
      </c>
      <c r="T118">
        <v>4.9619933136937343E-23</v>
      </c>
      <c r="U118">
        <v>4.9619933136937343E-23</v>
      </c>
      <c r="V118">
        <v>4.9619933136937343E-23</v>
      </c>
    </row>
    <row r="119" spans="1:22" x14ac:dyDescent="0.2">
      <c r="A119" s="16"/>
      <c r="B119" s="2" t="s">
        <v>39</v>
      </c>
      <c r="D119">
        <v>393695.28024998261</v>
      </c>
      <c r="E119">
        <v>680645.55592164886</v>
      </c>
      <c r="F119">
        <v>604010.83298952621</v>
      </c>
      <c r="G119">
        <v>358147.08282075537</v>
      </c>
      <c r="H119">
        <v>44933.60132619059</v>
      </c>
      <c r="I119">
        <v>9185.695210036909</v>
      </c>
      <c r="J119">
        <v>8236.4594708704226</v>
      </c>
      <c r="K119">
        <v>8408.2025054509904</v>
      </c>
      <c r="L119">
        <v>8759.4479671926456</v>
      </c>
      <c r="M119">
        <v>9089.7947192090742</v>
      </c>
      <c r="N119">
        <v>9361.6646241646031</v>
      </c>
      <c r="O119">
        <v>9580.8736953225616</v>
      </c>
      <c r="P119">
        <v>9761.1137741854782</v>
      </c>
      <c r="Q119">
        <v>9914.5788906175167</v>
      </c>
      <c r="R119">
        <v>46.708388846370653</v>
      </c>
      <c r="S119">
        <v>50.55704600897986</v>
      </c>
      <c r="T119">
        <v>54.563782945188592</v>
      </c>
      <c r="U119">
        <v>58.688875818063373</v>
      </c>
      <c r="V119">
        <v>62.920749799776019</v>
      </c>
    </row>
    <row r="120" spans="1:22" x14ac:dyDescent="0.2">
      <c r="A120" s="16"/>
      <c r="B120" s="2" t="s">
        <v>40</v>
      </c>
      <c r="D120">
        <v>0.1865950965460039</v>
      </c>
      <c r="E120">
        <v>0.2092142428260628</v>
      </c>
      <c r="F120">
        <v>0.34989418874521722</v>
      </c>
      <c r="G120">
        <v>0.78258075978685915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2.655836262097538E-25</v>
      </c>
      <c r="S120">
        <v>2.453660619734583E-25</v>
      </c>
      <c r="T120">
        <v>2.2734829981813422E-25</v>
      </c>
      <c r="U120">
        <v>2.1136856195184278E-25</v>
      </c>
      <c r="V120">
        <v>1.9715250253229649E-25</v>
      </c>
    </row>
    <row r="122" spans="1:22" x14ac:dyDescent="0.2">
      <c r="A122" s="1" t="s">
        <v>51</v>
      </c>
    </row>
    <row r="123" spans="1:22" x14ac:dyDescent="0.2">
      <c r="A123" s="2" t="s">
        <v>2</v>
      </c>
      <c r="B123" s="2" t="s">
        <v>36</v>
      </c>
      <c r="C123" s="2">
        <v>2016</v>
      </c>
      <c r="D123" s="12">
        <v>2017</v>
      </c>
      <c r="E123" s="12">
        <v>2018</v>
      </c>
      <c r="F123" s="12">
        <v>2019</v>
      </c>
      <c r="G123" s="12">
        <v>2020</v>
      </c>
      <c r="H123" s="12">
        <v>2021</v>
      </c>
      <c r="I123" s="12">
        <v>2022</v>
      </c>
      <c r="J123" s="12">
        <v>2023</v>
      </c>
      <c r="K123" s="12">
        <v>2024</v>
      </c>
      <c r="L123" s="12">
        <v>2025</v>
      </c>
      <c r="M123" s="12">
        <v>2026</v>
      </c>
      <c r="N123" s="12">
        <v>2027</v>
      </c>
      <c r="O123" s="12">
        <v>2028</v>
      </c>
      <c r="P123" s="12">
        <v>2029</v>
      </c>
      <c r="Q123" s="12">
        <v>2030</v>
      </c>
      <c r="R123" s="2">
        <v>2031</v>
      </c>
      <c r="S123" s="2">
        <v>2032</v>
      </c>
      <c r="T123" s="2">
        <v>2033</v>
      </c>
      <c r="U123" s="2">
        <v>2034</v>
      </c>
      <c r="V123" s="2">
        <v>2035</v>
      </c>
    </row>
    <row r="124" spans="1:22" x14ac:dyDescent="0.2">
      <c r="A124" s="16" t="s">
        <v>15</v>
      </c>
      <c r="B124" s="2" t="s">
        <v>37</v>
      </c>
      <c r="D124">
        <v>1558316</v>
      </c>
      <c r="E124">
        <v>1657136.800000001</v>
      </c>
      <c r="F124">
        <v>1755957.6</v>
      </c>
      <c r="G124">
        <v>1854778.4</v>
      </c>
      <c r="H124">
        <v>1953599.2</v>
      </c>
      <c r="I124">
        <v>2052420</v>
      </c>
      <c r="J124">
        <v>2052420</v>
      </c>
      <c r="K124">
        <v>2052420</v>
      </c>
      <c r="L124">
        <v>2052420</v>
      </c>
      <c r="M124">
        <v>2052420</v>
      </c>
      <c r="N124">
        <v>2052420</v>
      </c>
      <c r="O124">
        <v>2052420</v>
      </c>
      <c r="P124">
        <v>2052420</v>
      </c>
      <c r="Q124">
        <v>2052420</v>
      </c>
      <c r="R124">
        <v>2313996</v>
      </c>
      <c r="S124">
        <v>2313996</v>
      </c>
      <c r="T124">
        <v>2313996</v>
      </c>
      <c r="U124">
        <v>2313996</v>
      </c>
      <c r="V124">
        <v>2313996</v>
      </c>
    </row>
    <row r="125" spans="1:22" x14ac:dyDescent="0.2">
      <c r="A125" s="16"/>
      <c r="B125" s="2" t="s">
        <v>38</v>
      </c>
      <c r="D125">
        <v>613510.23622047238</v>
      </c>
      <c r="E125">
        <v>652416.06299212622</v>
      </c>
      <c r="F125">
        <v>691321.88976377971</v>
      </c>
      <c r="G125">
        <v>586903.64190472511</v>
      </c>
      <c r="H125">
        <v>600687.18031459232</v>
      </c>
      <c r="I125">
        <v>635807.61000704439</v>
      </c>
      <c r="J125">
        <v>317938.40328446531</v>
      </c>
      <c r="K125">
        <v>315382.04942223738</v>
      </c>
      <c r="L125">
        <v>335520.69863258948</v>
      </c>
      <c r="M125">
        <v>353744.9623521996</v>
      </c>
      <c r="N125">
        <v>369555.38569350791</v>
      </c>
      <c r="O125">
        <v>383339.81895940041</v>
      </c>
      <c r="P125">
        <v>395635.05799507292</v>
      </c>
      <c r="Q125">
        <v>407020.85559023131</v>
      </c>
      <c r="R125">
        <v>130095.49274584719</v>
      </c>
      <c r="S125">
        <v>139564.53260899219</v>
      </c>
      <c r="T125">
        <v>149424.78976669419</v>
      </c>
      <c r="U125">
        <v>159707.08229307309</v>
      </c>
      <c r="V125">
        <v>170447.0142778116</v>
      </c>
    </row>
    <row r="126" spans="1:22" x14ac:dyDescent="0.2">
      <c r="A126" s="16"/>
      <c r="B126" s="2" t="s">
        <v>39</v>
      </c>
      <c r="D126">
        <v>758323.11178208981</v>
      </c>
      <c r="E126">
        <v>593986.89257043763</v>
      </c>
      <c r="F126">
        <v>315886.64681057539</v>
      </c>
      <c r="G126">
        <v>146725.91047618131</v>
      </c>
      <c r="H126">
        <v>150171.79507864811</v>
      </c>
      <c r="I126">
        <v>158951.9025017611</v>
      </c>
      <c r="J126">
        <v>79484.600821116328</v>
      </c>
      <c r="K126">
        <v>78845.512355559345</v>
      </c>
      <c r="L126">
        <v>83880.174658147371</v>
      </c>
      <c r="M126">
        <v>88436.240588049899</v>
      </c>
      <c r="N126">
        <v>92388.846423376963</v>
      </c>
      <c r="O126">
        <v>95834.954739850102</v>
      </c>
      <c r="P126">
        <v>98908.764498768214</v>
      </c>
      <c r="Q126">
        <v>101755.2138975578</v>
      </c>
      <c r="R126">
        <v>32523.873186461791</v>
      </c>
      <c r="S126">
        <v>34891.133152248047</v>
      </c>
      <c r="T126">
        <v>37356.197441673547</v>
      </c>
      <c r="U126">
        <v>39926.770573268281</v>
      </c>
      <c r="V126">
        <v>42611.7535694529</v>
      </c>
    </row>
    <row r="127" spans="1:22" x14ac:dyDescent="0.2">
      <c r="A127" s="16"/>
      <c r="B127" s="2" t="s">
        <v>40</v>
      </c>
      <c r="D127">
        <v>0.20225884807160191</v>
      </c>
      <c r="E127">
        <v>0.27459194434781231</v>
      </c>
      <c r="F127">
        <v>0.54712813658307136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</row>
    <row r="128" spans="1:22" x14ac:dyDescent="0.2">
      <c r="A128" s="16" t="s">
        <v>16</v>
      </c>
      <c r="B128" s="2" t="s">
        <v>37</v>
      </c>
      <c r="D128">
        <v>0</v>
      </c>
      <c r="E128">
        <v>345451.32287017442</v>
      </c>
      <c r="F128">
        <v>690902.64574034873</v>
      </c>
      <c r="G128">
        <v>1036353.968610523</v>
      </c>
      <c r="H128">
        <v>1381805.291480697</v>
      </c>
      <c r="I128">
        <v>1727256.6143508721</v>
      </c>
      <c r="J128">
        <v>1727256.6143508721</v>
      </c>
      <c r="K128">
        <v>1727256.6143508721</v>
      </c>
      <c r="L128">
        <v>1727256.6143508721</v>
      </c>
      <c r="M128">
        <v>1727256.6143508721</v>
      </c>
      <c r="N128">
        <v>1727256.6143508721</v>
      </c>
      <c r="O128">
        <v>1727256.6143508721</v>
      </c>
      <c r="P128">
        <v>1727256.6143508721</v>
      </c>
      <c r="Q128">
        <v>1727256.6143508721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s="16"/>
      <c r="B129" s="2" t="s">
        <v>38</v>
      </c>
      <c r="D129">
        <v>0</v>
      </c>
      <c r="E129">
        <v>136004.45782290329</v>
      </c>
      <c r="F129">
        <v>272008.91564580658</v>
      </c>
      <c r="G129">
        <v>408013.37346870988</v>
      </c>
      <c r="H129">
        <v>482741.77043383382</v>
      </c>
      <c r="I129">
        <v>206355.59057544201</v>
      </c>
      <c r="J129">
        <v>218978.70819092219</v>
      </c>
      <c r="K129">
        <v>234556.98090874971</v>
      </c>
      <c r="L129">
        <v>247321.03683374851</v>
      </c>
      <c r="M129">
        <v>257160.11604278951</v>
      </c>
      <c r="N129">
        <v>264732.55488019221</v>
      </c>
      <c r="O129">
        <v>270710.61859165702</v>
      </c>
      <c r="P129">
        <v>275613.70216110401</v>
      </c>
      <c r="Q129">
        <v>279808.47887477378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s="16"/>
      <c r="B130" s="2" t="s">
        <v>39</v>
      </c>
      <c r="D130">
        <v>749798.69109562587</v>
      </c>
      <c r="E130">
        <v>995746.28501804115</v>
      </c>
      <c r="F130">
        <v>932881.76935359347</v>
      </c>
      <c r="G130">
        <v>704646.99466258753</v>
      </c>
      <c r="H130">
        <v>120685.4426084585</v>
      </c>
      <c r="I130">
        <v>51588.897643860502</v>
      </c>
      <c r="J130">
        <v>54744.677047730562</v>
      </c>
      <c r="K130">
        <v>58639.245227187443</v>
      </c>
      <c r="L130">
        <v>61830.259208437128</v>
      </c>
      <c r="M130">
        <v>64290.029010697363</v>
      </c>
      <c r="N130">
        <v>66183.138720048039</v>
      </c>
      <c r="O130">
        <v>67677.654647914256</v>
      </c>
      <c r="P130">
        <v>68903.425540275988</v>
      </c>
      <c r="Q130">
        <v>69952.119718693459</v>
      </c>
      <c r="R130">
        <v>313.85947590181888</v>
      </c>
      <c r="S130">
        <v>339.93825819734309</v>
      </c>
      <c r="T130">
        <v>366.70817688135008</v>
      </c>
      <c r="U130">
        <v>394.12913782637412</v>
      </c>
      <c r="V130">
        <v>422.21066408450042</v>
      </c>
    </row>
    <row r="131" spans="1:22" x14ac:dyDescent="0.2">
      <c r="A131" s="16"/>
      <c r="B131" s="2" t="s">
        <v>40</v>
      </c>
      <c r="D131">
        <v>0</v>
      </c>
      <c r="E131">
        <v>3.4146363353100333E-2</v>
      </c>
      <c r="F131">
        <v>7.2894798832408653E-2</v>
      </c>
      <c r="G131">
        <v>0.14475807622797091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</row>
    <row r="133" spans="1:22" x14ac:dyDescent="0.2">
      <c r="A133" s="1" t="s">
        <v>52</v>
      </c>
    </row>
    <row r="134" spans="1:22" x14ac:dyDescent="0.2">
      <c r="A134" s="2" t="s">
        <v>2</v>
      </c>
      <c r="B134" s="2" t="s">
        <v>36</v>
      </c>
      <c r="C134" s="2">
        <v>2016</v>
      </c>
      <c r="D134" s="12">
        <v>2017</v>
      </c>
      <c r="E134" s="12">
        <v>2018</v>
      </c>
      <c r="F134" s="12">
        <v>2019</v>
      </c>
      <c r="G134" s="12">
        <v>2020</v>
      </c>
      <c r="H134" s="12">
        <v>2021</v>
      </c>
      <c r="I134" s="12">
        <v>2022</v>
      </c>
      <c r="J134" s="12">
        <v>2023</v>
      </c>
      <c r="K134" s="12">
        <v>2024</v>
      </c>
      <c r="L134" s="12">
        <v>2025</v>
      </c>
      <c r="M134" s="12">
        <v>2026</v>
      </c>
      <c r="N134" s="12">
        <v>2027</v>
      </c>
      <c r="O134" s="12">
        <v>2028</v>
      </c>
      <c r="P134" s="12">
        <v>2029</v>
      </c>
      <c r="Q134" s="12">
        <v>2030</v>
      </c>
      <c r="R134" s="2">
        <v>2031</v>
      </c>
      <c r="S134" s="2">
        <v>2032</v>
      </c>
      <c r="T134" s="2">
        <v>2033</v>
      </c>
      <c r="U134" s="2">
        <v>2034</v>
      </c>
      <c r="V134" s="2">
        <v>2035</v>
      </c>
    </row>
    <row r="135" spans="1:22" x14ac:dyDescent="0.2">
      <c r="A135" s="16" t="s">
        <v>15</v>
      </c>
      <c r="B135" s="2" t="s">
        <v>37</v>
      </c>
      <c r="D135">
        <v>376159</v>
      </c>
      <c r="E135">
        <v>400013.00000000012</v>
      </c>
      <c r="F135">
        <v>423867</v>
      </c>
      <c r="G135">
        <v>447721</v>
      </c>
      <c r="H135">
        <v>471575</v>
      </c>
      <c r="I135">
        <v>495429</v>
      </c>
      <c r="J135">
        <v>495429</v>
      </c>
      <c r="K135">
        <v>495429</v>
      </c>
      <c r="L135">
        <v>495429</v>
      </c>
      <c r="M135">
        <v>495429</v>
      </c>
      <c r="N135">
        <v>495429</v>
      </c>
      <c r="O135">
        <v>495429</v>
      </c>
      <c r="P135">
        <v>495429</v>
      </c>
      <c r="Q135">
        <v>495429</v>
      </c>
      <c r="R135">
        <v>143050.3094718424</v>
      </c>
      <c r="S135">
        <v>143050.3094718424</v>
      </c>
      <c r="T135">
        <v>143050.3094718424</v>
      </c>
      <c r="U135">
        <v>143050.3094718424</v>
      </c>
      <c r="V135">
        <v>143050.3094718424</v>
      </c>
    </row>
    <row r="136" spans="1:22" x14ac:dyDescent="0.2">
      <c r="A136" s="16"/>
      <c r="B136" s="2" t="s">
        <v>38</v>
      </c>
      <c r="D136">
        <v>115033.3333333333</v>
      </c>
      <c r="E136">
        <v>122328.13455657499</v>
      </c>
      <c r="F136">
        <v>129622.9357798165</v>
      </c>
      <c r="G136">
        <v>136917.73700305811</v>
      </c>
      <c r="H136">
        <v>144212.53822629969</v>
      </c>
      <c r="I136">
        <v>151507.33944954129</v>
      </c>
      <c r="J136">
        <v>151507.33944954129</v>
      </c>
      <c r="K136">
        <v>151507.33944954129</v>
      </c>
      <c r="L136">
        <v>151507.33944954129</v>
      </c>
      <c r="M136">
        <v>151507.33944954129</v>
      </c>
      <c r="N136">
        <v>151507.33944954129</v>
      </c>
      <c r="O136">
        <v>151507.33944954129</v>
      </c>
      <c r="P136">
        <v>151507.33944954129</v>
      </c>
      <c r="Q136">
        <v>151507.33944954129</v>
      </c>
      <c r="R136">
        <v>29879.292404711239</v>
      </c>
      <c r="S136">
        <v>29879.292404711239</v>
      </c>
      <c r="T136">
        <v>29879.292404711239</v>
      </c>
      <c r="U136">
        <v>29879.292404711239</v>
      </c>
      <c r="V136">
        <v>29879.292404711239</v>
      </c>
    </row>
    <row r="137" spans="1:22" x14ac:dyDescent="0.2">
      <c r="A137" s="16"/>
      <c r="B137" s="2" t="s">
        <v>39</v>
      </c>
      <c r="D137">
        <v>758323.11178208981</v>
      </c>
      <c r="E137">
        <v>593986.89257043763</v>
      </c>
      <c r="F137">
        <v>315886.64681057539</v>
      </c>
      <c r="G137">
        <v>146725.91047618131</v>
      </c>
      <c r="H137">
        <v>150171.79507864811</v>
      </c>
      <c r="I137">
        <v>158951.9025017611</v>
      </c>
      <c r="J137">
        <v>79484.600821116328</v>
      </c>
      <c r="K137">
        <v>78845.512355559345</v>
      </c>
      <c r="L137">
        <v>83880.174658147371</v>
      </c>
      <c r="M137">
        <v>88436.240588049899</v>
      </c>
      <c r="N137">
        <v>92388.846423376963</v>
      </c>
      <c r="O137">
        <v>95834.954739850102</v>
      </c>
      <c r="P137">
        <v>98908.764498768214</v>
      </c>
      <c r="Q137">
        <v>101755.2138975578</v>
      </c>
      <c r="R137">
        <v>32523.873186461791</v>
      </c>
      <c r="S137">
        <v>34891.133152248047</v>
      </c>
      <c r="T137">
        <v>37356.197441673547</v>
      </c>
      <c r="U137">
        <v>39926.770573268281</v>
      </c>
      <c r="V137">
        <v>42611.7535694529</v>
      </c>
    </row>
    <row r="138" spans="1:22" x14ac:dyDescent="0.2">
      <c r="A138" s="16"/>
      <c r="B138" s="2" t="s">
        <v>40</v>
      </c>
      <c r="D138">
        <v>3.79235880939328E-2</v>
      </c>
      <c r="E138">
        <v>5.1486041226940352E-2</v>
      </c>
      <c r="F138">
        <v>0.10258659007003409</v>
      </c>
      <c r="G138">
        <v>0.23328827294154811</v>
      </c>
      <c r="H138">
        <v>0.24007926746625849</v>
      </c>
      <c r="I138">
        <v>0.23829117026117799</v>
      </c>
      <c r="J138">
        <v>0.47653047849644292</v>
      </c>
      <c r="K138">
        <v>0.48039303355119428</v>
      </c>
      <c r="L138">
        <v>0.45155884589835332</v>
      </c>
      <c r="M138">
        <v>0.42829539802377692</v>
      </c>
      <c r="N138">
        <v>0.40997194281236771</v>
      </c>
      <c r="O138">
        <v>0.39522985079091788</v>
      </c>
      <c r="P138">
        <v>0.38294720447000458</v>
      </c>
      <c r="Q138">
        <v>0.37223483113619982</v>
      </c>
      <c r="R138">
        <v>0.2296720030345942</v>
      </c>
      <c r="S138">
        <v>0.2140894383849074</v>
      </c>
      <c r="T138">
        <v>0.19996208427907811</v>
      </c>
      <c r="U138">
        <v>0.18708808636226129</v>
      </c>
      <c r="V138">
        <v>0.17529959401935299</v>
      </c>
    </row>
    <row r="139" spans="1:22" x14ac:dyDescent="0.2">
      <c r="A139" s="16" t="s">
        <v>16</v>
      </c>
      <c r="B139" s="2" t="s">
        <v>37</v>
      </c>
      <c r="D139">
        <v>0</v>
      </c>
      <c r="E139">
        <v>345451.32287017378</v>
      </c>
      <c r="F139">
        <v>690902.64574034768</v>
      </c>
      <c r="G139">
        <v>1036353.9686105211</v>
      </c>
      <c r="H139">
        <v>1381805.2914806949</v>
      </c>
      <c r="I139">
        <v>1727256.6143508691</v>
      </c>
      <c r="J139">
        <v>1727256.6143508691</v>
      </c>
      <c r="K139">
        <v>1727256.6143508691</v>
      </c>
      <c r="L139">
        <v>1727256.6143508691</v>
      </c>
      <c r="M139">
        <v>1727256.6143508691</v>
      </c>
      <c r="N139">
        <v>1727256.6143508691</v>
      </c>
      <c r="O139">
        <v>1727256.6143508691</v>
      </c>
      <c r="P139">
        <v>1727256.6143508691</v>
      </c>
      <c r="Q139">
        <v>1727256.6143508691</v>
      </c>
      <c r="R139">
        <v>79162.406197370467</v>
      </c>
      <c r="S139">
        <v>79162.406197370467</v>
      </c>
      <c r="T139">
        <v>79162.406197370467</v>
      </c>
      <c r="U139">
        <v>79162.406197370467</v>
      </c>
      <c r="V139">
        <v>79162.406197370467</v>
      </c>
    </row>
    <row r="140" spans="1:22" x14ac:dyDescent="0.2">
      <c r="A140" s="16"/>
      <c r="B140" s="2" t="s">
        <v>38</v>
      </c>
      <c r="D140">
        <v>0</v>
      </c>
      <c r="E140">
        <v>105642.60638231609</v>
      </c>
      <c r="F140">
        <v>211285.21276463231</v>
      </c>
      <c r="G140">
        <v>316927.81914694828</v>
      </c>
      <c r="H140">
        <v>422570.42552926461</v>
      </c>
      <c r="I140">
        <v>206355.59057544201</v>
      </c>
      <c r="J140">
        <v>218978.70819092219</v>
      </c>
      <c r="K140">
        <v>234556.98090874971</v>
      </c>
      <c r="L140">
        <v>247321.03683374851</v>
      </c>
      <c r="M140">
        <v>257160.11604278951</v>
      </c>
      <c r="N140">
        <v>264732.55488019221</v>
      </c>
      <c r="O140">
        <v>270710.61859165702</v>
      </c>
      <c r="P140">
        <v>275613.70216110401</v>
      </c>
      <c r="Q140">
        <v>279808.47887477378</v>
      </c>
      <c r="R140">
        <v>1255.437903607276</v>
      </c>
      <c r="S140">
        <v>1359.7530327893719</v>
      </c>
      <c r="T140">
        <v>1466.8327075254001</v>
      </c>
      <c r="U140">
        <v>1576.516551305496</v>
      </c>
      <c r="V140">
        <v>1688.8426563380019</v>
      </c>
    </row>
    <row r="141" spans="1:22" x14ac:dyDescent="0.2">
      <c r="A141" s="16"/>
      <c r="B141" s="2" t="s">
        <v>39</v>
      </c>
      <c r="D141">
        <v>749798.69109562587</v>
      </c>
      <c r="E141">
        <v>995746.28501804115</v>
      </c>
      <c r="F141">
        <v>932881.76935359347</v>
      </c>
      <c r="G141">
        <v>704646.99466258753</v>
      </c>
      <c r="H141">
        <v>120685.4426084585</v>
      </c>
      <c r="I141">
        <v>51588.897643860502</v>
      </c>
      <c r="J141">
        <v>54744.677047730562</v>
      </c>
      <c r="K141">
        <v>58639.245227187443</v>
      </c>
      <c r="L141">
        <v>61830.259208437128</v>
      </c>
      <c r="M141">
        <v>64290.029010697363</v>
      </c>
      <c r="N141">
        <v>66183.138720048039</v>
      </c>
      <c r="O141">
        <v>67677.654647914256</v>
      </c>
      <c r="P141">
        <v>68903.425540275988</v>
      </c>
      <c r="Q141">
        <v>69952.119718693459</v>
      </c>
      <c r="R141">
        <v>313.85947590181888</v>
      </c>
      <c r="S141">
        <v>339.93825819734309</v>
      </c>
      <c r="T141">
        <v>366.70817688135008</v>
      </c>
      <c r="U141">
        <v>394.12913782637412</v>
      </c>
      <c r="V141">
        <v>422.21066408450042</v>
      </c>
    </row>
    <row r="142" spans="1:22" x14ac:dyDescent="0.2">
      <c r="A142" s="16"/>
      <c r="B142" s="2" t="s">
        <v>40</v>
      </c>
      <c r="D142">
        <v>0</v>
      </c>
      <c r="E142">
        <v>2.6523474898126811E-2</v>
      </c>
      <c r="F142">
        <v>5.6621648022727122E-2</v>
      </c>
      <c r="G142">
        <v>0.1124420530945093</v>
      </c>
      <c r="H142">
        <v>0.87535500636190222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</row>
    <row r="144" spans="1:22" x14ac:dyDescent="0.2">
      <c r="A144" s="1" t="s">
        <v>53</v>
      </c>
    </row>
    <row r="145" spans="1:22" x14ac:dyDescent="0.2">
      <c r="A145" s="2" t="s">
        <v>2</v>
      </c>
      <c r="B145" s="2" t="s">
        <v>36</v>
      </c>
      <c r="C145" s="2">
        <v>2016</v>
      </c>
      <c r="D145" s="12">
        <v>2017</v>
      </c>
      <c r="E145" s="12">
        <v>2018</v>
      </c>
      <c r="F145" s="12">
        <v>2019</v>
      </c>
      <c r="G145" s="12">
        <v>2020</v>
      </c>
      <c r="H145" s="12">
        <v>2021</v>
      </c>
      <c r="I145" s="12">
        <v>2022</v>
      </c>
      <c r="J145" s="12">
        <v>2023</v>
      </c>
      <c r="K145" s="12">
        <v>2024</v>
      </c>
      <c r="L145" s="12">
        <v>2025</v>
      </c>
      <c r="M145" s="12">
        <v>2026</v>
      </c>
      <c r="N145" s="12">
        <v>2027</v>
      </c>
      <c r="O145" s="12">
        <v>2028</v>
      </c>
      <c r="P145" s="12">
        <v>2029</v>
      </c>
      <c r="Q145" s="12">
        <v>2030</v>
      </c>
      <c r="R145" s="2">
        <v>2031</v>
      </c>
      <c r="S145" s="2">
        <v>2032</v>
      </c>
      <c r="T145" s="2">
        <v>2033</v>
      </c>
      <c r="U145" s="2">
        <v>2034</v>
      </c>
      <c r="V145" s="2">
        <v>2035</v>
      </c>
    </row>
    <row r="146" spans="1:22" x14ac:dyDescent="0.2">
      <c r="A146" s="16" t="s">
        <v>15</v>
      </c>
      <c r="B146" s="2" t="s">
        <v>37</v>
      </c>
      <c r="D146">
        <v>97778</v>
      </c>
      <c r="E146">
        <v>103978.6</v>
      </c>
      <c r="F146">
        <v>110179.2</v>
      </c>
      <c r="G146">
        <v>116379.8</v>
      </c>
      <c r="H146">
        <v>122580.4</v>
      </c>
      <c r="I146">
        <v>128781</v>
      </c>
      <c r="J146">
        <v>128781</v>
      </c>
      <c r="K146">
        <v>128781</v>
      </c>
      <c r="L146">
        <v>128781</v>
      </c>
      <c r="M146">
        <v>128781</v>
      </c>
      <c r="N146">
        <v>128781</v>
      </c>
      <c r="O146">
        <v>128781</v>
      </c>
      <c r="P146">
        <v>128781</v>
      </c>
      <c r="Q146">
        <v>128781</v>
      </c>
      <c r="R146">
        <v>116135</v>
      </c>
      <c r="S146">
        <v>116135</v>
      </c>
      <c r="T146">
        <v>116135</v>
      </c>
      <c r="U146">
        <v>116135</v>
      </c>
      <c r="V146">
        <v>116135</v>
      </c>
    </row>
    <row r="147" spans="1:22" x14ac:dyDescent="0.2">
      <c r="A147" s="16"/>
      <c r="B147" s="2" t="s">
        <v>38</v>
      </c>
      <c r="D147">
        <v>38344.313725490203</v>
      </c>
      <c r="E147">
        <v>40775.921568627462</v>
      </c>
      <c r="F147">
        <v>43207.529411764714</v>
      </c>
      <c r="G147">
        <v>45639.137254901958</v>
      </c>
      <c r="H147">
        <v>48070.745098039217</v>
      </c>
      <c r="I147">
        <v>50502.352941176483</v>
      </c>
      <c r="J147">
        <v>50502.352941176483</v>
      </c>
      <c r="K147">
        <v>50502.352941176483</v>
      </c>
      <c r="L147">
        <v>50502.352941176483</v>
      </c>
      <c r="M147">
        <v>50502.352941176483</v>
      </c>
      <c r="N147">
        <v>50502.352941176483</v>
      </c>
      <c r="O147">
        <v>50502.352941176483</v>
      </c>
      <c r="P147">
        <v>50502.352941176483</v>
      </c>
      <c r="Q147">
        <v>50502.352941176483</v>
      </c>
      <c r="R147">
        <v>31106.575544636271</v>
      </c>
      <c r="S147">
        <v>31106.575544636271</v>
      </c>
      <c r="T147">
        <v>31106.575544636271</v>
      </c>
      <c r="U147">
        <v>31106.575544636271</v>
      </c>
      <c r="V147">
        <v>31106.575544636271</v>
      </c>
    </row>
    <row r="148" spans="1:22" x14ac:dyDescent="0.2">
      <c r="A148" s="16"/>
      <c r="B148" s="2" t="s">
        <v>39</v>
      </c>
      <c r="D148">
        <v>758323.11178208981</v>
      </c>
      <c r="E148">
        <v>593986.89257043763</v>
      </c>
      <c r="F148">
        <v>315886.64681057539</v>
      </c>
      <c r="G148">
        <v>146725.91047618131</v>
      </c>
      <c r="H148">
        <v>150171.79507864811</v>
      </c>
      <c r="I148">
        <v>158951.9025017611</v>
      </c>
      <c r="J148">
        <v>79484.600821116328</v>
      </c>
      <c r="K148">
        <v>78845.512355559345</v>
      </c>
      <c r="L148">
        <v>83880.174658147371</v>
      </c>
      <c r="M148">
        <v>88436.240588049899</v>
      </c>
      <c r="N148">
        <v>92388.846423376963</v>
      </c>
      <c r="O148">
        <v>95834.954739850102</v>
      </c>
      <c r="P148">
        <v>98908.764498768214</v>
      </c>
      <c r="Q148">
        <v>101755.2138975578</v>
      </c>
      <c r="R148">
        <v>32523.873186461791</v>
      </c>
      <c r="S148">
        <v>34891.133152248047</v>
      </c>
      <c r="T148">
        <v>37356.197441673547</v>
      </c>
      <c r="U148">
        <v>39926.770573268281</v>
      </c>
      <c r="V148">
        <v>42611.7535694529</v>
      </c>
    </row>
    <row r="149" spans="1:22" x14ac:dyDescent="0.2">
      <c r="A149" s="16"/>
      <c r="B149" s="2" t="s">
        <v>40</v>
      </c>
      <c r="D149">
        <v>1.264115293656932E-2</v>
      </c>
      <c r="E149">
        <v>1.71619618541465E-2</v>
      </c>
      <c r="F149">
        <v>3.4195438338419662E-2</v>
      </c>
      <c r="G149">
        <v>7.7762572927279228E-2</v>
      </c>
      <c r="H149">
        <v>8.0026254385624773E-2</v>
      </c>
      <c r="I149">
        <v>7.943024296393203E-2</v>
      </c>
      <c r="J149">
        <v>0.1588431986179131</v>
      </c>
      <c r="K149">
        <v>0.16013071458472039</v>
      </c>
      <c r="L149">
        <v>0.1505193365029287</v>
      </c>
      <c r="M149">
        <v>0.14276486824113341</v>
      </c>
      <c r="N149">
        <v>0.13665706115039761</v>
      </c>
      <c r="O149">
        <v>0.13174303957848221</v>
      </c>
      <c r="P149">
        <v>0.12764883172159491</v>
      </c>
      <c r="Q149">
        <v>0.1240780472242429</v>
      </c>
      <c r="R149">
        <v>0.23910571295045299</v>
      </c>
      <c r="S149">
        <v>0.22288309904483611</v>
      </c>
      <c r="T149">
        <v>0.2081754680277938</v>
      </c>
      <c r="U149">
        <v>0.19477267443627599</v>
      </c>
      <c r="V149">
        <v>0.18249997324057349</v>
      </c>
    </row>
    <row r="150" spans="1:22" x14ac:dyDescent="0.2">
      <c r="A150" s="16" t="s">
        <v>16</v>
      </c>
      <c r="B150" s="2" t="s">
        <v>37</v>
      </c>
      <c r="D150">
        <v>0</v>
      </c>
      <c r="E150">
        <v>345451.3228701725</v>
      </c>
      <c r="F150">
        <v>690902.645740345</v>
      </c>
      <c r="G150">
        <v>1036353.968610517</v>
      </c>
      <c r="H150">
        <v>1381805.29148069</v>
      </c>
      <c r="I150">
        <v>1727256.6143508621</v>
      </c>
      <c r="J150">
        <v>1727256.6143508621</v>
      </c>
      <c r="K150">
        <v>1727256.6143508621</v>
      </c>
      <c r="L150">
        <v>1727256.6143508621</v>
      </c>
      <c r="M150">
        <v>1727256.6143508621</v>
      </c>
      <c r="N150">
        <v>1727256.6143508621</v>
      </c>
      <c r="O150">
        <v>1727256.6143508621</v>
      </c>
      <c r="P150">
        <v>1727256.6143508621</v>
      </c>
      <c r="Q150">
        <v>1727256.6143508621</v>
      </c>
      <c r="R150">
        <v>17527.576793809621</v>
      </c>
      <c r="S150">
        <v>17527.576793809621</v>
      </c>
      <c r="T150">
        <v>17527.576793809621</v>
      </c>
      <c r="U150">
        <v>17527.576793809621</v>
      </c>
      <c r="V150">
        <v>17527.576793809621</v>
      </c>
    </row>
    <row r="151" spans="1:22" x14ac:dyDescent="0.2">
      <c r="A151" s="16"/>
      <c r="B151" s="2" t="s">
        <v>38</v>
      </c>
      <c r="D151">
        <v>0</v>
      </c>
      <c r="E151">
        <v>135471.10700791079</v>
      </c>
      <c r="F151">
        <v>270942.21401582158</v>
      </c>
      <c r="G151">
        <v>406413.32102373242</v>
      </c>
      <c r="H151">
        <v>482741.77043383382</v>
      </c>
      <c r="I151">
        <v>206355.59057544201</v>
      </c>
      <c r="J151">
        <v>218978.70819092219</v>
      </c>
      <c r="K151">
        <v>234556.98090874971</v>
      </c>
      <c r="L151">
        <v>247321.03683374851</v>
      </c>
      <c r="M151">
        <v>257160.11604278951</v>
      </c>
      <c r="N151">
        <v>264732.55488019221</v>
      </c>
      <c r="O151">
        <v>270710.61859165702</v>
      </c>
      <c r="P151">
        <v>275613.70216110401</v>
      </c>
      <c r="Q151">
        <v>279808.47887477378</v>
      </c>
      <c r="R151">
        <v>1255.437903607276</v>
      </c>
      <c r="S151">
        <v>1359.7530327893719</v>
      </c>
      <c r="T151">
        <v>1466.8327075254001</v>
      </c>
      <c r="U151">
        <v>1576.516551305496</v>
      </c>
      <c r="V151">
        <v>1688.8426563380019</v>
      </c>
    </row>
    <row r="152" spans="1:22" x14ac:dyDescent="0.2">
      <c r="A152" s="16"/>
      <c r="B152" s="2" t="s">
        <v>39</v>
      </c>
      <c r="D152">
        <v>749798.69109562587</v>
      </c>
      <c r="E152">
        <v>995746.28501804115</v>
      </c>
      <c r="F152">
        <v>932881.76935359347</v>
      </c>
      <c r="G152">
        <v>704646.99466258753</v>
      </c>
      <c r="H152">
        <v>120685.4426084585</v>
      </c>
      <c r="I152">
        <v>51588.897643860502</v>
      </c>
      <c r="J152">
        <v>54744.677047730562</v>
      </c>
      <c r="K152">
        <v>58639.245227187443</v>
      </c>
      <c r="L152">
        <v>61830.259208437128</v>
      </c>
      <c r="M152">
        <v>64290.029010697363</v>
      </c>
      <c r="N152">
        <v>66183.138720048039</v>
      </c>
      <c r="O152">
        <v>67677.654647914256</v>
      </c>
      <c r="P152">
        <v>68903.425540275988</v>
      </c>
      <c r="Q152">
        <v>69952.119718693459</v>
      </c>
      <c r="R152">
        <v>313.85947590181888</v>
      </c>
      <c r="S152">
        <v>339.93825819734309</v>
      </c>
      <c r="T152">
        <v>366.70817688135008</v>
      </c>
      <c r="U152">
        <v>394.12913782637412</v>
      </c>
      <c r="V152">
        <v>422.21066408450042</v>
      </c>
    </row>
    <row r="153" spans="1:22" x14ac:dyDescent="0.2">
      <c r="A153" s="16"/>
      <c r="B153" s="2" t="s">
        <v>40</v>
      </c>
      <c r="D153">
        <v>0</v>
      </c>
      <c r="E153">
        <v>3.4012456045833077E-2</v>
      </c>
      <c r="F153">
        <v>7.2608936876202748E-2</v>
      </c>
      <c r="G153">
        <v>0.14419039749766441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</row>
    <row r="155" spans="1:22" x14ac:dyDescent="0.2">
      <c r="A155" s="1" t="s">
        <v>54</v>
      </c>
    </row>
    <row r="156" spans="1:22" x14ac:dyDescent="0.2">
      <c r="A156" s="2" t="s">
        <v>2</v>
      </c>
      <c r="B156" s="2" t="s">
        <v>36</v>
      </c>
      <c r="C156" s="2">
        <v>2016</v>
      </c>
      <c r="D156" s="12">
        <v>2017</v>
      </c>
      <c r="E156" s="12">
        <v>2018</v>
      </c>
      <c r="F156" s="12">
        <v>2019</v>
      </c>
      <c r="G156" s="12">
        <v>2020</v>
      </c>
      <c r="H156" s="12">
        <v>2021</v>
      </c>
      <c r="I156" s="12">
        <v>2022</v>
      </c>
      <c r="J156" s="12">
        <v>2023</v>
      </c>
      <c r="K156" s="12">
        <v>2024</v>
      </c>
      <c r="L156" s="12">
        <v>2025</v>
      </c>
      <c r="M156" s="12">
        <v>2026</v>
      </c>
      <c r="N156" s="12">
        <v>2027</v>
      </c>
      <c r="O156" s="12">
        <v>2028</v>
      </c>
      <c r="P156" s="12">
        <v>2029</v>
      </c>
      <c r="Q156" s="12">
        <v>2030</v>
      </c>
      <c r="R156" s="2">
        <v>2031</v>
      </c>
      <c r="S156" s="2">
        <v>2032</v>
      </c>
      <c r="T156" s="2">
        <v>2033</v>
      </c>
      <c r="U156" s="2">
        <v>2034</v>
      </c>
      <c r="V156" s="2">
        <v>2035</v>
      </c>
    </row>
    <row r="157" spans="1:22" x14ac:dyDescent="0.2">
      <c r="A157" s="16" t="s">
        <v>15</v>
      </c>
      <c r="B157" s="2" t="s">
        <v>37</v>
      </c>
      <c r="D157">
        <v>910142</v>
      </c>
      <c r="E157">
        <v>967858.60000000021</v>
      </c>
      <c r="F157">
        <v>1025575.2</v>
      </c>
      <c r="G157">
        <v>1083291.8</v>
      </c>
      <c r="H157">
        <v>1141008.3999999999</v>
      </c>
      <c r="I157">
        <v>1198725</v>
      </c>
      <c r="J157">
        <v>1198725</v>
      </c>
      <c r="K157">
        <v>1198725</v>
      </c>
      <c r="L157">
        <v>1198725</v>
      </c>
      <c r="M157">
        <v>1198725</v>
      </c>
      <c r="N157">
        <v>1198725</v>
      </c>
      <c r="O157">
        <v>1198725</v>
      </c>
      <c r="P157">
        <v>1198725</v>
      </c>
      <c r="Q157">
        <v>1198725</v>
      </c>
      <c r="R157">
        <v>2236668</v>
      </c>
      <c r="S157">
        <v>2236668</v>
      </c>
      <c r="T157">
        <v>2236668</v>
      </c>
      <c r="U157">
        <v>2236668</v>
      </c>
      <c r="V157">
        <v>2236668</v>
      </c>
    </row>
    <row r="158" spans="1:22" x14ac:dyDescent="0.2">
      <c r="A158" s="16"/>
      <c r="B158" s="2" t="s">
        <v>38</v>
      </c>
      <c r="D158">
        <v>198288.01742919389</v>
      </c>
      <c r="E158">
        <v>210862.44008714601</v>
      </c>
      <c r="F158">
        <v>223436.8627450981</v>
      </c>
      <c r="G158">
        <v>236011.2854030501</v>
      </c>
      <c r="H158">
        <v>248585.70806100219</v>
      </c>
      <c r="I158">
        <v>261160.13071895429</v>
      </c>
      <c r="J158">
        <v>261160.13071895429</v>
      </c>
      <c r="K158">
        <v>261160.13071895429</v>
      </c>
      <c r="L158">
        <v>261160.13071895429</v>
      </c>
      <c r="M158">
        <v>261160.13071895429</v>
      </c>
      <c r="N158">
        <v>261160.13071895429</v>
      </c>
      <c r="O158">
        <v>261160.13071895429</v>
      </c>
      <c r="P158">
        <v>261160.13071895429</v>
      </c>
      <c r="Q158">
        <v>261160.13071895429</v>
      </c>
      <c r="R158">
        <v>366109.31875880843</v>
      </c>
      <c r="S158">
        <v>366109.31875880843</v>
      </c>
      <c r="T158">
        <v>366109.31875880843</v>
      </c>
      <c r="U158">
        <v>366109.31875880843</v>
      </c>
      <c r="V158">
        <v>366109.31875880843</v>
      </c>
    </row>
    <row r="159" spans="1:22" x14ac:dyDescent="0.2">
      <c r="A159" s="16"/>
      <c r="B159" s="2" t="s">
        <v>39</v>
      </c>
      <c r="D159">
        <v>925309.99999999499</v>
      </c>
      <c r="E159">
        <v>609109.91824493068</v>
      </c>
      <c r="F159">
        <v>637387.14788683387</v>
      </c>
      <c r="G159">
        <v>581402.73413589771</v>
      </c>
      <c r="H159">
        <v>563493.02322370466</v>
      </c>
      <c r="I159">
        <v>588819.41283743782</v>
      </c>
      <c r="J159">
        <v>549377.77254219004</v>
      </c>
      <c r="K159">
        <v>498249.2913742073</v>
      </c>
      <c r="L159">
        <v>503823.26760730729</v>
      </c>
      <c r="M159">
        <v>513787.53313613212</v>
      </c>
      <c r="N159">
        <v>524071.56695633469</v>
      </c>
      <c r="O159">
        <v>534340.91048114316</v>
      </c>
      <c r="P159">
        <v>544540.32592956873</v>
      </c>
      <c r="Q159">
        <v>554803.28233653773</v>
      </c>
      <c r="R159">
        <v>305083.90532657411</v>
      </c>
      <c r="S159">
        <v>307457.18981843191</v>
      </c>
      <c r="T159">
        <v>310494.76954008202</v>
      </c>
      <c r="U159">
        <v>314216.54703671718</v>
      </c>
      <c r="V159">
        <v>318643.79193936638</v>
      </c>
    </row>
    <row r="160" spans="1:22" x14ac:dyDescent="0.2">
      <c r="A160" s="16"/>
      <c r="B160" s="2" t="s">
        <v>40</v>
      </c>
      <c r="D160">
        <v>5.3573401732715249E-2</v>
      </c>
      <c r="E160">
        <v>8.6545315455836824E-2</v>
      </c>
      <c r="F160">
        <v>8.7637813017516553E-2</v>
      </c>
      <c r="G160">
        <v>0.1014835636066533</v>
      </c>
      <c r="H160">
        <v>0.110287837566675</v>
      </c>
      <c r="I160">
        <v>0.1108829485853992</v>
      </c>
      <c r="J160">
        <v>0.1188436007842391</v>
      </c>
      <c r="K160">
        <v>0.1310388871796766</v>
      </c>
      <c r="L160">
        <v>0.1295891573047144</v>
      </c>
      <c r="M160">
        <v>0.12707593794892541</v>
      </c>
      <c r="N160">
        <v>0.1245822837879287</v>
      </c>
      <c r="O160">
        <v>0.1221879728822348</v>
      </c>
      <c r="P160">
        <v>0.11989935285010141</v>
      </c>
      <c r="Q160">
        <v>0.11768141025549</v>
      </c>
      <c r="R160">
        <v>0.30000707376460112</v>
      </c>
      <c r="S160">
        <v>0.29769129726240368</v>
      </c>
      <c r="T160">
        <v>0.29477897429730049</v>
      </c>
      <c r="U160">
        <v>0.29128742758097598</v>
      </c>
      <c r="V160">
        <v>0.28724027269647379</v>
      </c>
    </row>
    <row r="161" spans="1:22" x14ac:dyDescent="0.2">
      <c r="A161" s="16" t="s">
        <v>16</v>
      </c>
      <c r="B161" s="2" t="s">
        <v>37</v>
      </c>
      <c r="D161">
        <v>0</v>
      </c>
      <c r="E161">
        <v>345451.32287017349</v>
      </c>
      <c r="F161">
        <v>690902.64574034675</v>
      </c>
      <c r="G161">
        <v>1036353.96861052</v>
      </c>
      <c r="H161">
        <v>1381805.291480694</v>
      </c>
      <c r="I161">
        <v>1727256.614350867</v>
      </c>
      <c r="J161">
        <v>1727256.614350867</v>
      </c>
      <c r="K161">
        <v>1727256.614350867</v>
      </c>
      <c r="L161">
        <v>1727256.614350867</v>
      </c>
      <c r="M161">
        <v>1727256.614350867</v>
      </c>
      <c r="N161">
        <v>1727256.614350867</v>
      </c>
      <c r="O161">
        <v>1727256.614350867</v>
      </c>
      <c r="P161">
        <v>1727256.614350867</v>
      </c>
      <c r="Q161">
        <v>1727256.614350867</v>
      </c>
      <c r="R161">
        <v>87654957.113574743</v>
      </c>
      <c r="S161">
        <v>87654957.113574743</v>
      </c>
      <c r="T161">
        <v>87654957.113574743</v>
      </c>
      <c r="U161">
        <v>87654957.113574743</v>
      </c>
      <c r="V161">
        <v>87654957.113574743</v>
      </c>
    </row>
    <row r="162" spans="1:22" x14ac:dyDescent="0.2">
      <c r="A162" s="16"/>
      <c r="B162" s="2" t="s">
        <v>38</v>
      </c>
      <c r="D162">
        <v>0</v>
      </c>
      <c r="E162">
        <v>75261.726115506215</v>
      </c>
      <c r="F162">
        <v>150523.4522310124</v>
      </c>
      <c r="G162">
        <v>225785.1783465186</v>
      </c>
      <c r="H162">
        <v>301046.90446202492</v>
      </c>
      <c r="I162">
        <v>376308.63057753089</v>
      </c>
      <c r="J162">
        <v>376308.63057753089</v>
      </c>
      <c r="K162">
        <v>376308.63057753089</v>
      </c>
      <c r="L162">
        <v>376308.63057753089</v>
      </c>
      <c r="M162">
        <v>376308.63057753089</v>
      </c>
      <c r="N162">
        <v>376308.63057753089</v>
      </c>
      <c r="O162">
        <v>376308.63057753089</v>
      </c>
      <c r="P162">
        <v>376308.63057753089</v>
      </c>
      <c r="Q162">
        <v>376308.63057753089</v>
      </c>
      <c r="R162">
        <v>753686.55754247785</v>
      </c>
      <c r="S162">
        <v>735360.12157089543</v>
      </c>
      <c r="T162">
        <v>717301.3855130783</v>
      </c>
      <c r="U162">
        <v>699553.71709861455</v>
      </c>
      <c r="V162">
        <v>682148.89921770268</v>
      </c>
    </row>
    <row r="163" spans="1:22" x14ac:dyDescent="0.2">
      <c r="A163" s="16"/>
      <c r="B163" s="2" t="s">
        <v>39</v>
      </c>
      <c r="D163">
        <v>925309.99999999499</v>
      </c>
      <c r="E163">
        <v>286623.9297593034</v>
      </c>
      <c r="F163">
        <v>436358.45655567519</v>
      </c>
      <c r="G163">
        <v>652559.55952673394</v>
      </c>
      <c r="H163">
        <v>838988.09826533648</v>
      </c>
      <c r="I163">
        <v>373636.93310858269</v>
      </c>
      <c r="J163">
        <v>357495.12684927118</v>
      </c>
      <c r="K163">
        <v>373971.45003362658</v>
      </c>
      <c r="L163">
        <v>388289.15732929943</v>
      </c>
      <c r="M163">
        <v>399455.20049124368</v>
      </c>
      <c r="N163">
        <v>408266.10851284838</v>
      </c>
      <c r="O163">
        <v>415458.03696197917</v>
      </c>
      <c r="P163">
        <v>421573.1791001255</v>
      </c>
      <c r="Q163">
        <v>426986.70548373251</v>
      </c>
      <c r="R163">
        <v>188421.63938561949</v>
      </c>
      <c r="S163">
        <v>183840.03039272389</v>
      </c>
      <c r="T163">
        <v>179325.34637826961</v>
      </c>
      <c r="U163">
        <v>174888.42927465361</v>
      </c>
      <c r="V163">
        <v>170537.2248044257</v>
      </c>
    </row>
    <row r="164" spans="1:22" x14ac:dyDescent="0.2">
      <c r="A164" s="16"/>
      <c r="B164" s="2" t="s">
        <v>40</v>
      </c>
      <c r="D164">
        <v>0</v>
      </c>
      <c r="E164">
        <v>6.5645012768742253E-2</v>
      </c>
      <c r="F164">
        <v>8.6238418191287525E-2</v>
      </c>
      <c r="G164">
        <v>8.6499835551512083E-2</v>
      </c>
      <c r="H164">
        <v>8.9705356096367539E-2</v>
      </c>
      <c r="I164">
        <v>0.25178762940183691</v>
      </c>
      <c r="J164">
        <v>0.26315647565189892</v>
      </c>
      <c r="K164">
        <v>0.25156240572889599</v>
      </c>
      <c r="L164">
        <v>0.24228633704700131</v>
      </c>
      <c r="M164">
        <v>0.2355136634313138</v>
      </c>
      <c r="N164">
        <v>0.23043097549063901</v>
      </c>
      <c r="O164">
        <v>0.2264420212744428</v>
      </c>
      <c r="P164">
        <v>0.22315735988042781</v>
      </c>
      <c r="Q164">
        <v>0.22032807213002781</v>
      </c>
      <c r="R164">
        <v>1</v>
      </c>
      <c r="S164">
        <v>1</v>
      </c>
      <c r="T164">
        <v>1</v>
      </c>
      <c r="U164">
        <v>1</v>
      </c>
      <c r="V164">
        <v>1</v>
      </c>
    </row>
    <row r="166" spans="1:22" x14ac:dyDescent="0.2">
      <c r="A166" s="1" t="s">
        <v>55</v>
      </c>
    </row>
    <row r="167" spans="1:22" x14ac:dyDescent="0.2">
      <c r="A167" s="2" t="s">
        <v>2</v>
      </c>
      <c r="B167" s="2" t="s">
        <v>36</v>
      </c>
      <c r="C167" s="2">
        <v>2016</v>
      </c>
      <c r="D167" s="12">
        <v>2017</v>
      </c>
      <c r="E167" s="12">
        <v>2018</v>
      </c>
      <c r="F167" s="12">
        <v>2019</v>
      </c>
      <c r="G167" s="12">
        <v>2020</v>
      </c>
      <c r="H167" s="12">
        <v>2021</v>
      </c>
      <c r="I167" s="12">
        <v>2022</v>
      </c>
      <c r="J167" s="12">
        <v>2023</v>
      </c>
      <c r="K167" s="12">
        <v>2024</v>
      </c>
      <c r="L167" s="12">
        <v>2025</v>
      </c>
      <c r="M167" s="12">
        <v>2026</v>
      </c>
      <c r="N167" s="12">
        <v>2027</v>
      </c>
      <c r="O167" s="12">
        <v>2028</v>
      </c>
      <c r="P167" s="12">
        <v>2029</v>
      </c>
      <c r="Q167" s="12">
        <v>2030</v>
      </c>
      <c r="R167" s="2">
        <v>2031</v>
      </c>
      <c r="S167" s="2">
        <v>2032</v>
      </c>
      <c r="T167" s="2">
        <v>2033</v>
      </c>
      <c r="U167" s="2">
        <v>2034</v>
      </c>
      <c r="V167" s="2">
        <v>2035</v>
      </c>
    </row>
    <row r="168" spans="1:22" x14ac:dyDescent="0.2">
      <c r="A168" s="16" t="s">
        <v>15</v>
      </c>
      <c r="B168" s="2" t="s">
        <v>37</v>
      </c>
      <c r="D168">
        <v>449</v>
      </c>
      <c r="E168">
        <v>477.60000000000008</v>
      </c>
      <c r="F168">
        <v>506.2</v>
      </c>
      <c r="G168">
        <v>534.79999999999995</v>
      </c>
      <c r="H168">
        <v>563.4</v>
      </c>
      <c r="I168">
        <v>592</v>
      </c>
      <c r="J168">
        <v>592</v>
      </c>
      <c r="K168">
        <v>592</v>
      </c>
      <c r="L168">
        <v>592</v>
      </c>
      <c r="M168">
        <v>592</v>
      </c>
      <c r="N168">
        <v>592</v>
      </c>
      <c r="O168">
        <v>592</v>
      </c>
      <c r="P168">
        <v>592</v>
      </c>
      <c r="Q168">
        <v>592</v>
      </c>
      <c r="R168">
        <v>16193</v>
      </c>
      <c r="S168">
        <v>16193</v>
      </c>
      <c r="T168">
        <v>16193</v>
      </c>
      <c r="U168">
        <v>16193</v>
      </c>
      <c r="V168">
        <v>16193</v>
      </c>
    </row>
    <row r="169" spans="1:22" x14ac:dyDescent="0.2">
      <c r="A169" s="16"/>
      <c r="B169" s="2" t="s">
        <v>38</v>
      </c>
      <c r="D169">
        <v>2641176.4705882352</v>
      </c>
      <c r="E169">
        <v>2436439.6729797232</v>
      </c>
      <c r="F169">
        <v>2549548.591547335</v>
      </c>
      <c r="G169">
        <v>2325610.9365435909</v>
      </c>
      <c r="H169">
        <v>2253972.0928948191</v>
      </c>
      <c r="I169">
        <v>2355277.6513497508</v>
      </c>
      <c r="J169">
        <v>2197511.0901687602</v>
      </c>
      <c r="K169">
        <v>1992997.165496829</v>
      </c>
      <c r="L169">
        <v>2015293.0704292289</v>
      </c>
      <c r="M169">
        <v>2055150.132544528</v>
      </c>
      <c r="N169">
        <v>2096286.267825339</v>
      </c>
      <c r="O169">
        <v>2137363.6419245731</v>
      </c>
      <c r="P169">
        <v>2178161.3037182749</v>
      </c>
      <c r="Q169">
        <v>2219213.1293461509</v>
      </c>
      <c r="R169">
        <v>1220335.621306296</v>
      </c>
      <c r="S169">
        <v>1229828.7592737279</v>
      </c>
      <c r="T169">
        <v>1241979.0781603281</v>
      </c>
      <c r="U169">
        <v>1256866.188146869</v>
      </c>
      <c r="V169">
        <v>1274575.167757466</v>
      </c>
    </row>
    <row r="170" spans="1:22" x14ac:dyDescent="0.2">
      <c r="A170" s="16"/>
      <c r="B170" s="2" t="s">
        <v>39</v>
      </c>
      <c r="D170">
        <v>925309.99999999499</v>
      </c>
      <c r="E170">
        <v>609109.91824493068</v>
      </c>
      <c r="F170">
        <v>637387.14788683387</v>
      </c>
      <c r="G170">
        <v>581402.73413589771</v>
      </c>
      <c r="H170">
        <v>563493.02322370466</v>
      </c>
      <c r="I170">
        <v>588819.41283743782</v>
      </c>
      <c r="J170">
        <v>549377.77254219004</v>
      </c>
      <c r="K170">
        <v>498249.2913742073</v>
      </c>
      <c r="L170">
        <v>503823.26760730729</v>
      </c>
      <c r="M170">
        <v>513787.53313613212</v>
      </c>
      <c r="N170">
        <v>524071.56695633469</v>
      </c>
      <c r="O170">
        <v>534340.91048114316</v>
      </c>
      <c r="P170">
        <v>544540.32592956873</v>
      </c>
      <c r="Q170">
        <v>554803.28233653773</v>
      </c>
      <c r="R170">
        <v>305083.90532657411</v>
      </c>
      <c r="S170">
        <v>307457.18981843191</v>
      </c>
      <c r="T170">
        <v>310494.76954008202</v>
      </c>
      <c r="U170">
        <v>314216.54703671718</v>
      </c>
      <c r="V170">
        <v>318643.79193936638</v>
      </c>
    </row>
    <row r="171" spans="1:22" x14ac:dyDescent="0.2">
      <c r="A171" s="16"/>
      <c r="B171" s="2" t="s">
        <v>40</v>
      </c>
      <c r="D171">
        <v>0.71359232867586253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</row>
    <row r="172" spans="1:22" x14ac:dyDescent="0.2">
      <c r="A172" s="16" t="s">
        <v>16</v>
      </c>
      <c r="B172" s="2" t="s">
        <v>37</v>
      </c>
      <c r="D172">
        <v>0</v>
      </c>
      <c r="E172">
        <v>11840</v>
      </c>
      <c r="F172">
        <v>23680</v>
      </c>
      <c r="G172">
        <v>35520</v>
      </c>
      <c r="H172">
        <v>47360</v>
      </c>
      <c r="I172">
        <v>59200</v>
      </c>
      <c r="J172">
        <v>59200</v>
      </c>
      <c r="K172">
        <v>59200</v>
      </c>
      <c r="L172">
        <v>59200</v>
      </c>
      <c r="M172">
        <v>59200</v>
      </c>
      <c r="N172">
        <v>59200</v>
      </c>
      <c r="O172">
        <v>59200</v>
      </c>
      <c r="P172">
        <v>59200</v>
      </c>
      <c r="Q172">
        <v>59200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s="16"/>
      <c r="B173" s="2" t="s">
        <v>38</v>
      </c>
      <c r="D173">
        <v>0</v>
      </c>
      <c r="E173">
        <v>1146495.7190372141</v>
      </c>
      <c r="F173">
        <v>1745433.826222701</v>
      </c>
      <c r="G173">
        <v>2610238.2381069362</v>
      </c>
      <c r="H173">
        <v>3355952.3930613459</v>
      </c>
      <c r="I173">
        <v>1494547.732434331</v>
      </c>
      <c r="J173">
        <v>1429980.507397085</v>
      </c>
      <c r="K173">
        <v>1495885.8001345061</v>
      </c>
      <c r="L173">
        <v>1553156.629317197</v>
      </c>
      <c r="M173">
        <v>1597820.801964975</v>
      </c>
      <c r="N173">
        <v>1633064.434051394</v>
      </c>
      <c r="O173">
        <v>1661832.1478479169</v>
      </c>
      <c r="P173">
        <v>1686292.716400502</v>
      </c>
      <c r="Q173">
        <v>1707946.82193493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s="16"/>
      <c r="B174" s="2" t="s">
        <v>39</v>
      </c>
      <c r="D174">
        <v>925309.99999999499</v>
      </c>
      <c r="E174">
        <v>286623.9297593034</v>
      </c>
      <c r="F174">
        <v>436358.45655567519</v>
      </c>
      <c r="G174">
        <v>652559.55952673394</v>
      </c>
      <c r="H174">
        <v>838988.09826533648</v>
      </c>
      <c r="I174">
        <v>373636.93310858269</v>
      </c>
      <c r="J174">
        <v>357495.12684927118</v>
      </c>
      <c r="K174">
        <v>373971.45003362658</v>
      </c>
      <c r="L174">
        <v>388289.15732929943</v>
      </c>
      <c r="M174">
        <v>399455.20049124368</v>
      </c>
      <c r="N174">
        <v>408266.10851284838</v>
      </c>
      <c r="O174">
        <v>415458.03696197917</v>
      </c>
      <c r="P174">
        <v>421573.1791001255</v>
      </c>
      <c r="Q174">
        <v>426986.70548373251</v>
      </c>
      <c r="R174">
        <v>188421.63938561949</v>
      </c>
      <c r="S174">
        <v>183840.03039272389</v>
      </c>
      <c r="T174">
        <v>179325.34637826961</v>
      </c>
      <c r="U174">
        <v>174888.42927465361</v>
      </c>
      <c r="V174">
        <v>170537.2248044257</v>
      </c>
    </row>
    <row r="175" spans="1:22" x14ac:dyDescent="0.2">
      <c r="A175" s="16"/>
      <c r="B175" s="2" t="s">
        <v>40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</row>
    <row r="177" spans="1:22" x14ac:dyDescent="0.2">
      <c r="A177" s="1" t="s">
        <v>56</v>
      </c>
    </row>
    <row r="178" spans="1:22" x14ac:dyDescent="0.2">
      <c r="A178" s="2" t="s">
        <v>2</v>
      </c>
      <c r="B178" s="2" t="s">
        <v>36</v>
      </c>
      <c r="C178" s="2">
        <v>2016</v>
      </c>
      <c r="D178" s="12">
        <v>2017</v>
      </c>
      <c r="E178" s="12">
        <v>2018</v>
      </c>
      <c r="F178" s="12">
        <v>2019</v>
      </c>
      <c r="G178" s="12">
        <v>2020</v>
      </c>
      <c r="H178" s="12">
        <v>2021</v>
      </c>
      <c r="I178" s="12">
        <v>2022</v>
      </c>
      <c r="J178" s="12">
        <v>2023</v>
      </c>
      <c r="K178" s="12">
        <v>2024</v>
      </c>
      <c r="L178" s="12">
        <v>2025</v>
      </c>
      <c r="M178" s="12">
        <v>2026</v>
      </c>
      <c r="N178" s="12">
        <v>2027</v>
      </c>
      <c r="O178" s="12">
        <v>2028</v>
      </c>
      <c r="P178" s="12">
        <v>2029</v>
      </c>
      <c r="Q178" s="12">
        <v>2030</v>
      </c>
      <c r="R178" s="2">
        <v>2031</v>
      </c>
      <c r="S178" s="2">
        <v>2032</v>
      </c>
      <c r="T178" s="2">
        <v>2033</v>
      </c>
      <c r="U178" s="2">
        <v>2034</v>
      </c>
      <c r="V178" s="2">
        <v>2035</v>
      </c>
    </row>
    <row r="179" spans="1:22" x14ac:dyDescent="0.2">
      <c r="A179" s="16" t="s">
        <v>15</v>
      </c>
      <c r="B179" s="2" t="s">
        <v>37</v>
      </c>
      <c r="D179">
        <v>825759</v>
      </c>
      <c r="E179">
        <v>878124.60000000021</v>
      </c>
      <c r="F179">
        <v>930490.2</v>
      </c>
      <c r="G179">
        <v>982855.79999999981</v>
      </c>
      <c r="H179">
        <v>1035221.4</v>
      </c>
      <c r="I179">
        <v>1087587</v>
      </c>
      <c r="J179">
        <v>1087587</v>
      </c>
      <c r="K179">
        <v>1087587</v>
      </c>
      <c r="L179">
        <v>1087587</v>
      </c>
      <c r="M179">
        <v>1087587</v>
      </c>
      <c r="N179">
        <v>1087587</v>
      </c>
      <c r="O179">
        <v>1087587</v>
      </c>
      <c r="P179">
        <v>1087587</v>
      </c>
      <c r="Q179">
        <v>1087587</v>
      </c>
      <c r="R179">
        <v>1321657</v>
      </c>
      <c r="S179">
        <v>1321657</v>
      </c>
      <c r="T179">
        <v>1321657</v>
      </c>
      <c r="U179">
        <v>1321657</v>
      </c>
      <c r="V179">
        <v>1321657</v>
      </c>
    </row>
    <row r="180" spans="1:22" x14ac:dyDescent="0.2">
      <c r="A180" s="16"/>
      <c r="B180" s="2" t="s">
        <v>38</v>
      </c>
      <c r="D180">
        <v>88127.961579509079</v>
      </c>
      <c r="E180">
        <v>93716.606189968006</v>
      </c>
      <c r="F180">
        <v>99305.250800426904</v>
      </c>
      <c r="G180">
        <v>104893.8954108858</v>
      </c>
      <c r="H180">
        <v>110482.5400213447</v>
      </c>
      <c r="I180">
        <v>116071.1846318036</v>
      </c>
      <c r="J180">
        <v>116071.1846318036</v>
      </c>
      <c r="K180">
        <v>116071.1846318036</v>
      </c>
      <c r="L180">
        <v>116071.1846318037</v>
      </c>
      <c r="M180">
        <v>116071.1846318036</v>
      </c>
      <c r="N180">
        <v>116071.1846318036</v>
      </c>
      <c r="O180">
        <v>116071.1846318037</v>
      </c>
      <c r="P180">
        <v>116071.1846318036</v>
      </c>
      <c r="Q180">
        <v>116071.1846318036</v>
      </c>
      <c r="R180">
        <v>214985.48146066061</v>
      </c>
      <c r="S180">
        <v>214985.48146066061</v>
      </c>
      <c r="T180">
        <v>214985.48146066061</v>
      </c>
      <c r="U180">
        <v>214985.48146066061</v>
      </c>
      <c r="V180">
        <v>214985.48146066061</v>
      </c>
    </row>
    <row r="181" spans="1:22" x14ac:dyDescent="0.2">
      <c r="A181" s="16"/>
      <c r="B181" s="2" t="s">
        <v>39</v>
      </c>
      <c r="D181">
        <v>196847.64012499989</v>
      </c>
      <c r="E181">
        <v>658086.9788696632</v>
      </c>
      <c r="F181">
        <v>1075464.1112037939</v>
      </c>
      <c r="G181">
        <v>1462559.0719213269</v>
      </c>
      <c r="H181">
        <v>1799908.8445587361</v>
      </c>
      <c r="I181">
        <v>2090955.862099977</v>
      </c>
      <c r="J181">
        <v>2350486.1891259439</v>
      </c>
      <c r="K181">
        <v>2567523.3071670332</v>
      </c>
      <c r="L181">
        <v>2740343.4333755109</v>
      </c>
      <c r="M181">
        <v>2881540.5258751721</v>
      </c>
      <c r="N181">
        <v>3000642.788385707</v>
      </c>
      <c r="O181">
        <v>3104499.1937891049</v>
      </c>
      <c r="P181">
        <v>3197984.7655259739</v>
      </c>
      <c r="Q181">
        <v>3284553.1136452761</v>
      </c>
      <c r="R181">
        <v>1559098.0912149251</v>
      </c>
      <c r="S181">
        <v>1548898.878528378</v>
      </c>
      <c r="T181">
        <v>1540435.224056144</v>
      </c>
      <c r="U181">
        <v>1534186.1424799899</v>
      </c>
      <c r="V181">
        <v>1530514.3660685611</v>
      </c>
    </row>
    <row r="182" spans="1:22" x14ac:dyDescent="0.2">
      <c r="A182" s="16"/>
      <c r="B182" s="2" t="s">
        <v>40</v>
      </c>
      <c r="D182">
        <v>0.1119240768184306</v>
      </c>
      <c r="E182">
        <v>3.5601907194295422E-2</v>
      </c>
      <c r="F182">
        <v>2.3084278165561481E-2</v>
      </c>
      <c r="G182">
        <v>1.7929856206267511E-2</v>
      </c>
      <c r="H182">
        <v>1.534557435440995E-2</v>
      </c>
      <c r="I182">
        <v>1.387776599397365E-2</v>
      </c>
      <c r="J182">
        <v>1.2345444228600859E-2</v>
      </c>
      <c r="K182">
        <v>1.1301862801770909E-2</v>
      </c>
      <c r="L182">
        <v>1.0589109308174289E-2</v>
      </c>
      <c r="M182">
        <v>1.007023704764233E-2</v>
      </c>
      <c r="N182">
        <v>9.6705266852379883E-3</v>
      </c>
      <c r="O182">
        <v>9.347013591114544E-3</v>
      </c>
      <c r="P182">
        <v>9.073775607301349E-3</v>
      </c>
      <c r="Q182">
        <v>8.8346253368228409E-3</v>
      </c>
      <c r="R182">
        <v>3.4472731810788991E-2</v>
      </c>
      <c r="S182">
        <v>3.4699728374927893E-2</v>
      </c>
      <c r="T182">
        <v>3.4890380021072691E-2</v>
      </c>
      <c r="U182">
        <v>3.5032496303404818E-2</v>
      </c>
      <c r="V182">
        <v>3.5116540920307512E-2</v>
      </c>
    </row>
    <row r="183" spans="1:22" x14ac:dyDescent="0.2">
      <c r="A183" s="16" t="s">
        <v>16</v>
      </c>
      <c r="B183" s="2" t="s">
        <v>37</v>
      </c>
      <c r="D183">
        <v>3173857.0481710141</v>
      </c>
      <c r="E183">
        <v>24290825.638536811</v>
      </c>
      <c r="F183">
        <v>45407794.228902608</v>
      </c>
      <c r="G183">
        <v>66524762.819268413</v>
      </c>
      <c r="H183">
        <v>87641731.409634203</v>
      </c>
      <c r="I183">
        <v>108758700</v>
      </c>
      <c r="J183">
        <v>108758700</v>
      </c>
      <c r="K183">
        <v>108758700</v>
      </c>
      <c r="L183">
        <v>108758700</v>
      </c>
      <c r="M183">
        <v>108758700</v>
      </c>
      <c r="N183">
        <v>108758700</v>
      </c>
      <c r="O183">
        <v>108758700</v>
      </c>
      <c r="P183">
        <v>108758700</v>
      </c>
      <c r="Q183">
        <v>108758700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s="16"/>
      <c r="B184" s="2" t="s">
        <v>38</v>
      </c>
      <c r="D184">
        <v>338725.40535443049</v>
      </c>
      <c r="E184">
        <v>2002946.145543166</v>
      </c>
      <c r="F184">
        <v>2919001.707773326</v>
      </c>
      <c r="G184">
        <v>3837953.1251884028</v>
      </c>
      <c r="H184">
        <v>4946401.0912253279</v>
      </c>
      <c r="I184">
        <v>6088348.5269589107</v>
      </c>
      <c r="J184">
        <v>6912497.2029288122</v>
      </c>
      <c r="K184">
        <v>7485406.002307714</v>
      </c>
      <c r="L184">
        <v>7892016.9981469568</v>
      </c>
      <c r="M184">
        <v>8189285.0893266695</v>
      </c>
      <c r="N184">
        <v>8414904.5078890882</v>
      </c>
      <c r="O184">
        <v>8593712.4160163477</v>
      </c>
      <c r="P184">
        <v>8742056.9959530327</v>
      </c>
      <c r="Q184">
        <v>8870704.2632567957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s="16"/>
      <c r="B185" s="2" t="s">
        <v>39</v>
      </c>
      <c r="D185">
        <v>196847.64012499989</v>
      </c>
      <c r="E185">
        <v>500736.53638579161</v>
      </c>
      <c r="F185">
        <v>729750.42694333149</v>
      </c>
      <c r="G185">
        <v>959488.28129710071</v>
      </c>
      <c r="H185">
        <v>1236600.272806332</v>
      </c>
      <c r="I185">
        <v>1522087.1317397279</v>
      </c>
      <c r="J185">
        <v>1728124.3007322031</v>
      </c>
      <c r="K185">
        <v>1871351.500576928</v>
      </c>
      <c r="L185">
        <v>1973004.249536739</v>
      </c>
      <c r="M185">
        <v>2047321.2723316669</v>
      </c>
      <c r="N185">
        <v>2103726.1269722721</v>
      </c>
      <c r="O185">
        <v>2148428.1040040869</v>
      </c>
      <c r="P185">
        <v>2185514.2489882582</v>
      </c>
      <c r="Q185">
        <v>2217676.0658141989</v>
      </c>
      <c r="R185">
        <v>1184933.8020846481</v>
      </c>
      <c r="S185">
        <v>1161147.6389036351</v>
      </c>
      <c r="T185">
        <v>1136502.243051141</v>
      </c>
      <c r="U185">
        <v>1111340.9572772379</v>
      </c>
      <c r="V185">
        <v>1085929.557377954</v>
      </c>
    </row>
    <row r="186" spans="1:22" x14ac:dyDescent="0.2">
      <c r="A186" s="16"/>
      <c r="B186" s="2" t="s">
        <v>40</v>
      </c>
      <c r="D186">
        <v>0.43018728233081299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</row>
    <row r="188" spans="1:22" x14ac:dyDescent="0.2">
      <c r="A188" s="1" t="s">
        <v>57</v>
      </c>
    </row>
    <row r="189" spans="1:22" x14ac:dyDescent="0.2">
      <c r="A189" s="2" t="s">
        <v>2</v>
      </c>
      <c r="B189" s="2" t="s">
        <v>36</v>
      </c>
      <c r="C189" s="2">
        <v>2016</v>
      </c>
      <c r="D189" s="12">
        <v>2017</v>
      </c>
      <c r="E189" s="12">
        <v>2018</v>
      </c>
      <c r="F189" s="12">
        <v>2019</v>
      </c>
      <c r="G189" s="12">
        <v>2020</v>
      </c>
      <c r="H189" s="12">
        <v>2021</v>
      </c>
      <c r="I189" s="12">
        <v>2022</v>
      </c>
      <c r="J189" s="12">
        <v>2023</v>
      </c>
      <c r="K189" s="12">
        <v>2024</v>
      </c>
      <c r="L189" s="12">
        <v>2025</v>
      </c>
      <c r="M189" s="12">
        <v>2026</v>
      </c>
      <c r="N189" s="12">
        <v>2027</v>
      </c>
      <c r="O189" s="12">
        <v>2028</v>
      </c>
      <c r="P189" s="12">
        <v>2029</v>
      </c>
      <c r="Q189" s="12">
        <v>2030</v>
      </c>
      <c r="R189" s="2">
        <v>2031</v>
      </c>
      <c r="S189" s="2">
        <v>2032</v>
      </c>
      <c r="T189" s="2">
        <v>2033</v>
      </c>
      <c r="U189" s="2">
        <v>2034</v>
      </c>
      <c r="V189" s="2">
        <v>2035</v>
      </c>
    </row>
    <row r="190" spans="1:22" x14ac:dyDescent="0.2">
      <c r="A190" s="16" t="s">
        <v>15</v>
      </c>
      <c r="B190" s="2" t="s">
        <v>37</v>
      </c>
      <c r="D190">
        <v>1325445</v>
      </c>
      <c r="E190">
        <v>1409498</v>
      </c>
      <c r="F190">
        <v>1493551</v>
      </c>
      <c r="G190">
        <v>1577604</v>
      </c>
      <c r="H190">
        <v>1661657</v>
      </c>
      <c r="I190">
        <v>1745710</v>
      </c>
      <c r="J190">
        <v>1745710</v>
      </c>
      <c r="K190">
        <v>1745710</v>
      </c>
      <c r="L190">
        <v>1745710</v>
      </c>
      <c r="M190">
        <v>1745710</v>
      </c>
      <c r="N190">
        <v>1745710</v>
      </c>
      <c r="O190">
        <v>1745710</v>
      </c>
      <c r="P190">
        <v>1745710</v>
      </c>
      <c r="Q190">
        <v>1745710</v>
      </c>
      <c r="R190">
        <v>1287519.3825187581</v>
      </c>
      <c r="S190">
        <v>1287519.3825187581</v>
      </c>
      <c r="T190">
        <v>1287519.3825187581</v>
      </c>
      <c r="U190">
        <v>1287519.3825187581</v>
      </c>
      <c r="V190">
        <v>1287519.3825187581</v>
      </c>
    </row>
    <row r="191" spans="1:22" x14ac:dyDescent="0.2">
      <c r="A191" s="16"/>
      <c r="B191" s="2" t="s">
        <v>38</v>
      </c>
      <c r="D191">
        <v>88127.992021276601</v>
      </c>
      <c r="E191">
        <v>93716.622340425543</v>
      </c>
      <c r="F191">
        <v>99305.252659574471</v>
      </c>
      <c r="G191">
        <v>104893.8829787234</v>
      </c>
      <c r="H191">
        <v>110482.5132978723</v>
      </c>
      <c r="I191">
        <v>116071.1436170213</v>
      </c>
      <c r="J191">
        <v>116071.1436170213</v>
      </c>
      <c r="K191">
        <v>116071.1436170213</v>
      </c>
      <c r="L191">
        <v>116071.1436170213</v>
      </c>
      <c r="M191">
        <v>116071.1436170213</v>
      </c>
      <c r="N191">
        <v>116071.1436170213</v>
      </c>
      <c r="O191">
        <v>116071.1436170213</v>
      </c>
      <c r="P191">
        <v>116071.1436170213</v>
      </c>
      <c r="Q191">
        <v>116071.1436170213</v>
      </c>
      <c r="R191">
        <v>64317.311737633179</v>
      </c>
      <c r="S191">
        <v>64317.311737633187</v>
      </c>
      <c r="T191">
        <v>64317.311737633187</v>
      </c>
      <c r="U191">
        <v>64317.311737633187</v>
      </c>
      <c r="V191">
        <v>64317.311737633187</v>
      </c>
    </row>
    <row r="192" spans="1:22" x14ac:dyDescent="0.2">
      <c r="A192" s="16"/>
      <c r="B192" s="2" t="s">
        <v>39</v>
      </c>
      <c r="D192">
        <v>925309.99999999499</v>
      </c>
      <c r="E192">
        <v>609109.91824493068</v>
      </c>
      <c r="F192">
        <v>637387.14788683387</v>
      </c>
      <c r="G192">
        <v>581402.73413589771</v>
      </c>
      <c r="H192">
        <v>563493.02322370466</v>
      </c>
      <c r="I192">
        <v>588819.41283743782</v>
      </c>
      <c r="J192">
        <v>549377.77254219004</v>
      </c>
      <c r="K192">
        <v>498249.2913742073</v>
      </c>
      <c r="L192">
        <v>503823.26760730729</v>
      </c>
      <c r="M192">
        <v>513787.53313613212</v>
      </c>
      <c r="N192">
        <v>524071.56695633469</v>
      </c>
      <c r="O192">
        <v>534340.91048114316</v>
      </c>
      <c r="P192">
        <v>544540.32592956873</v>
      </c>
      <c r="Q192">
        <v>554803.28233653773</v>
      </c>
      <c r="R192">
        <v>305083.90532657411</v>
      </c>
      <c r="S192">
        <v>307457.18981843191</v>
      </c>
      <c r="T192">
        <v>310494.76954008202</v>
      </c>
      <c r="U192">
        <v>314216.54703671718</v>
      </c>
      <c r="V192">
        <v>318643.79193936638</v>
      </c>
    </row>
    <row r="193" spans="1:22" x14ac:dyDescent="0.2">
      <c r="A193" s="16"/>
      <c r="B193" s="2" t="s">
        <v>40</v>
      </c>
      <c r="D193">
        <v>2.3810396521510919E-2</v>
      </c>
      <c r="E193">
        <v>3.8464577383035208E-2</v>
      </c>
      <c r="F193">
        <v>3.8950131403185199E-2</v>
      </c>
      <c r="G193">
        <v>4.5103796740232308E-2</v>
      </c>
      <c r="H193">
        <v>4.9016806217852323E-2</v>
      </c>
      <c r="I193">
        <v>4.9281299616842959E-2</v>
      </c>
      <c r="J193">
        <v>5.2819366480697703E-2</v>
      </c>
      <c r="K193">
        <v>5.8239492572527668E-2</v>
      </c>
      <c r="L193">
        <v>5.7595168325716387E-2</v>
      </c>
      <c r="M193">
        <v>5.6478182191639192E-2</v>
      </c>
      <c r="N193">
        <v>5.5369891697774683E-2</v>
      </c>
      <c r="O193">
        <v>5.4305753752087738E-2</v>
      </c>
      <c r="P193">
        <v>5.3288589517626467E-2</v>
      </c>
      <c r="Q193">
        <v>5.2302837470693697E-2</v>
      </c>
      <c r="R193">
        <v>5.2704608973706227E-2</v>
      </c>
      <c r="S193">
        <v>5.2297778249726097E-2</v>
      </c>
      <c r="T193">
        <v>5.1786147503307962E-2</v>
      </c>
      <c r="U193">
        <v>5.1172759951847398E-2</v>
      </c>
      <c r="V193">
        <v>5.0461764331087212E-2</v>
      </c>
    </row>
    <row r="194" spans="1:22" x14ac:dyDescent="0.2">
      <c r="A194" s="16" t="s">
        <v>16</v>
      </c>
      <c r="B194" s="2" t="s">
        <v>37</v>
      </c>
      <c r="D194">
        <v>25373762.155223109</v>
      </c>
      <c r="E194">
        <v>26326899.32461625</v>
      </c>
      <c r="F194">
        <v>27280036.494009372</v>
      </c>
      <c r="G194">
        <v>28233173.663402509</v>
      </c>
      <c r="H194">
        <v>29186310.832795631</v>
      </c>
      <c r="I194">
        <v>30139448.002188768</v>
      </c>
      <c r="J194">
        <v>30139448.002188768</v>
      </c>
      <c r="K194">
        <v>30139448.002188768</v>
      </c>
      <c r="L194">
        <v>30139448.002188768</v>
      </c>
      <c r="M194">
        <v>30139448.002188768</v>
      </c>
      <c r="N194">
        <v>30139448.002188768</v>
      </c>
      <c r="O194">
        <v>30139448.002188768</v>
      </c>
      <c r="P194">
        <v>30139448.002188768</v>
      </c>
      <c r="Q194">
        <v>30139448.002188768</v>
      </c>
      <c r="R194">
        <v>647725.91813284229</v>
      </c>
      <c r="S194">
        <v>647725.91813284229</v>
      </c>
      <c r="T194">
        <v>647725.91813284229</v>
      </c>
      <c r="U194">
        <v>647725.91813284229</v>
      </c>
      <c r="V194">
        <v>647725.91813284229</v>
      </c>
    </row>
    <row r="195" spans="1:22" x14ac:dyDescent="0.2">
      <c r="A195" s="16"/>
      <c r="B195" s="2" t="s">
        <v>38</v>
      </c>
      <c r="D195">
        <v>1687085.2496823871</v>
      </c>
      <c r="E195">
        <v>1146495.7190372141</v>
      </c>
      <c r="F195">
        <v>1745433.826222701</v>
      </c>
      <c r="G195">
        <v>1877205.695704954</v>
      </c>
      <c r="H195">
        <v>1940579.1777124761</v>
      </c>
      <c r="I195">
        <v>1494547.732434331</v>
      </c>
      <c r="J195">
        <v>1429980.507397085</v>
      </c>
      <c r="K195">
        <v>1495885.8001345061</v>
      </c>
      <c r="L195">
        <v>1553156.629317197</v>
      </c>
      <c r="M195">
        <v>1597820.801964975</v>
      </c>
      <c r="N195">
        <v>1633064.434051394</v>
      </c>
      <c r="O195">
        <v>1661832.1478479169</v>
      </c>
      <c r="P195">
        <v>1686292.716400502</v>
      </c>
      <c r="Q195">
        <v>1707946.82193493</v>
      </c>
      <c r="R195">
        <v>32356.7865173383</v>
      </c>
      <c r="S195">
        <v>32356.786517338311</v>
      </c>
      <c r="T195">
        <v>32356.7865173383</v>
      </c>
      <c r="U195">
        <v>32356.7865173383</v>
      </c>
      <c r="V195">
        <v>32356.7865173383</v>
      </c>
    </row>
    <row r="196" spans="1:22" x14ac:dyDescent="0.2">
      <c r="A196" s="16"/>
      <c r="B196" s="2" t="s">
        <v>39</v>
      </c>
      <c r="D196">
        <v>925309.99999999499</v>
      </c>
      <c r="E196">
        <v>286623.9297593034</v>
      </c>
      <c r="F196">
        <v>436358.45655567519</v>
      </c>
      <c r="G196">
        <v>652559.55952673394</v>
      </c>
      <c r="H196">
        <v>838988.09826533648</v>
      </c>
      <c r="I196">
        <v>373636.93310858269</v>
      </c>
      <c r="J196">
        <v>357495.12684927118</v>
      </c>
      <c r="K196">
        <v>373971.45003362658</v>
      </c>
      <c r="L196">
        <v>388289.15732929943</v>
      </c>
      <c r="M196">
        <v>399455.20049124368</v>
      </c>
      <c r="N196">
        <v>408266.10851284838</v>
      </c>
      <c r="O196">
        <v>415458.03696197917</v>
      </c>
      <c r="P196">
        <v>421573.1791001255</v>
      </c>
      <c r="Q196">
        <v>426986.70548373251</v>
      </c>
      <c r="R196">
        <v>188421.63938561949</v>
      </c>
      <c r="S196">
        <v>183840.03039272389</v>
      </c>
      <c r="T196">
        <v>179325.34637826961</v>
      </c>
      <c r="U196">
        <v>174888.42927465361</v>
      </c>
      <c r="V196">
        <v>170537.2248044257</v>
      </c>
    </row>
    <row r="197" spans="1:22" x14ac:dyDescent="0.2">
      <c r="A197" s="16"/>
      <c r="B197" s="2" t="s">
        <v>40</v>
      </c>
      <c r="D197">
        <v>0.45581622636802699</v>
      </c>
      <c r="E197">
        <v>1</v>
      </c>
      <c r="F197">
        <v>1</v>
      </c>
      <c r="G197">
        <v>0.71917025361883802</v>
      </c>
      <c r="H197">
        <v>0.57824991252103342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4.2931356800157167E-2</v>
      </c>
      <c r="S197">
        <v>4.4001279873889403E-2</v>
      </c>
      <c r="T197">
        <v>4.5109053419984439E-2</v>
      </c>
      <c r="U197">
        <v>4.6253469499865488E-2</v>
      </c>
      <c r="V197">
        <v>4.7433612448023431E-2</v>
      </c>
    </row>
    <row r="199" spans="1:22" x14ac:dyDescent="0.2">
      <c r="A199" s="1" t="s">
        <v>58</v>
      </c>
    </row>
    <row r="200" spans="1:22" x14ac:dyDescent="0.2">
      <c r="A200" s="2" t="s">
        <v>2</v>
      </c>
      <c r="B200" s="2" t="s">
        <v>36</v>
      </c>
      <c r="C200" s="2">
        <v>2016</v>
      </c>
      <c r="D200" s="12">
        <v>2017</v>
      </c>
      <c r="E200" s="12">
        <v>2018</v>
      </c>
      <c r="F200" s="12">
        <v>2019</v>
      </c>
      <c r="G200" s="12">
        <v>2020</v>
      </c>
      <c r="H200" s="12">
        <v>2021</v>
      </c>
      <c r="I200" s="12">
        <v>2022</v>
      </c>
      <c r="J200" s="12">
        <v>2023</v>
      </c>
      <c r="K200" s="12">
        <v>2024</v>
      </c>
      <c r="L200" s="12">
        <v>2025</v>
      </c>
      <c r="M200" s="12">
        <v>2026</v>
      </c>
      <c r="N200" s="12">
        <v>2027</v>
      </c>
      <c r="O200" s="12">
        <v>2028</v>
      </c>
      <c r="P200" s="12">
        <v>2029</v>
      </c>
      <c r="Q200" s="12">
        <v>2030</v>
      </c>
      <c r="R200" s="2">
        <v>2031</v>
      </c>
      <c r="S200" s="2">
        <v>2032</v>
      </c>
      <c r="T200" s="2">
        <v>2033</v>
      </c>
      <c r="U200" s="2">
        <v>2034</v>
      </c>
      <c r="V200" s="2">
        <v>2035</v>
      </c>
    </row>
    <row r="201" spans="1:22" x14ac:dyDescent="0.2">
      <c r="A201" s="16" t="s">
        <v>15</v>
      </c>
      <c r="B201" s="2" t="s">
        <v>37</v>
      </c>
      <c r="D201">
        <v>91212</v>
      </c>
      <c r="E201">
        <v>96996.400000000023</v>
      </c>
      <c r="F201">
        <v>102780.8</v>
      </c>
      <c r="G201">
        <v>108565.2</v>
      </c>
      <c r="H201">
        <v>114349.6</v>
      </c>
      <c r="I201">
        <v>120134</v>
      </c>
      <c r="J201">
        <v>120134</v>
      </c>
      <c r="K201">
        <v>120134</v>
      </c>
      <c r="L201">
        <v>120134</v>
      </c>
      <c r="M201">
        <v>120134</v>
      </c>
      <c r="N201">
        <v>120134</v>
      </c>
      <c r="O201">
        <v>120134</v>
      </c>
      <c r="P201">
        <v>120134</v>
      </c>
      <c r="Q201">
        <v>120134</v>
      </c>
      <c r="R201">
        <v>154503.89572372081</v>
      </c>
      <c r="S201">
        <v>154503.89572372081</v>
      </c>
      <c r="T201">
        <v>154503.89572372081</v>
      </c>
      <c r="U201">
        <v>154503.89572372081</v>
      </c>
      <c r="V201">
        <v>154503.89572372081</v>
      </c>
    </row>
    <row r="202" spans="1:22" x14ac:dyDescent="0.2">
      <c r="A202" s="16"/>
      <c r="B202" s="2" t="s">
        <v>38</v>
      </c>
      <c r="D202">
        <v>44063.768115942032</v>
      </c>
      <c r="E202">
        <v>46858.164251207752</v>
      </c>
      <c r="F202">
        <v>49652.560386473437</v>
      </c>
      <c r="G202">
        <v>52446.956521739143</v>
      </c>
      <c r="H202">
        <v>55241.352657004842</v>
      </c>
      <c r="I202">
        <v>58035.748792270533</v>
      </c>
      <c r="J202">
        <v>58035.748792270533</v>
      </c>
      <c r="K202">
        <v>58035.748792270533</v>
      </c>
      <c r="L202">
        <v>58035.748792270533</v>
      </c>
      <c r="M202">
        <v>58035.748792270533</v>
      </c>
      <c r="N202">
        <v>58035.748792270533</v>
      </c>
      <c r="O202">
        <v>58035.748792270533</v>
      </c>
      <c r="P202">
        <v>58035.748792270533</v>
      </c>
      <c r="Q202">
        <v>58035.748792270533</v>
      </c>
      <c r="R202">
        <v>50979.825935083631</v>
      </c>
      <c r="S202">
        <v>50979.825935083631</v>
      </c>
      <c r="T202">
        <v>50979.825935083631</v>
      </c>
      <c r="U202">
        <v>50979.825935083631</v>
      </c>
      <c r="V202">
        <v>50979.825935083631</v>
      </c>
    </row>
    <row r="203" spans="1:22" x14ac:dyDescent="0.2">
      <c r="A203" s="16"/>
      <c r="B203" s="2" t="s">
        <v>39</v>
      </c>
      <c r="D203">
        <v>925309.99999999499</v>
      </c>
      <c r="E203">
        <v>609109.91824493068</v>
      </c>
      <c r="F203">
        <v>637387.14788683387</v>
      </c>
      <c r="G203">
        <v>581402.73413589771</v>
      </c>
      <c r="H203">
        <v>563493.02322370466</v>
      </c>
      <c r="I203">
        <v>588819.41283743782</v>
      </c>
      <c r="J203">
        <v>549377.77254219004</v>
      </c>
      <c r="K203">
        <v>498249.2913742073</v>
      </c>
      <c r="L203">
        <v>503823.26760730729</v>
      </c>
      <c r="M203">
        <v>513787.53313613212</v>
      </c>
      <c r="N203">
        <v>524071.56695633469</v>
      </c>
      <c r="O203">
        <v>534340.91048114316</v>
      </c>
      <c r="P203">
        <v>544540.32592956873</v>
      </c>
      <c r="Q203">
        <v>554803.28233653773</v>
      </c>
      <c r="R203">
        <v>305083.90532657411</v>
      </c>
      <c r="S203">
        <v>307457.18981843191</v>
      </c>
      <c r="T203">
        <v>310494.76954008202</v>
      </c>
      <c r="U203">
        <v>314216.54703671718</v>
      </c>
      <c r="V203">
        <v>318643.79193936638</v>
      </c>
    </row>
    <row r="204" spans="1:22" x14ac:dyDescent="0.2">
      <c r="A204" s="16"/>
      <c r="B204" s="2" t="s">
        <v>40</v>
      </c>
      <c r="D204">
        <v>1.190513668822942E-2</v>
      </c>
      <c r="E204">
        <v>1.923222839082284E-2</v>
      </c>
      <c r="F204">
        <v>1.94750398368909E-2</v>
      </c>
      <c r="G204">
        <v>2.2551904833956339E-2</v>
      </c>
      <c r="H204">
        <v>2.4508445703982671E-2</v>
      </c>
      <c r="I204">
        <v>2.4640724951901821E-2</v>
      </c>
      <c r="J204">
        <v>2.6409763778627221E-2</v>
      </c>
      <c r="K204">
        <v>2.911983508907949E-2</v>
      </c>
      <c r="L204">
        <v>2.8797671983216679E-2</v>
      </c>
      <c r="M204">
        <v>2.8239177213012241E-2</v>
      </c>
      <c r="N204">
        <v>2.768503027617316E-2</v>
      </c>
      <c r="O204">
        <v>2.7152959680746089E-2</v>
      </c>
      <c r="P204">
        <v>2.6644376012556741E-2</v>
      </c>
      <c r="Q204">
        <v>2.6151498486028539E-2</v>
      </c>
      <c r="R204">
        <v>4.1775250222158368E-2</v>
      </c>
      <c r="S204">
        <v>4.145278401619884E-2</v>
      </c>
      <c r="T204">
        <v>4.1047250176385497E-2</v>
      </c>
      <c r="U204">
        <v>4.0561060847892329E-2</v>
      </c>
      <c r="V204">
        <v>3.9997504442817133E-2</v>
      </c>
    </row>
    <row r="205" spans="1:22" x14ac:dyDescent="0.2">
      <c r="A205" s="16" t="s">
        <v>16</v>
      </c>
      <c r="B205" s="2" t="s">
        <v>37</v>
      </c>
      <c r="D205">
        <v>573595.46609976294</v>
      </c>
      <c r="E205">
        <v>1078380.877846637</v>
      </c>
      <c r="F205">
        <v>1583166.2895935101</v>
      </c>
      <c r="G205">
        <v>2087951.7013403829</v>
      </c>
      <c r="H205">
        <v>2592737.113087256</v>
      </c>
      <c r="I205">
        <v>3097522.524834129</v>
      </c>
      <c r="J205">
        <v>3097522.524834129</v>
      </c>
      <c r="K205">
        <v>3097522.524834129</v>
      </c>
      <c r="L205">
        <v>3097522.524834129</v>
      </c>
      <c r="M205">
        <v>3097522.524834129</v>
      </c>
      <c r="N205">
        <v>3097522.524834129</v>
      </c>
      <c r="O205">
        <v>3097522.524834129</v>
      </c>
      <c r="P205">
        <v>3097522.524834129</v>
      </c>
      <c r="Q205">
        <v>3097522.524834129</v>
      </c>
      <c r="R205">
        <v>7768903.5972586349</v>
      </c>
      <c r="S205">
        <v>7768903.5972586349</v>
      </c>
      <c r="T205">
        <v>7768903.5972586349</v>
      </c>
      <c r="U205">
        <v>7768903.5972586349</v>
      </c>
      <c r="V205">
        <v>7768903.5972586349</v>
      </c>
    </row>
    <row r="206" spans="1:22" x14ac:dyDescent="0.2">
      <c r="A206" s="16"/>
      <c r="B206" s="2" t="s">
        <v>38</v>
      </c>
      <c r="D206">
        <v>277099.25898539269</v>
      </c>
      <c r="E206">
        <v>520956.94581963128</v>
      </c>
      <c r="F206">
        <v>764814.63265386957</v>
      </c>
      <c r="G206">
        <v>1008672.319488108</v>
      </c>
      <c r="H206">
        <v>1252530.0063223459</v>
      </c>
      <c r="I206">
        <v>1494547.732434331</v>
      </c>
      <c r="J206">
        <v>1429980.507397085</v>
      </c>
      <c r="K206">
        <v>1495885.8001345061</v>
      </c>
      <c r="L206">
        <v>1496387.6931565839</v>
      </c>
      <c r="M206">
        <v>1496387.6931565839</v>
      </c>
      <c r="N206">
        <v>1496387.6931565839</v>
      </c>
      <c r="O206">
        <v>1496387.6931565839</v>
      </c>
      <c r="P206">
        <v>1496387.6931565839</v>
      </c>
      <c r="Q206">
        <v>1496387.6931565839</v>
      </c>
      <c r="R206">
        <v>753686.55754247785</v>
      </c>
      <c r="S206">
        <v>735360.12157089543</v>
      </c>
      <c r="T206">
        <v>717301.3855130783</v>
      </c>
      <c r="U206">
        <v>699553.71709861455</v>
      </c>
      <c r="V206">
        <v>682148.89921770268</v>
      </c>
    </row>
    <row r="207" spans="1:22" x14ac:dyDescent="0.2">
      <c r="A207" s="16"/>
      <c r="B207" s="2" t="s">
        <v>39</v>
      </c>
      <c r="D207">
        <v>925309.99999999499</v>
      </c>
      <c r="E207">
        <v>286623.9297593034</v>
      </c>
      <c r="F207">
        <v>436358.45655567519</v>
      </c>
      <c r="G207">
        <v>652559.55952673394</v>
      </c>
      <c r="H207">
        <v>838988.09826533648</v>
      </c>
      <c r="I207">
        <v>373636.93310858269</v>
      </c>
      <c r="J207">
        <v>357495.12684927118</v>
      </c>
      <c r="K207">
        <v>373971.45003362658</v>
      </c>
      <c r="L207">
        <v>388289.15732929943</v>
      </c>
      <c r="M207">
        <v>399455.20049124368</v>
      </c>
      <c r="N207">
        <v>408266.10851284838</v>
      </c>
      <c r="O207">
        <v>415458.03696197917</v>
      </c>
      <c r="P207">
        <v>421573.1791001255</v>
      </c>
      <c r="Q207">
        <v>426986.70548373251</v>
      </c>
      <c r="R207">
        <v>188421.63938561949</v>
      </c>
      <c r="S207">
        <v>183840.03039272389</v>
      </c>
      <c r="T207">
        <v>179325.34637826961</v>
      </c>
      <c r="U207">
        <v>174888.42927465361</v>
      </c>
      <c r="V207">
        <v>170537.2248044257</v>
      </c>
    </row>
    <row r="208" spans="1:22" x14ac:dyDescent="0.2">
      <c r="A208" s="16"/>
      <c r="B208" s="2" t="s">
        <v>40</v>
      </c>
      <c r="D208">
        <v>7.4866601189167478E-2</v>
      </c>
      <c r="E208">
        <v>0.45439065944102469</v>
      </c>
      <c r="F208">
        <v>0.43818025132984117</v>
      </c>
      <c r="G208">
        <v>0.38642921736509511</v>
      </c>
      <c r="H208">
        <v>0.37322639287495107</v>
      </c>
      <c r="I208">
        <v>1</v>
      </c>
      <c r="J208">
        <v>1</v>
      </c>
      <c r="K208">
        <v>1</v>
      </c>
      <c r="L208">
        <v>0.96344931664389188</v>
      </c>
      <c r="M208">
        <v>0.93651784437676022</v>
      </c>
      <c r="N208">
        <v>0.91630658408515198</v>
      </c>
      <c r="O208">
        <v>0.90044454555438458</v>
      </c>
      <c r="P208">
        <v>0.88738312073761316</v>
      </c>
      <c r="Q208">
        <v>0.87613248488692952</v>
      </c>
      <c r="R208">
        <v>1</v>
      </c>
      <c r="S208">
        <v>1</v>
      </c>
      <c r="T208">
        <v>1</v>
      </c>
      <c r="U208">
        <v>1</v>
      </c>
      <c r="V208">
        <v>1</v>
      </c>
    </row>
    <row r="210" spans="1:22" x14ac:dyDescent="0.2">
      <c r="A210" s="1" t="s">
        <v>59</v>
      </c>
    </row>
    <row r="211" spans="1:22" x14ac:dyDescent="0.2">
      <c r="A211" s="2" t="s">
        <v>2</v>
      </c>
      <c r="B211" s="2" t="s">
        <v>36</v>
      </c>
      <c r="C211" s="2">
        <v>2016</v>
      </c>
      <c r="D211" s="12">
        <v>2017</v>
      </c>
      <c r="E211" s="12">
        <v>2018</v>
      </c>
      <c r="F211" s="12">
        <v>2019</v>
      </c>
      <c r="G211" s="12">
        <v>2020</v>
      </c>
      <c r="H211" s="12">
        <v>2021</v>
      </c>
      <c r="I211" s="12">
        <v>2022</v>
      </c>
      <c r="J211" s="12">
        <v>2023</v>
      </c>
      <c r="K211" s="12">
        <v>2024</v>
      </c>
      <c r="L211" s="12">
        <v>2025</v>
      </c>
      <c r="M211" s="12">
        <v>2026</v>
      </c>
      <c r="N211" s="12">
        <v>2027</v>
      </c>
      <c r="O211" s="12">
        <v>2028</v>
      </c>
      <c r="P211" s="12">
        <v>2029</v>
      </c>
      <c r="Q211" s="12">
        <v>2030</v>
      </c>
      <c r="R211" s="2">
        <v>2031</v>
      </c>
      <c r="S211" s="2">
        <v>2032</v>
      </c>
      <c r="T211" s="2">
        <v>2033</v>
      </c>
      <c r="U211" s="2">
        <v>2034</v>
      </c>
      <c r="V211" s="2">
        <v>2035</v>
      </c>
    </row>
    <row r="212" spans="1:22" x14ac:dyDescent="0.2">
      <c r="A212" s="16" t="s">
        <v>15</v>
      </c>
      <c r="B212" s="2" t="s">
        <v>37</v>
      </c>
      <c r="D212">
        <v>274906358</v>
      </c>
      <c r="E212">
        <v>292339568.60000002</v>
      </c>
      <c r="F212">
        <v>309772779.19999999</v>
      </c>
      <c r="G212">
        <v>327205989.80000001</v>
      </c>
      <c r="H212">
        <v>344639200.39999998</v>
      </c>
      <c r="I212">
        <v>362072411</v>
      </c>
      <c r="J212">
        <v>362072411</v>
      </c>
      <c r="K212">
        <v>362072411</v>
      </c>
      <c r="L212">
        <v>362072411</v>
      </c>
      <c r="M212">
        <v>362072411</v>
      </c>
      <c r="N212">
        <v>362072411</v>
      </c>
      <c r="O212">
        <v>362072411</v>
      </c>
      <c r="P212">
        <v>362072411</v>
      </c>
      <c r="Q212">
        <v>362072411</v>
      </c>
      <c r="R212">
        <v>149951015.5539861</v>
      </c>
      <c r="S212">
        <v>149951015.5539861</v>
      </c>
      <c r="T212">
        <v>149951015.5539861</v>
      </c>
      <c r="U212">
        <v>149951015.5539861</v>
      </c>
      <c r="V212">
        <v>149951015.5539861</v>
      </c>
    </row>
    <row r="213" spans="1:22" x14ac:dyDescent="0.2">
      <c r="A213" s="16"/>
      <c r="B213" s="2" t="s">
        <v>38</v>
      </c>
      <c r="D213">
        <v>3965758.19388344</v>
      </c>
      <c r="E213">
        <v>4217247.0946335839</v>
      </c>
      <c r="F213">
        <v>4468735.9953837283</v>
      </c>
      <c r="G213">
        <v>4720224.8961338717</v>
      </c>
      <c r="H213">
        <v>4971713.7968840171</v>
      </c>
      <c r="I213">
        <v>5223202.6976341614</v>
      </c>
      <c r="J213">
        <v>5223202.6976341614</v>
      </c>
      <c r="K213">
        <v>5223202.6976341614</v>
      </c>
      <c r="L213">
        <v>5223202.6976341614</v>
      </c>
      <c r="M213">
        <v>5223202.6976341614</v>
      </c>
      <c r="N213">
        <v>5223202.6976341614</v>
      </c>
      <c r="O213">
        <v>5223202.6976341614</v>
      </c>
      <c r="P213">
        <v>5223202.6976341614</v>
      </c>
      <c r="Q213">
        <v>5223202.6976341614</v>
      </c>
      <c r="R213">
        <v>2312191.7871378451</v>
      </c>
      <c r="S213">
        <v>2312191.7871378451</v>
      </c>
      <c r="T213">
        <v>2312191.7871378451</v>
      </c>
      <c r="U213">
        <v>2312191.7871378451</v>
      </c>
      <c r="V213">
        <v>2312191.7871378451</v>
      </c>
    </row>
    <row r="214" spans="1:22" x14ac:dyDescent="0.2">
      <c r="A214" s="16"/>
      <c r="B214" s="2" t="s">
        <v>39</v>
      </c>
      <c r="D214">
        <v>4205961.9999999925</v>
      </c>
      <c r="E214">
        <v>4342949.0601365957</v>
      </c>
      <c r="F214">
        <v>4548125.9947519936</v>
      </c>
      <c r="G214">
        <v>4667727.3757188842</v>
      </c>
      <c r="H214">
        <v>4662655.8199077994</v>
      </c>
      <c r="I214">
        <v>4713561.6610080041</v>
      </c>
      <c r="J214">
        <v>4729135.4076456828</v>
      </c>
      <c r="K214">
        <v>4594958.2915760558</v>
      </c>
      <c r="L214">
        <v>4508803.0641271845</v>
      </c>
      <c r="M214">
        <v>4464970.6482224027</v>
      </c>
      <c r="N214">
        <v>4452561.0782668572</v>
      </c>
      <c r="O214">
        <v>4463162.9055188587</v>
      </c>
      <c r="P214">
        <v>4490518.9761147331</v>
      </c>
      <c r="Q214">
        <v>4530262.7002939396</v>
      </c>
      <c r="R214">
        <v>2792622.5216783071</v>
      </c>
      <c r="S214">
        <v>2786696.656249417</v>
      </c>
      <c r="T214">
        <v>2787432.973661738</v>
      </c>
      <c r="U214">
        <v>2794467.8178205341</v>
      </c>
      <c r="V214">
        <v>2807566.475443996</v>
      </c>
    </row>
    <row r="215" spans="1:22" x14ac:dyDescent="0.2">
      <c r="A215" s="16"/>
      <c r="B215" s="2" t="s">
        <v>40</v>
      </c>
      <c r="D215">
        <v>0.23572242176007799</v>
      </c>
      <c r="E215">
        <v>0.242764020268116</v>
      </c>
      <c r="F215">
        <v>0.24563611477233299</v>
      </c>
      <c r="G215">
        <v>0.2528117280739271</v>
      </c>
      <c r="H215">
        <v>0.26657091949917561</v>
      </c>
      <c r="I215">
        <v>0.27703057015473348</v>
      </c>
      <c r="J215">
        <v>0.27611826726243183</v>
      </c>
      <c r="K215">
        <v>0.2841811811007004</v>
      </c>
      <c r="L215">
        <v>0.2896113793032381</v>
      </c>
      <c r="M215">
        <v>0.29245448117971529</v>
      </c>
      <c r="N215">
        <v>0.29326957035630791</v>
      </c>
      <c r="O215">
        <v>0.29257293584194999</v>
      </c>
      <c r="P215">
        <v>0.2907905926584769</v>
      </c>
      <c r="Q215">
        <v>0.28823950415145128</v>
      </c>
      <c r="R215">
        <v>0.20699107820596771</v>
      </c>
      <c r="S215">
        <v>0.20743124139046029</v>
      </c>
      <c r="T215">
        <v>0.2073764471635359</v>
      </c>
      <c r="U215">
        <v>0.20685439392008939</v>
      </c>
      <c r="V215">
        <v>0.20588931796995011</v>
      </c>
    </row>
    <row r="216" spans="1:22" x14ac:dyDescent="0.2">
      <c r="A216" s="16" t="s">
        <v>16</v>
      </c>
      <c r="B216" s="2" t="s">
        <v>37</v>
      </c>
      <c r="D216">
        <v>0</v>
      </c>
      <c r="E216">
        <v>345451.32287017361</v>
      </c>
      <c r="F216">
        <v>690902.64574034722</v>
      </c>
      <c r="G216">
        <v>1036353.9686105211</v>
      </c>
      <c r="H216">
        <v>1381805.291480694</v>
      </c>
      <c r="I216">
        <v>1727256.6143508679</v>
      </c>
      <c r="J216">
        <v>1727256.6143508679</v>
      </c>
      <c r="K216">
        <v>1727256.6143508679</v>
      </c>
      <c r="L216">
        <v>1727256.6143508679</v>
      </c>
      <c r="M216">
        <v>1727256.6143508679</v>
      </c>
      <c r="N216">
        <v>1727256.6143508679</v>
      </c>
      <c r="O216">
        <v>1727256.6143508679</v>
      </c>
      <c r="P216">
        <v>1727256.6143508679</v>
      </c>
      <c r="Q216">
        <v>1727256.6143508679</v>
      </c>
      <c r="R216">
        <v>67893691.146764696</v>
      </c>
      <c r="S216">
        <v>67893691.146764696</v>
      </c>
      <c r="T216">
        <v>67893691.146764696</v>
      </c>
      <c r="U216">
        <v>67893691.146764696</v>
      </c>
      <c r="V216">
        <v>67893691.146764696</v>
      </c>
    </row>
    <row r="217" spans="1:22" x14ac:dyDescent="0.2">
      <c r="A217" s="16"/>
      <c r="B217" s="2" t="s">
        <v>38</v>
      </c>
      <c r="D217">
        <v>0</v>
      </c>
      <c r="E217">
        <v>4983.429354734184</v>
      </c>
      <c r="F217">
        <v>9966.858709468368</v>
      </c>
      <c r="G217">
        <v>14950.28806420255</v>
      </c>
      <c r="H217">
        <v>19933.71741893674</v>
      </c>
      <c r="I217">
        <v>24917.14677367092</v>
      </c>
      <c r="J217">
        <v>24917.14677367092</v>
      </c>
      <c r="K217">
        <v>24917.14677367092</v>
      </c>
      <c r="L217">
        <v>24917.14677367092</v>
      </c>
      <c r="M217">
        <v>24917.14677367092</v>
      </c>
      <c r="N217">
        <v>24917.14677367092</v>
      </c>
      <c r="O217">
        <v>24917.14677367092</v>
      </c>
      <c r="P217">
        <v>24917.14677367092</v>
      </c>
      <c r="Q217">
        <v>24917.14677367092</v>
      </c>
      <c r="R217">
        <v>1046896.778178237</v>
      </c>
      <c r="S217">
        <v>1046896.778178237</v>
      </c>
      <c r="T217">
        <v>1046896.778178237</v>
      </c>
      <c r="U217">
        <v>1046896.778178237</v>
      </c>
      <c r="V217">
        <v>1046896.778178237</v>
      </c>
    </row>
    <row r="218" spans="1:22" x14ac:dyDescent="0.2">
      <c r="A218" s="16"/>
      <c r="B218" s="2" t="s">
        <v>39</v>
      </c>
      <c r="D218">
        <v>4205961.9999999925</v>
      </c>
      <c r="E218">
        <v>3964864.674596447</v>
      </c>
      <c r="F218">
        <v>4189453.676306352</v>
      </c>
      <c r="G218">
        <v>4795542.4019170627</v>
      </c>
      <c r="H218">
        <v>5682167.0373954298</v>
      </c>
      <c r="I218">
        <v>5505754.242074864</v>
      </c>
      <c r="J218">
        <v>5321760.2027755529</v>
      </c>
      <c r="K218">
        <v>5208433.4867348559</v>
      </c>
      <c r="L218">
        <v>5145582.5591200087</v>
      </c>
      <c r="M218">
        <v>5117198.5882679727</v>
      </c>
      <c r="N218">
        <v>5112015.3080963911</v>
      </c>
      <c r="O218">
        <v>5122391.8547931695</v>
      </c>
      <c r="P218">
        <v>5143230.3891244298</v>
      </c>
      <c r="Q218">
        <v>5171153.8955356972</v>
      </c>
      <c r="R218">
        <v>3349145.3770300918</v>
      </c>
      <c r="S218">
        <v>3256686.7742969021</v>
      </c>
      <c r="T218">
        <v>3168025.0459408779</v>
      </c>
      <c r="U218">
        <v>3082783.1054352601</v>
      </c>
      <c r="V218">
        <v>3000653.4699390261</v>
      </c>
    </row>
    <row r="219" spans="1:22" x14ac:dyDescent="0.2">
      <c r="A219" s="16"/>
      <c r="B219" s="2" t="s">
        <v>40</v>
      </c>
      <c r="D219">
        <v>0</v>
      </c>
      <c r="E219">
        <v>3.142244290620971E-4</v>
      </c>
      <c r="F219">
        <v>5.9475885637764634E-4</v>
      </c>
      <c r="G219">
        <v>7.7938462488758486E-4</v>
      </c>
      <c r="H219">
        <v>8.7702971805251077E-4</v>
      </c>
      <c r="I219">
        <v>1.131413866208129E-3</v>
      </c>
      <c r="J219">
        <v>1.1705312633532149E-3</v>
      </c>
      <c r="K219">
        <v>1.1960000467094081E-3</v>
      </c>
      <c r="L219">
        <v>1.2106086379620839E-3</v>
      </c>
      <c r="M219">
        <v>1.217323616812411E-3</v>
      </c>
      <c r="N219">
        <v>1.21855791072296E-3</v>
      </c>
      <c r="O219">
        <v>1.2160894500073841E-3</v>
      </c>
      <c r="P219">
        <v>1.2111622894805201E-3</v>
      </c>
      <c r="Q219">
        <v>1.2046221828353491E-3</v>
      </c>
      <c r="R219">
        <v>7.8146561310708851E-2</v>
      </c>
      <c r="S219">
        <v>8.0365172545973126E-2</v>
      </c>
      <c r="T219">
        <v>8.2614307257419167E-2</v>
      </c>
      <c r="U219">
        <v>8.4898672917699855E-2</v>
      </c>
      <c r="V219">
        <v>8.7222399109577117E-2</v>
      </c>
    </row>
    <row r="221" spans="1:22" x14ac:dyDescent="0.2">
      <c r="A221" s="1" t="s">
        <v>60</v>
      </c>
    </row>
    <row r="222" spans="1:22" x14ac:dyDescent="0.2">
      <c r="A222" s="2" t="s">
        <v>2</v>
      </c>
      <c r="B222" s="2" t="s">
        <v>36</v>
      </c>
      <c r="C222" s="2">
        <v>2016</v>
      </c>
      <c r="D222" s="12">
        <v>2017</v>
      </c>
      <c r="E222" s="12">
        <v>2018</v>
      </c>
      <c r="F222" s="12">
        <v>2019</v>
      </c>
      <c r="G222" s="12">
        <v>2020</v>
      </c>
      <c r="H222" s="12">
        <v>2021</v>
      </c>
      <c r="I222" s="12">
        <v>2022</v>
      </c>
      <c r="J222" s="12">
        <v>2023</v>
      </c>
      <c r="K222" s="12">
        <v>2024</v>
      </c>
      <c r="L222" s="12">
        <v>2025</v>
      </c>
      <c r="M222" s="12">
        <v>2026</v>
      </c>
      <c r="N222" s="12">
        <v>2027</v>
      </c>
      <c r="O222" s="12">
        <v>2028</v>
      </c>
      <c r="P222" s="12">
        <v>2029</v>
      </c>
      <c r="Q222" s="12">
        <v>2030</v>
      </c>
      <c r="R222" s="2">
        <v>2031</v>
      </c>
      <c r="S222" s="2">
        <v>2032</v>
      </c>
      <c r="T222" s="2">
        <v>2033</v>
      </c>
      <c r="U222" s="2">
        <v>2034</v>
      </c>
      <c r="V222" s="2">
        <v>2035</v>
      </c>
    </row>
    <row r="223" spans="1:22" x14ac:dyDescent="0.2">
      <c r="A223" s="16" t="s">
        <v>15</v>
      </c>
      <c r="B223" s="2" t="s">
        <v>37</v>
      </c>
      <c r="D223">
        <v>4604686</v>
      </c>
      <c r="E223">
        <v>4896692.6000000006</v>
      </c>
      <c r="F223">
        <v>5188699.2</v>
      </c>
      <c r="G223">
        <v>5480705.7999999998</v>
      </c>
      <c r="H223">
        <v>5772712.4000000004</v>
      </c>
      <c r="I223">
        <v>6064719</v>
      </c>
      <c r="J223">
        <v>6064719</v>
      </c>
      <c r="K223">
        <v>6064719</v>
      </c>
      <c r="L223">
        <v>6064719</v>
      </c>
      <c r="M223">
        <v>6064719</v>
      </c>
      <c r="N223">
        <v>6064719</v>
      </c>
      <c r="O223">
        <v>6064719</v>
      </c>
      <c r="P223">
        <v>6064719</v>
      </c>
      <c r="Q223">
        <v>6064719</v>
      </c>
      <c r="R223">
        <v>39086445</v>
      </c>
      <c r="S223">
        <v>39086445</v>
      </c>
      <c r="T223">
        <v>39086445</v>
      </c>
      <c r="U223">
        <v>39086445</v>
      </c>
      <c r="V223">
        <v>39086445</v>
      </c>
    </row>
    <row r="224" spans="1:22" x14ac:dyDescent="0.2">
      <c r="A224" s="16"/>
      <c r="B224" s="2" t="s">
        <v>38</v>
      </c>
      <c r="D224">
        <v>220180.06931077971</v>
      </c>
      <c r="E224">
        <v>234133.7996865286</v>
      </c>
      <c r="F224">
        <v>248092.02805036469</v>
      </c>
      <c r="G224">
        <v>262043.30374709491</v>
      </c>
      <c r="H224">
        <v>275982.19082438073</v>
      </c>
      <c r="I224">
        <v>289923.63805219618</v>
      </c>
      <c r="J224">
        <v>289925.30847269751</v>
      </c>
      <c r="K224">
        <v>289910.35530893912</v>
      </c>
      <c r="L224">
        <v>289900.04323432932</v>
      </c>
      <c r="M224">
        <v>289894.56662686379</v>
      </c>
      <c r="N224">
        <v>289892.98671608767</v>
      </c>
      <c r="O224">
        <v>289894.33729458711</v>
      </c>
      <c r="P224">
        <v>289897.77820355352</v>
      </c>
      <c r="Q224">
        <v>289902.66680036642</v>
      </c>
      <c r="R224">
        <v>2565383.8580739158</v>
      </c>
      <c r="S224">
        <v>2565383.8580739158</v>
      </c>
      <c r="T224">
        <v>2565383.8580739158</v>
      </c>
      <c r="U224">
        <v>2565383.8580739158</v>
      </c>
      <c r="V224">
        <v>2565383.8580739158</v>
      </c>
    </row>
    <row r="225" spans="1:22" x14ac:dyDescent="0.2">
      <c r="A225" s="16"/>
      <c r="B225" s="2" t="s">
        <v>39</v>
      </c>
      <c r="D225">
        <v>4205961.9999999925</v>
      </c>
      <c r="E225">
        <v>4342949.0601365957</v>
      </c>
      <c r="F225">
        <v>4548125.9947519936</v>
      </c>
      <c r="G225">
        <v>4667727.3757188842</v>
      </c>
      <c r="H225">
        <v>4662655.8199077994</v>
      </c>
      <c r="I225">
        <v>4713561.6610080041</v>
      </c>
      <c r="J225">
        <v>4729135.4076456828</v>
      </c>
      <c r="K225">
        <v>4594958.2915760558</v>
      </c>
      <c r="L225">
        <v>4508803.0641271845</v>
      </c>
      <c r="M225">
        <v>4464970.6482224027</v>
      </c>
      <c r="N225">
        <v>4452561.0782668572</v>
      </c>
      <c r="O225">
        <v>4463162.9055188587</v>
      </c>
      <c r="P225">
        <v>4490518.9761147331</v>
      </c>
      <c r="Q225">
        <v>4530262.7002939396</v>
      </c>
      <c r="R225">
        <v>2792622.5216783071</v>
      </c>
      <c r="S225">
        <v>2786696.656249417</v>
      </c>
      <c r="T225">
        <v>2787432.973661738</v>
      </c>
      <c r="U225">
        <v>2794467.8178205341</v>
      </c>
      <c r="V225">
        <v>2807566.475443996</v>
      </c>
    </row>
    <row r="226" spans="1:22" x14ac:dyDescent="0.2">
      <c r="A226" s="16"/>
      <c r="B226" s="2" t="s">
        <v>40</v>
      </c>
      <c r="D226">
        <v>1.3087378660980529E-2</v>
      </c>
      <c r="E226">
        <v>1.3477811761345221E-2</v>
      </c>
      <c r="F226">
        <v>1.3637046793373461E-2</v>
      </c>
      <c r="G226">
        <v>1.4034844082273399E-2</v>
      </c>
      <c r="H226">
        <v>1.4797478169310711E-2</v>
      </c>
      <c r="I226">
        <v>1.537710010513554E-2</v>
      </c>
      <c r="J226">
        <v>1.532654933098182E-2</v>
      </c>
      <c r="K226">
        <v>1.5773285463789311E-2</v>
      </c>
      <c r="L226">
        <v>1.6074113190972131E-2</v>
      </c>
      <c r="M226">
        <v>1.6231605393771002E-2</v>
      </c>
      <c r="N226">
        <v>1.6276755198882501E-2</v>
      </c>
      <c r="O226">
        <v>1.6238166936284271E-2</v>
      </c>
      <c r="P226">
        <v>1.6139436206902391E-2</v>
      </c>
      <c r="Q226">
        <v>1.5998115671170491E-2</v>
      </c>
      <c r="R226">
        <v>0.2296572342090272</v>
      </c>
      <c r="S226">
        <v>0.23014559660815731</v>
      </c>
      <c r="T226">
        <v>0.23008480224583441</v>
      </c>
      <c r="U226">
        <v>0.22950558257589049</v>
      </c>
      <c r="V226">
        <v>0.22843482785819161</v>
      </c>
    </row>
    <row r="227" spans="1:22" x14ac:dyDescent="0.2">
      <c r="A227" s="16" t="s">
        <v>16</v>
      </c>
      <c r="B227" s="2" t="s">
        <v>37</v>
      </c>
      <c r="D227">
        <v>88216336.241660878</v>
      </c>
      <c r="E227">
        <v>109834553.1130574</v>
      </c>
      <c r="F227">
        <v>131452769.9844539</v>
      </c>
      <c r="G227">
        <v>153070986.85585049</v>
      </c>
      <c r="H227">
        <v>174689203.727247</v>
      </c>
      <c r="I227">
        <v>196307420.59864351</v>
      </c>
      <c r="J227">
        <v>196307420.59864351</v>
      </c>
      <c r="K227">
        <v>196307420.59864351</v>
      </c>
      <c r="L227">
        <v>196307420.59864351</v>
      </c>
      <c r="M227">
        <v>196307420.59864351</v>
      </c>
      <c r="N227">
        <v>196307420.59864351</v>
      </c>
      <c r="O227">
        <v>196307420.59864351</v>
      </c>
      <c r="P227">
        <v>196307420.59864351</v>
      </c>
      <c r="Q227">
        <v>196307420.59864351</v>
      </c>
      <c r="R227">
        <v>273324443.16497892</v>
      </c>
      <c r="S227">
        <v>273324443.16497892</v>
      </c>
      <c r="T227">
        <v>273324443.16497892</v>
      </c>
      <c r="U227">
        <v>273324443.16497892</v>
      </c>
      <c r="V227">
        <v>273324443.16497892</v>
      </c>
    </row>
    <row r="228" spans="1:22" x14ac:dyDescent="0.2">
      <c r="A228" s="16"/>
      <c r="B228" s="2" t="s">
        <v>38</v>
      </c>
      <c r="D228">
        <v>3451437.0576093388</v>
      </c>
      <c r="E228">
        <v>3816382.2295755912</v>
      </c>
      <c r="F228">
        <v>4266134.0728735561</v>
      </c>
      <c r="G228">
        <v>4917516.0050657801</v>
      </c>
      <c r="H228">
        <v>5736903.1952076592</v>
      </c>
      <c r="I228">
        <v>5879765.0367066097</v>
      </c>
      <c r="J228">
        <v>5745777.5418636994</v>
      </c>
      <c r="K228">
        <v>5660443.1986422017</v>
      </c>
      <c r="L228">
        <v>5612180.5080176508</v>
      </c>
      <c r="M228">
        <v>5590164.0886174291</v>
      </c>
      <c r="N228">
        <v>5586128.7347469423</v>
      </c>
      <c r="O228">
        <v>5594202.6077890946</v>
      </c>
      <c r="P228">
        <v>5610361.2428862881</v>
      </c>
      <c r="Q228">
        <v>5631897.5780435884</v>
      </c>
      <c r="R228">
        <v>13396581.508120369</v>
      </c>
      <c r="S228">
        <v>13026747.09718761</v>
      </c>
      <c r="T228">
        <v>12672100.18376351</v>
      </c>
      <c r="U228">
        <v>12331132.42174104</v>
      </c>
      <c r="V228">
        <v>12002613.8797561</v>
      </c>
    </row>
    <row r="229" spans="1:22" x14ac:dyDescent="0.2">
      <c r="A229" s="16"/>
      <c r="B229" s="2" t="s">
        <v>39</v>
      </c>
      <c r="D229">
        <v>4205961.9999999925</v>
      </c>
      <c r="E229">
        <v>3964864.674596447</v>
      </c>
      <c r="F229">
        <v>4189453.676306352</v>
      </c>
      <c r="G229">
        <v>4795542.4019170627</v>
      </c>
      <c r="H229">
        <v>5682167.0373954298</v>
      </c>
      <c r="I229">
        <v>5505754.242074864</v>
      </c>
      <c r="J229">
        <v>5321760.2027755529</v>
      </c>
      <c r="K229">
        <v>5208433.4867348559</v>
      </c>
      <c r="L229">
        <v>5145582.5591200087</v>
      </c>
      <c r="M229">
        <v>5117198.5882679727</v>
      </c>
      <c r="N229">
        <v>5112015.3080963911</v>
      </c>
      <c r="O229">
        <v>5122391.8547931695</v>
      </c>
      <c r="P229">
        <v>5143230.3891244298</v>
      </c>
      <c r="Q229">
        <v>5171153.8955356972</v>
      </c>
      <c r="R229">
        <v>3349145.3770300918</v>
      </c>
      <c r="S229">
        <v>3256686.7742969021</v>
      </c>
      <c r="T229">
        <v>3168025.0459408779</v>
      </c>
      <c r="U229">
        <v>3082783.1054352601</v>
      </c>
      <c r="V229">
        <v>3000653.4699390261</v>
      </c>
    </row>
    <row r="230" spans="1:22" x14ac:dyDescent="0.2">
      <c r="A230" s="16"/>
      <c r="B230" s="2" t="s">
        <v>40</v>
      </c>
      <c r="D230">
        <v>0.2051514646119808</v>
      </c>
      <c r="E230">
        <v>0.24063760952724261</v>
      </c>
      <c r="F230">
        <v>0.25457579928624552</v>
      </c>
      <c r="G230">
        <v>0.25635869693801261</v>
      </c>
      <c r="H230">
        <v>0.25240824308102883</v>
      </c>
      <c r="I230">
        <v>0.2669827229016854</v>
      </c>
      <c r="J230">
        <v>0.26991903632124392</v>
      </c>
      <c r="K230">
        <v>0.27169604896839672</v>
      </c>
      <c r="L230">
        <v>0.27266983104131942</v>
      </c>
      <c r="M230">
        <v>0.27310666139837758</v>
      </c>
      <c r="N230">
        <v>0.27318622881956423</v>
      </c>
      <c r="O230">
        <v>0.27302687720749241</v>
      </c>
      <c r="P230">
        <v>0.27270610192524258</v>
      </c>
      <c r="Q230">
        <v>0.27227470366457551</v>
      </c>
      <c r="R230">
        <v>1</v>
      </c>
      <c r="S230">
        <v>1</v>
      </c>
      <c r="T230">
        <v>1</v>
      </c>
      <c r="U230">
        <v>1</v>
      </c>
      <c r="V230">
        <v>1</v>
      </c>
    </row>
    <row r="232" spans="1:22" x14ac:dyDescent="0.2">
      <c r="A232" s="1" t="s">
        <v>61</v>
      </c>
    </row>
    <row r="233" spans="1:22" x14ac:dyDescent="0.2">
      <c r="A233" s="2" t="s">
        <v>2</v>
      </c>
      <c r="B233" s="2" t="s">
        <v>36</v>
      </c>
      <c r="C233" s="2">
        <v>2016</v>
      </c>
      <c r="D233" s="12">
        <v>2017</v>
      </c>
      <c r="E233" s="12">
        <v>2018</v>
      </c>
      <c r="F233" s="12">
        <v>2019</v>
      </c>
      <c r="G233" s="12">
        <v>2020</v>
      </c>
      <c r="H233" s="12">
        <v>2021</v>
      </c>
      <c r="I233" s="12">
        <v>2022</v>
      </c>
      <c r="J233" s="12">
        <v>2023</v>
      </c>
      <c r="K233" s="12">
        <v>2024</v>
      </c>
      <c r="L233" s="12">
        <v>2025</v>
      </c>
      <c r="M233" s="12">
        <v>2026</v>
      </c>
      <c r="N233" s="12">
        <v>2027</v>
      </c>
      <c r="O233" s="12">
        <v>2028</v>
      </c>
      <c r="P233" s="12">
        <v>2029</v>
      </c>
      <c r="Q233" s="12">
        <v>2030</v>
      </c>
      <c r="R233" s="2">
        <v>2031</v>
      </c>
      <c r="S233" s="2">
        <v>2032</v>
      </c>
      <c r="T233" s="2">
        <v>2033</v>
      </c>
      <c r="U233" s="2">
        <v>2034</v>
      </c>
      <c r="V233" s="2">
        <v>2035</v>
      </c>
    </row>
    <row r="234" spans="1:22" x14ac:dyDescent="0.2">
      <c r="A234" s="16" t="s">
        <v>15</v>
      </c>
      <c r="B234" s="2" t="s">
        <v>37</v>
      </c>
      <c r="D234">
        <v>14197414</v>
      </c>
      <c r="E234">
        <v>15097744.4</v>
      </c>
      <c r="F234">
        <v>15998074.800000001</v>
      </c>
      <c r="G234">
        <v>16898405.199999999</v>
      </c>
      <c r="H234">
        <v>17798735.600000001</v>
      </c>
      <c r="I234">
        <v>18699066</v>
      </c>
      <c r="J234">
        <v>18699066</v>
      </c>
      <c r="K234">
        <v>18699066</v>
      </c>
      <c r="L234">
        <v>18699066</v>
      </c>
      <c r="M234">
        <v>18699066</v>
      </c>
      <c r="N234">
        <v>18699066</v>
      </c>
      <c r="O234">
        <v>18699066</v>
      </c>
      <c r="P234">
        <v>18699066</v>
      </c>
      <c r="Q234">
        <v>18699066</v>
      </c>
      <c r="R234">
        <v>18132759</v>
      </c>
      <c r="S234">
        <v>18132759</v>
      </c>
      <c r="T234">
        <v>18132759</v>
      </c>
      <c r="U234">
        <v>18132759</v>
      </c>
      <c r="V234">
        <v>18132759</v>
      </c>
    </row>
    <row r="235" spans="1:22" x14ac:dyDescent="0.2">
      <c r="A235" s="16"/>
      <c r="B235" s="2" t="s">
        <v>38</v>
      </c>
      <c r="D235">
        <v>220180.0594987493</v>
      </c>
      <c r="E235">
        <v>234133.78991712781</v>
      </c>
      <c r="F235">
        <v>248092.01832292869</v>
      </c>
      <c r="G235">
        <v>262043.29406233921</v>
      </c>
      <c r="H235">
        <v>275982.18118347449</v>
      </c>
      <c r="I235">
        <v>289923.62845463929</v>
      </c>
      <c r="J235">
        <v>289925.29887497541</v>
      </c>
      <c r="K235">
        <v>289910.34571270313</v>
      </c>
      <c r="L235">
        <v>289900.03363911778</v>
      </c>
      <c r="M235">
        <v>289894.55703219463</v>
      </c>
      <c r="N235">
        <v>289892.97712157707</v>
      </c>
      <c r="O235">
        <v>289894.32769994059</v>
      </c>
      <c r="P235">
        <v>289897.7686085662</v>
      </c>
      <c r="Q235">
        <v>289902.65720489383</v>
      </c>
      <c r="R235">
        <v>330852.20984041592</v>
      </c>
      <c r="S235">
        <v>330852.20984041592</v>
      </c>
      <c r="T235">
        <v>330852.20984041592</v>
      </c>
      <c r="U235">
        <v>330852.20984041592</v>
      </c>
      <c r="V235">
        <v>330852.20984041592</v>
      </c>
    </row>
    <row r="236" spans="1:22" x14ac:dyDescent="0.2">
      <c r="A236" s="16"/>
      <c r="B236" s="2" t="s">
        <v>39</v>
      </c>
      <c r="D236">
        <v>4205961.9999999925</v>
      </c>
      <c r="E236">
        <v>4342949.0601365957</v>
      </c>
      <c r="F236">
        <v>4548125.9947519936</v>
      </c>
      <c r="G236">
        <v>4667727.3757188842</v>
      </c>
      <c r="H236">
        <v>4662655.8199077994</v>
      </c>
      <c r="I236">
        <v>4713561.6610080041</v>
      </c>
      <c r="J236">
        <v>4729135.4076456828</v>
      </c>
      <c r="K236">
        <v>4594958.2915760558</v>
      </c>
      <c r="L236">
        <v>4508803.0641271845</v>
      </c>
      <c r="M236">
        <v>4464970.6482224027</v>
      </c>
      <c r="N236">
        <v>4452561.0782668572</v>
      </c>
      <c r="O236">
        <v>4463162.9055188587</v>
      </c>
      <c r="P236">
        <v>4490518.9761147331</v>
      </c>
      <c r="Q236">
        <v>4530262.7002939396</v>
      </c>
      <c r="R236">
        <v>2792622.5216783071</v>
      </c>
      <c r="S236">
        <v>2786696.656249417</v>
      </c>
      <c r="T236">
        <v>2787432.973661738</v>
      </c>
      <c r="U236">
        <v>2794467.8178205341</v>
      </c>
      <c r="V236">
        <v>2807566.475443996</v>
      </c>
    </row>
    <row r="237" spans="1:22" x14ac:dyDescent="0.2">
      <c r="A237" s="16"/>
      <c r="B237" s="2" t="s">
        <v>40</v>
      </c>
      <c r="D237">
        <v>1.3087378077759001E-2</v>
      </c>
      <c r="E237">
        <v>1.347781119897384E-2</v>
      </c>
      <c r="F237">
        <v>1.3637046258678729E-2</v>
      </c>
      <c r="G237">
        <v>1.4034843563565101E-2</v>
      </c>
      <c r="H237">
        <v>1.4797477652389311E-2</v>
      </c>
      <c r="I237">
        <v>1.5377099596096009E-2</v>
      </c>
      <c r="J237">
        <v>1.53265488236099E-2</v>
      </c>
      <c r="K237">
        <v>1.5773284941682508E-2</v>
      </c>
      <c r="L237">
        <v>1.6074112658945591E-2</v>
      </c>
      <c r="M237">
        <v>1.6231604856551951E-2</v>
      </c>
      <c r="N237">
        <v>1.6276754660175089E-2</v>
      </c>
      <c r="O237">
        <v>1.62381663988489E-2</v>
      </c>
      <c r="P237">
        <v>1.613943567272208E-2</v>
      </c>
      <c r="Q237">
        <v>1.599811514164973E-2</v>
      </c>
      <c r="R237">
        <v>2.9618414883510712E-2</v>
      </c>
      <c r="S237">
        <v>2.968139796436493E-2</v>
      </c>
      <c r="T237">
        <v>2.9673557442153369E-2</v>
      </c>
      <c r="U237">
        <v>2.959885668843153E-2</v>
      </c>
      <c r="V237">
        <v>2.9460763683974212E-2</v>
      </c>
    </row>
    <row r="238" spans="1:22" x14ac:dyDescent="0.2">
      <c r="A238" s="16" t="s">
        <v>16</v>
      </c>
      <c r="B238" s="2" t="s">
        <v>37</v>
      </c>
      <c r="D238">
        <v>241122080.9693538</v>
      </c>
      <c r="E238">
        <v>200602047.110589</v>
      </c>
      <c r="F238">
        <v>160082013.25182411</v>
      </c>
      <c r="G238">
        <v>119561979.3930593</v>
      </c>
      <c r="H238">
        <v>79041945.534294412</v>
      </c>
      <c r="I238">
        <v>38521911.675529577</v>
      </c>
      <c r="J238">
        <v>38521911.675529577</v>
      </c>
      <c r="K238">
        <v>38521911.675529577</v>
      </c>
      <c r="L238">
        <v>38521911.675529577</v>
      </c>
      <c r="M238">
        <v>38521911.675529577</v>
      </c>
      <c r="N238">
        <v>38521911.675529577</v>
      </c>
      <c r="O238">
        <v>38521911.675529577</v>
      </c>
      <c r="P238">
        <v>38521911.675529577</v>
      </c>
      <c r="Q238">
        <v>38521911.675529577</v>
      </c>
      <c r="R238">
        <v>9578349.6835675891</v>
      </c>
      <c r="S238">
        <v>9578349.6835675891</v>
      </c>
      <c r="T238">
        <v>9578349.6835675891</v>
      </c>
      <c r="U238">
        <v>9578349.6835675891</v>
      </c>
      <c r="V238">
        <v>9578349.6835675891</v>
      </c>
    </row>
    <row r="239" spans="1:22" x14ac:dyDescent="0.2">
      <c r="A239" s="16"/>
      <c r="B239" s="2" t="s">
        <v>38</v>
      </c>
      <c r="D239">
        <v>3179566.0424467181</v>
      </c>
      <c r="E239">
        <v>2733619.469082084</v>
      </c>
      <c r="F239">
        <v>2299983.090082407</v>
      </c>
      <c r="G239">
        <v>1793673.9465327661</v>
      </c>
      <c r="H239">
        <v>1213535.5348243229</v>
      </c>
      <c r="I239">
        <v>596169.03221032675</v>
      </c>
      <c r="J239">
        <v>596055.05390269135</v>
      </c>
      <c r="K239">
        <v>595978.79135024757</v>
      </c>
      <c r="L239">
        <v>595934.31807898905</v>
      </c>
      <c r="M239">
        <v>595913.69708861713</v>
      </c>
      <c r="N239">
        <v>595909.89447950851</v>
      </c>
      <c r="O239">
        <v>595917.49551123707</v>
      </c>
      <c r="P239">
        <v>595932.62212361267</v>
      </c>
      <c r="Q239">
        <v>595952.60711113841</v>
      </c>
      <c r="R239">
        <v>174767.56622820531</v>
      </c>
      <c r="S239">
        <v>174767.56622820531</v>
      </c>
      <c r="T239">
        <v>174767.56622820531</v>
      </c>
      <c r="U239">
        <v>174767.56622820531</v>
      </c>
      <c r="V239">
        <v>174767.56622820531</v>
      </c>
    </row>
    <row r="240" spans="1:22" x14ac:dyDescent="0.2">
      <c r="A240" s="16"/>
      <c r="B240" s="2" t="s">
        <v>39</v>
      </c>
      <c r="D240">
        <v>4205961.9999999925</v>
      </c>
      <c r="E240">
        <v>3964864.674596447</v>
      </c>
      <c r="F240">
        <v>4189453.676306352</v>
      </c>
      <c r="G240">
        <v>4795542.4019170627</v>
      </c>
      <c r="H240">
        <v>5682167.0373954298</v>
      </c>
      <c r="I240">
        <v>5505754.242074864</v>
      </c>
      <c r="J240">
        <v>5321760.2027755529</v>
      </c>
      <c r="K240">
        <v>5208433.4867348559</v>
      </c>
      <c r="L240">
        <v>5145582.5591200087</v>
      </c>
      <c r="M240">
        <v>5117198.5882679727</v>
      </c>
      <c r="N240">
        <v>5112015.3080963911</v>
      </c>
      <c r="O240">
        <v>5122391.8547931695</v>
      </c>
      <c r="P240">
        <v>5143230.3891244298</v>
      </c>
      <c r="Q240">
        <v>5171153.8955356972</v>
      </c>
      <c r="R240">
        <v>3349145.3770300918</v>
      </c>
      <c r="S240">
        <v>3256686.7742969021</v>
      </c>
      <c r="T240">
        <v>3168025.0459408779</v>
      </c>
      <c r="U240">
        <v>3082783.1054352601</v>
      </c>
      <c r="V240">
        <v>3000653.4699390261</v>
      </c>
    </row>
    <row r="241" spans="1:22" x14ac:dyDescent="0.2">
      <c r="A241" s="16"/>
      <c r="B241" s="2" t="s">
        <v>40</v>
      </c>
      <c r="D241">
        <v>0.18899160539531279</v>
      </c>
      <c r="E241">
        <v>0.17236524405213891</v>
      </c>
      <c r="F241">
        <v>0.13724839011170281</v>
      </c>
      <c r="G241">
        <v>9.350735517507508E-2</v>
      </c>
      <c r="H241">
        <v>5.339228532168333E-2</v>
      </c>
      <c r="I241">
        <v>2.7070270756657411E-2</v>
      </c>
      <c r="J241">
        <v>2.800084141295112E-2</v>
      </c>
      <c r="K241">
        <v>2.8606431898771541E-2</v>
      </c>
      <c r="L241">
        <v>2.8953685575540788E-2</v>
      </c>
      <c r="M241">
        <v>2.9113277841847311E-2</v>
      </c>
      <c r="N241">
        <v>2.914261101368909E-2</v>
      </c>
      <c r="O241">
        <v>2.9083947128801749E-2</v>
      </c>
      <c r="P241">
        <v>2.896684462083093E-2</v>
      </c>
      <c r="Q241">
        <v>2.88113938953562E-2</v>
      </c>
      <c r="R241">
        <v>1.304568379047069E-2</v>
      </c>
      <c r="S241">
        <v>1.341605582148259E-2</v>
      </c>
      <c r="T241">
        <v>1.3791523401316791E-2</v>
      </c>
      <c r="U241">
        <v>1.417287238924402E-2</v>
      </c>
      <c r="V241">
        <v>1.456079217235943E-2</v>
      </c>
    </row>
    <row r="243" spans="1:22" x14ac:dyDescent="0.2">
      <c r="A243" s="1" t="s">
        <v>62</v>
      </c>
    </row>
    <row r="244" spans="1:22" x14ac:dyDescent="0.2">
      <c r="A244" s="2" t="s">
        <v>2</v>
      </c>
      <c r="B244" s="2" t="s">
        <v>36</v>
      </c>
      <c r="C244" s="2">
        <v>2016</v>
      </c>
      <c r="D244" s="12">
        <v>2017</v>
      </c>
      <c r="E244" s="12">
        <v>2018</v>
      </c>
      <c r="F244" s="12">
        <v>2019</v>
      </c>
      <c r="G244" s="12">
        <v>2020</v>
      </c>
      <c r="H244" s="12">
        <v>2021</v>
      </c>
      <c r="I244" s="12">
        <v>2022</v>
      </c>
      <c r="J244" s="12">
        <v>2023</v>
      </c>
      <c r="K244" s="12">
        <v>2024</v>
      </c>
      <c r="L244" s="12">
        <v>2025</v>
      </c>
      <c r="M244" s="12">
        <v>2026</v>
      </c>
      <c r="N244" s="12">
        <v>2027</v>
      </c>
      <c r="O244" s="12">
        <v>2028</v>
      </c>
      <c r="P244" s="12">
        <v>2029</v>
      </c>
      <c r="Q244" s="12">
        <v>2030</v>
      </c>
      <c r="R244" s="2">
        <v>2031</v>
      </c>
      <c r="S244" s="2">
        <v>2032</v>
      </c>
      <c r="T244" s="2">
        <v>2033</v>
      </c>
      <c r="U244" s="2">
        <v>2034</v>
      </c>
      <c r="V244" s="2">
        <v>2035</v>
      </c>
    </row>
    <row r="245" spans="1:22" x14ac:dyDescent="0.2">
      <c r="A245" s="16" t="s">
        <v>15</v>
      </c>
      <c r="B245" s="2" t="s">
        <v>37</v>
      </c>
      <c r="D245">
        <v>15727557</v>
      </c>
      <c r="E245">
        <v>16724921.4</v>
      </c>
      <c r="F245">
        <v>17722285.800000001</v>
      </c>
      <c r="G245">
        <v>18719650.199999999</v>
      </c>
      <c r="H245">
        <v>19717014.600000001</v>
      </c>
      <c r="I245">
        <v>20714379</v>
      </c>
      <c r="J245">
        <v>20714379</v>
      </c>
      <c r="K245">
        <v>20714379</v>
      </c>
      <c r="L245">
        <v>20714379</v>
      </c>
      <c r="M245">
        <v>20714379</v>
      </c>
      <c r="N245">
        <v>20714379</v>
      </c>
      <c r="O245">
        <v>20714379</v>
      </c>
      <c r="P245">
        <v>20714379</v>
      </c>
      <c r="Q245">
        <v>20714379</v>
      </c>
      <c r="R245">
        <v>41416276</v>
      </c>
      <c r="S245">
        <v>41416276</v>
      </c>
      <c r="T245">
        <v>41416276</v>
      </c>
      <c r="U245">
        <v>41416276</v>
      </c>
      <c r="V245">
        <v>41416276</v>
      </c>
    </row>
    <row r="246" spans="1:22" x14ac:dyDescent="0.2">
      <c r="A246" s="16"/>
      <c r="B246" s="2" t="s">
        <v>38</v>
      </c>
      <c r="D246">
        <v>267611.99591628381</v>
      </c>
      <c r="E246">
        <v>284582.63399693719</v>
      </c>
      <c r="F246">
        <v>301553.27207759058</v>
      </c>
      <c r="G246">
        <v>318523.91015824402</v>
      </c>
      <c r="H246">
        <v>335494.54823889741</v>
      </c>
      <c r="I246">
        <v>352465.18631955079</v>
      </c>
      <c r="J246">
        <v>352465.18631955079</v>
      </c>
      <c r="K246">
        <v>352465.18631955067</v>
      </c>
      <c r="L246">
        <v>352465.18631955079</v>
      </c>
      <c r="M246">
        <v>352465.18631955079</v>
      </c>
      <c r="N246">
        <v>352465.18631955079</v>
      </c>
      <c r="O246">
        <v>352465.18631955079</v>
      </c>
      <c r="P246">
        <v>352465.18631955079</v>
      </c>
      <c r="Q246">
        <v>352465.18631955079</v>
      </c>
      <c r="R246">
        <v>588294.50318614556</v>
      </c>
      <c r="S246">
        <v>588294.50318614556</v>
      </c>
      <c r="T246">
        <v>588294.50318614556</v>
      </c>
      <c r="U246">
        <v>588294.50318614556</v>
      </c>
      <c r="V246">
        <v>588294.50318614556</v>
      </c>
    </row>
    <row r="247" spans="1:22" x14ac:dyDescent="0.2">
      <c r="A247" s="16"/>
      <c r="B247" s="2" t="s">
        <v>39</v>
      </c>
      <c r="D247">
        <v>699267.12449996162</v>
      </c>
      <c r="E247">
        <v>675156.93551512121</v>
      </c>
      <c r="F247">
        <v>518599.47650653718</v>
      </c>
      <c r="G247">
        <v>385110.6942659308</v>
      </c>
      <c r="H247">
        <v>305770.24585769151</v>
      </c>
      <c r="I247">
        <v>216880.35946138389</v>
      </c>
      <c r="J247">
        <v>161681.83897437921</v>
      </c>
      <c r="K247">
        <v>158139.4791229484</v>
      </c>
      <c r="L247">
        <v>156138.31179070249</v>
      </c>
      <c r="M247">
        <v>154164.7273572906</v>
      </c>
      <c r="N247">
        <v>152248.37533795551</v>
      </c>
      <c r="O247">
        <v>150451.09004094891</v>
      </c>
      <c r="P247">
        <v>148828.21868727001</v>
      </c>
      <c r="Q247">
        <v>147437.70545150511</v>
      </c>
      <c r="R247">
        <v>1769363.1853636771</v>
      </c>
      <c r="S247">
        <v>1879908.8660927319</v>
      </c>
      <c r="T247">
        <v>1989639.4309295909</v>
      </c>
      <c r="U247">
        <v>2098432.2191225411</v>
      </c>
      <c r="V247">
        <v>2206174.0199341662</v>
      </c>
    </row>
    <row r="248" spans="1:22" x14ac:dyDescent="0.2">
      <c r="A248" s="16"/>
      <c r="B248" s="2" t="s">
        <v>40</v>
      </c>
      <c r="D248">
        <v>9.5675882127180742E-2</v>
      </c>
      <c r="E248">
        <v>0.10537647583365579</v>
      </c>
      <c r="F248">
        <v>0.1453690592347664</v>
      </c>
      <c r="G248">
        <v>0.20677425666235419</v>
      </c>
      <c r="H248">
        <v>0.27430280805922491</v>
      </c>
      <c r="I248">
        <v>0.40628988627057783</v>
      </c>
      <c r="J248">
        <v>0.54499810948990368</v>
      </c>
      <c r="K248">
        <v>0.55720618955232604</v>
      </c>
      <c r="L248">
        <v>0.56434769640653137</v>
      </c>
      <c r="M248">
        <v>0.57157235698714837</v>
      </c>
      <c r="N248">
        <v>0.57876674469786815</v>
      </c>
      <c r="O248">
        <v>0.58568067905592924</v>
      </c>
      <c r="P248">
        <v>0.59206713187265125</v>
      </c>
      <c r="Q248">
        <v>0.59765103037954359</v>
      </c>
      <c r="R248">
        <v>8.3122349901445861E-2</v>
      </c>
      <c r="S248">
        <v>7.8234444471885115E-2</v>
      </c>
      <c r="T248">
        <v>7.3919738174781396E-2</v>
      </c>
      <c r="U248">
        <v>7.0087384503672565E-2</v>
      </c>
      <c r="V248">
        <v>6.6664562481306533E-2</v>
      </c>
    </row>
    <row r="249" spans="1:22" x14ac:dyDescent="0.2">
      <c r="A249" s="16" t="s">
        <v>16</v>
      </c>
      <c r="B249" s="2" t="s">
        <v>37</v>
      </c>
      <c r="D249">
        <v>6214471.799335489</v>
      </c>
      <c r="E249">
        <v>9462137.9810984246</v>
      </c>
      <c r="F249">
        <v>12709804.16286136</v>
      </c>
      <c r="G249">
        <v>15957470.3446243</v>
      </c>
      <c r="H249">
        <v>19205136.526387241</v>
      </c>
      <c r="I249">
        <v>22452802.708150171</v>
      </c>
      <c r="J249">
        <v>22452802.708150171</v>
      </c>
      <c r="K249">
        <v>22452802.708150171</v>
      </c>
      <c r="L249">
        <v>22452802.708150171</v>
      </c>
      <c r="M249">
        <v>22452802.708150171</v>
      </c>
      <c r="N249">
        <v>22452802.708150171</v>
      </c>
      <c r="O249">
        <v>22452802.708150171</v>
      </c>
      <c r="P249">
        <v>22452802.708150171</v>
      </c>
      <c r="Q249">
        <v>22452802.708150171</v>
      </c>
      <c r="R249">
        <v>2083572.1591441331</v>
      </c>
      <c r="S249">
        <v>2083572.1591441331</v>
      </c>
      <c r="T249">
        <v>2083572.1591441331</v>
      </c>
      <c r="U249">
        <v>2083572.1591441331</v>
      </c>
      <c r="V249">
        <v>2083572.1591441331</v>
      </c>
    </row>
    <row r="250" spans="1:22" x14ac:dyDescent="0.2">
      <c r="A250" s="16"/>
      <c r="B250" s="2" t="s">
        <v>38</v>
      </c>
      <c r="D250">
        <v>105742.246032593</v>
      </c>
      <c r="E250">
        <v>161002.85827970781</v>
      </c>
      <c r="F250">
        <v>216263.47052682261</v>
      </c>
      <c r="G250">
        <v>271524.08277393732</v>
      </c>
      <c r="H250">
        <v>326784.69502105209</v>
      </c>
      <c r="I250">
        <v>126896.02666542291</v>
      </c>
      <c r="J250">
        <v>134814.91751062989</v>
      </c>
      <c r="K250">
        <v>143367.0458029072</v>
      </c>
      <c r="L250">
        <v>150242.3830028775</v>
      </c>
      <c r="M250">
        <v>155548.9167171664</v>
      </c>
      <c r="N250">
        <v>159650.30256938541</v>
      </c>
      <c r="O250">
        <v>162888.88504881851</v>
      </c>
      <c r="P250">
        <v>165528.01678754709</v>
      </c>
      <c r="Q250">
        <v>167756.64271378919</v>
      </c>
      <c r="R250">
        <v>29595.95035092441</v>
      </c>
      <c r="S250">
        <v>29595.95035092441</v>
      </c>
      <c r="T250">
        <v>29595.95035092441</v>
      </c>
      <c r="U250">
        <v>29595.95035092441</v>
      </c>
      <c r="V250">
        <v>29595.95035092441</v>
      </c>
    </row>
    <row r="251" spans="1:22" x14ac:dyDescent="0.2">
      <c r="A251" s="16"/>
      <c r="B251" s="2" t="s">
        <v>39</v>
      </c>
      <c r="D251">
        <v>699267.12449996162</v>
      </c>
      <c r="E251">
        <v>919177.70040499419</v>
      </c>
      <c r="F251">
        <v>806798.89554458915</v>
      </c>
      <c r="G251">
        <v>481337.02730209089</v>
      </c>
      <c r="H251">
        <v>89579.876252045375</v>
      </c>
      <c r="I251">
        <v>31724.006666355741</v>
      </c>
      <c r="J251">
        <v>33703.729377657481</v>
      </c>
      <c r="K251">
        <v>35841.761450726808</v>
      </c>
      <c r="L251">
        <v>37560.595750719367</v>
      </c>
      <c r="M251">
        <v>38887.229179291608</v>
      </c>
      <c r="N251">
        <v>39912.575642346361</v>
      </c>
      <c r="O251">
        <v>40722.221262204643</v>
      </c>
      <c r="P251">
        <v>41382.004196886781</v>
      </c>
      <c r="Q251">
        <v>41939.160678447297</v>
      </c>
      <c r="R251">
        <v>1489501.254348299</v>
      </c>
      <c r="S251">
        <v>1626744.967272897</v>
      </c>
      <c r="T251">
        <v>1768120.207771589</v>
      </c>
      <c r="U251">
        <v>1913739.004239032</v>
      </c>
      <c r="V251">
        <v>2063740.118185384</v>
      </c>
    </row>
    <row r="252" spans="1:22" x14ac:dyDescent="0.2">
      <c r="A252" s="16"/>
      <c r="B252" s="2" t="s">
        <v>40</v>
      </c>
      <c r="D252">
        <v>3.7804668033052498E-2</v>
      </c>
      <c r="E252">
        <v>4.3789916304749647E-2</v>
      </c>
      <c r="F252">
        <v>6.7012818101605337E-2</v>
      </c>
      <c r="G252">
        <v>0.1410259690054588</v>
      </c>
      <c r="H252">
        <v>0.91199248283620693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4.9674262214491234E-3</v>
      </c>
      <c r="S252">
        <v>4.5483390061657244E-3</v>
      </c>
      <c r="T252">
        <v>4.1846632119296066E-3</v>
      </c>
      <c r="U252">
        <v>3.8662469497365922E-3</v>
      </c>
      <c r="V252">
        <v>3.585232230808655E-3</v>
      </c>
    </row>
    <row r="257" spans="4:10" x14ac:dyDescent="0.2">
      <c r="D257" s="3">
        <f t="shared" ref="D257:I257" si="0">SUM(D3,D14,D25,D36,D47,D58,D69,D80,D91,D102,D113,D124,D135,D146,D157,D168,D179,D190,D201,D212,D223,D234,D245)</f>
        <v>380129870</v>
      </c>
      <c r="E257" s="3">
        <f t="shared" si="0"/>
        <v>404235839.19999999</v>
      </c>
      <c r="F257" s="3">
        <f t="shared" si="0"/>
        <v>428341808.40000004</v>
      </c>
      <c r="G257" s="3">
        <f t="shared" si="0"/>
        <v>452447777.59999996</v>
      </c>
      <c r="H257" s="3">
        <f t="shared" si="0"/>
        <v>476553746.80000001</v>
      </c>
      <c r="I257" s="3">
        <f t="shared" si="0"/>
        <v>500659716</v>
      </c>
      <c r="J257" s="4">
        <f>AVERAGE(D257:I257)</f>
        <v>440394793</v>
      </c>
    </row>
    <row r="258" spans="4:10" x14ac:dyDescent="0.2">
      <c r="J258" s="4">
        <f>J257*6</f>
        <v>2642368758</v>
      </c>
    </row>
    <row r="261" spans="4:10" x14ac:dyDescent="0.2">
      <c r="D261" s="3">
        <f t="shared" ref="D261:I261" si="1">SUM(D7,D18,D29,D40,D51,D62,D73,D84,D95,D106,D117,D128,D139,D150,D161,D172,D183,D194,D205,D216,D227,D238,D249)</f>
        <v>380129870</v>
      </c>
      <c r="E261" s="3">
        <f t="shared" si="1"/>
        <v>404235838.80000007</v>
      </c>
      <c r="F261" s="3">
        <f t="shared" si="1"/>
        <v>428341807.5999999</v>
      </c>
      <c r="G261" s="3">
        <f t="shared" si="1"/>
        <v>452447776.40000004</v>
      </c>
      <c r="H261" s="3">
        <f t="shared" si="1"/>
        <v>476553745.19999993</v>
      </c>
      <c r="I261" s="3">
        <f t="shared" si="1"/>
        <v>500659714</v>
      </c>
      <c r="J261" s="4">
        <f>AVERAGE(D261:I261)</f>
        <v>440394792</v>
      </c>
    </row>
    <row r="262" spans="4:10" x14ac:dyDescent="0.2">
      <c r="J262" s="4">
        <f>J261*6</f>
        <v>2642368752</v>
      </c>
    </row>
  </sheetData>
  <mergeCells count="46">
    <mergeCell ref="A249:A252"/>
    <mergeCell ref="A223:A226"/>
    <mergeCell ref="A227:A230"/>
    <mergeCell ref="A234:A237"/>
    <mergeCell ref="A238:A241"/>
    <mergeCell ref="A245:A248"/>
    <mergeCell ref="A194:A197"/>
    <mergeCell ref="A201:A204"/>
    <mergeCell ref="A205:A208"/>
    <mergeCell ref="A212:A215"/>
    <mergeCell ref="A216:A219"/>
    <mergeCell ref="A168:A171"/>
    <mergeCell ref="A172:A175"/>
    <mergeCell ref="A179:A182"/>
    <mergeCell ref="A183:A186"/>
    <mergeCell ref="A190:A193"/>
    <mergeCell ref="A139:A142"/>
    <mergeCell ref="A146:A149"/>
    <mergeCell ref="A150:A153"/>
    <mergeCell ref="A157:A160"/>
    <mergeCell ref="A161:A164"/>
    <mergeCell ref="A113:A116"/>
    <mergeCell ref="A117:A120"/>
    <mergeCell ref="A124:A127"/>
    <mergeCell ref="A128:A131"/>
    <mergeCell ref="A135:A138"/>
    <mergeCell ref="A84:A87"/>
    <mergeCell ref="A91:A94"/>
    <mergeCell ref="A95:A98"/>
    <mergeCell ref="A102:A105"/>
    <mergeCell ref="A106:A109"/>
    <mergeCell ref="A58:A61"/>
    <mergeCell ref="A62:A65"/>
    <mergeCell ref="A69:A72"/>
    <mergeCell ref="A73:A76"/>
    <mergeCell ref="A80:A83"/>
    <mergeCell ref="A29:A32"/>
    <mergeCell ref="A36:A39"/>
    <mergeCell ref="A40:A43"/>
    <mergeCell ref="A47:A50"/>
    <mergeCell ref="A51:A54"/>
    <mergeCell ref="A3:A6"/>
    <mergeCell ref="A7:A10"/>
    <mergeCell ref="A14:A17"/>
    <mergeCell ref="A18:A21"/>
    <mergeCell ref="A25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A6D-106F-B14E-B4A1-855C049661F3}">
  <dimension ref="A2:O72"/>
  <sheetViews>
    <sheetView topLeftCell="A21" workbookViewId="0">
      <selection activeCell="A55" sqref="A55"/>
    </sheetView>
  </sheetViews>
  <sheetFormatPr baseColWidth="10" defaultRowHeight="15" x14ac:dyDescent="0.2"/>
  <cols>
    <col min="1" max="1" width="17.1640625" bestFit="1" customWidth="1"/>
    <col min="12" max="12" width="11.6640625" bestFit="1" customWidth="1"/>
  </cols>
  <sheetData>
    <row r="2" spans="1:12" x14ac:dyDescent="0.2">
      <c r="A2" t="str">
        <f>Cascade!B2</f>
        <v>Result</v>
      </c>
      <c r="B2" t="str">
        <f>Cascade!C2</f>
        <v>Cascade stage</v>
      </c>
      <c r="C2">
        <f>Cascade!D2</f>
        <v>2017</v>
      </c>
      <c r="D2">
        <f>Cascade!E2</f>
        <v>2018</v>
      </c>
      <c r="E2">
        <f>Cascade!F2</f>
        <v>2019</v>
      </c>
      <c r="F2">
        <f>Cascade!G2</f>
        <v>2020</v>
      </c>
      <c r="G2">
        <f>Cascade!H2</f>
        <v>2021</v>
      </c>
      <c r="H2">
        <f>Cascade!I2</f>
        <v>2022</v>
      </c>
      <c r="I2">
        <f>Cascade!J2</f>
        <v>2023</v>
      </c>
      <c r="J2">
        <f>Cascade!K2</f>
        <v>2024</v>
      </c>
    </row>
    <row r="3" spans="1:12" x14ac:dyDescent="0.2">
      <c r="A3" t="str">
        <f>Cascade!B8</f>
        <v>unoptimized</v>
      </c>
      <c r="B3" t="str">
        <f>Cascade!C3</f>
        <v>All PLHIV</v>
      </c>
      <c r="C3">
        <f>Cascade!D8</f>
        <v>7199998.9999999516</v>
      </c>
      <c r="D3">
        <f>Cascade!E8</f>
        <v>7291587.5934158042</v>
      </c>
      <c r="E3">
        <f>Cascade!F8</f>
        <v>7377141.9143604757</v>
      </c>
      <c r="F3">
        <f>Cascade!G8</f>
        <v>7451736.0158043634</v>
      </c>
      <c r="G3">
        <f>Cascade!H8</f>
        <v>7528163.3817530014</v>
      </c>
      <c r="H3">
        <f>Cascade!I8</f>
        <v>7607688.5311069088</v>
      </c>
      <c r="I3">
        <f>Cascade!J8</f>
        <v>7686838.6512559708</v>
      </c>
      <c r="J3">
        <f>Cascade!K8</f>
        <v>7775090.9116094857</v>
      </c>
      <c r="L3" s="14">
        <f>I3</f>
        <v>7686838.6512559708</v>
      </c>
    </row>
    <row r="4" spans="1:12" x14ac:dyDescent="0.2">
      <c r="B4" t="str">
        <f>Cascade!C4</f>
        <v>Aware of their status</v>
      </c>
      <c r="C4">
        <f>Cascade!D9</f>
        <v>6113837.4269999946</v>
      </c>
      <c r="D4">
        <f>Cascade!E9</f>
        <v>6320648.4634660203</v>
      </c>
      <c r="E4">
        <f>Cascade!F9</f>
        <v>6543162.4504484311</v>
      </c>
      <c r="F4">
        <f>Cascade!G9</f>
        <v>6781069.2677784264</v>
      </c>
      <c r="G4">
        <f>Cascade!H9</f>
        <v>7033684.0501494836</v>
      </c>
      <c r="H4">
        <f>Cascade!I9</f>
        <v>7312491.1447913824</v>
      </c>
      <c r="I4">
        <f>Cascade!J9</f>
        <v>7494198.788717147</v>
      </c>
      <c r="J4">
        <f>Cascade!K9</f>
        <v>7582080.274869753</v>
      </c>
    </row>
    <row r="5" spans="1:12" x14ac:dyDescent="0.2">
      <c r="B5" t="str">
        <f>Cascade!C5</f>
        <v>Currently in care</v>
      </c>
      <c r="C5">
        <f>Cascade!D10</f>
        <v>4833257.8567499667</v>
      </c>
      <c r="D5">
        <f>Cascade!E10</f>
        <v>4959319.4808275951</v>
      </c>
      <c r="E5">
        <f>Cascade!F10</f>
        <v>4972432.5725553911</v>
      </c>
      <c r="F5">
        <f>Cascade!G10</f>
        <v>4965336.1407093024</v>
      </c>
      <c r="G5">
        <f>Cascade!H10</f>
        <v>4952768.2515941709</v>
      </c>
      <c r="H5">
        <f>Cascade!I10</f>
        <v>5002746.7396589369</v>
      </c>
      <c r="I5">
        <f>Cascade!J10</f>
        <v>5011140.2737549953</v>
      </c>
      <c r="J5">
        <f>Cascade!K10</f>
        <v>4887068.2818924896</v>
      </c>
    </row>
    <row r="6" spans="1:12" x14ac:dyDescent="0.2">
      <c r="B6" t="str">
        <f>Cascade!C6</f>
        <v>Currently treated</v>
      </c>
      <c r="C6">
        <f>Cascade!D11</f>
        <v>4406397.9999999916</v>
      </c>
      <c r="D6">
        <f>Cascade!E11</f>
        <v>4559603.9987525335</v>
      </c>
      <c r="E6">
        <f>Cascade!F11</f>
        <v>4780655.7434225027</v>
      </c>
      <c r="F6">
        <f>Cascade!G11</f>
        <v>4913983.9444318153</v>
      </c>
      <c r="G6">
        <f>Cascade!H11</f>
        <v>4916308.9440982994</v>
      </c>
      <c r="H6">
        <f>Cascade!I11</f>
        <v>4970832.9940740764</v>
      </c>
      <c r="I6">
        <f>Cascade!J11</f>
        <v>4994295.998953498</v>
      </c>
      <c r="J6">
        <f>Cascade!K11</f>
        <v>4872129.8024475668</v>
      </c>
    </row>
    <row r="7" spans="1:12" x14ac:dyDescent="0.2">
      <c r="B7" t="str">
        <f>Cascade!C7</f>
        <v>Virally suppressed</v>
      </c>
      <c r="C7">
        <f>Cascade!D12</f>
        <v>3436991.9999999972</v>
      </c>
      <c r="D7">
        <f>Cascade!E12</f>
        <v>3916663.63465362</v>
      </c>
      <c r="E7">
        <f>Cascade!F12</f>
        <v>4108131.0526143778</v>
      </c>
      <c r="F7">
        <f>Cascade!G12</f>
        <v>4296932.2445710124</v>
      </c>
      <c r="G7">
        <f>Cascade!H12</f>
        <v>4318898.1835584296</v>
      </c>
      <c r="H7">
        <f>Cascade!I12</f>
        <v>4348817.756137046</v>
      </c>
      <c r="I7">
        <f>Cascade!J12</f>
        <v>4408739.4748327099</v>
      </c>
      <c r="J7">
        <f>Cascade!K12</f>
        <v>4335479.6858402323</v>
      </c>
    </row>
    <row r="8" spans="1:12" x14ac:dyDescent="0.2">
      <c r="A8" t="str">
        <f>Cascade!B13</f>
        <v>optimized</v>
      </c>
      <c r="B8" t="str">
        <f>Cascade!C8</f>
        <v>All PLHIV</v>
      </c>
      <c r="C8">
        <f>Cascade!D13</f>
        <v>7199998.9999999516</v>
      </c>
      <c r="D8">
        <f>Cascade!E13</f>
        <v>7306572.7617180478</v>
      </c>
      <c r="E8">
        <f>Cascade!F13</f>
        <v>7426267.3192687714</v>
      </c>
      <c r="F8">
        <f>Cascade!G13</f>
        <v>7523380.7309997706</v>
      </c>
      <c r="G8">
        <f>Cascade!H13</f>
        <v>7568749.4167250497</v>
      </c>
      <c r="H8">
        <f>Cascade!I13</f>
        <v>7572808.4381058961</v>
      </c>
      <c r="I8">
        <f>Cascade!J13</f>
        <v>7593144.3200460821</v>
      </c>
      <c r="J8">
        <f>Cascade!K13</f>
        <v>7626340.3710917551</v>
      </c>
    </row>
    <row r="9" spans="1:12" x14ac:dyDescent="0.2">
      <c r="B9" t="str">
        <f>Cascade!C9</f>
        <v>Aware of their status</v>
      </c>
      <c r="C9">
        <f>Cascade!D14</f>
        <v>6113837.4269999946</v>
      </c>
      <c r="D9">
        <f>Cascade!E14</f>
        <v>6202793.6501376843</v>
      </c>
      <c r="E9">
        <f>Cascade!F14</f>
        <v>6508269.0295485929</v>
      </c>
      <c r="F9">
        <f>Cascade!G14</f>
        <v>7013421.3772194711</v>
      </c>
      <c r="G9">
        <f>Cascade!H14</f>
        <v>7501656.1426086593</v>
      </c>
      <c r="H9">
        <f>Cascade!I14</f>
        <v>7519041.1659493996</v>
      </c>
      <c r="I9">
        <f>Cascade!J14</f>
        <v>7532999.39213253</v>
      </c>
      <c r="J9">
        <f>Cascade!K14</f>
        <v>7561452.0143229999</v>
      </c>
    </row>
    <row r="10" spans="1:12" x14ac:dyDescent="0.2">
      <c r="B10" t="str">
        <f>Cascade!C10</f>
        <v>Currently in care</v>
      </c>
      <c r="C10">
        <f>Cascade!D15</f>
        <v>4833257.8567499667</v>
      </c>
      <c r="D10">
        <f>Cascade!E15</f>
        <v>4906794.2258950602</v>
      </c>
      <c r="E10">
        <f>Cascade!F15</f>
        <v>5066658.5789464274</v>
      </c>
      <c r="F10">
        <f>Cascade!G15</f>
        <v>5444613.8717208384</v>
      </c>
      <c r="G10">
        <f>Cascade!H15</f>
        <v>6081824.3633247856</v>
      </c>
      <c r="H10">
        <f>Cascade!I15</f>
        <v>5902060.7237109207</v>
      </c>
      <c r="I10">
        <f>Cascade!J15</f>
        <v>5712980.0389260668</v>
      </c>
      <c r="J10">
        <f>Cascade!K15</f>
        <v>5595293.9325190661</v>
      </c>
    </row>
    <row r="11" spans="1:12" x14ac:dyDescent="0.2">
      <c r="B11" t="str">
        <f>Cascade!C11</f>
        <v>Currently treated</v>
      </c>
      <c r="C11">
        <f>Cascade!D16</f>
        <v>4406397.9999999916</v>
      </c>
      <c r="D11">
        <f>Cascade!E16</f>
        <v>4167479.0557979052</v>
      </c>
      <c r="E11">
        <f>Cascade!F16</f>
        <v>4399478.7350213397</v>
      </c>
      <c r="F11">
        <f>Cascade!G16</f>
        <v>5026238.7268429147</v>
      </c>
      <c r="G11">
        <f>Cascade!H16</f>
        <v>5999887.7294197669</v>
      </c>
      <c r="H11">
        <f>Cascade!I16</f>
        <v>5892180.9658401404</v>
      </c>
      <c r="I11">
        <f>Cascade!J16</f>
        <v>5704390.8236755989</v>
      </c>
      <c r="J11">
        <f>Cascade!K16</f>
        <v>5586597.3305523107</v>
      </c>
    </row>
    <row r="12" spans="1:12" x14ac:dyDescent="0.2">
      <c r="A12" s="11"/>
      <c r="B12" s="11" t="str">
        <f>Cascade!C12</f>
        <v>Virally suppressed</v>
      </c>
      <c r="C12" s="11">
        <f>Cascade!D17</f>
        <v>3436991.9999999972</v>
      </c>
      <c r="D12" s="11">
        <f>Cascade!E17</f>
        <v>3853587.330182814</v>
      </c>
      <c r="E12" s="11">
        <f>Cascade!F17</f>
        <v>3933273.2553805551</v>
      </c>
      <c r="F12" s="11">
        <f>Cascade!G17</f>
        <v>4335111.3100448437</v>
      </c>
      <c r="G12" s="11">
        <f>Cascade!H17</f>
        <v>5075448.0620626239</v>
      </c>
      <c r="H12" s="11">
        <f>Cascade!I17</f>
        <v>5464094.2992183948</v>
      </c>
      <c r="I12" s="11">
        <f>Cascade!J17</f>
        <v>5302499.1555605009</v>
      </c>
      <c r="J12" s="11">
        <f>Cascade!K17</f>
        <v>5169184.9747981355</v>
      </c>
    </row>
    <row r="13" spans="1:12" x14ac:dyDescent="0.2">
      <c r="A13" t="str">
        <f>Cascade!B23</f>
        <v>unoptimized</v>
      </c>
      <c r="B13" t="str">
        <f>Cascade!C13</f>
        <v>All PLHIV</v>
      </c>
      <c r="C13">
        <f>SUM(Cascade!D23,Cascade!D53,Cascade!D83,Cascade!D113,Cascade!D143)</f>
        <v>2632675.999999979</v>
      </c>
      <c r="D13">
        <f>SUM(Cascade!E23,Cascade!E53,Cascade!E83,Cascade!E113,Cascade!E143)</f>
        <v>2679942.3691355665</v>
      </c>
      <c r="E13">
        <f>SUM(Cascade!F23,Cascade!F53,Cascade!F83,Cascade!F113,Cascade!F143)</f>
        <v>2725708.0668546907</v>
      </c>
      <c r="F13">
        <f>SUM(Cascade!G23,Cascade!G53,Cascade!G83,Cascade!G113,Cascade!G143)</f>
        <v>2766346.1347293863</v>
      </c>
      <c r="G13">
        <f>SUM(Cascade!H23,Cascade!H53,Cascade!H83,Cascade!H113,Cascade!H143)</f>
        <v>2806560.491314495</v>
      </c>
      <c r="H13">
        <f>SUM(Cascade!I23,Cascade!I53,Cascade!I83,Cascade!I113,Cascade!I143)</f>
        <v>2847068.7214808818</v>
      </c>
      <c r="I13">
        <f>SUM(Cascade!J23,Cascade!J53,Cascade!J83,Cascade!J113,Cascade!J143)</f>
        <v>2886958.2262089802</v>
      </c>
      <c r="J13">
        <f>SUM(Cascade!K23,Cascade!K53,Cascade!K83,Cascade!K113,Cascade!K143)</f>
        <v>2931128.0213214355</v>
      </c>
      <c r="L13" s="14">
        <f>I13+I23</f>
        <v>7686838.6512559727</v>
      </c>
    </row>
    <row r="14" spans="1:12" x14ac:dyDescent="0.2">
      <c r="A14" t="s">
        <v>80</v>
      </c>
      <c r="B14" t="str">
        <f>Cascade!C14</f>
        <v>Aware of their status</v>
      </c>
      <c r="C14">
        <f>SUM(Cascade!D24,Cascade!D54,Cascade!D84,Cascade!D114,Cascade!D144)</f>
        <v>2053487.2799999998</v>
      </c>
      <c r="D14">
        <f>SUM(Cascade!E24,Cascade!E54,Cascade!E84,Cascade!E114,Cascade!E144)</f>
        <v>2187560.9584331536</v>
      </c>
      <c r="E14">
        <f>SUM(Cascade!F24,Cascade!F54,Cascade!F84,Cascade!F114,Cascade!F144)</f>
        <v>2319170.2349420292</v>
      </c>
      <c r="F14">
        <f>SUM(Cascade!G24,Cascade!G54,Cascade!G84,Cascade!G114,Cascade!G144)</f>
        <v>2449943.4070719089</v>
      </c>
      <c r="G14">
        <f>SUM(Cascade!H24,Cascade!H54,Cascade!H84,Cascade!H114,Cascade!H144)</f>
        <v>2579767.8015314299</v>
      </c>
      <c r="H14">
        <f>SUM(Cascade!I24,Cascade!I54,Cascade!I84,Cascade!I114,Cascade!I144)</f>
        <v>2712667.0039649615</v>
      </c>
      <c r="I14">
        <f>SUM(Cascade!J24,Cascade!J54,Cascade!J84,Cascade!J114,Cascade!J144)</f>
        <v>2796532.7976530874</v>
      </c>
      <c r="J14">
        <f>SUM(Cascade!K24,Cascade!K54,Cascade!K84,Cascade!K114,Cascade!K144)</f>
        <v>2841284.1206931854</v>
      </c>
    </row>
    <row r="15" spans="1:12" x14ac:dyDescent="0.2">
      <c r="B15" t="str">
        <f>Cascade!C15</f>
        <v>Currently in care</v>
      </c>
      <c r="C15">
        <f>SUM(Cascade!D25,Cascade!D55,Cascade!D85,Cascade!D115,Cascade!D145)</f>
        <v>1587476.0699999854</v>
      </c>
      <c r="D15">
        <f>SUM(Cascade!E25,Cascade!E55,Cascade!E85,Cascade!E115,Cascade!E145)</f>
        <v>1620688.9695224501</v>
      </c>
      <c r="E15">
        <f>SUM(Cascade!F25,Cascade!F55,Cascade!F85,Cascade!F115,Cascade!F145)</f>
        <v>1648521.4627604703</v>
      </c>
      <c r="F15">
        <f>SUM(Cascade!G25,Cascade!G55,Cascade!G85,Cascade!G115,Cascade!G145)</f>
        <v>1673523.896167642</v>
      </c>
      <c r="G15">
        <f>SUM(Cascade!H25,Cascade!H55,Cascade!H85,Cascade!H115,Cascade!H145)</f>
        <v>1691105.133588552</v>
      </c>
      <c r="H15">
        <f>SUM(Cascade!I25,Cascade!I55,Cascade!I85,Cascade!I115,Cascade!I145)</f>
        <v>1729189.1840380372</v>
      </c>
      <c r="I15">
        <f>SUM(Cascade!J25,Cascade!J55,Cascade!J85,Cascade!J115,Cascade!J145)</f>
        <v>1734201.7954604998</v>
      </c>
      <c r="J15">
        <f>SUM(Cascade!K25,Cascade!K55,Cascade!K85,Cascade!K115,Cascade!K145)</f>
        <v>1681689.0230719498</v>
      </c>
    </row>
    <row r="16" spans="1:12" x14ac:dyDescent="0.2">
      <c r="B16" t="str">
        <f>Cascade!C16</f>
        <v>Currently treated</v>
      </c>
      <c r="C16">
        <f>SUM(Cascade!D26,Cascade!D56,Cascade!D86,Cascade!D116,Cascade!D146)</f>
        <v>1432138.9999999967</v>
      </c>
      <c r="D16">
        <f>SUM(Cascade!E26,Cascade!E56,Cascade!E86,Cascade!E116,Cascade!E146)</f>
        <v>1475403.6868651796</v>
      </c>
      <c r="E16">
        <f>SUM(Cascade!F26,Cascade!F56,Cascade!F86,Cascade!F116,Cascade!F146)</f>
        <v>1572872.7822107724</v>
      </c>
      <c r="F16">
        <f>SUM(Cascade!G26,Cascade!G56,Cascade!G86,Cascade!G116,Cascade!G146)</f>
        <v>1652544.1306524719</v>
      </c>
      <c r="G16">
        <f>SUM(Cascade!H26,Cascade!H56,Cascade!H86,Cascade!H116,Cascade!H146)</f>
        <v>1675275.4704653388</v>
      </c>
      <c r="H16">
        <f>SUM(Cascade!I26,Cascade!I56,Cascade!I86,Cascade!I116,Cascade!I146)</f>
        <v>1715044.7975130454</v>
      </c>
      <c r="I16">
        <f>SUM(Cascade!J26,Cascade!J56,Cascade!J86,Cascade!J116,Cascade!J146)</f>
        <v>1726892.5446217726</v>
      </c>
      <c r="J16">
        <f>SUM(Cascade!K26,Cascade!K56,Cascade!K86,Cascade!K116,Cascade!K146)</f>
        <v>1675151.2715690064</v>
      </c>
    </row>
    <row r="17" spans="1:10" x14ac:dyDescent="0.2">
      <c r="B17" t="str">
        <f>Cascade!C17</f>
        <v>Virally suppressed</v>
      </c>
      <c r="C17">
        <f>SUM(Cascade!D27,Cascade!D57,Cascade!D87,Cascade!D117,Cascade!D147)</f>
        <v>1117068.9999999995</v>
      </c>
      <c r="D17">
        <f>SUM(Cascade!E27,Cascade!E57,Cascade!E87,Cascade!E117,Cascade!E147)</f>
        <v>1249195.0048711507</v>
      </c>
      <c r="E17">
        <f>SUM(Cascade!F27,Cascade!F57,Cascade!F87,Cascade!F117,Cascade!F147)</f>
        <v>1320576.2143464542</v>
      </c>
      <c r="F17">
        <f>SUM(Cascade!G27,Cascade!G57,Cascade!G87,Cascade!G117,Cascade!G147)</f>
        <v>1414288.0420541596</v>
      </c>
      <c r="G17">
        <f>SUM(Cascade!H27,Cascade!H57,Cascade!H87,Cascade!H117,Cascade!H147)</f>
        <v>1442898.941492192</v>
      </c>
      <c r="H17">
        <f>SUM(Cascade!I27,Cascade!I57,Cascade!I87,Cascade!I117,Cascade!I147)</f>
        <v>1472479.5819587067</v>
      </c>
      <c r="I17">
        <f>SUM(Cascade!J27,Cascade!J57,Cascade!J87,Cascade!J117,Cascade!J147)</f>
        <v>1505434.7123691291</v>
      </c>
      <c r="J17">
        <f>SUM(Cascade!K27,Cascade!K57,Cascade!K87,Cascade!K117,Cascade!K147)</f>
        <v>1473718.4466795619</v>
      </c>
    </row>
    <row r="18" spans="1:10" x14ac:dyDescent="0.2">
      <c r="A18" t="str">
        <f>Cascade!B28</f>
        <v>optimized</v>
      </c>
      <c r="B18" t="str">
        <f>Cascade!C18</f>
        <v>All PLHIV</v>
      </c>
      <c r="C18">
        <f>SUM(Cascade!D28,Cascade!D58,Cascade!D88,Cascade!D118,Cascade!D148)</f>
        <v>2632675.999999979</v>
      </c>
      <c r="D18">
        <f>SUM(Cascade!E28,Cascade!E58,Cascade!E88,Cascade!E118,Cascade!E148)</f>
        <v>2685344.4798611649</v>
      </c>
      <c r="E18">
        <f>SUM(Cascade!F28,Cascade!F58,Cascade!F88,Cascade!F118,Cascade!F148)</f>
        <v>2743738.0046942215</v>
      </c>
      <c r="F18">
        <f>SUM(Cascade!G28,Cascade!G58,Cascade!G88,Cascade!G118,Cascade!G148)</f>
        <v>2792742.7119898684</v>
      </c>
      <c r="G18">
        <f>SUM(Cascade!H28,Cascade!H58,Cascade!H88,Cascade!H118,Cascade!H148)</f>
        <v>2818463.8558979277</v>
      </c>
      <c r="H18">
        <f>SUM(Cascade!I28,Cascade!I58,Cascade!I88,Cascade!I118,Cascade!I148)</f>
        <v>2826226.4270302253</v>
      </c>
      <c r="I18">
        <f>SUM(Cascade!J28,Cascade!J58,Cascade!J88,Cascade!J118,Cascade!J148)</f>
        <v>2841800.9266845793</v>
      </c>
      <c r="J18">
        <f>SUM(Cascade!K28,Cascade!K58,Cascade!K88,Cascade!K118,Cascade!K148)</f>
        <v>2863359.0955618764</v>
      </c>
    </row>
    <row r="19" spans="1:10" x14ac:dyDescent="0.2">
      <c r="A19" t="s">
        <v>80</v>
      </c>
      <c r="B19" t="str">
        <f>Cascade!C19</f>
        <v>Aware of their status</v>
      </c>
      <c r="C19">
        <f>SUM(Cascade!D29,Cascade!D59,Cascade!D89,Cascade!D119,Cascade!D149)</f>
        <v>2053487.2799999998</v>
      </c>
      <c r="D19">
        <f>SUM(Cascade!E29,Cascade!E59,Cascade!E89,Cascade!E119,Cascade!E149)</f>
        <v>2136955.675653066</v>
      </c>
      <c r="E19">
        <f>SUM(Cascade!F29,Cascade!F59,Cascade!F89,Cascade!F119,Cascade!F149)</f>
        <v>2314629.2324136877</v>
      </c>
      <c r="F19">
        <f>SUM(Cascade!G29,Cascade!G59,Cascade!G89,Cascade!G119,Cascade!G149)</f>
        <v>2567268.9010788533</v>
      </c>
      <c r="G19">
        <f>SUM(Cascade!H29,Cascade!H59,Cascade!H89,Cascade!H119,Cascade!H149)</f>
        <v>2790152.6265839101</v>
      </c>
      <c r="H19">
        <f>SUM(Cascade!I29,Cascade!I59,Cascade!I89,Cascade!I119,Cascade!I149)</f>
        <v>2803443.9663359751</v>
      </c>
      <c r="I19">
        <f>SUM(Cascade!J29,Cascade!J59,Cascade!J89,Cascade!J119,Cascade!J149)</f>
        <v>2815952.0251130564</v>
      </c>
      <c r="J19">
        <f>SUM(Cascade!K29,Cascade!K59,Cascade!K89,Cascade!K119,Cascade!K149)</f>
        <v>2835274.1119601321</v>
      </c>
    </row>
    <row r="20" spans="1:10" x14ac:dyDescent="0.2">
      <c r="B20" t="str">
        <f>Cascade!C20</f>
        <v>Currently in care</v>
      </c>
      <c r="C20">
        <f>SUM(Cascade!D30,Cascade!D60,Cascade!D90,Cascade!D120,Cascade!D150)</f>
        <v>1587476.0699999854</v>
      </c>
      <c r="D20">
        <f>SUM(Cascade!E30,Cascade!E60,Cascade!E90,Cascade!E120,Cascade!E150)</f>
        <v>1601097.7703438583</v>
      </c>
      <c r="E20">
        <f>SUM(Cascade!F30,Cascade!F60,Cascade!F90,Cascade!F120,Cascade!F150)</f>
        <v>1689132.9281459069</v>
      </c>
      <c r="F20">
        <f>SUM(Cascade!G30,Cascade!G60,Cascade!G90,Cascade!G120,Cascade!G150)</f>
        <v>1886440.9486532267</v>
      </c>
      <c r="G20">
        <f>SUM(Cascade!H30,Cascade!H60,Cascade!H90,Cascade!H120,Cascade!H150)</f>
        <v>2183490.2790107662</v>
      </c>
      <c r="H20">
        <f>SUM(Cascade!I30,Cascade!I60,Cascade!I90,Cascade!I120,Cascade!I150)</f>
        <v>2098098.5516744335</v>
      </c>
      <c r="I20">
        <f>SUM(Cascade!J30,Cascade!J60,Cascade!J90,Cascade!J120,Cascade!J150)</f>
        <v>2013993.4138923083</v>
      </c>
      <c r="J20">
        <f>SUM(Cascade!K30,Cascade!K60,Cascade!K90,Cascade!K120,Cascade!K150)</f>
        <v>1964983.8574918923</v>
      </c>
    </row>
    <row r="21" spans="1:10" x14ac:dyDescent="0.2">
      <c r="B21" t="str">
        <f>Cascade!C21</f>
        <v>Currently treated</v>
      </c>
      <c r="C21">
        <f>SUM(Cascade!D31,Cascade!D61,Cascade!D91,Cascade!D121,Cascade!D151)</f>
        <v>1432138.9999999967</v>
      </c>
      <c r="D21">
        <f>SUM(Cascade!E31,Cascade!E61,Cascade!E91,Cascade!E121,Cascade!E151)</f>
        <v>1331622.8620146562</v>
      </c>
      <c r="E21">
        <f>SUM(Cascade!F31,Cascade!F61,Cascade!F91,Cascade!F121,Cascade!F151)</f>
        <v>1427688.0789744458</v>
      </c>
      <c r="F21">
        <f>SUM(Cascade!G31,Cascade!G61,Cascade!G91,Cascade!G121,Cascade!G151)</f>
        <v>1708002.6401567566</v>
      </c>
      <c r="G21">
        <f>SUM(Cascade!H31,Cascade!H61,Cascade!H91,Cascade!H121,Cascade!H151)</f>
        <v>2148359.3111914224</v>
      </c>
      <c r="H21">
        <f>SUM(Cascade!I31,Cascade!I61,Cascade!I91,Cascade!I121,Cascade!I151)</f>
        <v>2093873.2401773855</v>
      </c>
      <c r="I21">
        <f>SUM(Cascade!J31,Cascade!J61,Cascade!J91,Cascade!J121,Cascade!J151)</f>
        <v>2010305.6252654854</v>
      </c>
      <c r="J21">
        <f>SUM(Cascade!K31,Cascade!K61,Cascade!K91,Cascade!K121,Cascade!K151)</f>
        <v>1961226.8653269866</v>
      </c>
    </row>
    <row r="22" spans="1:10" x14ac:dyDescent="0.2">
      <c r="B22" t="str">
        <f>Cascade!C22</f>
        <v>Virally suppressed</v>
      </c>
      <c r="C22">
        <f>SUM(Cascade!D32,Cascade!D62,Cascade!D92,Cascade!D122,Cascade!D152)</f>
        <v>1117068.9999999995</v>
      </c>
      <c r="D22">
        <f>SUM(Cascade!E32,Cascade!E62,Cascade!E92,Cascade!E122,Cascade!E152)</f>
        <v>1221029.3147503627</v>
      </c>
      <c r="E22">
        <f>SUM(Cascade!F32,Cascade!F62,Cascade!F92,Cascade!F122,Cascade!F152)</f>
        <v>1246343.5172470231</v>
      </c>
      <c r="F22">
        <f>SUM(Cascade!G32,Cascade!G62,Cascade!G92,Cascade!G122,Cascade!G152)</f>
        <v>1421309.4765578068</v>
      </c>
      <c r="G22">
        <f>SUM(Cascade!H32,Cascade!H62,Cascade!H92,Cascade!H122,Cascade!H152)</f>
        <v>1757792.8871049783</v>
      </c>
      <c r="H22">
        <f>SUM(Cascade!I32,Cascade!I62,Cascade!I92,Cascade!I122,Cascade!I152)</f>
        <v>1921205.1140280964</v>
      </c>
      <c r="I22">
        <f>SUM(Cascade!J32,Cascade!J62,Cascade!J92,Cascade!J122,Cascade!J152)</f>
        <v>1847113.7801520573</v>
      </c>
      <c r="J22">
        <f>SUM(Cascade!K32,Cascade!K62,Cascade!K92,Cascade!K122,Cascade!K152)</f>
        <v>1790470.4858594988</v>
      </c>
    </row>
    <row r="23" spans="1:10" x14ac:dyDescent="0.2">
      <c r="A23" t="str">
        <f>Cascade!B23</f>
        <v>unoptimized</v>
      </c>
      <c r="B23" t="str">
        <f>Cascade!C18</f>
        <v>All PLHIV</v>
      </c>
      <c r="C23">
        <f>SUM(Cascade!D38,Cascade!D68,Cascade!D98,Cascade!D128,Cascade!D158)</f>
        <v>4567322.999999973</v>
      </c>
      <c r="D23">
        <f>SUM(Cascade!E38,Cascade!E68,Cascade!E98,Cascade!E128,Cascade!E158)</f>
        <v>4611645.2242802363</v>
      </c>
      <c r="E23">
        <f>SUM(Cascade!F38,Cascade!F68,Cascade!F98,Cascade!F128,Cascade!F158)</f>
        <v>4651433.8475057846</v>
      </c>
      <c r="F23">
        <f>SUM(Cascade!G38,Cascade!G68,Cascade!G98,Cascade!G128,Cascade!G158)</f>
        <v>4685389.881074978</v>
      </c>
      <c r="G23">
        <f>SUM(Cascade!H38,Cascade!H68,Cascade!H98,Cascade!H128,Cascade!H158)</f>
        <v>4721602.8904385054</v>
      </c>
      <c r="H23">
        <f>SUM(Cascade!I38,Cascade!I68,Cascade!I98,Cascade!I128,Cascade!I158)</f>
        <v>4760619.8096260251</v>
      </c>
      <c r="I23">
        <f>SUM(Cascade!J38,Cascade!J68,Cascade!J98,Cascade!J128,Cascade!J158)</f>
        <v>4799880.4250469925</v>
      </c>
      <c r="J23">
        <f>SUM(Cascade!K38,Cascade!K68,Cascade!K98,Cascade!K128,Cascade!K158)</f>
        <v>4843962.8902880503</v>
      </c>
    </row>
    <row r="24" spans="1:10" x14ac:dyDescent="0.2">
      <c r="A24" t="s">
        <v>81</v>
      </c>
      <c r="B24" t="str">
        <f>Cascade!C19</f>
        <v>Aware of their status</v>
      </c>
      <c r="C24">
        <f>SUM(Cascade!D39,Cascade!D69,Cascade!D99,Cascade!D129,Cascade!D159)</f>
        <v>4060350.1469999943</v>
      </c>
      <c r="D24">
        <f>SUM(Cascade!E39,Cascade!E69,Cascade!E99,Cascade!E129,Cascade!E159)</f>
        <v>4133087.5050328672</v>
      </c>
      <c r="E24">
        <f>SUM(Cascade!F39,Cascade!F69,Cascade!F99,Cascade!F129,Cascade!F159)</f>
        <v>4223992.2155064028</v>
      </c>
      <c r="F24">
        <f>SUM(Cascade!G39,Cascade!G69,Cascade!G99,Cascade!G129,Cascade!G159)</f>
        <v>4331125.8607065165</v>
      </c>
      <c r="G24">
        <f>SUM(Cascade!H39,Cascade!H69,Cascade!H99,Cascade!H129,Cascade!H159)</f>
        <v>4453916.2486180533</v>
      </c>
      <c r="H24">
        <f>SUM(Cascade!I39,Cascade!I69,Cascade!I99,Cascade!I129,Cascade!I159)</f>
        <v>4599824.1408264199</v>
      </c>
      <c r="I24">
        <f>SUM(Cascade!J39,Cascade!J69,Cascade!J99,Cascade!J129,Cascade!J159)</f>
        <v>4697665.9910640586</v>
      </c>
      <c r="J24">
        <f>SUM(Cascade!K39,Cascade!K69,Cascade!K99,Cascade!K129,Cascade!K159)</f>
        <v>4740796.1541765677</v>
      </c>
    </row>
    <row r="25" spans="1:10" x14ac:dyDescent="0.2">
      <c r="B25" t="str">
        <f>Cascade!C20</f>
        <v>Currently in care</v>
      </c>
      <c r="C25">
        <f>SUM(Cascade!D40,Cascade!D70,Cascade!D100,Cascade!D130,Cascade!D160)</f>
        <v>3245781.7867499823</v>
      </c>
      <c r="D25">
        <f>SUM(Cascade!E40,Cascade!E70,Cascade!E100,Cascade!E130,Cascade!E160)</f>
        <v>3338630.5113051445</v>
      </c>
      <c r="E25">
        <f>SUM(Cascade!F40,Cascade!F70,Cascade!F100,Cascade!F130,Cascade!F160)</f>
        <v>3323911.1097949203</v>
      </c>
      <c r="F25">
        <f>SUM(Cascade!G40,Cascade!G70,Cascade!G100,Cascade!G130,Cascade!G160)</f>
        <v>3291812.2445416604</v>
      </c>
      <c r="G25">
        <f>SUM(Cascade!H40,Cascade!H70,Cascade!H100,Cascade!H130,Cascade!H160)</f>
        <v>3261663.118005618</v>
      </c>
      <c r="H25">
        <f>SUM(Cascade!I40,Cascade!I70,Cascade!I100,Cascade!I130,Cascade!I160)</f>
        <v>3273557.5556209004</v>
      </c>
      <c r="I25">
        <f>SUM(Cascade!J40,Cascade!J70,Cascade!J100,Cascade!J130,Cascade!J160)</f>
        <v>3276938.4782944955</v>
      </c>
      <c r="J25">
        <f>SUM(Cascade!K40,Cascade!K70,Cascade!K100,Cascade!K130,Cascade!K160)</f>
        <v>3205379.2588205403</v>
      </c>
    </row>
    <row r="26" spans="1:10" x14ac:dyDescent="0.2">
      <c r="B26" t="str">
        <f>Cascade!C21</f>
        <v>Currently treated</v>
      </c>
      <c r="C26">
        <f>SUM(Cascade!D41,Cascade!D71,Cascade!D101,Cascade!D131,Cascade!D161)</f>
        <v>2974258.9999999944</v>
      </c>
      <c r="D26">
        <f>SUM(Cascade!E41,Cascade!E71,Cascade!E101,Cascade!E131,Cascade!E161)</f>
        <v>3084200.3118873537</v>
      </c>
      <c r="E26">
        <f>SUM(Cascade!F41,Cascade!F71,Cascade!F101,Cascade!F131,Cascade!F161)</f>
        <v>3207782.9612117307</v>
      </c>
      <c r="F26">
        <f>SUM(Cascade!G41,Cascade!G71,Cascade!G101,Cascade!G131,Cascade!G161)</f>
        <v>3261439.8137793439</v>
      </c>
      <c r="G26">
        <f>SUM(Cascade!H41,Cascade!H71,Cascade!H101,Cascade!H131,Cascade!H161)</f>
        <v>3241033.4736329601</v>
      </c>
      <c r="H26">
        <f>SUM(Cascade!I41,Cascade!I71,Cascade!I101,Cascade!I131,Cascade!I161)</f>
        <v>3255788.196561032</v>
      </c>
      <c r="I26">
        <f>SUM(Cascade!J41,Cascade!J71,Cascade!J101,Cascade!J131,Cascade!J161)</f>
        <v>3267403.4543317254</v>
      </c>
      <c r="J26">
        <f>SUM(Cascade!K41,Cascade!K71,Cascade!K101,Cascade!K131,Cascade!K161)</f>
        <v>3196978.5308785597</v>
      </c>
    </row>
    <row r="27" spans="1:10" x14ac:dyDescent="0.2">
      <c r="B27" t="str">
        <f>Cascade!C22</f>
        <v>Virally suppressed</v>
      </c>
      <c r="C27">
        <f>SUM(Cascade!D42,Cascade!D72,Cascade!D102,Cascade!D132,Cascade!D162)</f>
        <v>2319922.9999999981</v>
      </c>
      <c r="D27">
        <f>SUM(Cascade!E42,Cascade!E72,Cascade!E102,Cascade!E132,Cascade!E162)</f>
        <v>2667468.629782469</v>
      </c>
      <c r="E27">
        <f>SUM(Cascade!F42,Cascade!F72,Cascade!F102,Cascade!F132,Cascade!F162)</f>
        <v>2787554.8382679233</v>
      </c>
      <c r="F27">
        <f>SUM(Cascade!G42,Cascade!G72,Cascade!G102,Cascade!G132,Cascade!G162)</f>
        <v>2882644.2025168524</v>
      </c>
      <c r="G27">
        <f>SUM(Cascade!H42,Cascade!H72,Cascade!H102,Cascade!H132,Cascade!H162)</f>
        <v>2875999.2420662376</v>
      </c>
      <c r="H27">
        <f>SUM(Cascade!I42,Cascade!I72,Cascade!I102,Cascade!I132,Cascade!I162)</f>
        <v>2876338.1741783395</v>
      </c>
      <c r="I27">
        <f>SUM(Cascade!J42,Cascade!J72,Cascade!J102,Cascade!J132,Cascade!J162)</f>
        <v>2903304.7624635808</v>
      </c>
      <c r="J27">
        <f>SUM(Cascade!K42,Cascade!K72,Cascade!K102,Cascade!K132,Cascade!K162)</f>
        <v>2861761.2391606704</v>
      </c>
    </row>
    <row r="28" spans="1:10" x14ac:dyDescent="0.2">
      <c r="A28" t="str">
        <f>Cascade!B28</f>
        <v>optimized</v>
      </c>
      <c r="B28" t="str">
        <f>Cascade!C23</f>
        <v>All PLHIV</v>
      </c>
      <c r="C28">
        <f>SUM(Cascade!D43,Cascade!D73,Cascade!D103,Cascade!D133,Cascade!D163)</f>
        <v>4567322.999999973</v>
      </c>
      <c r="D28">
        <f>SUM(Cascade!E43,Cascade!E73,Cascade!E103,Cascade!E133,Cascade!E163)</f>
        <v>4621228.2818568833</v>
      </c>
      <c r="E28">
        <f>SUM(Cascade!F43,Cascade!F73,Cascade!F103,Cascade!F133,Cascade!F163)</f>
        <v>4682529.314574549</v>
      </c>
      <c r="F28">
        <f>SUM(Cascade!G43,Cascade!G73,Cascade!G103,Cascade!G133,Cascade!G163)</f>
        <v>4730638.0190099031</v>
      </c>
      <c r="G28">
        <f>SUM(Cascade!H43,Cascade!H73,Cascade!H103,Cascade!H133,Cascade!H163)</f>
        <v>4750285.5608271221</v>
      </c>
      <c r="H28">
        <f>SUM(Cascade!I43,Cascade!I73,Cascade!I103,Cascade!I133,Cascade!I163)</f>
        <v>4746582.0110756699</v>
      </c>
      <c r="I28">
        <f>SUM(Cascade!J43,Cascade!J73,Cascade!J103,Cascade!J133,Cascade!J163)</f>
        <v>4751343.3933615033</v>
      </c>
      <c r="J28">
        <f>SUM(Cascade!K43,Cascade!K73,Cascade!K103,Cascade!K133,Cascade!K163)</f>
        <v>4762981.2755298801</v>
      </c>
    </row>
    <row r="29" spans="1:10" x14ac:dyDescent="0.2">
      <c r="A29" t="s">
        <v>81</v>
      </c>
      <c r="B29" t="str">
        <f>Cascade!C24</f>
        <v>Aware of their status</v>
      </c>
      <c r="C29">
        <f>SUM(Cascade!D44,Cascade!D74,Cascade!D104,Cascade!D134,Cascade!D164)</f>
        <v>4060350.1469999943</v>
      </c>
      <c r="D29">
        <f>SUM(Cascade!E44,Cascade!E74,Cascade!E104,Cascade!E134,Cascade!E164)</f>
        <v>4065837.9744846188</v>
      </c>
      <c r="E29">
        <f>SUM(Cascade!F44,Cascade!F74,Cascade!F104,Cascade!F134,Cascade!F164)</f>
        <v>4193639.7971349051</v>
      </c>
      <c r="F29">
        <f>SUM(Cascade!G44,Cascade!G74,Cascade!G104,Cascade!G134,Cascade!G164)</f>
        <v>4446152.4761406193</v>
      </c>
      <c r="G29">
        <f>SUM(Cascade!H44,Cascade!H74,Cascade!H104,Cascade!H134,Cascade!H164)</f>
        <v>4711503.5160247488</v>
      </c>
      <c r="H29">
        <f>SUM(Cascade!I44,Cascade!I74,Cascade!I104,Cascade!I134,Cascade!I164)</f>
        <v>4715597.1996134259</v>
      </c>
      <c r="I29">
        <f>SUM(Cascade!J44,Cascade!J74,Cascade!J104,Cascade!J134,Cascade!J164)</f>
        <v>4717047.3670194736</v>
      </c>
      <c r="J29">
        <f>SUM(Cascade!K44,Cascade!K74,Cascade!K104,Cascade!K134,Cascade!K164)</f>
        <v>4726177.9023628682</v>
      </c>
    </row>
    <row r="30" spans="1:10" x14ac:dyDescent="0.2">
      <c r="B30" t="str">
        <f>Cascade!C25</f>
        <v>Currently in care</v>
      </c>
      <c r="C30">
        <f>SUM(Cascade!D45,Cascade!D75,Cascade!D105,Cascade!D135,Cascade!D165)</f>
        <v>3245781.7867499823</v>
      </c>
      <c r="D30">
        <f>SUM(Cascade!E45,Cascade!E75,Cascade!E105,Cascade!E135,Cascade!E165)</f>
        <v>3305696.455551201</v>
      </c>
      <c r="E30">
        <f>SUM(Cascade!F45,Cascade!F75,Cascade!F105,Cascade!F135,Cascade!F165)</f>
        <v>3377525.6508005201</v>
      </c>
      <c r="F30">
        <f>SUM(Cascade!G45,Cascade!G75,Cascade!G105,Cascade!G135,Cascade!G165)</f>
        <v>3558172.9230676126</v>
      </c>
      <c r="G30">
        <f>SUM(Cascade!H45,Cascade!H75,Cascade!H105,Cascade!H135,Cascade!H165)</f>
        <v>3898334.0843140204</v>
      </c>
      <c r="H30">
        <f>SUM(Cascade!I45,Cascade!I75,Cascade!I105,Cascade!I135,Cascade!I165)</f>
        <v>3803962.1720364867</v>
      </c>
      <c r="I30">
        <f>SUM(Cascade!J45,Cascade!J75,Cascade!J105,Cascade!J135,Cascade!J165)</f>
        <v>3698986.6250337595</v>
      </c>
      <c r="J30">
        <f>SUM(Cascade!K45,Cascade!K75,Cascade!K105,Cascade!K135,Cascade!K165)</f>
        <v>3630310.0750271748</v>
      </c>
    </row>
    <row r="31" spans="1:10" x14ac:dyDescent="0.2">
      <c r="B31" t="str">
        <f>Cascade!C26</f>
        <v>Currently treated</v>
      </c>
      <c r="C31">
        <f>SUM(Cascade!D46,Cascade!D76,Cascade!D106,Cascade!D136,Cascade!D166)</f>
        <v>2974258.9999999944</v>
      </c>
      <c r="D31">
        <f>SUM(Cascade!E46,Cascade!E76,Cascade!E106,Cascade!E136,Cascade!E166)</f>
        <v>2835856.1937832478</v>
      </c>
      <c r="E31">
        <f>SUM(Cascade!F46,Cascade!F76,Cascade!F106,Cascade!F136,Cascade!F166)</f>
        <v>2971790.6560468939</v>
      </c>
      <c r="F31">
        <f>SUM(Cascade!G46,Cascade!G76,Cascade!G106,Cascade!G136,Cascade!G166)</f>
        <v>3318236.0866861586</v>
      </c>
      <c r="G31">
        <f>SUM(Cascade!H46,Cascade!H76,Cascade!H106,Cascade!H136,Cascade!H166)</f>
        <v>3851528.4182283436</v>
      </c>
      <c r="H31">
        <f>SUM(Cascade!I46,Cascade!I76,Cascade!I106,Cascade!I136,Cascade!I166)</f>
        <v>3798307.7256627553</v>
      </c>
      <c r="I31">
        <f>SUM(Cascade!J46,Cascade!J76,Cascade!J106,Cascade!J136,Cascade!J166)</f>
        <v>3694085.1984101124</v>
      </c>
      <c r="J31">
        <f>SUM(Cascade!K46,Cascade!K76,Cascade!K106,Cascade!K136,Cascade!K166)</f>
        <v>3625370.465225324</v>
      </c>
    </row>
    <row r="32" spans="1:10" x14ac:dyDescent="0.2">
      <c r="B32" t="str">
        <f>Cascade!C27</f>
        <v>Virally suppressed</v>
      </c>
      <c r="C32">
        <f>SUM(Cascade!D47,Cascade!D77,Cascade!D107,Cascade!D137,Cascade!D167)</f>
        <v>2319922.9999999981</v>
      </c>
      <c r="D32">
        <f>SUM(Cascade!E47,Cascade!E77,Cascade!E107,Cascade!E137,Cascade!E167)</f>
        <v>2632558.0154324509</v>
      </c>
      <c r="E32">
        <f>SUM(Cascade!F47,Cascade!F77,Cascade!F107,Cascade!F137,Cascade!F167)</f>
        <v>2686929.7381335315</v>
      </c>
      <c r="F32">
        <f>SUM(Cascade!G47,Cascade!G77,Cascade!G107,Cascade!G137,Cascade!G167)</f>
        <v>2913801.8334870366</v>
      </c>
      <c r="G32">
        <f>SUM(Cascade!H47,Cascade!H77,Cascade!H107,Cascade!H137,Cascade!H167)</f>
        <v>3317655.1749576456</v>
      </c>
      <c r="H32">
        <f>SUM(Cascade!I47,Cascade!I77,Cascade!I107,Cascade!I137,Cascade!I167)</f>
        <v>3542889.1851902986</v>
      </c>
      <c r="I32">
        <f>SUM(Cascade!J47,Cascade!J77,Cascade!J107,Cascade!J137,Cascade!J167)</f>
        <v>3455385.3754084436</v>
      </c>
      <c r="J32">
        <f>SUM(Cascade!K47,Cascade!K77,Cascade!K107,Cascade!K137,Cascade!K167)</f>
        <v>3378714.4889386361</v>
      </c>
    </row>
    <row r="35" spans="1:8" x14ac:dyDescent="0.2">
      <c r="B35">
        <v>2022</v>
      </c>
      <c r="E35">
        <v>2022</v>
      </c>
    </row>
    <row r="36" spans="1:8" x14ac:dyDescent="0.2">
      <c r="B36" t="s">
        <v>70</v>
      </c>
      <c r="C36" t="s">
        <v>71</v>
      </c>
      <c r="E36" t="s">
        <v>70</v>
      </c>
      <c r="F36" t="s">
        <v>71</v>
      </c>
      <c r="H36">
        <v>2016</v>
      </c>
    </row>
    <row r="37" spans="1:8" x14ac:dyDescent="0.2">
      <c r="A37" t="str">
        <f>B3</f>
        <v>All PLHIV</v>
      </c>
      <c r="B37">
        <f>I3</f>
        <v>7686838.6512559708</v>
      </c>
      <c r="C37">
        <f>I8</f>
        <v>7593144.3200460821</v>
      </c>
      <c r="D37" t="str">
        <f>A37</f>
        <v>All PLHIV</v>
      </c>
      <c r="E37" s="9">
        <f t="shared" ref="E37:F41" si="0">B37/B$37</f>
        <v>1</v>
      </c>
      <c r="F37" s="9">
        <f t="shared" si="0"/>
        <v>1</v>
      </c>
      <c r="H37" s="9">
        <f>C3/$C$3</f>
        <v>1</v>
      </c>
    </row>
    <row r="38" spans="1:8" x14ac:dyDescent="0.2">
      <c r="A38" t="str">
        <f>B4</f>
        <v>Aware of their status</v>
      </c>
      <c r="B38">
        <f>I4</f>
        <v>7494198.788717147</v>
      </c>
      <c r="C38">
        <f>I9</f>
        <v>7532999.39213253</v>
      </c>
      <c r="D38" t="str">
        <f t="shared" ref="D38:D41" si="1">A38</f>
        <v>Aware of their status</v>
      </c>
      <c r="E38" s="9">
        <f t="shared" si="0"/>
        <v>0.97493900011712253</v>
      </c>
      <c r="F38" s="9">
        <f t="shared" si="0"/>
        <v>0.99207904849710704</v>
      </c>
      <c r="G38" s="10">
        <f>F38-E38</f>
        <v>1.7140048379984507E-2</v>
      </c>
      <c r="H38" s="9">
        <f>C4/$C$3</f>
        <v>0.8491442050200334</v>
      </c>
    </row>
    <row r="39" spans="1:8" x14ac:dyDescent="0.2">
      <c r="A39" t="str">
        <f>B5</f>
        <v>Currently in care</v>
      </c>
      <c r="B39">
        <f>I5</f>
        <v>5011140.2737549953</v>
      </c>
      <c r="C39">
        <f>I10</f>
        <v>5712980.0389260668</v>
      </c>
      <c r="D39" t="str">
        <f t="shared" si="1"/>
        <v>Currently in care</v>
      </c>
      <c r="E39" s="9">
        <f t="shared" si="0"/>
        <v>0.65191172874901093</v>
      </c>
      <c r="F39" s="9">
        <f t="shared" si="0"/>
        <v>0.75238660008656277</v>
      </c>
      <c r="G39" s="10">
        <f>F39-E39</f>
        <v>0.10047487133755184</v>
      </c>
      <c r="H39" s="9">
        <f>C5/$C$3</f>
        <v>0.67128590667165355</v>
      </c>
    </row>
    <row r="40" spans="1:8" x14ac:dyDescent="0.2">
      <c r="A40" t="str">
        <f>B6</f>
        <v>Currently treated</v>
      </c>
      <c r="B40">
        <f>I6</f>
        <v>4994295.998953498</v>
      </c>
      <c r="C40">
        <f>I11</f>
        <v>5704390.8236755989</v>
      </c>
      <c r="D40" t="str">
        <f t="shared" si="1"/>
        <v>Currently treated</v>
      </c>
      <c r="E40" s="9">
        <f t="shared" si="0"/>
        <v>0.6497204150548247</v>
      </c>
      <c r="F40" s="9">
        <f t="shared" si="0"/>
        <v>0.75125541978912092</v>
      </c>
      <c r="G40" s="10">
        <f>F40-E40</f>
        <v>0.10153500473429622</v>
      </c>
      <c r="H40" s="9">
        <f>C6/$C$3</f>
        <v>0.61199980722219838</v>
      </c>
    </row>
    <row r="41" spans="1:8" x14ac:dyDescent="0.2">
      <c r="A41" t="str">
        <f>B7</f>
        <v>Virally suppressed</v>
      </c>
      <c r="B41">
        <f>I7</f>
        <v>4408739.4748327099</v>
      </c>
      <c r="C41">
        <f>I12</f>
        <v>5302499.1555605009</v>
      </c>
      <c r="D41" t="str">
        <f t="shared" si="1"/>
        <v>Virally suppressed</v>
      </c>
      <c r="E41" s="9">
        <f t="shared" si="0"/>
        <v>0.57354390730087135</v>
      </c>
      <c r="F41" s="9">
        <f t="shared" si="0"/>
        <v>0.69832719253890341</v>
      </c>
      <c r="G41" s="10">
        <f>F41-E41</f>
        <v>0.12478328523803206</v>
      </c>
      <c r="H41" s="9">
        <f>C7/$C$3</f>
        <v>0.47736006630001204</v>
      </c>
    </row>
    <row r="43" spans="1:8" x14ac:dyDescent="0.2">
      <c r="B43" t="s">
        <v>17</v>
      </c>
      <c r="C43" t="s">
        <v>18</v>
      </c>
      <c r="D43" t="s">
        <v>19</v>
      </c>
      <c r="E43" t="s">
        <v>20</v>
      </c>
      <c r="F43" t="s">
        <v>21</v>
      </c>
    </row>
    <row r="44" spans="1:8" x14ac:dyDescent="0.2">
      <c r="A44" t="s">
        <v>80</v>
      </c>
      <c r="B44">
        <f>I13</f>
        <v>2886958.2262089802</v>
      </c>
      <c r="C44">
        <f>I14</f>
        <v>2796532.7976530874</v>
      </c>
      <c r="D44">
        <f>I15</f>
        <v>1734201.7954604998</v>
      </c>
      <c r="E44">
        <f>I16</f>
        <v>1726892.5446217726</v>
      </c>
      <c r="F44">
        <f>I17</f>
        <v>1505434.7123691291</v>
      </c>
    </row>
    <row r="45" spans="1:8" x14ac:dyDescent="0.2">
      <c r="A45" t="s">
        <v>81</v>
      </c>
      <c r="B45">
        <f>I23</f>
        <v>4799880.4250469925</v>
      </c>
      <c r="C45">
        <f>I24</f>
        <v>4697665.9910640586</v>
      </c>
      <c r="D45">
        <f>I25</f>
        <v>3276938.4782944955</v>
      </c>
      <c r="E45">
        <f>I26</f>
        <v>3267403.4543317254</v>
      </c>
      <c r="F45">
        <f>I27</f>
        <v>2903304.7624635808</v>
      </c>
    </row>
    <row r="46" spans="1:8" x14ac:dyDescent="0.2">
      <c r="A46" t="s">
        <v>83</v>
      </c>
      <c r="B46">
        <v>1</v>
      </c>
    </row>
    <row r="48" spans="1:8" x14ac:dyDescent="0.2">
      <c r="C48" t="s">
        <v>80</v>
      </c>
      <c r="D48" t="s">
        <v>81</v>
      </c>
      <c r="E48" t="s">
        <v>82</v>
      </c>
    </row>
    <row r="49" spans="1:15" x14ac:dyDescent="0.2">
      <c r="A49" t="s">
        <v>70</v>
      </c>
      <c r="B49" t="s">
        <v>17</v>
      </c>
      <c r="C49" s="9">
        <f>I13/$I$13</f>
        <v>1</v>
      </c>
      <c r="D49" s="9">
        <f>I23/$I$23</f>
        <v>1</v>
      </c>
      <c r="E49" s="9">
        <f>I3/$I$3</f>
        <v>1</v>
      </c>
    </row>
    <row r="50" spans="1:15" x14ac:dyDescent="0.2">
      <c r="A50" t="s">
        <v>70</v>
      </c>
      <c r="B50" t="s">
        <v>18</v>
      </c>
      <c r="C50" s="9">
        <f>I14/$I$13</f>
        <v>0.96867795739648255</v>
      </c>
      <c r="D50" s="9">
        <f>I24/$I$23</f>
        <v>0.9787047957591708</v>
      </c>
      <c r="E50" s="9">
        <f>I4/$I$3</f>
        <v>0.97493900011712253</v>
      </c>
    </row>
    <row r="51" spans="1:15" x14ac:dyDescent="0.2">
      <c r="A51" t="s">
        <v>70</v>
      </c>
      <c r="B51" t="s">
        <v>19</v>
      </c>
      <c r="C51" s="9">
        <f>I15/$I$13</f>
        <v>0.60070207449373914</v>
      </c>
      <c r="D51" s="9">
        <f>I25/$I$23</f>
        <v>0.68271252366925639</v>
      </c>
      <c r="E51" s="9">
        <f>I5/$I$3</f>
        <v>0.65191172874901093</v>
      </c>
    </row>
    <row r="52" spans="1:15" x14ac:dyDescent="0.2">
      <c r="A52" t="s">
        <v>70</v>
      </c>
      <c r="B52" t="s">
        <v>20</v>
      </c>
      <c r="C52" s="9">
        <f>I16/$I$13</f>
        <v>0.59817025717391414</v>
      </c>
      <c r="D52" s="9">
        <f>I26/$I$23</f>
        <v>0.68072601085676765</v>
      </c>
      <c r="E52" s="9">
        <f>I6/$I$3</f>
        <v>0.6497204150548247</v>
      </c>
    </row>
    <row r="53" spans="1:15" x14ac:dyDescent="0.2">
      <c r="A53" t="s">
        <v>70</v>
      </c>
      <c r="B53" t="s">
        <v>21</v>
      </c>
      <c r="C53" s="9">
        <f>I17/$I$13</f>
        <v>0.52146051117130165</v>
      </c>
      <c r="D53" s="9">
        <f>I27/$I$23</f>
        <v>0.60487022704011562</v>
      </c>
      <c r="E53" s="9">
        <f>I7/$I$3</f>
        <v>0.57354390730087135</v>
      </c>
    </row>
    <row r="54" spans="1:15" x14ac:dyDescent="0.2">
      <c r="A54" t="s">
        <v>87</v>
      </c>
      <c r="B54" t="s">
        <v>17</v>
      </c>
      <c r="C54" s="9">
        <f>I18/$I$18</f>
        <v>1</v>
      </c>
      <c r="D54" s="9">
        <f>I28/$I$28</f>
        <v>1</v>
      </c>
      <c r="E54" s="9">
        <f>I8/$I$8</f>
        <v>1</v>
      </c>
    </row>
    <row r="55" spans="1:15" x14ac:dyDescent="0.2">
      <c r="A55" t="s">
        <v>86</v>
      </c>
      <c r="B55" t="s">
        <v>18</v>
      </c>
      <c r="C55" s="9">
        <f>I19/$I$18</f>
        <v>0.99090404210625693</v>
      </c>
      <c r="D55" s="9">
        <f>I29/$I$28</f>
        <v>0.99278182536965287</v>
      </c>
      <c r="E55" s="9">
        <f>I9/$I$8</f>
        <v>0.99207904849710704</v>
      </c>
    </row>
    <row r="56" spans="1:15" x14ac:dyDescent="0.2">
      <c r="A56" t="s">
        <v>85</v>
      </c>
      <c r="B56" t="s">
        <v>19</v>
      </c>
      <c r="C56" s="9">
        <f>I20/$I$18</f>
        <v>0.70870320119219521</v>
      </c>
      <c r="D56" s="9">
        <f>I30/$I$28</f>
        <v>0.77851384730514772</v>
      </c>
      <c r="E56" s="9">
        <f>I10/$I$8</f>
        <v>0.75238660008656277</v>
      </c>
      <c r="K56" s="6"/>
      <c r="L56" s="6"/>
      <c r="M56" s="6"/>
      <c r="N56" s="6"/>
      <c r="O56" s="6"/>
    </row>
    <row r="57" spans="1:15" x14ac:dyDescent="0.2">
      <c r="A57" t="s">
        <v>85</v>
      </c>
      <c r="B57" t="s">
        <v>20</v>
      </c>
      <c r="C57" s="9">
        <f>I21/$I$18</f>
        <v>0.70740550697575855</v>
      </c>
      <c r="D57" s="9">
        <f>I31/$I$28</f>
        <v>0.77748225976918983</v>
      </c>
      <c r="E57" s="9">
        <f>I11/$I$8</f>
        <v>0.75125541978912092</v>
      </c>
    </row>
    <row r="58" spans="1:15" x14ac:dyDescent="0.2">
      <c r="A58" t="s">
        <v>85</v>
      </c>
      <c r="B58" t="s">
        <v>21</v>
      </c>
      <c r="C58" s="9">
        <f>I22/$I$18</f>
        <v>0.649980004865089</v>
      </c>
      <c r="D58" s="9">
        <f>I32/$I$28</f>
        <v>0.72724387385602351</v>
      </c>
      <c r="E58" s="9">
        <f>I12/$I$8</f>
        <v>0.69832719253890341</v>
      </c>
      <c r="J58" s="9"/>
      <c r="K58" s="9"/>
    </row>
    <row r="59" spans="1:15" x14ac:dyDescent="0.2">
      <c r="J59" s="9"/>
      <c r="K59" s="9"/>
    </row>
    <row r="60" spans="1:15" x14ac:dyDescent="0.2">
      <c r="J60" s="9"/>
      <c r="K60" s="9"/>
    </row>
    <row r="61" spans="1:15" x14ac:dyDescent="0.2">
      <c r="J61" s="9"/>
      <c r="K61" s="9"/>
    </row>
    <row r="62" spans="1:15" x14ac:dyDescent="0.2">
      <c r="J62" s="9"/>
      <c r="K62" s="9"/>
    </row>
    <row r="63" spans="1:15" x14ac:dyDescent="0.2">
      <c r="J63" s="9"/>
      <c r="K63" s="9"/>
    </row>
    <row r="64" spans="1:15" x14ac:dyDescent="0.2">
      <c r="J64" s="9"/>
      <c r="K64" s="9"/>
    </row>
    <row r="65" spans="10:11" x14ac:dyDescent="0.2">
      <c r="J65" s="9"/>
      <c r="K65" s="9"/>
    </row>
    <row r="66" spans="10:11" x14ac:dyDescent="0.2">
      <c r="J66" s="9"/>
      <c r="K66" s="9"/>
    </row>
    <row r="67" spans="10:11" x14ac:dyDescent="0.2">
      <c r="J67" s="9"/>
      <c r="K67" s="9"/>
    </row>
    <row r="68" spans="10:11" x14ac:dyDescent="0.2">
      <c r="J68" s="9"/>
      <c r="K68" s="9"/>
    </row>
    <row r="69" spans="10:11" x14ac:dyDescent="0.2">
      <c r="J69" s="9"/>
      <c r="K69" s="9"/>
    </row>
    <row r="70" spans="10:11" x14ac:dyDescent="0.2">
      <c r="J70" s="9"/>
      <c r="K70" s="9"/>
    </row>
    <row r="71" spans="10:11" x14ac:dyDescent="0.2">
      <c r="J71" s="9"/>
      <c r="K71" s="9"/>
    </row>
    <row r="72" spans="10:11" x14ac:dyDescent="0.2">
      <c r="J72" s="9"/>
      <c r="K7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478E-E2F5-6F44-93DF-10EF52E653AB}">
  <dimension ref="B1:R77"/>
  <sheetViews>
    <sheetView topLeftCell="A24" zoomScale="93" workbookViewId="0">
      <selection activeCell="E57" sqref="E57"/>
    </sheetView>
  </sheetViews>
  <sheetFormatPr baseColWidth="10" defaultRowHeight="15" x14ac:dyDescent="0.2"/>
  <cols>
    <col min="1" max="1" width="3.6640625" customWidth="1"/>
    <col min="2" max="2" width="28" bestFit="1" customWidth="1"/>
    <col min="4" max="4" width="16" bestFit="1" customWidth="1"/>
    <col min="5" max="10" width="14.5" bestFit="1" customWidth="1"/>
    <col min="11" max="11" width="14.5" customWidth="1"/>
    <col min="12" max="12" width="14.5" bestFit="1" customWidth="1"/>
    <col min="13" max="17" width="14.33203125" customWidth="1"/>
  </cols>
  <sheetData>
    <row r="1" spans="2:17" x14ac:dyDescent="0.2">
      <c r="D1" t="s">
        <v>70</v>
      </c>
      <c r="E1" t="s">
        <v>70</v>
      </c>
      <c r="F1" t="s">
        <v>70</v>
      </c>
      <c r="G1" t="s">
        <v>70</v>
      </c>
      <c r="H1" t="s">
        <v>70</v>
      </c>
      <c r="I1" t="s">
        <v>70</v>
      </c>
      <c r="J1" t="s">
        <v>70</v>
      </c>
      <c r="K1" t="s">
        <v>71</v>
      </c>
      <c r="L1" t="s">
        <v>71</v>
      </c>
      <c r="M1" t="s">
        <v>71</v>
      </c>
      <c r="N1" t="s">
        <v>71</v>
      </c>
      <c r="O1" t="s">
        <v>71</v>
      </c>
      <c r="P1" t="s">
        <v>71</v>
      </c>
      <c r="Q1" t="s">
        <v>71</v>
      </c>
    </row>
    <row r="2" spans="2:17" x14ac:dyDescent="0.2"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</row>
    <row r="3" spans="2:17" x14ac:dyDescent="0.2">
      <c r="B3" t="s">
        <v>35</v>
      </c>
      <c r="C3" s="5" t="s">
        <v>63</v>
      </c>
      <c r="D3" s="3"/>
      <c r="E3" s="3">
        <v>53354825.280000001</v>
      </c>
      <c r="F3" s="3">
        <v>56376204.23450046</v>
      </c>
      <c r="G3" s="3">
        <v>59568677.944513507</v>
      </c>
      <c r="H3" s="3">
        <v>62941935.169974498</v>
      </c>
      <c r="I3" s="3">
        <v>66506213.326262996</v>
      </c>
      <c r="J3" s="3">
        <v>70272329.55348286</v>
      </c>
      <c r="K3" s="3"/>
      <c r="L3" s="3">
        <f>INDEX(Programs!$D$1:$I$252,MATCH($B3,Programs!$A:$A,)+6,MATCH(L$2,Programs!$D$2:$I$2,))</f>
        <v>0</v>
      </c>
      <c r="M3" s="3">
        <f>INDEX(Programs!$D$1:$I$252,MATCH($B3,Programs!$A:$A,)+6,MATCH(M$2,Programs!$D$2:$I$2,))</f>
        <v>345451.32287017448</v>
      </c>
      <c r="N3" s="3">
        <f>INDEX(Programs!$D$1:$I$252,MATCH($B3,Programs!$A:$A,)+6,MATCH(N$2,Programs!$D$2:$I$2,))</f>
        <v>690902.64574034896</v>
      </c>
      <c r="O3" s="3">
        <f>INDEX(Programs!$D$1:$I$252,MATCH($B3,Programs!$A:$A,)+6,MATCH(O$2,Programs!$D$2:$I$2,))</f>
        <v>1036353.968610523</v>
      </c>
      <c r="P3" s="3">
        <f>INDEX(Programs!$D$1:$I$252,MATCH($B3,Programs!$A:$A,)+6,MATCH(P$2,Programs!$D$2:$I$2,))</f>
        <v>1381805.2914806979</v>
      </c>
      <c r="Q3" s="3">
        <f>INDEX(Programs!$D$1:$I$252,MATCH($B3,Programs!$A:$A,)+6,MATCH(Q$2,Programs!$D$2:$I$2,))</f>
        <v>1727256.6143508721</v>
      </c>
    </row>
    <row r="4" spans="2:17" x14ac:dyDescent="0.2">
      <c r="B4" t="s">
        <v>41</v>
      </c>
      <c r="C4" s="5" t="s">
        <v>63</v>
      </c>
      <c r="D4" s="3"/>
      <c r="E4" s="3">
        <v>1958156.6400000001</v>
      </c>
      <c r="F4" s="3">
        <v>2069043.2042547436</v>
      </c>
      <c r="G4" s="3">
        <v>2186209.0568366055</v>
      </c>
      <c r="H4" s="3">
        <v>2310009.7815095889</v>
      </c>
      <c r="I4" s="3">
        <v>2440821.0980478046</v>
      </c>
      <c r="J4" s="3">
        <v>2579040.0024981713</v>
      </c>
      <c r="K4" s="3"/>
      <c r="L4" s="3">
        <f>INDEX(Programs!$D$1:$I$252,MATCH($B4,Programs!$A:$A,)+6,MATCH(L$2,Programs!$D$2:$I$2,))</f>
        <v>825313.95173762226</v>
      </c>
      <c r="M4" s="3">
        <f>INDEX(Programs!$D$1:$I$252,MATCH($B4,Programs!$A:$A,)+6,MATCH(M$2,Programs!$D$2:$I$2,))</f>
        <v>1452977.0794715029</v>
      </c>
      <c r="N4" s="3">
        <f>INDEX(Programs!$D$1:$I$252,MATCH($B4,Programs!$A:$A,)+6,MATCH(N$2,Programs!$D$2:$I$2,))</f>
        <v>2080640.207205385</v>
      </c>
      <c r="O4" s="3">
        <f>INDEX(Programs!$D$1:$I$252,MATCH($B4,Programs!$A:$A,)+6,MATCH(O$2,Programs!$D$2:$I$2,))</f>
        <v>2708303.3349392652</v>
      </c>
      <c r="P4" s="3">
        <f>INDEX(Programs!$D$1:$I$252,MATCH($B4,Programs!$A:$A,)+6,MATCH(P$2,Programs!$D$2:$I$2,))</f>
        <v>3335966.4626731472</v>
      </c>
      <c r="Q4" s="3">
        <f>INDEX(Programs!$D$1:$I$252,MATCH($B4,Programs!$A:$A,)+6,MATCH(Q$2,Programs!$D$2:$I$2,))</f>
        <v>3963629.5904070269</v>
      </c>
    </row>
    <row r="5" spans="2:17" x14ac:dyDescent="0.2">
      <c r="B5" t="s">
        <v>42</v>
      </c>
      <c r="C5" s="5" t="s">
        <v>63</v>
      </c>
      <c r="D5" s="3"/>
      <c r="E5" s="3">
        <v>1937319.2799999998</v>
      </c>
      <c r="F5" s="3">
        <v>2047025.8654872943</v>
      </c>
      <c r="G5" s="3">
        <v>2162944.9194218554</v>
      </c>
      <c r="H5" s="3">
        <v>2285428.2416891395</v>
      </c>
      <c r="I5" s="3">
        <v>2414847.5539111015</v>
      </c>
      <c r="J5" s="3">
        <v>2551595.6275750007</v>
      </c>
      <c r="K5" s="3"/>
      <c r="L5" s="3">
        <f>INDEX(Programs!$D$1:$I$252,MATCH($B5,Programs!$A:$A,)+6,MATCH(L$2,Programs!$D$2:$I$2,))</f>
        <v>663431.64757928555</v>
      </c>
      <c r="M5" s="3">
        <f>INDEX(Programs!$D$1:$I$252,MATCH($B5,Programs!$A:$A,)+6,MATCH(M$2,Programs!$D$2:$I$2,))</f>
        <v>876196.64093360235</v>
      </c>
      <c r="N5" s="3">
        <f>INDEX(Programs!$D$1:$I$252,MATCH($B5,Programs!$A:$A,)+6,MATCH(N$2,Programs!$D$2:$I$2,))</f>
        <v>1088961.6342879189</v>
      </c>
      <c r="O5" s="3">
        <f>INDEX(Programs!$D$1:$I$252,MATCH($B5,Programs!$A:$A,)+6,MATCH(O$2,Programs!$D$2:$I$2,))</f>
        <v>1301726.627642235</v>
      </c>
      <c r="P5" s="3">
        <f>INDEX(Programs!$D$1:$I$252,MATCH($B5,Programs!$A:$A,)+6,MATCH(P$2,Programs!$D$2:$I$2,))</f>
        <v>1514491.6209965521</v>
      </c>
      <c r="Q5" s="3">
        <f>INDEX(Programs!$D$1:$I$252,MATCH($B5,Programs!$A:$A,)+6,MATCH(Q$2,Programs!$D$2:$I$2,))</f>
        <v>1727256.6143508691</v>
      </c>
    </row>
    <row r="6" spans="2:17" x14ac:dyDescent="0.2">
      <c r="B6" t="s">
        <v>43</v>
      </c>
      <c r="C6" s="5" t="s">
        <v>63</v>
      </c>
      <c r="D6" s="3"/>
      <c r="E6" s="3">
        <v>1430194.92</v>
      </c>
      <c r="F6" s="3">
        <v>1511184.0490889719</v>
      </c>
      <c r="G6" s="3">
        <v>1596759.4334770399</v>
      </c>
      <c r="H6" s="3">
        <v>1687180.7837933351</v>
      </c>
      <c r="I6" s="3">
        <v>1782722.5175697852</v>
      </c>
      <c r="J6" s="3">
        <v>1883674.5920641322</v>
      </c>
      <c r="K6" s="3"/>
      <c r="L6" s="3">
        <f>INDEX(Programs!$D$1:$I$252,MATCH($B6,Programs!$A:$A,)+6,MATCH(L$2,Programs!$D$2:$I$2,))</f>
        <v>328795.22211361362</v>
      </c>
      <c r="M6" s="3">
        <f>INDEX(Programs!$D$1:$I$252,MATCH($B6,Programs!$A:$A,)+6,MATCH(M$2,Programs!$D$2:$I$2,))</f>
        <v>10578500.17495868</v>
      </c>
      <c r="N6" s="3">
        <f>INDEX(Programs!$D$1:$I$252,MATCH($B6,Programs!$A:$A,)+6,MATCH(N$2,Programs!$D$2:$I$2,))</f>
        <v>20828205.12780375</v>
      </c>
      <c r="O6" s="3">
        <f>INDEX(Programs!$D$1:$I$252,MATCH($B6,Programs!$A:$A,)+6,MATCH(O$2,Programs!$D$2:$I$2,))</f>
        <v>31077910.080648821</v>
      </c>
      <c r="P6" s="3">
        <f>INDEX(Programs!$D$1:$I$252,MATCH($B6,Programs!$A:$A,)+6,MATCH(P$2,Programs!$D$2:$I$2,))</f>
        <v>41327615.033493891</v>
      </c>
      <c r="Q6" s="3">
        <f>INDEX(Programs!$D$1:$I$252,MATCH($B6,Programs!$A:$A,)+6,MATCH(Q$2,Programs!$D$2:$I$2,))</f>
        <v>51577319.986338951</v>
      </c>
    </row>
    <row r="7" spans="2:17" x14ac:dyDescent="0.2">
      <c r="B7" t="s">
        <v>44</v>
      </c>
      <c r="C7" s="5" t="s">
        <v>63</v>
      </c>
      <c r="D7" s="3"/>
      <c r="E7" s="3">
        <v>670562.78</v>
      </c>
      <c r="F7" s="3">
        <v>708535.43309240509</v>
      </c>
      <c r="G7" s="3">
        <v>748658.40294243884</v>
      </c>
      <c r="H7" s="3">
        <v>791053.45776437095</v>
      </c>
      <c r="I7" s="3">
        <v>835849.26126726426</v>
      </c>
      <c r="J7" s="3">
        <v>883181.76313330105</v>
      </c>
      <c r="K7" s="3"/>
      <c r="L7" s="3">
        <f>INDEX(Programs!$D$1:$I$252,MATCH($B7,Programs!$A:$A,)+6,MATCH(L$2,Programs!$D$2:$I$2,))</f>
        <v>700140.31441385148</v>
      </c>
      <c r="M7" s="3">
        <f>INDEX(Programs!$D$1:$I$252,MATCH($B7,Programs!$A:$A,)+6,MATCH(M$2,Programs!$D$2:$I$2,))</f>
        <v>3815744.3235982722</v>
      </c>
      <c r="N7" s="3">
        <f>INDEX(Programs!$D$1:$I$252,MATCH($B7,Programs!$A:$A,)+6,MATCH(N$2,Programs!$D$2:$I$2,))</f>
        <v>6931348.3327826913</v>
      </c>
      <c r="O7" s="3">
        <f>INDEX(Programs!$D$1:$I$252,MATCH($B7,Programs!$A:$A,)+6,MATCH(O$2,Programs!$D$2:$I$2,))</f>
        <v>10046952.34196711</v>
      </c>
      <c r="P7" s="3">
        <f>INDEX(Programs!$D$1:$I$252,MATCH($B7,Programs!$A:$A,)+6,MATCH(P$2,Programs!$D$2:$I$2,))</f>
        <v>13162556.35115153</v>
      </c>
      <c r="Q7" s="3">
        <f>INDEX(Programs!$D$1:$I$252,MATCH($B7,Programs!$A:$A,)+6,MATCH(Q$2,Programs!$D$2:$I$2,))</f>
        <v>16278160.36033595</v>
      </c>
    </row>
    <row r="8" spans="2:17" x14ac:dyDescent="0.2">
      <c r="B8" t="s">
        <v>45</v>
      </c>
      <c r="C8" s="5" t="s">
        <v>63</v>
      </c>
      <c r="D8" s="3"/>
      <c r="E8" s="3">
        <v>716945.32</v>
      </c>
      <c r="F8" s="3">
        <v>757544.52522666543</v>
      </c>
      <c r="G8" s="3">
        <v>800442.78369917243</v>
      </c>
      <c r="H8" s="3">
        <v>845770.28628696536</v>
      </c>
      <c r="I8" s="3">
        <v>893664.59631270077</v>
      </c>
      <c r="J8" s="3">
        <v>944271.06703979115</v>
      </c>
      <c r="K8" s="3"/>
      <c r="L8" s="3">
        <f>INDEX(Programs!$D$1:$I$252,MATCH($B8,Programs!$A:$A,)+6,MATCH(L$2,Programs!$D$2:$I$2,))</f>
        <v>120182.95826991111</v>
      </c>
      <c r="M8" s="3">
        <f>INDEX(Programs!$D$1:$I$252,MATCH($B8,Programs!$A:$A,)+6,MATCH(M$2,Programs!$D$2:$I$2,))</f>
        <v>441597.68948610261</v>
      </c>
      <c r="N8" s="3">
        <f>INDEX(Programs!$D$1:$I$252,MATCH($B8,Programs!$A:$A,)+6,MATCH(N$2,Programs!$D$2:$I$2,))</f>
        <v>763012.42070229421</v>
      </c>
      <c r="O8" s="3">
        <f>INDEX(Programs!$D$1:$I$252,MATCH($B8,Programs!$A:$A,)+6,MATCH(O$2,Programs!$D$2:$I$2,))</f>
        <v>1084427.151918486</v>
      </c>
      <c r="P8" s="3">
        <f>INDEX(Programs!$D$1:$I$252,MATCH($B8,Programs!$A:$A,)+6,MATCH(P$2,Programs!$D$2:$I$2,))</f>
        <v>1405841.8831346771</v>
      </c>
      <c r="Q8" s="3">
        <f>INDEX(Programs!$D$1:$I$252,MATCH($B8,Programs!$A:$A,)+6,MATCH(Q$2,Programs!$D$2:$I$2,))</f>
        <v>1727256.6143508691</v>
      </c>
    </row>
    <row r="9" spans="2:17" x14ac:dyDescent="0.2">
      <c r="B9" t="s">
        <v>46</v>
      </c>
      <c r="C9" s="5" t="s">
        <v>63</v>
      </c>
      <c r="D9" s="3"/>
      <c r="E9" s="3">
        <v>847315.25999999989</v>
      </c>
      <c r="F9" s="3">
        <v>895297.05885242193</v>
      </c>
      <c r="G9" s="3">
        <v>945995.97272660618</v>
      </c>
      <c r="H9" s="3">
        <v>999565.86650919821</v>
      </c>
      <c r="I9" s="3">
        <v>1056169.3181531487</v>
      </c>
      <c r="J9" s="3">
        <v>1115978.1120815433</v>
      </c>
      <c r="K9" s="3"/>
      <c r="L9" s="3">
        <f>INDEX(Programs!$D$1:$I$252,MATCH($B9,Programs!$A:$A,)+6,MATCH(L$2,Programs!$D$2:$I$2,))</f>
        <v>5795115.6505587976</v>
      </c>
      <c r="M9" s="3">
        <f>INDEX(Programs!$D$1:$I$252,MATCH($B9,Programs!$A:$A,)+6,MATCH(M$2,Programs!$D$2:$I$2,))</f>
        <v>4981543.8433172107</v>
      </c>
      <c r="N9" s="3">
        <f>INDEX(Programs!$D$1:$I$252,MATCH($B9,Programs!$A:$A,)+6,MATCH(N$2,Programs!$D$2:$I$2,))</f>
        <v>4167972.0360756251</v>
      </c>
      <c r="O9" s="3">
        <f>INDEX(Programs!$D$1:$I$252,MATCH($B9,Programs!$A:$A,)+6,MATCH(O$2,Programs!$D$2:$I$2,))</f>
        <v>3354400.2288340381</v>
      </c>
      <c r="P9" s="3">
        <f>INDEX(Programs!$D$1:$I$252,MATCH($B9,Programs!$A:$A,)+6,MATCH(P$2,Programs!$D$2:$I$2,))</f>
        <v>2540828.4215924521</v>
      </c>
      <c r="Q9" s="3">
        <f>INDEX(Programs!$D$1:$I$252,MATCH($B9,Programs!$A:$A,)+6,MATCH(Q$2,Programs!$D$2:$I$2,))</f>
        <v>1727256.6143508661</v>
      </c>
    </row>
    <row r="10" spans="2:17" x14ac:dyDescent="0.2">
      <c r="B10" t="s">
        <v>47</v>
      </c>
      <c r="C10" s="5" t="s">
        <v>64</v>
      </c>
      <c r="D10" s="3"/>
      <c r="E10" s="3">
        <v>3995486.48</v>
      </c>
      <c r="F10" s="3">
        <v>4221743.0313111758</v>
      </c>
      <c r="G10" s="3">
        <v>4460812.0467033777</v>
      </c>
      <c r="H10" s="3">
        <v>4713419.0708508985</v>
      </c>
      <c r="I10" s="3">
        <v>4980330.7345977994</v>
      </c>
      <c r="J10" s="3">
        <v>5262357.0815870026</v>
      </c>
      <c r="K10" s="3"/>
      <c r="L10" s="3">
        <f>INDEX(Programs!$D$1:$I$252,MATCH($B10,Programs!$A:$A,)+6,MATCH(L$2,Programs!$D$2:$I$2,))</f>
        <v>0</v>
      </c>
      <c r="M10" s="3">
        <f>INDEX(Programs!$D$1:$I$252,MATCH($B10,Programs!$A:$A,)+6,MATCH(M$2,Programs!$D$2:$I$2,))</f>
        <v>1749503.037421081</v>
      </c>
      <c r="N10" s="3">
        <f>INDEX(Programs!$D$1:$I$252,MATCH($B10,Programs!$A:$A,)+6,MATCH(N$2,Programs!$D$2:$I$2,))</f>
        <v>3499006.074842162</v>
      </c>
      <c r="O10" s="3">
        <f>INDEX(Programs!$D$1:$I$252,MATCH($B10,Programs!$A:$A,)+6,MATCH(O$2,Programs!$D$2:$I$2,))</f>
        <v>5248509.1122632436</v>
      </c>
      <c r="P10" s="3">
        <f>INDEX(Programs!$D$1:$I$252,MATCH($B10,Programs!$A:$A,)+6,MATCH(P$2,Programs!$D$2:$I$2,))</f>
        <v>6998012.1496843249</v>
      </c>
      <c r="Q10" s="3">
        <f>INDEX(Programs!$D$1:$I$252,MATCH($B10,Programs!$A:$A,)+6,MATCH(Q$2,Programs!$D$2:$I$2,))</f>
        <v>8747515.1871054061</v>
      </c>
    </row>
    <row r="11" spans="2:17" x14ac:dyDescent="0.2">
      <c r="B11" t="s">
        <v>48</v>
      </c>
      <c r="C11" s="5" t="s">
        <v>65</v>
      </c>
      <c r="D11" s="3"/>
      <c r="E11" s="3">
        <v>350467.81600000005</v>
      </c>
      <c r="F11" s="3">
        <v>370314.1200209611</v>
      </c>
      <c r="G11" s="3">
        <v>391284.28125593928</v>
      </c>
      <c r="H11" s="3">
        <v>413441.94153145119</v>
      </c>
      <c r="I11" s="3">
        <v>436854.34658564191</v>
      </c>
      <c r="J11" s="3">
        <v>461592.55015072174</v>
      </c>
      <c r="K11" s="3"/>
      <c r="L11" s="3">
        <f>INDEX(Programs!$D$1:$I$252,MATCH($B11,Programs!$A:$A,)+6,MATCH(L$2,Programs!$D$2:$I$2,))</f>
        <v>6714247.8184054606</v>
      </c>
      <c r="M11" s="3">
        <f>INDEX(Programs!$D$1:$I$252,MATCH($B11,Programs!$A:$A,)+6,MATCH(M$2,Programs!$D$2:$I$2,))</f>
        <v>5716849.5775945438</v>
      </c>
      <c r="N11" s="3">
        <f>INDEX(Programs!$D$1:$I$252,MATCH($B11,Programs!$A:$A,)+6,MATCH(N$2,Programs!$D$2:$I$2,))</f>
        <v>4719451.3367836261</v>
      </c>
      <c r="O11" s="3">
        <f>INDEX(Programs!$D$1:$I$252,MATCH($B11,Programs!$A:$A,)+6,MATCH(O$2,Programs!$D$2:$I$2,))</f>
        <v>3722053.095972708</v>
      </c>
      <c r="P11" s="3">
        <f>INDEX(Programs!$D$1:$I$252,MATCH($B11,Programs!$A:$A,)+6,MATCH(P$2,Programs!$D$2:$I$2,))</f>
        <v>2724654.8551617898</v>
      </c>
      <c r="Q11" s="3">
        <f>INDEX(Programs!$D$1:$I$252,MATCH($B11,Programs!$A:$A,)+6,MATCH(Q$2,Programs!$D$2:$I$2,))</f>
        <v>1727256.614350873</v>
      </c>
    </row>
    <row r="12" spans="2:17" x14ac:dyDescent="0.2">
      <c r="B12" t="s">
        <v>49</v>
      </c>
      <c r="C12" s="5" t="s">
        <v>65</v>
      </c>
      <c r="D12" s="3"/>
      <c r="E12" s="3">
        <v>231216.73200000002</v>
      </c>
      <c r="F12" s="3">
        <v>244310.08137050277</v>
      </c>
      <c r="G12" s="3">
        <v>258144.88139751789</v>
      </c>
      <c r="H12" s="3">
        <v>272763.11897534464</v>
      </c>
      <c r="I12" s="3">
        <v>288209.15863363456</v>
      </c>
      <c r="J12" s="3">
        <v>304529.87717821129</v>
      </c>
      <c r="K12" s="3"/>
      <c r="L12" s="3">
        <f>INDEX(Programs!$D$1:$I$252,MATCH($B12,Programs!$A:$A,)+6,MATCH(L$2,Programs!$D$2:$I$2,))</f>
        <v>0</v>
      </c>
      <c r="M12" s="3">
        <f>INDEX(Programs!$D$1:$I$252,MATCH($B12,Programs!$A:$A,)+6,MATCH(M$2,Programs!$D$2:$I$2,))</f>
        <v>345451.32287017402</v>
      </c>
      <c r="N12" s="3">
        <f>INDEX(Programs!$D$1:$I$252,MATCH($B12,Programs!$A:$A,)+6,MATCH(N$2,Programs!$D$2:$I$2,))</f>
        <v>690902.64574034803</v>
      </c>
      <c r="O12" s="3">
        <f>INDEX(Programs!$D$1:$I$252,MATCH($B12,Programs!$A:$A,)+6,MATCH(O$2,Programs!$D$2:$I$2,))</f>
        <v>1036353.968610522</v>
      </c>
      <c r="P12" s="3">
        <f>INDEX(Programs!$D$1:$I$252,MATCH($B12,Programs!$A:$A,)+6,MATCH(P$2,Programs!$D$2:$I$2,))</f>
        <v>1381805.2914806961</v>
      </c>
      <c r="Q12" s="3">
        <f>INDEX(Programs!$D$1:$I$252,MATCH($B12,Programs!$A:$A,)+6,MATCH(Q$2,Programs!$D$2:$I$2,))</f>
        <v>1727256.61435087</v>
      </c>
    </row>
    <row r="13" spans="2:17" x14ac:dyDescent="0.2">
      <c r="B13" t="s">
        <v>50</v>
      </c>
      <c r="C13" s="5" t="s">
        <v>65</v>
      </c>
      <c r="D13" s="3"/>
      <c r="E13" s="3">
        <v>16104.648000000003</v>
      </c>
      <c r="F13" s="3">
        <v>17016.622583020096</v>
      </c>
      <c r="G13" s="3">
        <v>17980.24049534951</v>
      </c>
      <c r="H13" s="3">
        <v>18998.426197287692</v>
      </c>
      <c r="I13" s="3">
        <v>20074.269755576544</v>
      </c>
      <c r="J13" s="3">
        <v>21211.036221367958</v>
      </c>
      <c r="K13" s="3"/>
      <c r="L13" s="3">
        <f>INDEX(Programs!$D$1:$I$252,MATCH($B13,Programs!$A:$A,)+6,MATCH(L$2,Programs!$D$2:$I$2,))</f>
        <v>308538.75707739661</v>
      </c>
      <c r="M13" s="3">
        <f>INDEX(Programs!$D$1:$I$252,MATCH($B13,Programs!$A:$A,)+6,MATCH(M$2,Programs!$D$2:$I$2,))</f>
        <v>598083.12738330394</v>
      </c>
      <c r="N13" s="3">
        <f>INDEX(Programs!$D$1:$I$252,MATCH($B13,Programs!$A:$A,)+6,MATCH(N$2,Programs!$D$2:$I$2,))</f>
        <v>887627.49768921128</v>
      </c>
      <c r="O13" s="3">
        <f>INDEX(Programs!$D$1:$I$252,MATCH($B13,Programs!$A:$A,)+6,MATCH(O$2,Programs!$D$2:$I$2,))</f>
        <v>1177171.867995118</v>
      </c>
      <c r="P13" s="3">
        <f>INDEX(Programs!$D$1:$I$252,MATCH($B13,Programs!$A:$A,)+6,MATCH(P$2,Programs!$D$2:$I$2,))</f>
        <v>1466716.2383010259</v>
      </c>
      <c r="Q13" s="3">
        <f>INDEX(Programs!$D$1:$I$252,MATCH($B13,Programs!$A:$A,)+6,MATCH(Q$2,Programs!$D$2:$I$2,))</f>
        <v>1756260.6086069329</v>
      </c>
    </row>
    <row r="14" spans="2:17" x14ac:dyDescent="0.2">
      <c r="B14" t="s">
        <v>51</v>
      </c>
      <c r="C14" s="5" t="s">
        <v>66</v>
      </c>
      <c r="D14" s="3"/>
      <c r="E14" s="3">
        <v>1558316.416</v>
      </c>
      <c r="F14" s="3">
        <v>1646560.8137474679</v>
      </c>
      <c r="G14" s="3">
        <v>1739802.3184071521</v>
      </c>
      <c r="H14" s="3">
        <v>1838323.9063280276</v>
      </c>
      <c r="I14" s="3">
        <v>1942424.5782538822</v>
      </c>
      <c r="J14" s="3">
        <v>2052420.2667533183</v>
      </c>
      <c r="K14" s="3"/>
      <c r="L14" s="3">
        <f>INDEX(Programs!$D$1:$I$252,MATCH($B14,Programs!$A:$A,)+6,MATCH(L$2,Programs!$D$2:$I$2,))</f>
        <v>0</v>
      </c>
      <c r="M14" s="3">
        <f>INDEX(Programs!$D$1:$I$252,MATCH($B14,Programs!$A:$A,)+6,MATCH(M$2,Programs!$D$2:$I$2,))</f>
        <v>345451.32287017442</v>
      </c>
      <c r="N14" s="3">
        <f>INDEX(Programs!$D$1:$I$252,MATCH($B14,Programs!$A:$A,)+6,MATCH(N$2,Programs!$D$2:$I$2,))</f>
        <v>690902.64574034873</v>
      </c>
      <c r="O14" s="3">
        <f>INDEX(Programs!$D$1:$I$252,MATCH($B14,Programs!$A:$A,)+6,MATCH(O$2,Programs!$D$2:$I$2,))</f>
        <v>1036353.968610523</v>
      </c>
      <c r="P14" s="3">
        <f>INDEX(Programs!$D$1:$I$252,MATCH($B14,Programs!$A:$A,)+6,MATCH(P$2,Programs!$D$2:$I$2,))</f>
        <v>1381805.291480697</v>
      </c>
      <c r="Q14" s="3">
        <f>INDEX(Programs!$D$1:$I$252,MATCH($B14,Programs!$A:$A,)+6,MATCH(Q$2,Programs!$D$2:$I$2,))</f>
        <v>1727256.6143508721</v>
      </c>
    </row>
    <row r="15" spans="2:17" x14ac:dyDescent="0.2">
      <c r="B15" t="s">
        <v>52</v>
      </c>
      <c r="C15" s="5" t="s">
        <v>66</v>
      </c>
      <c r="D15" s="3"/>
      <c r="E15" s="3">
        <v>376158.56400000001</v>
      </c>
      <c r="F15" s="3">
        <v>397459.68461768358</v>
      </c>
      <c r="G15" s="3">
        <v>419967.04585566343</v>
      </c>
      <c r="H15" s="3">
        <v>443748.95475093386</v>
      </c>
      <c r="I15" s="3">
        <v>468877.58643382345</v>
      </c>
      <c r="J15" s="3">
        <v>495429.20317052293</v>
      </c>
      <c r="K15" s="3"/>
      <c r="L15" s="3">
        <f>INDEX(Programs!$D$1:$I$252,MATCH($B15,Programs!$A:$A,)+6,MATCH(L$2,Programs!$D$2:$I$2,))</f>
        <v>0</v>
      </c>
      <c r="M15" s="3">
        <f>INDEX(Programs!$D$1:$I$252,MATCH($B15,Programs!$A:$A,)+6,MATCH(M$2,Programs!$D$2:$I$2,))</f>
        <v>345451.32287017378</v>
      </c>
      <c r="N15" s="3">
        <f>INDEX(Programs!$D$1:$I$252,MATCH($B15,Programs!$A:$A,)+6,MATCH(N$2,Programs!$D$2:$I$2,))</f>
        <v>690902.64574034768</v>
      </c>
      <c r="O15" s="3">
        <f>INDEX(Programs!$D$1:$I$252,MATCH($B15,Programs!$A:$A,)+6,MATCH(O$2,Programs!$D$2:$I$2,))</f>
        <v>1036353.9686105211</v>
      </c>
      <c r="P15" s="3">
        <f>INDEX(Programs!$D$1:$I$252,MATCH($B15,Programs!$A:$A,)+6,MATCH(P$2,Programs!$D$2:$I$2,))</f>
        <v>1381805.2914806949</v>
      </c>
      <c r="Q15" s="3">
        <f>INDEX(Programs!$D$1:$I$252,MATCH($B15,Programs!$A:$A,)+6,MATCH(Q$2,Programs!$D$2:$I$2,))</f>
        <v>1727256.6143508691</v>
      </c>
    </row>
    <row r="16" spans="2:17" x14ac:dyDescent="0.2">
      <c r="B16" t="s">
        <v>53</v>
      </c>
      <c r="C16" s="5" t="s">
        <v>66</v>
      </c>
      <c r="D16" s="3"/>
      <c r="E16" s="3">
        <v>97778.22</v>
      </c>
      <c r="F16" s="3">
        <v>103315.20853976485</v>
      </c>
      <c r="G16" s="3">
        <v>109165.74586462199</v>
      </c>
      <c r="H16" s="3">
        <v>115347.58762638953</v>
      </c>
      <c r="I16" s="3">
        <v>121879.49494457185</v>
      </c>
      <c r="J16" s="3">
        <v>128781.29134401973</v>
      </c>
      <c r="K16" s="3"/>
      <c r="L16" s="3">
        <f>INDEX(Programs!$D$1:$I$252,MATCH($B16,Programs!$A:$A,)+6,MATCH(L$2,Programs!$D$2:$I$2,))</f>
        <v>0</v>
      </c>
      <c r="M16" s="3">
        <f>INDEX(Programs!$D$1:$I$252,MATCH($B16,Programs!$A:$A,)+6,MATCH(M$2,Programs!$D$2:$I$2,))</f>
        <v>345451.3228701725</v>
      </c>
      <c r="N16" s="3">
        <f>INDEX(Programs!$D$1:$I$252,MATCH($B16,Programs!$A:$A,)+6,MATCH(N$2,Programs!$D$2:$I$2,))</f>
        <v>690902.645740345</v>
      </c>
      <c r="O16" s="3">
        <f>INDEX(Programs!$D$1:$I$252,MATCH($B16,Programs!$A:$A,)+6,MATCH(O$2,Programs!$D$2:$I$2,))</f>
        <v>1036353.968610517</v>
      </c>
      <c r="P16" s="3">
        <f>INDEX(Programs!$D$1:$I$252,MATCH($B16,Programs!$A:$A,)+6,MATCH(P$2,Programs!$D$2:$I$2,))</f>
        <v>1381805.29148069</v>
      </c>
      <c r="Q16" s="3">
        <f>INDEX(Programs!$D$1:$I$252,MATCH($B16,Programs!$A:$A,)+6,MATCH(Q$2,Programs!$D$2:$I$2,))</f>
        <v>1727256.6143508621</v>
      </c>
    </row>
    <row r="17" spans="2:18" x14ac:dyDescent="0.2">
      <c r="B17" t="s">
        <v>54</v>
      </c>
      <c r="C17" s="5" t="s">
        <v>67</v>
      </c>
      <c r="D17" s="3"/>
      <c r="E17" s="3">
        <v>910141.50690000004</v>
      </c>
      <c r="F17" s="3">
        <v>961681.03270922019</v>
      </c>
      <c r="G17" s="3">
        <v>1016139.1406295748</v>
      </c>
      <c r="H17" s="3">
        <v>1073681.104233253</v>
      </c>
      <c r="I17" s="3">
        <v>1134481.5562102024</v>
      </c>
      <c r="J17" s="3">
        <v>1198725.0183565831</v>
      </c>
      <c r="K17" s="3"/>
      <c r="L17" s="3">
        <f>INDEX(Programs!$D$1:$I$252,MATCH($B17,Programs!$A:$A,)+6,MATCH(L$2,Programs!$D$2:$I$2,))</f>
        <v>0</v>
      </c>
      <c r="M17" s="3">
        <f>INDEX(Programs!$D$1:$I$252,MATCH($B17,Programs!$A:$A,)+6,MATCH(M$2,Programs!$D$2:$I$2,))</f>
        <v>345451.32287017349</v>
      </c>
      <c r="N17" s="3">
        <f>INDEX(Programs!$D$1:$I$252,MATCH($B17,Programs!$A:$A,)+6,MATCH(N$2,Programs!$D$2:$I$2,))</f>
        <v>690902.64574034675</v>
      </c>
      <c r="O17" s="3">
        <f>INDEX(Programs!$D$1:$I$252,MATCH($B17,Programs!$A:$A,)+6,MATCH(O$2,Programs!$D$2:$I$2,))</f>
        <v>1036353.96861052</v>
      </c>
      <c r="P17" s="3">
        <f>INDEX(Programs!$D$1:$I$252,MATCH($B17,Programs!$A:$A,)+6,MATCH(P$2,Programs!$D$2:$I$2,))</f>
        <v>1381805.291480694</v>
      </c>
      <c r="Q17" s="3">
        <f>INDEX(Programs!$D$1:$I$252,MATCH($B17,Programs!$A:$A,)+6,MATCH(Q$2,Programs!$D$2:$I$2,))</f>
        <v>1727256.614350867</v>
      </c>
    </row>
    <row r="18" spans="2:18" x14ac:dyDescent="0.2">
      <c r="B18" t="s">
        <v>55</v>
      </c>
      <c r="C18" s="5" t="s">
        <v>67</v>
      </c>
      <c r="D18" s="3"/>
      <c r="E18" s="3">
        <v>449.45259600000009</v>
      </c>
      <c r="F18" s="3">
        <v>474.90421368356562</v>
      </c>
      <c r="G18" s="3">
        <v>501.79710648374072</v>
      </c>
      <c r="H18" s="3">
        <v>530.21289097938438</v>
      </c>
      <c r="I18" s="3">
        <v>560.23780553590257</v>
      </c>
      <c r="J18" s="3">
        <v>591.96297202794244</v>
      </c>
      <c r="K18" s="3"/>
      <c r="L18" s="3">
        <f>INDEX(Programs!$D$1:$I$252,MATCH($B18,Programs!$A:$A,)+6,MATCH(L$2,Programs!$D$2:$I$2,))</f>
        <v>0</v>
      </c>
      <c r="M18" s="3">
        <f>INDEX(Programs!$D$1:$I$252,MATCH($B18,Programs!$A:$A,)+6,MATCH(M$2,Programs!$D$2:$I$2,))</f>
        <v>11840</v>
      </c>
      <c r="N18" s="3">
        <f>INDEX(Programs!$D$1:$I$252,MATCH($B18,Programs!$A:$A,)+6,MATCH(N$2,Programs!$D$2:$I$2,))</f>
        <v>23680</v>
      </c>
      <c r="O18" s="3">
        <f>INDEX(Programs!$D$1:$I$252,MATCH($B18,Programs!$A:$A,)+6,MATCH(O$2,Programs!$D$2:$I$2,))</f>
        <v>35520</v>
      </c>
      <c r="P18" s="3">
        <f>INDEX(Programs!$D$1:$I$252,MATCH($B18,Programs!$A:$A,)+6,MATCH(P$2,Programs!$D$2:$I$2,))</f>
        <v>47360</v>
      </c>
      <c r="Q18" s="3">
        <f>INDEX(Programs!$D$1:$I$252,MATCH($B18,Programs!$A:$A,)+6,MATCH(Q$2,Programs!$D$2:$I$2,))</f>
        <v>59200</v>
      </c>
    </row>
    <row r="19" spans="2:18" x14ac:dyDescent="0.2">
      <c r="B19" t="s">
        <v>56</v>
      </c>
      <c r="C19" s="5" t="s">
        <v>67</v>
      </c>
      <c r="D19" s="3"/>
      <c r="E19" s="3">
        <v>825758.9852</v>
      </c>
      <c r="F19" s="3">
        <v>872520.09455196257</v>
      </c>
      <c r="G19" s="3">
        <v>921929.19367699022</v>
      </c>
      <c r="H19" s="3">
        <v>974136.2330346728</v>
      </c>
      <c r="I19" s="3">
        <v>1029299.6544845896</v>
      </c>
      <c r="J19" s="3">
        <v>1087586.8721376117</v>
      </c>
      <c r="K19" s="3"/>
      <c r="L19" s="3">
        <f>INDEX(Programs!$D$1:$I$252,MATCH($B19,Programs!$A:$A,)+6,MATCH(L$2,Programs!$D$2:$I$2,))</f>
        <v>3173857.0481710141</v>
      </c>
      <c r="M19" s="3">
        <f>INDEX(Programs!$D$1:$I$252,MATCH($B19,Programs!$A:$A,)+6,MATCH(M$2,Programs!$D$2:$I$2,))</f>
        <v>24290825.638536811</v>
      </c>
      <c r="N19" s="3">
        <f>INDEX(Programs!$D$1:$I$252,MATCH($B19,Programs!$A:$A,)+6,MATCH(N$2,Programs!$D$2:$I$2,))</f>
        <v>45407794.228902608</v>
      </c>
      <c r="O19" s="3">
        <f>INDEX(Programs!$D$1:$I$252,MATCH($B19,Programs!$A:$A,)+6,MATCH(O$2,Programs!$D$2:$I$2,))</f>
        <v>66524762.819268413</v>
      </c>
      <c r="P19" s="3">
        <f>INDEX(Programs!$D$1:$I$252,MATCH($B19,Programs!$A:$A,)+6,MATCH(P$2,Programs!$D$2:$I$2,))</f>
        <v>87641731.409634203</v>
      </c>
      <c r="Q19" s="3">
        <f>INDEX(Programs!$D$1:$I$252,MATCH($B19,Programs!$A:$A,)+6,MATCH(Q$2,Programs!$D$2:$I$2,))</f>
        <v>108758700</v>
      </c>
    </row>
    <row r="20" spans="2:18" x14ac:dyDescent="0.2">
      <c r="B20" t="s">
        <v>57</v>
      </c>
      <c r="C20" s="5" t="s">
        <v>67</v>
      </c>
      <c r="D20" s="3"/>
      <c r="E20" s="3">
        <v>1325444.5183999999</v>
      </c>
      <c r="F20" s="3">
        <v>1400501.8380001618</v>
      </c>
      <c r="G20" s="3">
        <v>1479809.5061795018</v>
      </c>
      <c r="H20" s="3">
        <v>1563608.2118293999</v>
      </c>
      <c r="I20" s="3">
        <v>1652152.273580387</v>
      </c>
      <c r="J20" s="3">
        <v>1745710.4116275006</v>
      </c>
      <c r="K20" s="3"/>
      <c r="L20" s="3">
        <f>INDEX(Programs!$D$1:$I$252,MATCH($B20,Programs!$A:$A,)+6,MATCH(L$2,Programs!$D$2:$I$2,))</f>
        <v>25373762.155223109</v>
      </c>
      <c r="M20" s="3">
        <f>INDEX(Programs!$D$1:$I$252,MATCH($B20,Programs!$A:$A,)+6,MATCH(M$2,Programs!$D$2:$I$2,))</f>
        <v>26326899.32461625</v>
      </c>
      <c r="N20" s="3">
        <f>INDEX(Programs!$D$1:$I$252,MATCH($B20,Programs!$A:$A,)+6,MATCH(N$2,Programs!$D$2:$I$2,))</f>
        <v>27280036.494009372</v>
      </c>
      <c r="O20" s="3">
        <f>INDEX(Programs!$D$1:$I$252,MATCH($B20,Programs!$A:$A,)+6,MATCH(O$2,Programs!$D$2:$I$2,))</f>
        <v>28233173.663402509</v>
      </c>
      <c r="P20" s="3">
        <f>INDEX(Programs!$D$1:$I$252,MATCH($B20,Programs!$A:$A,)+6,MATCH(P$2,Programs!$D$2:$I$2,))</f>
        <v>29186310.832795631</v>
      </c>
      <c r="Q20" s="3">
        <f>INDEX(Programs!$D$1:$I$252,MATCH($B20,Programs!$A:$A,)+6,MATCH(Q$2,Programs!$D$2:$I$2,))</f>
        <v>30139448.002188768</v>
      </c>
    </row>
    <row r="21" spans="2:18" x14ac:dyDescent="0.2">
      <c r="B21" t="s">
        <v>58</v>
      </c>
      <c r="C21" s="5" t="s">
        <v>67</v>
      </c>
      <c r="D21" s="3"/>
      <c r="E21" s="3">
        <v>91212.438599999994</v>
      </c>
      <c r="F21" s="3">
        <v>96377.619835782403</v>
      </c>
      <c r="G21" s="3">
        <v>101835.29513934735</v>
      </c>
      <c r="H21" s="3">
        <v>107602.02787522797</v>
      </c>
      <c r="I21" s="3">
        <v>113695.31935875666</v>
      </c>
      <c r="J21" s="3">
        <v>120133.66197037652</v>
      </c>
      <c r="K21" s="3"/>
      <c r="L21" s="3">
        <f>INDEX(Programs!$D$1:$I$252,MATCH($B21,Programs!$A:$A,)+6,MATCH(L$2,Programs!$D$2:$I$2,))</f>
        <v>573595.46609976294</v>
      </c>
      <c r="M21" s="3">
        <f>INDEX(Programs!$D$1:$I$252,MATCH($B21,Programs!$A:$A,)+6,MATCH(M$2,Programs!$D$2:$I$2,))</f>
        <v>1078380.877846637</v>
      </c>
      <c r="N21" s="3">
        <f>INDEX(Programs!$D$1:$I$252,MATCH($B21,Programs!$A:$A,)+6,MATCH(N$2,Programs!$D$2:$I$2,))</f>
        <v>1583166.2895935101</v>
      </c>
      <c r="O21" s="3">
        <f>INDEX(Programs!$D$1:$I$252,MATCH($B21,Programs!$A:$A,)+6,MATCH(O$2,Programs!$D$2:$I$2,))</f>
        <v>2087951.7013403829</v>
      </c>
      <c r="P21" s="3">
        <f>INDEX(Programs!$D$1:$I$252,MATCH($B21,Programs!$A:$A,)+6,MATCH(P$2,Programs!$D$2:$I$2,))</f>
        <v>2592737.113087256</v>
      </c>
      <c r="Q21" s="3">
        <f>INDEX(Programs!$D$1:$I$252,MATCH($B21,Programs!$A:$A,)+6,MATCH(Q$2,Programs!$D$2:$I$2,))</f>
        <v>3097522.524834129</v>
      </c>
    </row>
    <row r="22" spans="2:18" x14ac:dyDescent="0.2">
      <c r="B22" t="s">
        <v>59</v>
      </c>
      <c r="C22" s="5" t="s">
        <v>68</v>
      </c>
      <c r="D22" s="3"/>
      <c r="E22" s="3">
        <v>274906358.42399997</v>
      </c>
      <c r="F22" s="3">
        <v>290473765.52245373</v>
      </c>
      <c r="G22" s="3">
        <v>306922724.30693728</v>
      </c>
      <c r="H22" s="3">
        <v>324303155.31786096</v>
      </c>
      <c r="I22" s="3">
        <v>342667805.99778306</v>
      </c>
      <c r="J22" s="3">
        <v>362072410.77332604</v>
      </c>
      <c r="K22" s="3"/>
      <c r="L22" s="3">
        <f>INDEX(Programs!$D$1:$I$252,MATCH($B22,Programs!$A:$A,)+6,MATCH(L$2,Programs!$D$2:$I$2,))</f>
        <v>0</v>
      </c>
      <c r="M22" s="3">
        <f>INDEX(Programs!$D$1:$I$252,MATCH($B22,Programs!$A:$A,)+6,MATCH(M$2,Programs!$D$2:$I$2,))</f>
        <v>345451.32287017361</v>
      </c>
      <c r="N22" s="3">
        <f>INDEX(Programs!$D$1:$I$252,MATCH($B22,Programs!$A:$A,)+6,MATCH(N$2,Programs!$D$2:$I$2,))</f>
        <v>690902.64574034722</v>
      </c>
      <c r="O22" s="3">
        <f>INDEX(Programs!$D$1:$I$252,MATCH($B22,Programs!$A:$A,)+6,MATCH(O$2,Programs!$D$2:$I$2,))</f>
        <v>1036353.9686105211</v>
      </c>
      <c r="P22" s="3">
        <f>INDEX(Programs!$D$1:$I$252,MATCH($B22,Programs!$A:$A,)+6,MATCH(P$2,Programs!$D$2:$I$2,))</f>
        <v>1381805.291480694</v>
      </c>
      <c r="Q22" s="3">
        <f>INDEX(Programs!$D$1:$I$252,MATCH($B22,Programs!$A:$A,)+6,MATCH(Q$2,Programs!$D$2:$I$2,))</f>
        <v>1727256.6143508679</v>
      </c>
    </row>
    <row r="23" spans="2:18" x14ac:dyDescent="0.2">
      <c r="B23" t="s">
        <v>60</v>
      </c>
      <c r="C23" s="5" t="s">
        <v>68</v>
      </c>
      <c r="D23" s="3"/>
      <c r="E23" s="3">
        <v>4604685.91</v>
      </c>
      <c r="F23" s="3">
        <v>4865440.2284247642</v>
      </c>
      <c r="G23" s="3">
        <v>5140960.551720676</v>
      </c>
      <c r="H23" s="3">
        <v>5432083.0497397706</v>
      </c>
      <c r="I23" s="3">
        <v>5739691.2429903736</v>
      </c>
      <c r="J23" s="3">
        <v>6064718.684011762</v>
      </c>
      <c r="K23" s="3"/>
      <c r="L23" s="3">
        <f>INDEX(Programs!$D$1:$I$252,MATCH($B23,Programs!$A:$A,)+6,MATCH(L$2,Programs!$D$2:$I$2,))</f>
        <v>88216336.241660878</v>
      </c>
      <c r="M23" s="3">
        <f>INDEX(Programs!$D$1:$I$252,MATCH($B23,Programs!$A:$A,)+6,MATCH(M$2,Programs!$D$2:$I$2,))</f>
        <v>109834553.1130574</v>
      </c>
      <c r="N23" s="3">
        <f>INDEX(Programs!$D$1:$I$252,MATCH($B23,Programs!$A:$A,)+6,MATCH(N$2,Programs!$D$2:$I$2,))</f>
        <v>131452769.9844539</v>
      </c>
      <c r="O23" s="3">
        <f>INDEX(Programs!$D$1:$I$252,MATCH($B23,Programs!$A:$A,)+6,MATCH(O$2,Programs!$D$2:$I$2,))</f>
        <v>153070986.85585049</v>
      </c>
      <c r="P23" s="3">
        <f>INDEX(Programs!$D$1:$I$252,MATCH($B23,Programs!$A:$A,)+6,MATCH(P$2,Programs!$D$2:$I$2,))</f>
        <v>174689203.727247</v>
      </c>
      <c r="Q23" s="3">
        <f>INDEX(Programs!$D$1:$I$252,MATCH($B23,Programs!$A:$A,)+6,MATCH(Q$2,Programs!$D$2:$I$2,))</f>
        <v>196307420.59864351</v>
      </c>
    </row>
    <row r="24" spans="2:18" x14ac:dyDescent="0.2">
      <c r="B24" t="s">
        <v>61</v>
      </c>
      <c r="C24" s="5" t="s">
        <v>68</v>
      </c>
      <c r="D24" s="3"/>
      <c r="E24" s="3">
        <v>14197414.356000001</v>
      </c>
      <c r="F24" s="3">
        <v>15001386.044004394</v>
      </c>
      <c r="G24" s="3">
        <v>15850885.069515808</v>
      </c>
      <c r="H24" s="3">
        <v>16748489.556231139</v>
      </c>
      <c r="I24" s="3">
        <v>17696923.621928215</v>
      </c>
      <c r="J24" s="3">
        <v>18699065.645823825</v>
      </c>
      <c r="K24" s="3"/>
      <c r="L24" s="3">
        <f>INDEX(Programs!$D$1:$I$252,MATCH($B24,Programs!$A:$A,)+6,MATCH(L$2,Programs!$D$2:$I$2,))</f>
        <v>241122080.9693538</v>
      </c>
      <c r="M24" s="3">
        <f>INDEX(Programs!$D$1:$I$252,MATCH($B24,Programs!$A:$A,)+6,MATCH(M$2,Programs!$D$2:$I$2,))</f>
        <v>200602047.110589</v>
      </c>
      <c r="N24" s="3">
        <f>INDEX(Programs!$D$1:$I$252,MATCH($B24,Programs!$A:$A,)+6,MATCH(N$2,Programs!$D$2:$I$2,))</f>
        <v>160082013.25182411</v>
      </c>
      <c r="O24" s="3">
        <f>INDEX(Programs!$D$1:$I$252,MATCH($B24,Programs!$A:$A,)+6,MATCH(O$2,Programs!$D$2:$I$2,))</f>
        <v>119561979.3930593</v>
      </c>
      <c r="P24" s="3">
        <f>INDEX(Programs!$D$1:$I$252,MATCH($B24,Programs!$A:$A,)+6,MATCH(P$2,Programs!$D$2:$I$2,))</f>
        <v>79041945.534294412</v>
      </c>
      <c r="Q24" s="3">
        <f>INDEX(Programs!$D$1:$I$252,MATCH($B24,Programs!$A:$A,)+6,MATCH(Q$2,Programs!$D$2:$I$2,))</f>
        <v>38521911.675529577</v>
      </c>
    </row>
    <row r="25" spans="2:18" x14ac:dyDescent="0.2">
      <c r="B25" t="s">
        <v>62</v>
      </c>
      <c r="C25" s="5" t="s">
        <v>68</v>
      </c>
      <c r="D25" s="3"/>
      <c r="E25" s="3">
        <v>15727557.24</v>
      </c>
      <c r="F25" s="3">
        <v>16618177.913973976</v>
      </c>
      <c r="G25" s="3">
        <v>17559232.68733196</v>
      </c>
      <c r="H25" s="3">
        <v>18553577.544057939</v>
      </c>
      <c r="I25" s="3">
        <v>19604230.196899105</v>
      </c>
      <c r="J25" s="3">
        <v>20714379.245748043</v>
      </c>
      <c r="K25" s="3"/>
      <c r="L25" s="3">
        <f>INDEX(Programs!$D$1:$I$252,MATCH($B25,Programs!$A:$A,)+6,MATCH(L$2,Programs!$D$2:$I$2,))</f>
        <v>6214471.799335489</v>
      </c>
      <c r="M25" s="3">
        <f>INDEX(Programs!$D$1:$I$252,MATCH($B25,Programs!$A:$A,)+6,MATCH(M$2,Programs!$D$2:$I$2,))</f>
        <v>9462137.9810984246</v>
      </c>
      <c r="N25" s="3">
        <f>INDEX(Programs!$D$1:$I$252,MATCH($B25,Programs!$A:$A,)+6,MATCH(N$2,Programs!$D$2:$I$2,))</f>
        <v>12709804.16286136</v>
      </c>
      <c r="O25" s="3">
        <f>INDEX(Programs!$D$1:$I$252,MATCH($B25,Programs!$A:$A,)+6,MATCH(O$2,Programs!$D$2:$I$2,))</f>
        <v>15957470.3446243</v>
      </c>
      <c r="P25" s="3">
        <f>INDEX(Programs!$D$1:$I$252,MATCH($B25,Programs!$A:$A,)+6,MATCH(P$2,Programs!$D$2:$I$2,))</f>
        <v>19205136.526387241</v>
      </c>
      <c r="Q25" s="3">
        <f>INDEX(Programs!$D$1:$I$252,MATCH($B25,Programs!$A:$A,)+6,MATCH(Q$2,Programs!$D$2:$I$2,))</f>
        <v>22452802.708150171</v>
      </c>
    </row>
    <row r="26" spans="2:18" x14ac:dyDescent="0.2">
      <c r="B26" s="8" t="s">
        <v>69</v>
      </c>
      <c r="C26" s="5"/>
      <c r="D26" s="7"/>
      <c r="E26" s="7">
        <f t="shared" ref="E26:R26" si="0">SUM(E3:E25)</f>
        <v>380129871.18769598</v>
      </c>
      <c r="F26" s="7">
        <f t="shared" si="0"/>
        <v>401655879.13086122</v>
      </c>
      <c r="G26" s="7">
        <f t="shared" si="0"/>
        <v>424400862.62183452</v>
      </c>
      <c r="H26" s="7">
        <f t="shared" si="0"/>
        <v>448433849.8515408</v>
      </c>
      <c r="I26" s="7">
        <f t="shared" si="0"/>
        <v>473827777.94176996</v>
      </c>
      <c r="J26" s="7">
        <f t="shared" si="0"/>
        <v>500659714.30025369</v>
      </c>
      <c r="K26" s="7"/>
      <c r="L26" s="7">
        <f t="shared" si="0"/>
        <v>380129870</v>
      </c>
      <c r="M26" s="7">
        <f t="shared" si="0"/>
        <v>404235838.80000007</v>
      </c>
      <c r="N26" s="7">
        <f t="shared" si="0"/>
        <v>428341807.5999999</v>
      </c>
      <c r="O26" s="7">
        <f t="shared" si="0"/>
        <v>452447776.40000004</v>
      </c>
      <c r="P26" s="7">
        <f t="shared" si="0"/>
        <v>476553745.19999993</v>
      </c>
      <c r="Q26" s="7">
        <f t="shared" si="0"/>
        <v>500659714</v>
      </c>
      <c r="R26" s="7">
        <f t="shared" si="0"/>
        <v>0</v>
      </c>
    </row>
    <row r="29" spans="2:18" x14ac:dyDescent="0.2">
      <c r="D29" t="s">
        <v>70</v>
      </c>
      <c r="E29" t="s">
        <v>71</v>
      </c>
    </row>
    <row r="30" spans="2:18" x14ac:dyDescent="0.2">
      <c r="C30" t="s">
        <v>74</v>
      </c>
      <c r="D30" s="4">
        <f t="shared" ref="D30:D36" si="1">AVERAGE(F3:J3)</f>
        <v>63133072.045746878</v>
      </c>
      <c r="E30" s="4">
        <f t="shared" ref="E30:E36" si="2">AVERAGE(M3:Q3)</f>
        <v>1036353.9686105233</v>
      </c>
      <c r="F30">
        <f t="shared" ref="F30:F36" si="3">E30/D30</f>
        <v>1.6415389510264455E-2</v>
      </c>
    </row>
    <row r="31" spans="2:18" x14ac:dyDescent="0.2">
      <c r="C31" t="s">
        <v>75</v>
      </c>
      <c r="D31" s="4">
        <f t="shared" si="1"/>
        <v>2317024.6286293827</v>
      </c>
      <c r="E31" s="4">
        <f t="shared" si="2"/>
        <v>2708303.3349392656</v>
      </c>
      <c r="F31">
        <f t="shared" si="3"/>
        <v>1.1688711900060125</v>
      </c>
    </row>
    <row r="32" spans="2:18" x14ac:dyDescent="0.2">
      <c r="C32" t="s">
        <v>76</v>
      </c>
      <c r="D32" s="4">
        <f t="shared" si="1"/>
        <v>2292368.4416168784</v>
      </c>
      <c r="E32" s="4">
        <f t="shared" si="2"/>
        <v>1301726.6276422355</v>
      </c>
      <c r="F32">
        <f t="shared" si="3"/>
        <v>0.56785227191667642</v>
      </c>
    </row>
    <row r="33" spans="3:6" x14ac:dyDescent="0.2">
      <c r="C33" t="s">
        <v>77</v>
      </c>
      <c r="D33" s="4">
        <f t="shared" si="1"/>
        <v>1692304.2751986529</v>
      </c>
      <c r="E33" s="4">
        <f t="shared" si="2"/>
        <v>31077910.080648817</v>
      </c>
      <c r="F33">
        <f t="shared" si="3"/>
        <v>18.364256674232358</v>
      </c>
    </row>
    <row r="34" spans="3:6" x14ac:dyDescent="0.2">
      <c r="C34" t="s">
        <v>78</v>
      </c>
      <c r="D34" s="4">
        <f t="shared" si="1"/>
        <v>793455.66363995604</v>
      </c>
      <c r="E34" s="4">
        <f t="shared" si="2"/>
        <v>10046952.34196711</v>
      </c>
      <c r="F34">
        <f t="shared" si="3"/>
        <v>12.662273145643692</v>
      </c>
    </row>
    <row r="35" spans="3:6" x14ac:dyDescent="0.2">
      <c r="C35" t="s">
        <v>79</v>
      </c>
      <c r="D35" s="4">
        <f t="shared" si="1"/>
        <v>848338.65171305905</v>
      </c>
      <c r="E35" s="4">
        <f t="shared" si="2"/>
        <v>1084427.1519184858</v>
      </c>
      <c r="F35">
        <f t="shared" si="3"/>
        <v>1.2782951121332156</v>
      </c>
    </row>
    <row r="36" spans="3:6" x14ac:dyDescent="0.2">
      <c r="C36" t="s">
        <v>46</v>
      </c>
      <c r="D36" s="4">
        <f t="shared" si="1"/>
        <v>1002601.2656645837</v>
      </c>
      <c r="E36" s="4">
        <f t="shared" si="2"/>
        <v>3354400.2288340386</v>
      </c>
      <c r="F36">
        <f t="shared" si="3"/>
        <v>3.3456971816313668</v>
      </c>
    </row>
    <row r="38" spans="3:6" x14ac:dyDescent="0.2">
      <c r="D38" t="s">
        <v>70</v>
      </c>
      <c r="E38" t="s">
        <v>71</v>
      </c>
    </row>
    <row r="39" spans="3:6" x14ac:dyDescent="0.2">
      <c r="C39" t="s">
        <v>48</v>
      </c>
      <c r="D39" s="4">
        <f>AVERAGE(E11:J11)</f>
        <v>403992.50925745256</v>
      </c>
      <c r="E39" s="4">
        <f>AVERAGE(M11:Q11)</f>
        <v>3722053.0959727084</v>
      </c>
      <c r="F39">
        <f>E39/D39</f>
        <v>9.2131735383260622</v>
      </c>
    </row>
    <row r="40" spans="3:6" x14ac:dyDescent="0.2">
      <c r="C40" t="s">
        <v>49</v>
      </c>
      <c r="D40" s="4">
        <f>AVERAGE(E12:J12)</f>
        <v>266528.9749258685</v>
      </c>
      <c r="E40" s="4">
        <f>AVERAGE(M12:Q12)</f>
        <v>1036353.9686105221</v>
      </c>
      <c r="F40">
        <f>E40/D40</f>
        <v>3.8883351008976423</v>
      </c>
    </row>
    <row r="41" spans="3:6" x14ac:dyDescent="0.2">
      <c r="C41" t="s">
        <v>50</v>
      </c>
      <c r="D41" s="4">
        <f>AVERAGE(E13:J13)</f>
        <v>18564.207208766969</v>
      </c>
      <c r="E41" s="4">
        <f>AVERAGE(M13:Q13)</f>
        <v>1177171.8679951183</v>
      </c>
      <c r="F41">
        <f>E41/D41</f>
        <v>63.410834341430828</v>
      </c>
    </row>
    <row r="43" spans="3:6" x14ac:dyDescent="0.2">
      <c r="D43" t="s">
        <v>70</v>
      </c>
      <c r="E43" t="s">
        <v>71</v>
      </c>
    </row>
    <row r="44" spans="3:6" x14ac:dyDescent="0.2">
      <c r="C44" t="s">
        <v>51</v>
      </c>
      <c r="D44" s="4">
        <f>AVERAGE(E14:J14)</f>
        <v>1796308.0499149745</v>
      </c>
      <c r="E44" s="4">
        <f>AVERAGE(M14:Q14)</f>
        <v>1036353.968610523</v>
      </c>
      <c r="F44">
        <f>E44/D44</f>
        <v>0.57693554769716549</v>
      </c>
    </row>
    <row r="45" spans="3:6" x14ac:dyDescent="0.2">
      <c r="C45" t="s">
        <v>52</v>
      </c>
      <c r="D45" s="4">
        <f>AVERAGE(E15:J15)</f>
        <v>433606.83980477118</v>
      </c>
      <c r="E45" s="4">
        <f>AVERAGE(M15:Q15)</f>
        <v>1036353.9686105212</v>
      </c>
      <c r="F45">
        <f>E45/D45</f>
        <v>2.3900775390838698</v>
      </c>
    </row>
    <row r="46" spans="3:6" x14ac:dyDescent="0.2">
      <c r="C46" t="s">
        <v>53</v>
      </c>
      <c r="D46" s="4">
        <f>AVERAGE(E16:J16)</f>
        <v>112711.25805322798</v>
      </c>
      <c r="E46" s="4">
        <f>AVERAGE(M16:Q16)</f>
        <v>1036353.9686105173</v>
      </c>
      <c r="F46">
        <f>E46/D46</f>
        <v>9.1947688856520298</v>
      </c>
    </row>
    <row r="48" spans="3:6" x14ac:dyDescent="0.2">
      <c r="D48" t="s">
        <v>70</v>
      </c>
      <c r="E48" t="s">
        <v>71</v>
      </c>
    </row>
    <row r="49" spans="3:15" x14ac:dyDescent="0.2">
      <c r="C49" t="s">
        <v>73</v>
      </c>
      <c r="D49" s="4">
        <f>AVERAGE(E17:J17)</f>
        <v>1049141.5598398056</v>
      </c>
      <c r="E49" s="4">
        <f>AVERAGE(M17:Q17)</f>
        <v>1036353.9686105202</v>
      </c>
      <c r="F49">
        <f>E49/D49</f>
        <v>0.9878113767304787</v>
      </c>
    </row>
    <row r="50" spans="3:15" x14ac:dyDescent="0.2">
      <c r="C50" t="s">
        <v>72</v>
      </c>
      <c r="D50" s="4">
        <f>AVERAGE(E18:J18)</f>
        <v>518.09459745175593</v>
      </c>
      <c r="E50" s="4">
        <f>AVERAGE(M18:Q18)</f>
        <v>35520</v>
      </c>
      <c r="F50">
        <f>E50/D50</f>
        <v>68.558908304979113</v>
      </c>
    </row>
    <row r="51" spans="3:15" x14ac:dyDescent="0.2">
      <c r="C51" t="s">
        <v>56</v>
      </c>
      <c r="D51" s="4">
        <f>AVERAGE(E19:J19)</f>
        <v>951871.83884763776</v>
      </c>
      <c r="E51" s="4">
        <f>AVERAGE(M19:Q19)</f>
        <v>66524762.819268405</v>
      </c>
      <c r="F51">
        <f>E51/D51</f>
        <v>69.888361126225888</v>
      </c>
    </row>
    <row r="52" spans="3:15" x14ac:dyDescent="0.2">
      <c r="C52" t="s">
        <v>57</v>
      </c>
      <c r="D52" s="4">
        <f>AVERAGE(E20:J20)</f>
        <v>1527871.1266028255</v>
      </c>
      <c r="E52" s="4">
        <f>AVERAGE(M20:Q20)</f>
        <v>28233173.663402505</v>
      </c>
      <c r="F52">
        <f>E52/D52</f>
        <v>18.478766416758003</v>
      </c>
    </row>
    <row r="53" spans="3:15" x14ac:dyDescent="0.2">
      <c r="C53" t="s">
        <v>58</v>
      </c>
      <c r="D53" s="4">
        <f>AVERAGE(E21:J21)</f>
        <v>105142.72712991515</v>
      </c>
      <c r="E53" s="4">
        <f>AVERAGE(M21:Q21)</f>
        <v>2087951.7013403834</v>
      </c>
      <c r="F53">
        <f>E53/D53</f>
        <v>19.858260845379199</v>
      </c>
    </row>
    <row r="55" spans="3:15" x14ac:dyDescent="0.2">
      <c r="D55" t="s">
        <v>70</v>
      </c>
      <c r="E55" t="s">
        <v>71</v>
      </c>
    </row>
    <row r="56" spans="3:15" x14ac:dyDescent="0.2">
      <c r="C56" t="s">
        <v>59</v>
      </c>
      <c r="D56" s="4">
        <f>AVERAGE(E22:J22)</f>
        <v>316891036.72372681</v>
      </c>
      <c r="E56" s="4">
        <f>SUM(D56:D58)-SUM(E57:E58)</f>
        <v>65931694.468215585</v>
      </c>
    </row>
    <row r="57" spans="3:15" x14ac:dyDescent="0.2">
      <c r="C57" t="s">
        <v>60</v>
      </c>
      <c r="D57" s="4">
        <f>AVERAGE(E23:J23)</f>
        <v>5307929.9444812248</v>
      </c>
      <c r="E57" s="4">
        <f>AVERAGE(M23:Q23)</f>
        <v>153070986.85585046</v>
      </c>
    </row>
    <row r="58" spans="3:15" x14ac:dyDescent="0.2">
      <c r="C58" t="s">
        <v>61</v>
      </c>
      <c r="D58" s="4">
        <f>AVERAGE(E24:J24)</f>
        <v>16365694.048917232</v>
      </c>
      <c r="E58" s="4">
        <f>AVERAGE(M24:Q24)</f>
        <v>119561979.39305928</v>
      </c>
    </row>
    <row r="61" spans="3:15" x14ac:dyDescent="0.2">
      <c r="D61" t="s">
        <v>70</v>
      </c>
      <c r="E61" t="s">
        <v>70</v>
      </c>
      <c r="F61" t="s">
        <v>70</v>
      </c>
      <c r="G61" t="s">
        <v>70</v>
      </c>
      <c r="H61" t="s">
        <v>70</v>
      </c>
      <c r="I61" t="s">
        <v>70</v>
      </c>
      <c r="J61" t="s">
        <v>71</v>
      </c>
      <c r="K61" t="s">
        <v>71</v>
      </c>
      <c r="L61" t="s">
        <v>71</v>
      </c>
      <c r="M61" t="s">
        <v>71</v>
      </c>
      <c r="N61" t="s">
        <v>71</v>
      </c>
      <c r="O61" t="s">
        <v>71</v>
      </c>
    </row>
    <row r="62" spans="3:15" x14ac:dyDescent="0.2">
      <c r="D62">
        <v>2017</v>
      </c>
      <c r="E62">
        <v>2018</v>
      </c>
      <c r="F62">
        <v>2019</v>
      </c>
      <c r="G62">
        <v>2020</v>
      </c>
      <c r="H62">
        <v>2021</v>
      </c>
      <c r="I62">
        <v>2022</v>
      </c>
      <c r="J62">
        <v>2017</v>
      </c>
      <c r="K62">
        <v>2018</v>
      </c>
      <c r="L62">
        <v>2019</v>
      </c>
      <c r="M62">
        <v>2020</v>
      </c>
      <c r="N62">
        <v>2021</v>
      </c>
      <c r="O62">
        <v>2022</v>
      </c>
    </row>
    <row r="63" spans="3:15" x14ac:dyDescent="0.2">
      <c r="C63" s="5" t="s">
        <v>63</v>
      </c>
      <c r="D63" s="3">
        <f t="shared" ref="D63:I68" si="4">SUMIF($C$3:$C$25,$C63,E$3:E$25)</f>
        <v>60915319.480000004</v>
      </c>
      <c r="E63" s="3">
        <f t="shared" si="4"/>
        <v>64364834.370502964</v>
      </c>
      <c r="F63" s="3">
        <f t="shared" si="4"/>
        <v>68009688.513617232</v>
      </c>
      <c r="G63" s="3">
        <f t="shared" si="4"/>
        <v>71860943.587527096</v>
      </c>
      <c r="H63" s="3">
        <f t="shared" si="4"/>
        <v>75930287.671524793</v>
      </c>
      <c r="I63" s="3">
        <f t="shared" si="4"/>
        <v>80230070.71787478</v>
      </c>
      <c r="J63" s="3">
        <f t="shared" ref="J63:O68" si="5">SUMIF($C$3:$C$25,$C63,L$3:L$25)</f>
        <v>8432979.7446730807</v>
      </c>
      <c r="K63" s="3">
        <f t="shared" si="5"/>
        <v>22492011.074635543</v>
      </c>
      <c r="L63" s="3">
        <f t="shared" si="5"/>
        <v>36551042.404598013</v>
      </c>
      <c r="M63" s="3">
        <f t="shared" si="5"/>
        <v>50610073.734560482</v>
      </c>
      <c r="N63" s="3">
        <f t="shared" si="5"/>
        <v>64669105.064522944</v>
      </c>
      <c r="O63" s="3">
        <f t="shared" si="5"/>
        <v>78728136.394485414</v>
      </c>
    </row>
    <row r="64" spans="3:15" x14ac:dyDescent="0.2">
      <c r="C64" s="5" t="s">
        <v>64</v>
      </c>
      <c r="D64" s="3">
        <f t="shared" si="4"/>
        <v>3995486.48</v>
      </c>
      <c r="E64" s="3">
        <f t="shared" si="4"/>
        <v>4221743.0313111758</v>
      </c>
      <c r="F64" s="3">
        <f t="shared" si="4"/>
        <v>4460812.0467033777</v>
      </c>
      <c r="G64" s="3">
        <f t="shared" si="4"/>
        <v>4713419.0708508985</v>
      </c>
      <c r="H64" s="3">
        <f t="shared" si="4"/>
        <v>4980330.7345977994</v>
      </c>
      <c r="I64" s="3">
        <f t="shared" si="4"/>
        <v>5262357.0815870026</v>
      </c>
      <c r="J64" s="3">
        <f t="shared" si="5"/>
        <v>0</v>
      </c>
      <c r="K64" s="3">
        <f t="shared" si="5"/>
        <v>1749503.037421081</v>
      </c>
      <c r="L64" s="3">
        <f t="shared" si="5"/>
        <v>3499006.074842162</v>
      </c>
      <c r="M64" s="3">
        <f t="shared" si="5"/>
        <v>5248509.1122632436</v>
      </c>
      <c r="N64" s="3">
        <f t="shared" si="5"/>
        <v>6998012.1496843249</v>
      </c>
      <c r="O64" s="3">
        <f t="shared" si="5"/>
        <v>8747515.1871054061</v>
      </c>
    </row>
    <row r="65" spans="3:17" x14ac:dyDescent="0.2">
      <c r="C65" s="5" t="s">
        <v>65</v>
      </c>
      <c r="D65" s="3">
        <f t="shared" si="4"/>
        <v>597789.19600000011</v>
      </c>
      <c r="E65" s="3">
        <f t="shared" si="4"/>
        <v>631640.823974484</v>
      </c>
      <c r="F65" s="3">
        <f t="shared" si="4"/>
        <v>667409.40314880665</v>
      </c>
      <c r="G65" s="3">
        <f t="shared" si="4"/>
        <v>705203.48670408351</v>
      </c>
      <c r="H65" s="3">
        <f t="shared" si="4"/>
        <v>745137.77497485303</v>
      </c>
      <c r="I65" s="3">
        <f t="shared" si="4"/>
        <v>787333.46355030104</v>
      </c>
      <c r="J65" s="3">
        <f t="shared" si="5"/>
        <v>7022786.5754828574</v>
      </c>
      <c r="K65" s="3">
        <f t="shared" si="5"/>
        <v>6660384.0278480221</v>
      </c>
      <c r="L65" s="3">
        <f t="shared" si="5"/>
        <v>6297981.4802131858</v>
      </c>
      <c r="M65" s="3">
        <f t="shared" si="5"/>
        <v>5935578.9325783476</v>
      </c>
      <c r="N65" s="3">
        <f t="shared" si="5"/>
        <v>5573176.3849435113</v>
      </c>
      <c r="O65" s="3">
        <f t="shared" si="5"/>
        <v>5210773.837308676</v>
      </c>
    </row>
    <row r="66" spans="3:17" x14ac:dyDescent="0.2">
      <c r="C66" s="5" t="s">
        <v>66</v>
      </c>
      <c r="D66" s="3">
        <f t="shared" si="4"/>
        <v>2032253.2</v>
      </c>
      <c r="E66" s="3">
        <f t="shared" si="4"/>
        <v>2147335.7069049161</v>
      </c>
      <c r="F66" s="3">
        <f t="shared" si="4"/>
        <v>2268935.1101274374</v>
      </c>
      <c r="G66" s="3">
        <f t="shared" si="4"/>
        <v>2397420.448705351</v>
      </c>
      <c r="H66" s="3">
        <f t="shared" si="4"/>
        <v>2533181.6596322777</v>
      </c>
      <c r="I66" s="3">
        <f t="shared" si="4"/>
        <v>2676630.7612678609</v>
      </c>
      <c r="J66" s="3">
        <f t="shared" si="5"/>
        <v>0</v>
      </c>
      <c r="K66" s="3">
        <f t="shared" si="5"/>
        <v>1036353.9686105207</v>
      </c>
      <c r="L66" s="3">
        <f t="shared" si="5"/>
        <v>2072707.9372210414</v>
      </c>
      <c r="M66" s="3">
        <f t="shared" si="5"/>
        <v>3109061.9058315614</v>
      </c>
      <c r="N66" s="3">
        <f t="shared" si="5"/>
        <v>4145415.8744420819</v>
      </c>
      <c r="O66" s="3">
        <f t="shared" si="5"/>
        <v>5181769.8430526033</v>
      </c>
    </row>
    <row r="67" spans="3:17" x14ac:dyDescent="0.2">
      <c r="C67" s="5" t="s">
        <v>67</v>
      </c>
      <c r="D67" s="3">
        <f t="shared" si="4"/>
        <v>3153006.9016960002</v>
      </c>
      <c r="E67" s="3">
        <f t="shared" si="4"/>
        <v>3331555.4893108108</v>
      </c>
      <c r="F67" s="3">
        <f t="shared" si="4"/>
        <v>3520214.9327318976</v>
      </c>
      <c r="G67" s="3">
        <f t="shared" si="4"/>
        <v>3719557.7898635333</v>
      </c>
      <c r="H67" s="3">
        <f t="shared" si="4"/>
        <v>3930189.0414394718</v>
      </c>
      <c r="I67" s="3">
        <f t="shared" si="4"/>
        <v>4152747.9270640998</v>
      </c>
      <c r="J67" s="3">
        <f t="shared" si="5"/>
        <v>29121214.669493884</v>
      </c>
      <c r="K67" s="3">
        <f t="shared" si="5"/>
        <v>52053397.163869865</v>
      </c>
      <c r="L67" s="3">
        <f t="shared" si="5"/>
        <v>74985579.658245832</v>
      </c>
      <c r="M67" s="3">
        <f t="shared" si="5"/>
        <v>97917762.152621821</v>
      </c>
      <c r="N67" s="3">
        <f t="shared" si="5"/>
        <v>120849944.64699778</v>
      </c>
      <c r="O67" s="3">
        <f t="shared" si="5"/>
        <v>143782127.14137375</v>
      </c>
    </row>
    <row r="68" spans="3:17" x14ac:dyDescent="0.2">
      <c r="C68" s="5" t="s">
        <v>68</v>
      </c>
      <c r="D68" s="3">
        <f t="shared" si="4"/>
        <v>309436015.93000001</v>
      </c>
      <c r="E68" s="3">
        <f t="shared" si="4"/>
        <v>326958769.70885688</v>
      </c>
      <c r="F68" s="3">
        <f t="shared" si="4"/>
        <v>345473802.61550575</v>
      </c>
      <c r="G68" s="3">
        <f t="shared" si="4"/>
        <v>365037305.46788985</v>
      </c>
      <c r="H68" s="3">
        <f t="shared" si="4"/>
        <v>385708651.05960077</v>
      </c>
      <c r="I68" s="3">
        <f t="shared" si="4"/>
        <v>407550574.34890968</v>
      </c>
      <c r="J68" s="3">
        <f t="shared" si="5"/>
        <v>335552889.01035017</v>
      </c>
      <c r="K68" s="3">
        <f t="shared" si="5"/>
        <v>320244189.52761501</v>
      </c>
      <c r="L68" s="3">
        <f t="shared" si="5"/>
        <v>304935490.04487967</v>
      </c>
      <c r="M68" s="3">
        <f t="shared" si="5"/>
        <v>289626790.56214458</v>
      </c>
      <c r="N68" s="3">
        <f t="shared" si="5"/>
        <v>274318091.0794093</v>
      </c>
      <c r="O68" s="3">
        <f t="shared" si="5"/>
        <v>259009391.59667411</v>
      </c>
    </row>
    <row r="69" spans="3:17" x14ac:dyDescent="0.2"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1" spans="3:17" x14ac:dyDescent="0.2">
      <c r="D71" t="s">
        <v>70</v>
      </c>
      <c r="E71" t="s">
        <v>71</v>
      </c>
    </row>
    <row r="72" spans="3:17" x14ac:dyDescent="0.2">
      <c r="C72" s="5" t="s">
        <v>63</v>
      </c>
      <c r="D72" s="4">
        <f t="shared" ref="D72:D77" si="6">AVERAGE(D63:I63)</f>
        <v>70218524.056841135</v>
      </c>
      <c r="E72" s="4">
        <f t="shared" ref="E72:E77" si="7">AVERAGE(J63:O63)</f>
        <v>43580558.069579251</v>
      </c>
    </row>
    <row r="73" spans="3:17" x14ac:dyDescent="0.2">
      <c r="C73" s="5" t="s">
        <v>64</v>
      </c>
      <c r="D73" s="4">
        <f t="shared" si="6"/>
        <v>4605691.4075083751</v>
      </c>
      <c r="E73" s="4">
        <f t="shared" si="7"/>
        <v>4373757.593552703</v>
      </c>
    </row>
    <row r="74" spans="3:17" x14ac:dyDescent="0.2">
      <c r="C74" s="5" t="s">
        <v>65</v>
      </c>
      <c r="D74" s="4">
        <f t="shared" si="6"/>
        <v>689085.69139208819</v>
      </c>
      <c r="E74" s="4">
        <f t="shared" si="7"/>
        <v>6116780.2063957676</v>
      </c>
    </row>
    <row r="75" spans="3:17" x14ac:dyDescent="0.2">
      <c r="C75" s="5" t="s">
        <v>66</v>
      </c>
      <c r="D75" s="4">
        <f t="shared" si="6"/>
        <v>2342626.1477729739</v>
      </c>
      <c r="E75" s="4">
        <f t="shared" si="7"/>
        <v>2590884.9215263017</v>
      </c>
    </row>
    <row r="76" spans="3:17" x14ac:dyDescent="0.2">
      <c r="C76" s="5" t="s">
        <v>67</v>
      </c>
      <c r="D76" s="4">
        <f t="shared" si="6"/>
        <v>3634545.3470176361</v>
      </c>
      <c r="E76" s="4">
        <f t="shared" si="7"/>
        <v>86451670.905433819</v>
      </c>
    </row>
    <row r="77" spans="3:17" x14ac:dyDescent="0.2">
      <c r="C77" s="5" t="s">
        <v>68</v>
      </c>
      <c r="D77" s="4">
        <f t="shared" si="6"/>
        <v>356694186.52179378</v>
      </c>
      <c r="E77" s="4">
        <f t="shared" si="7"/>
        <v>297281140.30351216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9</vt:i4>
      </vt:variant>
    </vt:vector>
  </HeadingPairs>
  <TitlesOfParts>
    <vt:vector size="14" baseType="lpstr">
      <vt:lpstr>Cascade</vt:lpstr>
      <vt:lpstr>Target parameters</vt:lpstr>
      <vt:lpstr>Programs</vt:lpstr>
      <vt:lpstr>Processed cascade data</vt:lpstr>
      <vt:lpstr>Processed programs data</vt:lpstr>
      <vt:lpstr>Fig2 (Tot)</vt:lpstr>
      <vt:lpstr>Fig2 (M)</vt:lpstr>
      <vt:lpstr>Fig2 (F)</vt:lpstr>
      <vt:lpstr>Fig3a</vt:lpstr>
      <vt:lpstr>Fig3b</vt:lpstr>
      <vt:lpstr>Fig3c</vt:lpstr>
      <vt:lpstr>Fig3d</vt:lpstr>
      <vt:lpstr>Fig3e</vt:lpstr>
      <vt:lpstr>Fig3f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2019-01-02T18:02:46Z</dcterms:created>
  <dcterms:modified xsi:type="dcterms:W3CDTF">2019-02-04T18:44:20Z</dcterms:modified>
</cp:coreProperties>
</file>