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cascade-analyses/pakistan-vaccines/"/>
    </mc:Choice>
  </mc:AlternateContent>
  <xr:revisionPtr revIDLastSave="0" documentId="13_ncr:1_{BC837185-B798-E14A-B7F7-144D3856512A}" xr6:coauthVersionLast="36" xr6:coauthVersionMax="36" xr10:uidLastSave="{00000000-0000-0000-0000-000000000000}"/>
  <bookViews>
    <workbookView xWindow="240" yWindow="460" windowWidth="20920" windowHeight="13200" activeTab="1" xr2:uid="{00000000-000D-0000-FFFF-FFFF00000000}"/>
  </bookViews>
  <sheets>
    <sheet name="Population Definitions" sheetId="1" r:id="rId1"/>
    <sheet name="National data" sheetId="2" r:id="rId2"/>
    <sheet name="Constants" sheetId="3" r:id="rId3"/>
  </sheets>
  <calcPr calcId="181029" concurrentCalc="0"/>
</workbook>
</file>

<file path=xl/calcChain.xml><?xml version="1.0" encoding="utf-8"?>
<calcChain xmlns="http://schemas.openxmlformats.org/spreadsheetml/2006/main">
  <c r="E40" i="2" l="1"/>
  <c r="E39" i="2"/>
  <c r="E38" i="2"/>
  <c r="A23" i="3"/>
  <c r="A22" i="3"/>
  <c r="A21" i="3"/>
  <c r="A20" i="3"/>
  <c r="E34" i="2"/>
  <c r="E33" i="2"/>
  <c r="E32" i="2"/>
  <c r="E31" i="2"/>
  <c r="E37" i="2"/>
  <c r="E2" i="2"/>
  <c r="E10" i="2"/>
  <c r="E4" i="2"/>
  <c r="E9" i="2"/>
  <c r="E8" i="2"/>
  <c r="E3" i="2"/>
  <c r="E7" i="2"/>
  <c r="A34" i="2"/>
  <c r="A33" i="2"/>
  <c r="A32" i="2"/>
  <c r="A31" i="2"/>
  <c r="A40" i="2"/>
  <c r="A39" i="2"/>
  <c r="A38" i="2"/>
  <c r="A37" i="2"/>
  <c r="A28" i="2"/>
  <c r="A27" i="2"/>
  <c r="A26" i="2"/>
  <c r="A25" i="2"/>
  <c r="A22" i="2"/>
  <c r="A21" i="2"/>
  <c r="A20" i="2"/>
  <c r="A19" i="2"/>
  <c r="A16" i="2"/>
  <c r="A15" i="2"/>
  <c r="A14" i="2"/>
  <c r="A13" i="2"/>
  <c r="A17" i="3"/>
  <c r="A16" i="3"/>
  <c r="A15" i="3"/>
  <c r="A14" i="3"/>
  <c r="A11" i="3"/>
  <c r="A10" i="3"/>
  <c r="A9" i="3"/>
  <c r="A8" i="3"/>
  <c r="A5" i="3"/>
  <c r="A4" i="3"/>
  <c r="A3" i="3"/>
  <c r="A2" i="3"/>
  <c r="A10" i="2"/>
  <c r="A9" i="2"/>
  <c r="A8" i="2"/>
  <c r="A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</authors>
  <commentList>
    <comment ref="E3" authorId="0" shapeId="0" xr:uid="{33E30C9F-E935-2F40-80B8-04A2948B754F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</t>
        </r>
        <r>
          <rPr>
            <sz val="10"/>
            <color rgb="FF000000"/>
            <rFont val="Calibri"/>
            <family val="2"/>
            <scheme val="minor"/>
          </rPr>
          <t>http://www.pbs.gov.pk/sites/default/files//tables/POPULATION%20BY%205%20YEAR%20AGE%20GROUPS%20-%20PAKISTAN.pdf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4" authorId="0" shapeId="0" xr:uid="{166AF950-FDAA-5246-A6B2-CB68F1257B33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</t>
        </r>
        <r>
          <rPr>
            <sz val="10"/>
            <color rgb="FF000000"/>
            <rFont val="Calibri"/>
            <family val="2"/>
          </rPr>
          <t xml:space="preserve">http://www.pbs.gov.pk/sites/default/files//tables/POPULATION%20BY%205%20YEAR%20AGE%20GROUPS%20-%20PAKISTAN.pdf
</t>
        </r>
      </text>
    </comment>
    <comment ref="E5" authorId="0" shapeId="0" xr:uid="{8F97328F-73E8-B749-BF84-60A23ACA23D3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https://www.indexmundi.com/facts/pakistan/population-living-in-slums#:~:targetText=Population%20living%20in%20slums%20(%25%20of%20urban%20population)%20in%20Pakistan,population%20living%20in%20slum%20households.</t>
        </r>
      </text>
    </comment>
    <comment ref="E6" authorId="0" shapeId="0" xr:uid="{4B092B86-6E27-5B47-9DF0-1F6B22BB951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Assumption</t>
        </r>
      </text>
    </comment>
    <comment ref="E13" authorId="0" shapeId="0" xr:uid="{EA25791E-6CFC-C444-A621-DCE853675635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14" authorId="0" shapeId="0" xr:uid="{F39C6FFE-B6C7-9644-844B-911174632CA7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15" authorId="0" shapeId="0" xr:uid="{65DEFF0A-8427-584F-9144-EC02F919BC7F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16" authorId="0" shapeId="0" xr:uid="{3A382559-A3AE-EF41-A664-7F57673103C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19" authorId="0" shapeId="0" xr:uid="{DFC0588B-332D-334E-AAF0-159154D4990C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20" authorId="0" shapeId="0" xr:uid="{097D155B-59D1-4341-94CA-BD0422782516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21" authorId="0" shapeId="0" xr:uid="{9B3C02C6-0146-CE42-A4E1-EC6B2F629745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22" authorId="0" shapeId="0" xr:uid="{3A44A444-3E32-5B46-93CC-C87855036D3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25" authorId="0" shapeId="0" xr:uid="{F33555F0-E9CF-D64C-97CC-E13F53E66113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26" authorId="0" shapeId="0" xr:uid="{BE3FA1E9-6B66-D44D-965D-7E57904323F3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27" authorId="0" shapeId="0" xr:uid="{51D1E396-AA4A-7D49-A0E4-643D57494026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28" authorId="0" shapeId="0" xr:uid="{769F2C25-53EA-5E4E-B61A-4DA260DD7FAE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31" authorId="0" shapeId="0" xr:uid="{ECD043AC-ADA1-5344-8451-2EE63F921D1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32" authorId="0" shapeId="0" xr:uid="{15DD8E6C-13D1-774E-B498-E1D09961B757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33" authorId="0" shapeId="0" xr:uid="{D04576C5-4F70-274A-B2CF-9A2ABC2D008C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34" authorId="0" shapeId="0" xr:uid="{1BDF1257-BFEB-904F-98F5-078D1DF807E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Placeholder value</t>
        </r>
      </text>
    </comment>
    <comment ref="E37" authorId="0" shapeId="0" xr:uid="{EEDB00EF-EF1D-C645-95EA-1BB4E45EC05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https://knoema.com/atlas/Pakistan/topics/Health/Health-Status/Under-5-mortality-rate#:~:targetText=Pakistan%20%2D%20Under%2D5%20mortality%20rate&amp;targetText=In%202018%2C%20under%2D5%20mortality,thousand%20live%20births%20in%202018.</t>
        </r>
      </text>
    </comment>
    <comment ref="E38" authorId="0" shapeId="0" xr:uid="{499F0B3F-2077-7E42-9F6C-867E54E46D77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https://knoema.com/atlas/Pakistan/topics/Health/Health-Status/Under-5-mortality-rate#:~:targetText=Pakistan%20%2D%20Under%2D5%20mortality%20rate&amp;targetText=In%202018%2C%20under%2D5%20mortality,thousand%20live%20births%20in%202018.</t>
        </r>
      </text>
    </comment>
    <comment ref="E39" authorId="0" shapeId="0" xr:uid="{CABD16EB-5F4E-9745-9164-F2AA5E67A2AE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https://knoema.com/atlas/Pakistan/topics/Health/Health-Status/Under-5-mortality-rate#:~:targetText=Pakistan%20%2D%20Under%2D5%20mortality%20rate&amp;targetText=In%202018%2C%20under%2D5%20mortality,thousand%20live%20births%20in%202018.</t>
        </r>
      </text>
    </comment>
    <comment ref="E40" authorId="0" shapeId="0" xr:uid="{EB61A27B-92D5-4C45-832D-1C3C3C1BF86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https://knoema.com/atlas/Pakistan/topics/Health/Health-Status/Under-5-mortality-rate#:~:targetText=Pakistan%20%2D%20Under%2D5%20mortality%20rate&amp;targetText=In%202018%2C%20under%2D5%20mortality,thousand%20live%20births%20in%202018.</t>
        </r>
      </text>
    </comment>
  </commentList>
</comments>
</file>

<file path=xl/sharedStrings.xml><?xml version="1.0" encoding="utf-8"?>
<sst xmlns="http://schemas.openxmlformats.org/spreadsheetml/2006/main" count="110" uniqueCount="37">
  <si>
    <t>Abbreviation</t>
  </si>
  <si>
    <t>Full Name</t>
  </si>
  <si>
    <t>Population type</t>
  </si>
  <si>
    <t>default</t>
  </si>
  <si>
    <t>Population</t>
  </si>
  <si>
    <t>Units</t>
  </si>
  <si>
    <t>Uncertainty</t>
  </si>
  <si>
    <t>Number</t>
  </si>
  <si>
    <t>Prevalence</t>
  </si>
  <si>
    <t>Fraction</t>
  </si>
  <si>
    <t>Proportion vaccinated</t>
  </si>
  <si>
    <t>Annual number of births</t>
  </si>
  <si>
    <t>Constant</t>
  </si>
  <si>
    <t>Number (per year)</t>
  </si>
  <si>
    <t>OR</t>
  </si>
  <si>
    <t>Annual number of cases</t>
  </si>
  <si>
    <t>Transmission probability per contact</t>
  </si>
  <si>
    <t>Probability</t>
  </si>
  <si>
    <t>Number of contacts annually</t>
  </si>
  <si>
    <t>Average duration of infections (years)</t>
  </si>
  <si>
    <t>Duration (years)</t>
  </si>
  <si>
    <t>urban</t>
  </si>
  <si>
    <t>Urban</t>
  </si>
  <si>
    <t>slum</t>
  </si>
  <si>
    <t>"Slum"</t>
  </si>
  <si>
    <t>rural</t>
  </si>
  <si>
    <t>Rural</t>
  </si>
  <si>
    <t>fragile</t>
  </si>
  <si>
    <t>Fragile/mobile</t>
  </si>
  <si>
    <t>#ignore: Total population 0-5</t>
  </si>
  <si>
    <t>#ignore: share of 0-4 population in rural areas</t>
  </si>
  <si>
    <t>#ignore: share of 0-4 population in urban areas</t>
  </si>
  <si>
    <t>#ignore: share of 0-4 urban population in slums</t>
  </si>
  <si>
    <t>#ignore: share of 0-4 population in fragile/mobile population</t>
  </si>
  <si>
    <t>Mortality rate</t>
  </si>
  <si>
    <t>Share of all deaths from vaccine-preventable cause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</si>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</sst>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i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3"/>
    </xf>
    <xf numFmtId="3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8" fillId="0" borderId="0" xfId="0" applyFont="1" applyAlignment="1">
      <alignment horizontal="left" indent="3"/>
    </xf>
    <xf numFmtId="3" fontId="9" fillId="0" borderId="0" xfId="0" applyNumberFormat="1" applyFont="1" applyAlignment="1">
      <alignment horizontal="center"/>
    </xf>
    <xf numFmtId="164" fontId="9" fillId="0" borderId="0" xfId="1" applyNumberFormat="1" applyFont="1" applyAlignment="1">
      <alignment horizontal="center"/>
    </xf>
    <xf numFmtId="165" fontId="0" fillId="2" borderId="1" xfId="0" applyNumberFormat="1" applyFill="1" applyBorder="1" applyProtection="1">
      <protection locked="0"/>
    </xf>
  </cellXfs>
  <cellStyles count="2">
    <cellStyle name="Normal" xfId="0" builtinId="0"/>
    <cellStyle name="Percent" xfId="1" builtinId="5"/>
  </cellStyles>
  <dxfs count="32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5"/>
  <sheetViews>
    <sheetView workbookViewId="0">
      <selection activeCell="A2" sqref="A2:B5"/>
    </sheetView>
  </sheetViews>
  <sheetFormatPr baseColWidth="10" defaultColWidth="8.83203125" defaultRowHeight="15" x14ac:dyDescent="0.2"/>
  <cols>
    <col min="1" max="2" width="14.83203125" customWidth="1"/>
    <col min="3" max="3" width="1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21</v>
      </c>
      <c r="B2" s="2" t="s">
        <v>22</v>
      </c>
      <c r="C2" s="3" t="s">
        <v>3</v>
      </c>
    </row>
    <row r="3" spans="1:3" x14ac:dyDescent="0.2">
      <c r="A3" s="2" t="s">
        <v>23</v>
      </c>
      <c r="B3" s="2" t="s">
        <v>24</v>
      </c>
      <c r="C3" s="3" t="s">
        <v>3</v>
      </c>
    </row>
    <row r="4" spans="1:3" x14ac:dyDescent="0.2">
      <c r="A4" s="2" t="s">
        <v>25</v>
      </c>
      <c r="B4" s="2" t="s">
        <v>26</v>
      </c>
      <c r="C4" s="3" t="s">
        <v>3</v>
      </c>
    </row>
    <row r="5" spans="1:3" x14ac:dyDescent="0.2">
      <c r="A5" s="2" t="s">
        <v>27</v>
      </c>
      <c r="B5" s="2" t="s">
        <v>28</v>
      </c>
      <c r="C5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40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48.5" style="6" bestFit="1" customWidth="1"/>
    <col min="2" max="2" width="20.5" customWidth="1"/>
    <col min="3" max="3" width="13.83203125" hidden="1" customWidth="1"/>
    <col min="4" max="4" width="10.5" customWidth="1"/>
    <col min="5" max="5" width="13.83203125" customWidth="1"/>
    <col min="6" max="8" width="9.5" customWidth="1"/>
  </cols>
  <sheetData>
    <row r="1" spans="1:6" x14ac:dyDescent="0.2">
      <c r="A1" s="5" t="s">
        <v>4</v>
      </c>
      <c r="B1" s="1" t="s">
        <v>5</v>
      </c>
      <c r="C1" s="1" t="s">
        <v>6</v>
      </c>
      <c r="D1" s="1">
        <v>2018</v>
      </c>
      <c r="E1" s="1">
        <v>2019</v>
      </c>
      <c r="F1" s="1">
        <v>2020</v>
      </c>
    </row>
    <row r="2" spans="1:6" hidden="1" x14ac:dyDescent="0.2">
      <c r="A2" s="10" t="s">
        <v>29</v>
      </c>
      <c r="B2" s="1"/>
      <c r="C2" s="1"/>
      <c r="D2" s="1"/>
      <c r="E2" s="11">
        <f>14509296+13453556</f>
        <v>27962852</v>
      </c>
      <c r="F2" s="1"/>
    </row>
    <row r="3" spans="1:6" hidden="1" x14ac:dyDescent="0.2">
      <c r="A3" s="10" t="s">
        <v>30</v>
      </c>
      <c r="B3" s="1"/>
      <c r="C3" s="1"/>
      <c r="D3" s="1"/>
      <c r="E3" s="12">
        <f>15.7/(15.7+13)</f>
        <v>0.54703832752613235</v>
      </c>
      <c r="F3" s="1"/>
    </row>
    <row r="4" spans="1:6" hidden="1" x14ac:dyDescent="0.2">
      <c r="A4" s="10" t="s">
        <v>31</v>
      </c>
      <c r="B4" s="1"/>
      <c r="C4" s="1"/>
      <c r="D4" s="1"/>
      <c r="E4" s="12">
        <f>13/(15.7+13)-E6</f>
        <v>0.44296167247386758</v>
      </c>
      <c r="F4" s="1"/>
    </row>
    <row r="5" spans="1:6" hidden="1" x14ac:dyDescent="0.2">
      <c r="A5" s="10" t="s">
        <v>32</v>
      </c>
      <c r="B5" s="1"/>
      <c r="C5" s="1"/>
      <c r="D5" s="1"/>
      <c r="E5" s="12">
        <v>0.45</v>
      </c>
      <c r="F5" s="1"/>
    </row>
    <row r="6" spans="1:6" hidden="1" x14ac:dyDescent="0.2">
      <c r="A6" s="10" t="s">
        <v>33</v>
      </c>
      <c r="B6" s="1"/>
      <c r="C6" s="1"/>
      <c r="D6" s="1"/>
      <c r="E6" s="12">
        <v>0.01</v>
      </c>
      <c r="F6" s="1"/>
    </row>
    <row r="7" spans="1:6" x14ac:dyDescent="0.2">
      <c r="A7" s="7" t="str">
        <f>'Population Definitions'!$A$2</f>
        <v>urban</v>
      </c>
      <c r="B7" t="s">
        <v>7</v>
      </c>
      <c r="C7" s="3"/>
      <c r="D7" s="2"/>
      <c r="E7" s="8">
        <f>E$2*E3</f>
        <v>15296751.790940765</v>
      </c>
      <c r="F7" s="2"/>
    </row>
    <row r="8" spans="1:6" x14ac:dyDescent="0.2">
      <c r="A8" s="7" t="str">
        <f>'Population Definitions'!$A$3</f>
        <v>slum</v>
      </c>
      <c r="B8" t="s">
        <v>7</v>
      </c>
      <c r="C8" s="3"/>
      <c r="D8" s="2"/>
      <c r="E8" s="8">
        <f>E$2*E4*E5</f>
        <v>5573912.2600766551</v>
      </c>
      <c r="F8" s="2"/>
    </row>
    <row r="9" spans="1:6" x14ac:dyDescent="0.2">
      <c r="A9" s="7" t="str">
        <f>'Population Definitions'!$A$4</f>
        <v>rural</v>
      </c>
      <c r="B9" t="s">
        <v>7</v>
      </c>
      <c r="C9" s="3"/>
      <c r="D9" s="2"/>
      <c r="E9" s="8">
        <f>E$2*E4*(1-E5)</f>
        <v>6812559.4289825791</v>
      </c>
      <c r="F9" s="2"/>
    </row>
    <row r="10" spans="1:6" x14ac:dyDescent="0.2">
      <c r="A10" s="7" t="str">
        <f>'Population Definitions'!$A$5</f>
        <v>fragile</v>
      </c>
      <c r="B10" t="s">
        <v>7</v>
      </c>
      <c r="C10" s="3"/>
      <c r="D10" s="2"/>
      <c r="E10" s="8">
        <f>E$2*E6</f>
        <v>279628.52</v>
      </c>
      <c r="F10" s="2"/>
    </row>
    <row r="12" spans="1:6" x14ac:dyDescent="0.2">
      <c r="A12" s="5" t="s">
        <v>8</v>
      </c>
      <c r="B12" s="1" t="s">
        <v>5</v>
      </c>
      <c r="C12" s="1" t="s">
        <v>6</v>
      </c>
      <c r="D12" s="1">
        <v>2018</v>
      </c>
      <c r="E12" s="1">
        <v>2019</v>
      </c>
      <c r="F12" s="1">
        <v>2020</v>
      </c>
    </row>
    <row r="13" spans="1:6" x14ac:dyDescent="0.2">
      <c r="A13" s="7" t="str">
        <f>'Population Definitions'!$A$2</f>
        <v>urban</v>
      </c>
      <c r="B13" t="s">
        <v>9</v>
      </c>
      <c r="C13" s="3"/>
      <c r="D13" s="2"/>
      <c r="E13" s="9">
        <v>0.02</v>
      </c>
      <c r="F13" s="2"/>
    </row>
    <row r="14" spans="1:6" x14ac:dyDescent="0.2">
      <c r="A14" s="7" t="str">
        <f>'Population Definitions'!$A$3</f>
        <v>slum</v>
      </c>
      <c r="B14" t="s">
        <v>9</v>
      </c>
      <c r="C14" s="3"/>
      <c r="D14" s="2"/>
      <c r="E14" s="9">
        <v>0.02</v>
      </c>
      <c r="F14" s="2"/>
    </row>
    <row r="15" spans="1:6" x14ac:dyDescent="0.2">
      <c r="A15" s="7" t="str">
        <f>'Population Definitions'!$A$4</f>
        <v>rural</v>
      </c>
      <c r="B15" t="s">
        <v>9</v>
      </c>
      <c r="C15" s="3"/>
      <c r="D15" s="2"/>
      <c r="E15" s="9">
        <v>0.02</v>
      </c>
      <c r="F15" s="2"/>
    </row>
    <row r="16" spans="1:6" x14ac:dyDescent="0.2">
      <c r="A16" s="7" t="str">
        <f>'Population Definitions'!$A$5</f>
        <v>fragile</v>
      </c>
      <c r="B16" t="s">
        <v>9</v>
      </c>
      <c r="C16" s="3"/>
      <c r="D16" s="2"/>
      <c r="E16" s="9">
        <v>0.02</v>
      </c>
      <c r="F16" s="2"/>
    </row>
    <row r="18" spans="1:6" x14ac:dyDescent="0.2">
      <c r="A18" s="5" t="s">
        <v>10</v>
      </c>
      <c r="B18" s="1" t="s">
        <v>5</v>
      </c>
      <c r="C18" s="1" t="s">
        <v>6</v>
      </c>
      <c r="D18" s="1">
        <v>2018</v>
      </c>
      <c r="E18" s="1">
        <v>2019</v>
      </c>
      <c r="F18" s="1">
        <v>2020</v>
      </c>
    </row>
    <row r="19" spans="1:6" x14ac:dyDescent="0.2">
      <c r="A19" s="7" t="str">
        <f>'Population Definitions'!$A$2</f>
        <v>urban</v>
      </c>
      <c r="B19" t="s">
        <v>9</v>
      </c>
      <c r="C19" s="3"/>
      <c r="D19" s="2"/>
      <c r="E19" s="9">
        <v>0.7</v>
      </c>
      <c r="F19" s="2"/>
    </row>
    <row r="20" spans="1:6" x14ac:dyDescent="0.2">
      <c r="A20" s="7" t="str">
        <f>'Population Definitions'!$A$3</f>
        <v>slum</v>
      </c>
      <c r="B20" t="s">
        <v>9</v>
      </c>
      <c r="C20" s="3"/>
      <c r="D20" s="2"/>
      <c r="E20" s="9">
        <v>0.6</v>
      </c>
      <c r="F20" s="2"/>
    </row>
    <row r="21" spans="1:6" x14ac:dyDescent="0.2">
      <c r="A21" s="7" t="str">
        <f>'Population Definitions'!$A$4</f>
        <v>rural</v>
      </c>
      <c r="B21" t="s">
        <v>9</v>
      </c>
      <c r="C21" s="3"/>
      <c r="D21" s="2"/>
      <c r="E21" s="9">
        <v>0.65</v>
      </c>
      <c r="F21" s="2"/>
    </row>
    <row r="22" spans="1:6" x14ac:dyDescent="0.2">
      <c r="A22" s="7" t="str">
        <f>'Population Definitions'!$A$5</f>
        <v>fragile</v>
      </c>
      <c r="B22" t="s">
        <v>9</v>
      </c>
      <c r="C22" s="3"/>
      <c r="D22" s="2"/>
      <c r="E22" s="9">
        <v>0.3</v>
      </c>
      <c r="F22" s="2"/>
    </row>
    <row r="24" spans="1:6" x14ac:dyDescent="0.2">
      <c r="A24" s="5" t="s">
        <v>11</v>
      </c>
      <c r="B24" s="1" t="s">
        <v>5</v>
      </c>
      <c r="C24" s="1" t="s">
        <v>6</v>
      </c>
      <c r="D24" s="1">
        <v>2018</v>
      </c>
      <c r="E24" s="1">
        <v>2019</v>
      </c>
      <c r="F24" s="1">
        <v>2020</v>
      </c>
    </row>
    <row r="25" spans="1:6" x14ac:dyDescent="0.2">
      <c r="A25" s="7" t="str">
        <f>'Population Definitions'!$A$2</f>
        <v>urban</v>
      </c>
      <c r="B25" t="s">
        <v>13</v>
      </c>
      <c r="C25" s="3"/>
      <c r="D25" s="2"/>
      <c r="E25" s="8">
        <v>108000</v>
      </c>
      <c r="F25" s="2"/>
    </row>
    <row r="26" spans="1:6" x14ac:dyDescent="0.2">
      <c r="A26" s="7" t="str">
        <f>'Population Definitions'!$A$3</f>
        <v>slum</v>
      </c>
      <c r="B26" t="s">
        <v>13</v>
      </c>
      <c r="C26" s="3"/>
      <c r="D26" s="2"/>
      <c r="E26" s="8">
        <v>19000</v>
      </c>
      <c r="F26" s="2"/>
    </row>
    <row r="27" spans="1:6" x14ac:dyDescent="0.2">
      <c r="A27" s="7" t="str">
        <f>'Population Definitions'!$A$4</f>
        <v>rural</v>
      </c>
      <c r="B27" t="s">
        <v>13</v>
      </c>
      <c r="C27" s="3"/>
      <c r="D27" s="2"/>
      <c r="E27" s="8">
        <v>11000</v>
      </c>
      <c r="F27" s="2"/>
    </row>
    <row r="28" spans="1:6" x14ac:dyDescent="0.2">
      <c r="A28" s="7" t="str">
        <f>'Population Definitions'!$A$5</f>
        <v>fragile</v>
      </c>
      <c r="B28" t="s">
        <v>13</v>
      </c>
      <c r="C28" s="3"/>
      <c r="D28" s="2"/>
      <c r="E28" s="8">
        <v>250</v>
      </c>
      <c r="F28" s="2"/>
    </row>
    <row r="30" spans="1:6" x14ac:dyDescent="0.2">
      <c r="A30" s="5" t="s">
        <v>15</v>
      </c>
      <c r="B30" s="1" t="s">
        <v>5</v>
      </c>
      <c r="C30" s="1" t="s">
        <v>6</v>
      </c>
      <c r="D30" s="1">
        <v>2018</v>
      </c>
      <c r="E30" s="1">
        <v>2019</v>
      </c>
      <c r="F30" s="1">
        <v>2020</v>
      </c>
    </row>
    <row r="31" spans="1:6" x14ac:dyDescent="0.2">
      <c r="A31" s="7" t="str">
        <f>'Population Definitions'!$A$2</f>
        <v>urban</v>
      </c>
      <c r="B31" t="s">
        <v>13</v>
      </c>
      <c r="C31" s="3"/>
      <c r="D31" s="2"/>
      <c r="E31" s="2">
        <f>E25*4%</f>
        <v>4320</v>
      </c>
      <c r="F31" s="2"/>
    </row>
    <row r="32" spans="1:6" x14ac:dyDescent="0.2">
      <c r="A32" s="7" t="str">
        <f>'Population Definitions'!$A$3</f>
        <v>slum</v>
      </c>
      <c r="B32" t="s">
        <v>13</v>
      </c>
      <c r="C32" s="3"/>
      <c r="D32" s="2"/>
      <c r="E32" s="2">
        <f>E26*4%</f>
        <v>760</v>
      </c>
      <c r="F32" s="2"/>
    </row>
    <row r="33" spans="1:6" x14ac:dyDescent="0.2">
      <c r="A33" s="7" t="str">
        <f>'Population Definitions'!$A$4</f>
        <v>rural</v>
      </c>
      <c r="B33" t="s">
        <v>13</v>
      </c>
      <c r="C33" s="3"/>
      <c r="D33" s="2"/>
      <c r="E33" s="2">
        <f>E27*4%</f>
        <v>440</v>
      </c>
      <c r="F33" s="2"/>
    </row>
    <row r="34" spans="1:6" x14ac:dyDescent="0.2">
      <c r="A34" s="7" t="str">
        <f>'Population Definitions'!$A$5</f>
        <v>fragile</v>
      </c>
      <c r="B34" t="s">
        <v>13</v>
      </c>
      <c r="C34" s="3"/>
      <c r="D34" s="2"/>
      <c r="E34" s="2">
        <f>E28*4%</f>
        <v>10</v>
      </c>
      <c r="F34" s="2"/>
    </row>
    <row r="36" spans="1:6" x14ac:dyDescent="0.2">
      <c r="A36" s="5" t="s">
        <v>34</v>
      </c>
      <c r="B36" s="1" t="s">
        <v>5</v>
      </c>
      <c r="C36" s="1" t="s">
        <v>6</v>
      </c>
      <c r="D36" s="1">
        <v>2018</v>
      </c>
      <c r="E36" s="1">
        <v>2019</v>
      </c>
      <c r="F36" s="1">
        <v>2020</v>
      </c>
    </row>
    <row r="37" spans="1:6" x14ac:dyDescent="0.2">
      <c r="A37" s="7" t="str">
        <f>'Population Definitions'!$A$2</f>
        <v>urban</v>
      </c>
      <c r="B37" t="s">
        <v>17</v>
      </c>
      <c r="C37" s="3"/>
      <c r="D37" s="2"/>
      <c r="E37" s="13">
        <f>69.3/1000</f>
        <v>6.93E-2</v>
      </c>
      <c r="F37" s="2"/>
    </row>
    <row r="38" spans="1:6" x14ac:dyDescent="0.2">
      <c r="A38" s="7" t="str">
        <f>'Population Definitions'!$A$3</f>
        <v>slum</v>
      </c>
      <c r="B38" t="s">
        <v>17</v>
      </c>
      <c r="C38" s="3"/>
      <c r="D38" s="2"/>
      <c r="E38" s="13">
        <f t="shared" ref="E38:E40" si="0">69.3/1000</f>
        <v>6.93E-2</v>
      </c>
      <c r="F38" s="2"/>
    </row>
    <row r="39" spans="1:6" x14ac:dyDescent="0.2">
      <c r="A39" s="7" t="str">
        <f>'Population Definitions'!$A$4</f>
        <v>rural</v>
      </c>
      <c r="B39" t="s">
        <v>17</v>
      </c>
      <c r="C39" s="3"/>
      <c r="D39" s="2"/>
      <c r="E39" s="13">
        <f t="shared" si="0"/>
        <v>6.93E-2</v>
      </c>
      <c r="F39" s="2"/>
    </row>
    <row r="40" spans="1:6" x14ac:dyDescent="0.2">
      <c r="A40" s="7" t="str">
        <f>'Population Definitions'!$A$5</f>
        <v>fragile</v>
      </c>
      <c r="B40" t="s">
        <v>17</v>
      </c>
      <c r="C40" s="3"/>
      <c r="D40" s="2"/>
      <c r="E40" s="13">
        <f t="shared" si="0"/>
        <v>6.93E-2</v>
      </c>
      <c r="F40" s="2"/>
    </row>
  </sheetData>
  <dataValidations count="3">
    <dataValidation type="list" allowBlank="1" showInputMessage="1" showErrorMessage="1" sqref="B19:B22 B13:B16" xr:uid="{00000000-0002-0000-0100-000004000000}">
      <formula1>"Fraction"</formula1>
    </dataValidation>
    <dataValidation type="list" allowBlank="1" showInputMessage="1" showErrorMessage="1" sqref="B31:B34 B25:B28" xr:uid="{00000000-0002-0000-0100-00000C000000}">
      <formula1>"Number (per year)"</formula1>
    </dataValidation>
    <dataValidation type="list" allowBlank="1" showInputMessage="1" showErrorMessage="1" sqref="B7:B10" xr:uid="{00000000-0002-0000-0100-000000000000}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H23"/>
  <sheetViews>
    <sheetView workbookViewId="0">
      <selection activeCell="A20" sqref="A20:A23"/>
    </sheetView>
  </sheetViews>
  <sheetFormatPr baseColWidth="10" defaultColWidth="8.83203125" defaultRowHeight="15" x14ac:dyDescent="0.2"/>
  <cols>
    <col min="1" max="1" width="43.5" customWidth="1"/>
    <col min="2" max="2" width="19.33203125" customWidth="1"/>
    <col min="3" max="3" width="13.83203125" customWidth="1"/>
    <col min="4" max="4" width="10.5" customWidth="1"/>
    <col min="5" max="5" width="3.83203125" customWidth="1"/>
    <col min="6" max="8" width="9.5" customWidth="1"/>
  </cols>
  <sheetData>
    <row r="1" spans="1:8" x14ac:dyDescent="0.2">
      <c r="A1" s="1" t="s">
        <v>16</v>
      </c>
      <c r="B1" s="1" t="s">
        <v>5</v>
      </c>
      <c r="C1" s="1" t="s">
        <v>6</v>
      </c>
      <c r="D1" s="1" t="s">
        <v>12</v>
      </c>
      <c r="E1" s="1"/>
      <c r="F1" s="1">
        <v>2018</v>
      </c>
      <c r="G1" s="1">
        <v>2019</v>
      </c>
      <c r="H1" s="1">
        <v>2020</v>
      </c>
    </row>
    <row r="2" spans="1:8" x14ac:dyDescent="0.2">
      <c r="A2" s="1" t="str">
        <f>'Population Definitions'!$A$2</f>
        <v>urban</v>
      </c>
      <c r="B2" t="s">
        <v>17</v>
      </c>
      <c r="C2" s="3"/>
      <c r="D2" s="3">
        <v>0.01</v>
      </c>
      <c r="E2" s="4" t="s">
        <v>14</v>
      </c>
      <c r="F2" s="3"/>
      <c r="G2" s="3"/>
      <c r="H2" s="3"/>
    </row>
    <row r="3" spans="1:8" x14ac:dyDescent="0.2">
      <c r="A3" s="1" t="str">
        <f>'Population Definitions'!$A$3</f>
        <v>slum</v>
      </c>
      <c r="B3" t="s">
        <v>17</v>
      </c>
      <c r="C3" s="3"/>
      <c r="D3" s="3">
        <v>0.01</v>
      </c>
      <c r="E3" s="4" t="s">
        <v>14</v>
      </c>
      <c r="F3" s="3"/>
      <c r="G3" s="3"/>
      <c r="H3" s="3"/>
    </row>
    <row r="4" spans="1:8" x14ac:dyDescent="0.2">
      <c r="A4" s="1" t="str">
        <f>'Population Definitions'!$A$4</f>
        <v>rural</v>
      </c>
      <c r="B4" t="s">
        <v>17</v>
      </c>
      <c r="C4" s="3"/>
      <c r="D4" s="3">
        <v>0.01</v>
      </c>
      <c r="E4" s="4" t="s">
        <v>14</v>
      </c>
      <c r="F4" s="3"/>
      <c r="G4" s="3"/>
      <c r="H4" s="3"/>
    </row>
    <row r="5" spans="1:8" x14ac:dyDescent="0.2">
      <c r="A5" s="1" t="str">
        <f>'Population Definitions'!$A$5</f>
        <v>fragile</v>
      </c>
      <c r="B5" t="s">
        <v>17</v>
      </c>
      <c r="C5" s="3"/>
      <c r="D5" s="3">
        <v>0.01</v>
      </c>
      <c r="E5" s="4" t="s">
        <v>14</v>
      </c>
      <c r="F5" s="3"/>
      <c r="G5" s="3"/>
      <c r="H5" s="3"/>
    </row>
    <row r="7" spans="1:8" x14ac:dyDescent="0.2">
      <c r="A7" s="1" t="s">
        <v>18</v>
      </c>
      <c r="B7" s="1" t="s">
        <v>5</v>
      </c>
      <c r="C7" s="1" t="s">
        <v>6</v>
      </c>
      <c r="D7" s="1" t="s">
        <v>12</v>
      </c>
      <c r="E7" s="1"/>
      <c r="F7" s="1">
        <v>2018</v>
      </c>
      <c r="G7" s="1">
        <v>2019</v>
      </c>
      <c r="H7" s="1">
        <v>2020</v>
      </c>
    </row>
    <row r="8" spans="1:8" x14ac:dyDescent="0.2">
      <c r="A8" s="1" t="str">
        <f>'Population Definitions'!$A$2</f>
        <v>urban</v>
      </c>
      <c r="B8" t="s">
        <v>7</v>
      </c>
      <c r="C8" s="3"/>
      <c r="D8" s="3">
        <v>80</v>
      </c>
      <c r="E8" s="4" t="s">
        <v>14</v>
      </c>
      <c r="F8" s="3"/>
      <c r="G8" s="3"/>
      <c r="H8" s="3"/>
    </row>
    <row r="9" spans="1:8" x14ac:dyDescent="0.2">
      <c r="A9" s="1" t="str">
        <f>'Population Definitions'!$A$3</f>
        <v>slum</v>
      </c>
      <c r="B9" t="s">
        <v>7</v>
      </c>
      <c r="C9" s="3"/>
      <c r="D9" s="3">
        <v>80</v>
      </c>
      <c r="E9" s="4" t="s">
        <v>14</v>
      </c>
      <c r="F9" s="3"/>
      <c r="G9" s="3"/>
      <c r="H9" s="3"/>
    </row>
    <row r="10" spans="1:8" x14ac:dyDescent="0.2">
      <c r="A10" s="1" t="str">
        <f>'Population Definitions'!$A$4</f>
        <v>rural</v>
      </c>
      <c r="B10" t="s">
        <v>7</v>
      </c>
      <c r="C10" s="3"/>
      <c r="D10" s="3">
        <v>80</v>
      </c>
      <c r="E10" s="4" t="s">
        <v>14</v>
      </c>
      <c r="F10" s="3"/>
      <c r="G10" s="3"/>
      <c r="H10" s="3"/>
    </row>
    <row r="11" spans="1:8" x14ac:dyDescent="0.2">
      <c r="A11" s="1" t="str">
        <f>'Population Definitions'!$A$5</f>
        <v>fragile</v>
      </c>
      <c r="B11" t="s">
        <v>7</v>
      </c>
      <c r="C11" s="3"/>
      <c r="D11" s="3">
        <v>80</v>
      </c>
      <c r="E11" s="4" t="s">
        <v>14</v>
      </c>
      <c r="F11" s="3"/>
      <c r="G11" s="3"/>
      <c r="H11" s="3"/>
    </row>
    <row r="13" spans="1:8" x14ac:dyDescent="0.2">
      <c r="A13" s="1" t="s">
        <v>19</v>
      </c>
      <c r="B13" s="1" t="s">
        <v>5</v>
      </c>
      <c r="C13" s="1" t="s">
        <v>6</v>
      </c>
      <c r="D13" s="1" t="s">
        <v>12</v>
      </c>
      <c r="E13" s="1"/>
      <c r="F13" s="1">
        <v>2018</v>
      </c>
      <c r="G13" s="1">
        <v>2019</v>
      </c>
      <c r="H13" s="1">
        <v>2020</v>
      </c>
    </row>
    <row r="14" spans="1:8" x14ac:dyDescent="0.2">
      <c r="A14" s="1" t="str">
        <f>'Population Definitions'!$A$2</f>
        <v>urban</v>
      </c>
      <c r="B14" t="s">
        <v>20</v>
      </c>
      <c r="C14" s="3"/>
      <c r="D14" s="3">
        <v>0.2</v>
      </c>
      <c r="E14" s="4" t="s">
        <v>14</v>
      </c>
      <c r="F14" s="3"/>
      <c r="G14" s="3"/>
      <c r="H14" s="3"/>
    </row>
    <row r="15" spans="1:8" x14ac:dyDescent="0.2">
      <c r="A15" s="1" t="str">
        <f>'Population Definitions'!$A$3</f>
        <v>slum</v>
      </c>
      <c r="B15" t="s">
        <v>20</v>
      </c>
      <c r="C15" s="3"/>
      <c r="D15" s="3">
        <v>0.2</v>
      </c>
      <c r="E15" s="4" t="s">
        <v>14</v>
      </c>
      <c r="F15" s="3"/>
      <c r="G15" s="3"/>
      <c r="H15" s="3"/>
    </row>
    <row r="16" spans="1:8" x14ac:dyDescent="0.2">
      <c r="A16" s="1" t="str">
        <f>'Population Definitions'!$A$4</f>
        <v>rural</v>
      </c>
      <c r="B16" t="s">
        <v>20</v>
      </c>
      <c r="C16" s="3"/>
      <c r="D16" s="3">
        <v>0.2</v>
      </c>
      <c r="E16" s="4" t="s">
        <v>14</v>
      </c>
      <c r="F16" s="3"/>
      <c r="G16" s="3"/>
      <c r="H16" s="3"/>
    </row>
    <row r="17" spans="1:8" x14ac:dyDescent="0.2">
      <c r="A17" s="1" t="str">
        <f>'Population Definitions'!$A$5</f>
        <v>fragile</v>
      </c>
      <c r="B17" t="s">
        <v>20</v>
      </c>
      <c r="C17" s="3"/>
      <c r="D17" s="3">
        <v>0.2</v>
      </c>
      <c r="E17" s="4" t="s">
        <v>14</v>
      </c>
      <c r="F17" s="3"/>
      <c r="G17" s="3"/>
      <c r="H17" s="3"/>
    </row>
    <row r="19" spans="1:8" x14ac:dyDescent="0.2">
      <c r="A19" s="1" t="s">
        <v>35</v>
      </c>
      <c r="B19" s="1" t="s">
        <v>5</v>
      </c>
      <c r="C19" s="1" t="s">
        <v>6</v>
      </c>
      <c r="D19" s="1" t="s">
        <v>12</v>
      </c>
      <c r="E19" s="1"/>
      <c r="F19" s="1">
        <v>2018</v>
      </c>
      <c r="G19" s="1">
        <v>2019</v>
      </c>
      <c r="H19" s="1">
        <v>2020</v>
      </c>
    </row>
    <row r="20" spans="1:8" x14ac:dyDescent="0.2">
      <c r="A20" s="1" t="str">
        <f>'Population Definitions'!$A$2</f>
        <v>urban</v>
      </c>
      <c r="B20" t="s">
        <v>36</v>
      </c>
      <c r="C20" s="3"/>
      <c r="D20" s="3">
        <v>0.17</v>
      </c>
      <c r="E20" s="4" t="s">
        <v>14</v>
      </c>
      <c r="F20" s="3"/>
      <c r="G20" s="3"/>
      <c r="H20" s="3"/>
    </row>
    <row r="21" spans="1:8" x14ac:dyDescent="0.2">
      <c r="A21" s="1" t="str">
        <f>'Population Definitions'!$A$3</f>
        <v>slum</v>
      </c>
      <c r="B21" t="s">
        <v>36</v>
      </c>
      <c r="C21" s="3"/>
      <c r="D21" s="3">
        <v>0.17</v>
      </c>
      <c r="E21" s="4" t="s">
        <v>14</v>
      </c>
      <c r="F21" s="3"/>
      <c r="G21" s="3"/>
      <c r="H21" s="3"/>
    </row>
    <row r="22" spans="1:8" x14ac:dyDescent="0.2">
      <c r="A22" s="1" t="str">
        <f>'Population Definitions'!$A$4</f>
        <v>rural</v>
      </c>
      <c r="B22" t="s">
        <v>36</v>
      </c>
      <c r="C22" s="3"/>
      <c r="D22" s="3">
        <v>0.17</v>
      </c>
      <c r="E22" s="4" t="s">
        <v>14</v>
      </c>
      <c r="F22" s="3"/>
      <c r="G22" s="3"/>
      <c r="H22" s="3"/>
    </row>
    <row r="23" spans="1:8" x14ac:dyDescent="0.2">
      <c r="A23" s="1" t="str">
        <f>'Population Definitions'!$A$5</f>
        <v>fragile</v>
      </c>
      <c r="B23" t="s">
        <v>36</v>
      </c>
      <c r="C23" s="3"/>
      <c r="D23" s="3">
        <v>0.17</v>
      </c>
      <c r="E23" s="4" t="s">
        <v>14</v>
      </c>
      <c r="F23" s="3"/>
      <c r="G23" s="3"/>
      <c r="H23" s="3"/>
    </row>
  </sheetData>
  <conditionalFormatting sqref="D10">
    <cfRule type="expression" dxfId="31" priority="21">
      <formula>COUNTIF(F10:H10,"&lt;&gt;" &amp; "")&gt;0</formula>
    </cfRule>
    <cfRule type="expression" dxfId="30" priority="22">
      <formula>AND(COUNTIF(F10:H10,"&lt;&gt;" &amp; "")&gt;0,NOT(ISBLANK(D10)))</formula>
    </cfRule>
  </conditionalFormatting>
  <conditionalFormatting sqref="D11">
    <cfRule type="expression" dxfId="29" priority="23">
      <formula>COUNTIF(F11:H11,"&lt;&gt;" &amp; "")&gt;0</formula>
    </cfRule>
    <cfRule type="expression" dxfId="28" priority="24">
      <formula>AND(COUNTIF(F11:H11,"&lt;&gt;" &amp; "")&gt;0,NOT(ISBLANK(D11)))</formula>
    </cfRule>
  </conditionalFormatting>
  <conditionalFormatting sqref="D14">
    <cfRule type="expression" dxfId="27" priority="25">
      <formula>COUNTIF(F14:H14,"&lt;&gt;" &amp; "")&gt;0</formula>
    </cfRule>
    <cfRule type="expression" dxfId="26" priority="26">
      <formula>AND(COUNTIF(F14:H14,"&lt;&gt;" &amp; "")&gt;0,NOT(ISBLANK(D14)))</formula>
    </cfRule>
  </conditionalFormatting>
  <conditionalFormatting sqref="D15">
    <cfRule type="expression" dxfId="25" priority="27">
      <formula>COUNTIF(F15:H15,"&lt;&gt;" &amp; "")&gt;0</formula>
    </cfRule>
    <cfRule type="expression" dxfId="24" priority="28">
      <formula>AND(COUNTIF(F15:H15,"&lt;&gt;" &amp; "")&gt;0,NOT(ISBLANK(D15)))</formula>
    </cfRule>
  </conditionalFormatting>
  <conditionalFormatting sqref="D16">
    <cfRule type="expression" dxfId="23" priority="29">
      <formula>COUNTIF(F16:H16,"&lt;&gt;" &amp; "")&gt;0</formula>
    </cfRule>
    <cfRule type="expression" dxfId="22" priority="30">
      <formula>AND(COUNTIF(F16:H16,"&lt;&gt;" &amp; "")&gt;0,NOT(ISBLANK(D16)))</formula>
    </cfRule>
  </conditionalFormatting>
  <conditionalFormatting sqref="D17">
    <cfRule type="expression" dxfId="21" priority="31">
      <formula>COUNTIF(F17:H17,"&lt;&gt;" &amp; "")&gt;0</formula>
    </cfRule>
    <cfRule type="expression" dxfId="20" priority="32">
      <formula>AND(COUNTIF(F17:H17,"&lt;&gt;" &amp; "")&gt;0,NOT(ISBLANK(D17)))</formula>
    </cfRule>
  </conditionalFormatting>
  <conditionalFormatting sqref="D2">
    <cfRule type="expression" dxfId="19" priority="9">
      <formula>COUNTIF(F2:H2,"&lt;&gt;" &amp; "")&gt;0</formula>
    </cfRule>
    <cfRule type="expression" dxfId="18" priority="10">
      <formula>AND(COUNTIF(F2:H2,"&lt;&gt;" &amp; "")&gt;0,NOT(ISBLANK(D2)))</formula>
    </cfRule>
  </conditionalFormatting>
  <conditionalFormatting sqref="D3">
    <cfRule type="expression" dxfId="17" priority="11">
      <formula>COUNTIF(F3:H3,"&lt;&gt;" &amp; "")&gt;0</formula>
    </cfRule>
    <cfRule type="expression" dxfId="16" priority="12">
      <formula>AND(COUNTIF(F3:H3,"&lt;&gt;" &amp; "")&gt;0,NOT(ISBLANK(D3)))</formula>
    </cfRule>
  </conditionalFormatting>
  <conditionalFormatting sqref="D4">
    <cfRule type="expression" dxfId="15" priority="13">
      <formula>COUNTIF(F4:H4,"&lt;&gt;" &amp; "")&gt;0</formula>
    </cfRule>
    <cfRule type="expression" dxfId="14" priority="14">
      <formula>AND(COUNTIF(F4:H4,"&lt;&gt;" &amp; "")&gt;0,NOT(ISBLANK(D4)))</formula>
    </cfRule>
  </conditionalFormatting>
  <conditionalFormatting sqref="D5">
    <cfRule type="expression" dxfId="13" priority="15">
      <formula>COUNTIF(F5:H5,"&lt;&gt;" &amp; "")&gt;0</formula>
    </cfRule>
    <cfRule type="expression" dxfId="12" priority="16">
      <formula>AND(COUNTIF(F5:H5,"&lt;&gt;" &amp; "")&gt;0,NOT(ISBLANK(D5)))</formula>
    </cfRule>
  </conditionalFormatting>
  <conditionalFormatting sqref="D8">
    <cfRule type="expression" dxfId="11" priority="17">
      <formula>COUNTIF(F8:H8,"&lt;&gt;" &amp; "")&gt;0</formula>
    </cfRule>
    <cfRule type="expression" dxfId="10" priority="18">
      <formula>AND(COUNTIF(F8:H8,"&lt;&gt;" &amp; "")&gt;0,NOT(ISBLANK(D8)))</formula>
    </cfRule>
  </conditionalFormatting>
  <conditionalFormatting sqref="D9">
    <cfRule type="expression" dxfId="9" priority="19">
      <formula>COUNTIF(F9:H9,"&lt;&gt;" &amp; "")&gt;0</formula>
    </cfRule>
    <cfRule type="expression" dxfId="8" priority="20">
      <formula>AND(COUNTIF(F9:H9,"&lt;&gt;" &amp; "")&gt;0,NOT(ISBLANK(D9)))</formula>
    </cfRule>
  </conditionalFormatting>
  <conditionalFormatting sqref="D20">
    <cfRule type="expression" dxfId="7" priority="1">
      <formula>COUNTIF(F20:H20,"&lt;&gt;" &amp; "")&gt;0</formula>
    </cfRule>
    <cfRule type="expression" dxfId="6" priority="2">
      <formula>AND(COUNTIF(F20:H20,"&lt;&gt;" &amp; "")&gt;0,NOT(ISBLANK(D20)))</formula>
    </cfRule>
  </conditionalFormatting>
  <conditionalFormatting sqref="D21">
    <cfRule type="expression" dxfId="5" priority="3">
      <formula>COUNTIF(F21:H21,"&lt;&gt;" &amp; "")&gt;0</formula>
    </cfRule>
    <cfRule type="expression" dxfId="4" priority="4">
      <formula>AND(COUNTIF(F21:H21,"&lt;&gt;" &amp; "")&gt;0,NOT(ISBLANK(D21)))</formula>
    </cfRule>
  </conditionalFormatting>
  <conditionalFormatting sqref="D22">
    <cfRule type="expression" dxfId="3" priority="5">
      <formula>COUNTIF(F22:H22,"&lt;&gt;" &amp; "")&gt;0</formula>
    </cfRule>
    <cfRule type="expression" dxfId="2" priority="6">
      <formula>AND(COUNTIF(F22:H22,"&lt;&gt;" &amp; "")&gt;0,NOT(ISBLANK(D22)))</formula>
    </cfRule>
  </conditionalFormatting>
  <conditionalFormatting sqref="D23">
    <cfRule type="expression" dxfId="1" priority="7">
      <formula>COUNTIF(F23:H23,"&lt;&gt;" &amp; "")&gt;0</formula>
    </cfRule>
    <cfRule type="expression" dxfId="0" priority="8">
      <formula>AND(COUNTIF(F23:H23,"&lt;&gt;" &amp; "")&gt;0,NOT(ISBLANK(D23)))</formula>
    </cfRule>
  </conditionalFormatting>
  <dataValidations count="4">
    <dataValidation type="list" allowBlank="1" showInputMessage="1" showErrorMessage="1" sqref="B2:B5" xr:uid="{00000000-0002-0000-0200-000000000000}">
      <formula1>"Probability"</formula1>
    </dataValidation>
    <dataValidation type="list" allowBlank="1" showInputMessage="1" showErrorMessage="1" sqref="B8:B11" xr:uid="{00000000-0002-0000-0200-000004000000}">
      <formula1>"Number"</formula1>
    </dataValidation>
    <dataValidation type="list" allowBlank="1" showInputMessage="1" showErrorMessage="1" sqref="B14:B17" xr:uid="{00000000-0002-0000-0200-000008000000}">
      <formula1>"Duration (years)"</formula1>
    </dataValidation>
    <dataValidation type="list" allowBlank="1" showInputMessage="1" showErrorMessage="1" sqref="B20:B23" xr:uid="{ED1ED374-9E1E-AD49-A713-75EF070F1E5E}">
      <formula1>"Proportion"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Definitions</vt:lpstr>
      <vt:lpstr>National data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Robyn Stuart</cp:lastModifiedBy>
  <dcterms:created xsi:type="dcterms:W3CDTF">2019-12-10T02:02:57Z</dcterms:created>
  <dcterms:modified xsi:type="dcterms:W3CDTF">2019-12-10T03:15:12Z</dcterms:modified>
  <cp:category>atomica:databook</cp:category>
</cp:coreProperties>
</file>