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0730" windowHeight="11760"/>
  </bookViews>
  <sheets>
    <sheet name="Desiccation 24 hour" sheetId="3" r:id="rId1"/>
  </sheets>
  <calcPr calcId="145621"/>
</workbook>
</file>

<file path=xl/calcChain.xml><?xml version="1.0" encoding="utf-8"?>
<calcChain xmlns="http://schemas.openxmlformats.org/spreadsheetml/2006/main">
  <c r="P54" i="3" l="1"/>
  <c r="R54" i="3" s="1"/>
  <c r="K54" i="3"/>
  <c r="M54" i="3" s="1"/>
  <c r="F54" i="3"/>
  <c r="H54" i="3" s="1"/>
  <c r="P53" i="3"/>
  <c r="R53" i="3" s="1"/>
  <c r="K53" i="3"/>
  <c r="M53" i="3" s="1"/>
  <c r="F53" i="3"/>
  <c r="H53" i="3" s="1"/>
  <c r="P52" i="3"/>
  <c r="R52" i="3" s="1"/>
  <c r="K52" i="3"/>
  <c r="M52" i="3" s="1"/>
  <c r="F52" i="3"/>
  <c r="H52" i="3" s="1"/>
  <c r="P51" i="3"/>
  <c r="R51" i="3" s="1"/>
  <c r="K51" i="3"/>
  <c r="M51" i="3" s="1"/>
  <c r="F51" i="3"/>
  <c r="H51" i="3" s="1"/>
  <c r="P50" i="3"/>
  <c r="R50" i="3" s="1"/>
  <c r="K50" i="3"/>
  <c r="M50" i="3" s="1"/>
  <c r="F50" i="3"/>
  <c r="H50" i="3" s="1"/>
  <c r="M57" i="3" l="1"/>
  <c r="R58" i="3"/>
  <c r="R56" i="3"/>
  <c r="R57" i="3"/>
  <c r="R55" i="3"/>
  <c r="H57" i="3"/>
  <c r="H58" i="3"/>
  <c r="H55" i="3"/>
  <c r="H56" i="3"/>
  <c r="M56" i="3"/>
  <c r="M55" i="3"/>
  <c r="M58" i="3"/>
  <c r="P45" i="3"/>
  <c r="R45" i="3" s="1"/>
  <c r="K45" i="3"/>
  <c r="M45" i="3" s="1"/>
  <c r="F45" i="3"/>
  <c r="H45" i="3" s="1"/>
  <c r="P44" i="3"/>
  <c r="R44" i="3" s="1"/>
  <c r="K44" i="3"/>
  <c r="M44" i="3" s="1"/>
  <c r="F44" i="3"/>
  <c r="H44" i="3" s="1"/>
  <c r="P43" i="3"/>
  <c r="R43" i="3" s="1"/>
  <c r="K43" i="3"/>
  <c r="M43" i="3" s="1"/>
  <c r="F43" i="3"/>
  <c r="H43" i="3" s="1"/>
  <c r="P42" i="3"/>
  <c r="R42" i="3" s="1"/>
  <c r="K42" i="3"/>
  <c r="M42" i="3" s="1"/>
  <c r="F42" i="3"/>
  <c r="H42" i="3" s="1"/>
  <c r="P41" i="3"/>
  <c r="R41" i="3" s="1"/>
  <c r="K41" i="3"/>
  <c r="M41" i="3" s="1"/>
  <c r="F41" i="3"/>
  <c r="H41" i="3" s="1"/>
  <c r="P36" i="3"/>
  <c r="R36" i="3" s="1"/>
  <c r="K36" i="3"/>
  <c r="M36" i="3" s="1"/>
  <c r="F36" i="3"/>
  <c r="H36" i="3" s="1"/>
  <c r="P35" i="3"/>
  <c r="R35" i="3" s="1"/>
  <c r="K35" i="3"/>
  <c r="M35" i="3" s="1"/>
  <c r="F35" i="3"/>
  <c r="H35" i="3" s="1"/>
  <c r="P34" i="3"/>
  <c r="R34" i="3" s="1"/>
  <c r="K34" i="3"/>
  <c r="M34" i="3" s="1"/>
  <c r="F34" i="3"/>
  <c r="H34" i="3" s="1"/>
  <c r="P33" i="3"/>
  <c r="R33" i="3" s="1"/>
  <c r="K33" i="3"/>
  <c r="M33" i="3" s="1"/>
  <c r="F33" i="3"/>
  <c r="H33" i="3" s="1"/>
  <c r="P32" i="3"/>
  <c r="R32" i="3" s="1"/>
  <c r="K32" i="3"/>
  <c r="M32" i="3" s="1"/>
  <c r="F32" i="3"/>
  <c r="H32" i="3" s="1"/>
  <c r="R47" i="3" l="1"/>
  <c r="R48" i="3"/>
  <c r="R49" i="3"/>
  <c r="R46" i="3"/>
  <c r="H49" i="3"/>
  <c r="H46" i="3"/>
  <c r="H47" i="3"/>
  <c r="H48" i="3"/>
  <c r="M47" i="3"/>
  <c r="M46" i="3"/>
  <c r="M49" i="3"/>
  <c r="M48" i="3"/>
  <c r="R39" i="3"/>
  <c r="R40" i="3"/>
  <c r="R37" i="3"/>
  <c r="R38" i="3"/>
  <c r="H37" i="3"/>
  <c r="H38" i="3"/>
  <c r="H39" i="3"/>
  <c r="H40" i="3"/>
  <c r="M38" i="3"/>
  <c r="M37" i="3"/>
  <c r="M40" i="3"/>
  <c r="M39" i="3"/>
  <c r="P24" i="3"/>
  <c r="R24" i="3" s="1"/>
  <c r="P25" i="3"/>
  <c r="R25" i="3" s="1"/>
  <c r="P26" i="3"/>
  <c r="R26" i="3" s="1"/>
  <c r="P27" i="3"/>
  <c r="R27" i="3" s="1"/>
  <c r="P23" i="3"/>
  <c r="R23" i="3" s="1"/>
  <c r="K24" i="3"/>
  <c r="M24" i="3" s="1"/>
  <c r="K25" i="3"/>
  <c r="K26" i="3"/>
  <c r="M26" i="3" s="1"/>
  <c r="K27" i="3"/>
  <c r="M27" i="3" s="1"/>
  <c r="K23" i="3"/>
  <c r="F24" i="3"/>
  <c r="H24" i="3" s="1"/>
  <c r="F25" i="3"/>
  <c r="F26" i="3"/>
  <c r="H26" i="3" s="1"/>
  <c r="F27" i="3"/>
  <c r="H27" i="3" s="1"/>
  <c r="F23" i="3"/>
  <c r="H23" i="3" s="1"/>
  <c r="P15" i="3"/>
  <c r="P16" i="3"/>
  <c r="P17" i="3"/>
  <c r="P18" i="3"/>
  <c r="R18" i="3" s="1"/>
  <c r="P14" i="3"/>
  <c r="R14" i="3" s="1"/>
  <c r="K15" i="3"/>
  <c r="K16" i="3"/>
  <c r="K17" i="3"/>
  <c r="M17" i="3" s="1"/>
  <c r="K18" i="3"/>
  <c r="K14" i="3"/>
  <c r="M14" i="3" s="1"/>
  <c r="F15" i="3"/>
  <c r="F16" i="3"/>
  <c r="F17" i="3"/>
  <c r="F18" i="3"/>
  <c r="H18" i="3" s="1"/>
  <c r="F14" i="3"/>
  <c r="H14" i="3" s="1"/>
  <c r="P6" i="3"/>
  <c r="R6" i="3" s="1"/>
  <c r="P7" i="3"/>
  <c r="P8" i="3"/>
  <c r="R8" i="3" s="1"/>
  <c r="P9" i="3"/>
  <c r="R9" i="3" s="1"/>
  <c r="P5" i="3"/>
  <c r="R5" i="3" s="1"/>
  <c r="K6" i="3"/>
  <c r="M6" i="3" s="1"/>
  <c r="K7" i="3"/>
  <c r="M7" i="3" s="1"/>
  <c r="K8" i="3"/>
  <c r="M8" i="3" s="1"/>
  <c r="K9" i="3"/>
  <c r="M9" i="3" s="1"/>
  <c r="K5" i="3"/>
  <c r="M5" i="3" s="1"/>
  <c r="F6" i="3"/>
  <c r="H6" i="3" s="1"/>
  <c r="F7" i="3"/>
  <c r="H7" i="3" s="1"/>
  <c r="F8" i="3"/>
  <c r="H8" i="3" s="1"/>
  <c r="F9" i="3"/>
  <c r="H9" i="3" s="1"/>
  <c r="F5" i="3"/>
  <c r="H5" i="3" s="1"/>
  <c r="M25" i="3"/>
  <c r="H25" i="3"/>
  <c r="M23" i="3"/>
  <c r="M18" i="3"/>
  <c r="R17" i="3"/>
  <c r="H17" i="3"/>
  <c r="R16" i="3"/>
  <c r="M16" i="3"/>
  <c r="H16" i="3"/>
  <c r="R15" i="3"/>
  <c r="M15" i="3"/>
  <c r="H15" i="3"/>
  <c r="R7" i="3"/>
  <c r="R30" i="3" l="1"/>
  <c r="M28" i="3"/>
  <c r="M31" i="3"/>
  <c r="H30" i="3"/>
  <c r="M30" i="3"/>
  <c r="H28" i="3"/>
  <c r="H29" i="3"/>
  <c r="M29" i="3"/>
  <c r="M21" i="3"/>
  <c r="R19" i="3"/>
  <c r="R20" i="3"/>
  <c r="H22" i="3"/>
  <c r="H20" i="3"/>
  <c r="H19" i="3"/>
  <c r="H21" i="3"/>
  <c r="H11" i="3"/>
  <c r="M10" i="3"/>
  <c r="M13" i="3"/>
  <c r="R12" i="3"/>
  <c r="R11" i="3"/>
  <c r="R10" i="3"/>
  <c r="R22" i="3"/>
  <c r="M12" i="3"/>
  <c r="R13" i="3"/>
  <c r="M20" i="3"/>
  <c r="R21" i="3"/>
  <c r="R29" i="3"/>
  <c r="H31" i="3"/>
  <c r="H10" i="3"/>
  <c r="M11" i="3"/>
  <c r="M19" i="3"/>
  <c r="R28" i="3"/>
  <c r="H13" i="3"/>
  <c r="M22" i="3"/>
  <c r="R31" i="3"/>
  <c r="H12" i="3"/>
</calcChain>
</file>

<file path=xl/sharedStrings.xml><?xml version="1.0" encoding="utf-8"?>
<sst xmlns="http://schemas.openxmlformats.org/spreadsheetml/2006/main" count="51" uniqueCount="21">
  <si>
    <t>Replicate</t>
  </si>
  <si>
    <t>N</t>
  </si>
  <si>
    <t>2h check</t>
  </si>
  <si>
    <t>24 check</t>
  </si>
  <si>
    <t>48 check</t>
  </si>
  <si>
    <t>#A+</t>
  </si>
  <si>
    <t>#A</t>
  </si>
  <si>
    <t>#I</t>
  </si>
  <si>
    <t>CTRL</t>
  </si>
  <si>
    <t>#A+&amp;A</t>
  </si>
  <si>
    <t>Mean</t>
  </si>
  <si>
    <t>SD</t>
  </si>
  <si>
    <t>Median</t>
  </si>
  <si>
    <t>SE</t>
  </si>
  <si>
    <r>
      <t>40</t>
    </r>
    <r>
      <rPr>
        <b/>
        <sz val="11"/>
        <color theme="1"/>
        <rFont val="Calibri"/>
        <family val="2"/>
      </rPr>
      <t>ºC</t>
    </r>
  </si>
  <si>
    <t>50ºC</t>
  </si>
  <si>
    <t>60ºC</t>
  </si>
  <si>
    <t>70ºC</t>
  </si>
  <si>
    <t>65ºC</t>
  </si>
  <si>
    <t>Activity %</t>
  </si>
  <si>
    <t>Desiccation 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</si>
</sst>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/>
    <xf numFmtId="164" fontId="3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EDEC"/>
      <color rgb="FFF7EA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>
      <selection activeCell="A2" sqref="A2"/>
    </sheetView>
  </sheetViews>
  <sheetFormatPr defaultRowHeight="15" x14ac:dyDescent="0.25"/>
  <cols>
    <col min="19" max="19" width="15.28515625" customWidth="1"/>
  </cols>
  <sheetData>
    <row r="1" spans="1:19" x14ac:dyDescent="0.25">
      <c r="A1" s="36" t="s">
        <v>20</v>
      </c>
      <c r="B1" s="3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37" t="s">
        <v>2</v>
      </c>
      <c r="E3" s="37"/>
      <c r="F3" s="37"/>
      <c r="G3" s="37"/>
      <c r="H3" s="37"/>
      <c r="I3" s="38" t="s">
        <v>3</v>
      </c>
      <c r="J3" s="38"/>
      <c r="K3" s="38"/>
      <c r="L3" s="38"/>
      <c r="M3" s="38"/>
      <c r="N3" s="33" t="s">
        <v>4</v>
      </c>
      <c r="O3" s="33"/>
      <c r="P3" s="33"/>
      <c r="Q3" s="33"/>
      <c r="R3" s="33"/>
      <c r="S3" s="1"/>
    </row>
    <row r="4" spans="1:19" x14ac:dyDescent="0.25">
      <c r="A4" s="1"/>
      <c r="B4" s="11" t="s">
        <v>0</v>
      </c>
      <c r="C4" s="12" t="s">
        <v>1</v>
      </c>
      <c r="D4" s="29" t="s">
        <v>5</v>
      </c>
      <c r="E4" s="29" t="s">
        <v>6</v>
      </c>
      <c r="F4" s="29" t="s">
        <v>9</v>
      </c>
      <c r="G4" s="29" t="s">
        <v>7</v>
      </c>
      <c r="H4" s="29" t="s">
        <v>19</v>
      </c>
      <c r="I4" s="30" t="s">
        <v>5</v>
      </c>
      <c r="J4" s="30" t="s">
        <v>6</v>
      </c>
      <c r="K4" s="30" t="s">
        <v>9</v>
      </c>
      <c r="L4" s="30" t="s">
        <v>7</v>
      </c>
      <c r="M4" s="30" t="s">
        <v>19</v>
      </c>
      <c r="N4" s="31" t="s">
        <v>5</v>
      </c>
      <c r="O4" s="31" t="s">
        <v>6</v>
      </c>
      <c r="P4" s="31" t="s">
        <v>9</v>
      </c>
      <c r="Q4" s="31" t="s">
        <v>7</v>
      </c>
      <c r="R4" s="31" t="s">
        <v>19</v>
      </c>
      <c r="S4" s="1"/>
    </row>
    <row r="5" spans="1:19" x14ac:dyDescent="0.25">
      <c r="A5" s="34" t="s">
        <v>8</v>
      </c>
      <c r="B5" s="22">
        <v>1</v>
      </c>
      <c r="C5" s="9">
        <v>20</v>
      </c>
      <c r="D5" s="16">
        <v>18</v>
      </c>
      <c r="E5" s="2">
        <v>0</v>
      </c>
      <c r="F5" s="2">
        <f>D5+E5</f>
        <v>18</v>
      </c>
      <c r="G5" s="2">
        <v>2</v>
      </c>
      <c r="H5" s="13">
        <f>(F5*100)/C5</f>
        <v>90</v>
      </c>
      <c r="I5" s="18">
        <v>17</v>
      </c>
      <c r="J5" s="3">
        <v>1</v>
      </c>
      <c r="K5" s="3">
        <f>I5+J5</f>
        <v>18</v>
      </c>
      <c r="L5" s="3">
        <v>2</v>
      </c>
      <c r="M5" s="14">
        <f>(K5*100)/C5</f>
        <v>90</v>
      </c>
      <c r="N5" s="20">
        <v>18</v>
      </c>
      <c r="O5" s="4">
        <v>1</v>
      </c>
      <c r="P5" s="4">
        <f>N5+O5</f>
        <v>19</v>
      </c>
      <c r="Q5" s="4">
        <v>1</v>
      </c>
      <c r="R5" s="15">
        <f>(P5*100)/C5</f>
        <v>95</v>
      </c>
      <c r="S5" s="1"/>
    </row>
    <row r="6" spans="1:19" x14ac:dyDescent="0.25">
      <c r="A6" s="35"/>
      <c r="B6" s="23">
        <v>2</v>
      </c>
      <c r="C6" s="10">
        <v>20</v>
      </c>
      <c r="D6" s="17">
        <v>20</v>
      </c>
      <c r="E6" s="5">
        <v>0</v>
      </c>
      <c r="F6" s="5">
        <f t="shared" ref="F6:F9" si="0">D6+E6</f>
        <v>20</v>
      </c>
      <c r="G6" s="5">
        <v>0</v>
      </c>
      <c r="H6" s="13">
        <f t="shared" ref="H6:H26" si="1">(F6*100)/C6</f>
        <v>100</v>
      </c>
      <c r="I6" s="19">
        <v>20</v>
      </c>
      <c r="J6" s="6">
        <v>0</v>
      </c>
      <c r="K6" s="6">
        <f t="shared" ref="K6:K9" si="2">I6+J6</f>
        <v>20</v>
      </c>
      <c r="L6" s="6">
        <v>0</v>
      </c>
      <c r="M6" s="14">
        <f t="shared" ref="M6:M26" si="3">(K6*100)/C6</f>
        <v>100</v>
      </c>
      <c r="N6" s="21">
        <v>20</v>
      </c>
      <c r="O6" s="7">
        <v>0</v>
      </c>
      <c r="P6" s="7">
        <f t="shared" ref="P6:P9" si="4">N6+O6</f>
        <v>20</v>
      </c>
      <c r="Q6" s="7">
        <v>0</v>
      </c>
      <c r="R6" s="15">
        <f t="shared" ref="R6:R26" si="5">(P6*100)/C6</f>
        <v>100</v>
      </c>
      <c r="S6" s="1"/>
    </row>
    <row r="7" spans="1:19" x14ac:dyDescent="0.25">
      <c r="A7" s="35"/>
      <c r="B7" s="23">
        <v>3</v>
      </c>
      <c r="C7" s="10">
        <v>20</v>
      </c>
      <c r="D7" s="17">
        <v>19</v>
      </c>
      <c r="E7" s="5">
        <v>0</v>
      </c>
      <c r="F7" s="5">
        <f t="shared" si="0"/>
        <v>19</v>
      </c>
      <c r="G7" s="5">
        <v>1</v>
      </c>
      <c r="H7" s="13">
        <f t="shared" si="1"/>
        <v>95</v>
      </c>
      <c r="I7" s="19">
        <v>18</v>
      </c>
      <c r="J7" s="6">
        <v>1</v>
      </c>
      <c r="K7" s="6">
        <f t="shared" si="2"/>
        <v>19</v>
      </c>
      <c r="L7" s="6">
        <v>1</v>
      </c>
      <c r="M7" s="14">
        <f t="shared" si="3"/>
        <v>95</v>
      </c>
      <c r="N7" s="21">
        <v>19</v>
      </c>
      <c r="O7" s="7">
        <v>0</v>
      </c>
      <c r="P7" s="7">
        <f t="shared" si="4"/>
        <v>19</v>
      </c>
      <c r="Q7" s="7">
        <v>1</v>
      </c>
      <c r="R7" s="15">
        <f t="shared" si="5"/>
        <v>95</v>
      </c>
      <c r="S7" s="1"/>
    </row>
    <row r="8" spans="1:19" x14ac:dyDescent="0.25">
      <c r="A8" s="35"/>
      <c r="B8" s="23">
        <v>4</v>
      </c>
      <c r="C8" s="10">
        <v>20</v>
      </c>
      <c r="D8" s="17">
        <v>20</v>
      </c>
      <c r="E8" s="5">
        <v>0</v>
      </c>
      <c r="F8" s="5">
        <f t="shared" si="0"/>
        <v>20</v>
      </c>
      <c r="G8" s="5">
        <v>0</v>
      </c>
      <c r="H8" s="13">
        <f t="shared" si="1"/>
        <v>100</v>
      </c>
      <c r="I8" s="19">
        <v>20</v>
      </c>
      <c r="J8" s="6">
        <v>0</v>
      </c>
      <c r="K8" s="6">
        <f t="shared" si="2"/>
        <v>20</v>
      </c>
      <c r="L8" s="6">
        <v>0</v>
      </c>
      <c r="M8" s="14">
        <f t="shared" si="3"/>
        <v>100</v>
      </c>
      <c r="N8" s="21">
        <v>19</v>
      </c>
      <c r="O8" s="7">
        <v>0</v>
      </c>
      <c r="P8" s="7">
        <f t="shared" si="4"/>
        <v>19</v>
      </c>
      <c r="Q8" s="7">
        <v>1</v>
      </c>
      <c r="R8" s="15">
        <f t="shared" si="5"/>
        <v>95</v>
      </c>
      <c r="S8" s="1"/>
    </row>
    <row r="9" spans="1:19" x14ac:dyDescent="0.25">
      <c r="A9" s="35"/>
      <c r="B9" s="23">
        <v>5</v>
      </c>
      <c r="C9" s="10">
        <v>20</v>
      </c>
      <c r="D9" s="17">
        <v>19</v>
      </c>
      <c r="E9" s="5">
        <v>1</v>
      </c>
      <c r="F9" s="5">
        <f t="shared" si="0"/>
        <v>20</v>
      </c>
      <c r="G9" s="5">
        <v>0</v>
      </c>
      <c r="H9" s="13">
        <f>(F9*100)/C9</f>
        <v>100</v>
      </c>
      <c r="I9" s="19">
        <v>20</v>
      </c>
      <c r="J9" s="6">
        <v>0</v>
      </c>
      <c r="K9" s="6">
        <f t="shared" si="2"/>
        <v>20</v>
      </c>
      <c r="L9" s="6">
        <v>0</v>
      </c>
      <c r="M9" s="14">
        <f>(K9*100)/C9</f>
        <v>100</v>
      </c>
      <c r="N9" s="21">
        <v>19</v>
      </c>
      <c r="O9" s="7">
        <v>1</v>
      </c>
      <c r="P9" s="7">
        <f t="shared" si="4"/>
        <v>20</v>
      </c>
      <c r="Q9" s="7">
        <v>0</v>
      </c>
      <c r="R9" s="15">
        <f>(P9*100)/C9</f>
        <v>100</v>
      </c>
      <c r="S9" s="1"/>
    </row>
    <row r="10" spans="1:19" x14ac:dyDescent="0.25">
      <c r="A10" s="35"/>
      <c r="B10" s="24" t="s">
        <v>12</v>
      </c>
      <c r="C10" s="8"/>
      <c r="D10" s="8"/>
      <c r="E10" s="8"/>
      <c r="F10" s="8"/>
      <c r="G10" s="8"/>
      <c r="H10" s="26">
        <f>MEDIAN(H5:H9)</f>
        <v>100</v>
      </c>
      <c r="I10" s="26"/>
      <c r="J10" s="26"/>
      <c r="K10" s="26"/>
      <c r="L10" s="26"/>
      <c r="M10" s="26">
        <f t="shared" ref="M10:R10" si="6">MEDIAN(M5:M9)</f>
        <v>100</v>
      </c>
      <c r="N10" s="26"/>
      <c r="O10" s="26"/>
      <c r="P10" s="26"/>
      <c r="Q10" s="26"/>
      <c r="R10" s="26">
        <f t="shared" si="6"/>
        <v>95</v>
      </c>
      <c r="S10" s="1"/>
    </row>
    <row r="11" spans="1:19" x14ac:dyDescent="0.25">
      <c r="A11" s="35"/>
      <c r="B11" s="24" t="s">
        <v>13</v>
      </c>
      <c r="C11" s="8"/>
      <c r="D11" s="8"/>
      <c r="E11" s="8"/>
      <c r="F11" s="8"/>
      <c r="G11" s="8"/>
      <c r="H11" s="26">
        <f>(STDEV(H5:H9))/SQRT(COUNT(H5:H9))</f>
        <v>2</v>
      </c>
      <c r="I11" s="26"/>
      <c r="J11" s="26"/>
      <c r="K11" s="26"/>
      <c r="L11" s="26"/>
      <c r="M11" s="26">
        <f t="shared" ref="M11:R11" si="7">(STDEV(M5:M9))/SQRT(COUNT(M5:M9))</f>
        <v>2</v>
      </c>
      <c r="N11" s="26"/>
      <c r="O11" s="26"/>
      <c r="P11" s="26"/>
      <c r="Q11" s="26"/>
      <c r="R11" s="26">
        <f t="shared" si="7"/>
        <v>1.2247448713915889</v>
      </c>
      <c r="S11" s="27"/>
    </row>
    <row r="12" spans="1:19" x14ac:dyDescent="0.25">
      <c r="A12" s="35"/>
      <c r="B12" s="24" t="s">
        <v>10</v>
      </c>
      <c r="C12" s="8"/>
      <c r="D12" s="8"/>
      <c r="E12" s="8"/>
      <c r="F12" s="8"/>
      <c r="G12" s="8"/>
      <c r="H12" s="26">
        <f>AVERAGE(H5:H9)</f>
        <v>97</v>
      </c>
      <c r="I12" s="8"/>
      <c r="J12" s="8"/>
      <c r="K12" s="8"/>
      <c r="L12" s="8"/>
      <c r="M12" s="26">
        <f>AVERAGE(M5:M9)</f>
        <v>97</v>
      </c>
      <c r="N12" s="8"/>
      <c r="O12" s="8"/>
      <c r="P12" s="8"/>
      <c r="Q12" s="8"/>
      <c r="R12" s="26">
        <f>AVERAGE(R5:R9)</f>
        <v>97</v>
      </c>
      <c r="S12" s="28"/>
    </row>
    <row r="13" spans="1:19" x14ac:dyDescent="0.25">
      <c r="A13" s="35"/>
      <c r="B13" s="24" t="s">
        <v>11</v>
      </c>
      <c r="H13" s="26">
        <f>STDEV(H5:H9)</f>
        <v>4.4721359549995796</v>
      </c>
      <c r="M13" s="26">
        <f>STDEV(M5:M9)</f>
        <v>4.4721359549995796</v>
      </c>
      <c r="R13" s="26">
        <f>STDEV(R5:R9)</f>
        <v>2.7386127875258306</v>
      </c>
      <c r="S13" s="28"/>
    </row>
    <row r="14" spans="1:19" x14ac:dyDescent="0.25">
      <c r="A14" s="34" t="s">
        <v>14</v>
      </c>
      <c r="B14" s="22">
        <v>1</v>
      </c>
      <c r="C14" s="9">
        <v>20</v>
      </c>
      <c r="D14" s="16">
        <v>20</v>
      </c>
      <c r="E14" s="2">
        <v>0</v>
      </c>
      <c r="F14" s="2">
        <f>D14+E14</f>
        <v>20</v>
      </c>
      <c r="G14" s="2">
        <v>0</v>
      </c>
      <c r="H14" s="13">
        <f t="shared" si="1"/>
        <v>100</v>
      </c>
      <c r="I14" s="18">
        <v>19</v>
      </c>
      <c r="J14" s="3">
        <v>0</v>
      </c>
      <c r="K14" s="3">
        <f>I14+J14</f>
        <v>19</v>
      </c>
      <c r="L14" s="3">
        <v>1</v>
      </c>
      <c r="M14" s="14">
        <f t="shared" si="3"/>
        <v>95</v>
      </c>
      <c r="N14" s="20">
        <v>19</v>
      </c>
      <c r="O14" s="4">
        <v>0</v>
      </c>
      <c r="P14" s="4">
        <f>N14+O14</f>
        <v>19</v>
      </c>
      <c r="Q14" s="4">
        <v>1</v>
      </c>
      <c r="R14" s="15">
        <f t="shared" si="5"/>
        <v>95</v>
      </c>
      <c r="S14" s="27"/>
    </row>
    <row r="15" spans="1:19" x14ac:dyDescent="0.25">
      <c r="A15" s="35"/>
      <c r="B15" s="23">
        <v>2</v>
      </c>
      <c r="C15" s="10">
        <v>20</v>
      </c>
      <c r="D15" s="17">
        <v>19</v>
      </c>
      <c r="E15" s="5">
        <v>0</v>
      </c>
      <c r="F15" s="5">
        <f t="shared" ref="F15:F18" si="8">D15+E15</f>
        <v>19</v>
      </c>
      <c r="G15" s="5">
        <v>1</v>
      </c>
      <c r="H15" s="13">
        <f t="shared" si="1"/>
        <v>95</v>
      </c>
      <c r="I15" s="19">
        <v>20</v>
      </c>
      <c r="J15" s="6">
        <v>0</v>
      </c>
      <c r="K15" s="6">
        <f t="shared" ref="K15:K18" si="9">I15+J15</f>
        <v>20</v>
      </c>
      <c r="L15" s="6">
        <v>0</v>
      </c>
      <c r="M15" s="14">
        <f t="shared" si="3"/>
        <v>100</v>
      </c>
      <c r="N15" s="21">
        <v>19</v>
      </c>
      <c r="O15" s="7">
        <v>1</v>
      </c>
      <c r="P15" s="7">
        <f t="shared" ref="P15:P18" si="10">N15+O15</f>
        <v>20</v>
      </c>
      <c r="Q15" s="7">
        <v>0</v>
      </c>
      <c r="R15" s="15">
        <f t="shared" si="5"/>
        <v>100</v>
      </c>
      <c r="S15" s="27"/>
    </row>
    <row r="16" spans="1:19" x14ac:dyDescent="0.25">
      <c r="A16" s="35"/>
      <c r="B16" s="23">
        <v>3</v>
      </c>
      <c r="C16" s="10">
        <v>19</v>
      </c>
      <c r="D16" s="17">
        <v>18</v>
      </c>
      <c r="E16" s="5">
        <v>0</v>
      </c>
      <c r="F16" s="5">
        <f t="shared" si="8"/>
        <v>18</v>
      </c>
      <c r="G16" s="5">
        <v>1</v>
      </c>
      <c r="H16" s="13">
        <f t="shared" si="1"/>
        <v>94.736842105263165</v>
      </c>
      <c r="I16" s="19">
        <v>19</v>
      </c>
      <c r="J16" s="6">
        <v>0</v>
      </c>
      <c r="K16" s="6">
        <f t="shared" si="9"/>
        <v>19</v>
      </c>
      <c r="L16" s="6">
        <v>0</v>
      </c>
      <c r="M16" s="14">
        <f t="shared" si="3"/>
        <v>100</v>
      </c>
      <c r="N16" s="21">
        <v>16</v>
      </c>
      <c r="O16" s="7">
        <v>3</v>
      </c>
      <c r="P16" s="7">
        <f t="shared" si="10"/>
        <v>19</v>
      </c>
      <c r="Q16" s="7">
        <v>0</v>
      </c>
      <c r="R16" s="15">
        <f t="shared" si="5"/>
        <v>100</v>
      </c>
      <c r="S16" s="27"/>
    </row>
    <row r="17" spans="1:19" x14ac:dyDescent="0.25">
      <c r="A17" s="35"/>
      <c r="B17" s="23">
        <v>4</v>
      </c>
      <c r="C17" s="10">
        <v>20</v>
      </c>
      <c r="D17" s="17">
        <v>19</v>
      </c>
      <c r="E17" s="5">
        <v>1</v>
      </c>
      <c r="F17" s="5">
        <f t="shared" si="8"/>
        <v>20</v>
      </c>
      <c r="G17" s="5">
        <v>0</v>
      </c>
      <c r="H17" s="13">
        <f t="shared" si="1"/>
        <v>100</v>
      </c>
      <c r="I17" s="19">
        <v>20</v>
      </c>
      <c r="J17" s="6">
        <v>0</v>
      </c>
      <c r="K17" s="6">
        <f t="shared" si="9"/>
        <v>20</v>
      </c>
      <c r="L17" s="6">
        <v>0</v>
      </c>
      <c r="M17" s="14">
        <f t="shared" si="3"/>
        <v>100</v>
      </c>
      <c r="N17" s="21">
        <v>19</v>
      </c>
      <c r="O17" s="7">
        <v>1</v>
      </c>
      <c r="P17" s="7">
        <f t="shared" si="10"/>
        <v>20</v>
      </c>
      <c r="Q17" s="7">
        <v>0</v>
      </c>
      <c r="R17" s="15">
        <f t="shared" si="5"/>
        <v>100</v>
      </c>
      <c r="S17" s="27"/>
    </row>
    <row r="18" spans="1:19" x14ac:dyDescent="0.25">
      <c r="A18" s="35"/>
      <c r="B18" s="23">
        <v>5</v>
      </c>
      <c r="C18" s="10">
        <v>22</v>
      </c>
      <c r="D18" s="17">
        <v>21</v>
      </c>
      <c r="E18" s="5">
        <v>1</v>
      </c>
      <c r="F18" s="5">
        <f t="shared" si="8"/>
        <v>22</v>
      </c>
      <c r="G18" s="5">
        <v>0</v>
      </c>
      <c r="H18" s="13">
        <f>(F18*100)/C18</f>
        <v>100</v>
      </c>
      <c r="I18" s="19">
        <v>22</v>
      </c>
      <c r="J18" s="6">
        <v>0</v>
      </c>
      <c r="K18" s="6">
        <f t="shared" si="9"/>
        <v>22</v>
      </c>
      <c r="L18" s="6">
        <v>0</v>
      </c>
      <c r="M18" s="14">
        <f>(K18*100)/C18</f>
        <v>100</v>
      </c>
      <c r="N18" s="21">
        <v>21</v>
      </c>
      <c r="O18" s="7">
        <v>0</v>
      </c>
      <c r="P18" s="7">
        <f t="shared" si="10"/>
        <v>21</v>
      </c>
      <c r="Q18" s="7">
        <v>1</v>
      </c>
      <c r="R18" s="15">
        <f>(P18*100)/C18</f>
        <v>95.454545454545453</v>
      </c>
      <c r="S18" s="27"/>
    </row>
    <row r="19" spans="1:19" x14ac:dyDescent="0.25">
      <c r="A19" s="35"/>
      <c r="B19" s="24" t="s">
        <v>12</v>
      </c>
      <c r="C19" s="8"/>
      <c r="D19" s="8"/>
      <c r="E19" s="8"/>
      <c r="F19" s="8"/>
      <c r="G19" s="8"/>
      <c r="H19" s="26">
        <f>MEDIAN(H14:H18)</f>
        <v>100</v>
      </c>
      <c r="I19" s="26"/>
      <c r="J19" s="26"/>
      <c r="K19" s="26"/>
      <c r="L19" s="26"/>
      <c r="M19" s="26">
        <f t="shared" ref="M19:R19" si="11">MEDIAN(M14:M18)</f>
        <v>100</v>
      </c>
      <c r="N19" s="26"/>
      <c r="O19" s="26"/>
      <c r="P19" s="26"/>
      <c r="Q19" s="26"/>
      <c r="R19" s="26">
        <f t="shared" si="11"/>
        <v>100</v>
      </c>
      <c r="S19" s="27"/>
    </row>
    <row r="20" spans="1:19" x14ac:dyDescent="0.25">
      <c r="A20" s="35"/>
      <c r="B20" s="24" t="s">
        <v>13</v>
      </c>
      <c r="C20" s="8"/>
      <c r="D20" s="8"/>
      <c r="E20" s="8"/>
      <c r="F20" s="8"/>
      <c r="G20" s="8"/>
      <c r="H20" s="26">
        <f>(STDEV(H14:H18))/SQRT(COUNT(H14:H18))</f>
        <v>1.2576634889840539</v>
      </c>
      <c r="I20" s="26"/>
      <c r="J20" s="26"/>
      <c r="K20" s="26"/>
      <c r="L20" s="26"/>
      <c r="M20" s="26">
        <f t="shared" ref="M20:R20" si="12">(STDEV(M14:M18))/SQRT(COUNT(M14:M18))</f>
        <v>1</v>
      </c>
      <c r="N20" s="26"/>
      <c r="O20" s="26"/>
      <c r="P20" s="26"/>
      <c r="Q20" s="26"/>
      <c r="R20" s="26">
        <f t="shared" si="12"/>
        <v>1.171281702429557</v>
      </c>
      <c r="S20" s="27"/>
    </row>
    <row r="21" spans="1:19" x14ac:dyDescent="0.25">
      <c r="A21" s="35"/>
      <c r="B21" s="24" t="s">
        <v>10</v>
      </c>
      <c r="C21" s="8"/>
      <c r="D21" s="8"/>
      <c r="E21" s="8"/>
      <c r="F21" s="8"/>
      <c r="G21" s="8"/>
      <c r="H21" s="26">
        <f>AVERAGE(H14:H18)</f>
        <v>97.94736842105263</v>
      </c>
      <c r="I21" s="8"/>
      <c r="J21" s="8"/>
      <c r="K21" s="8"/>
      <c r="L21" s="8"/>
      <c r="M21" s="26">
        <f>AVERAGE(M14:M18)</f>
        <v>99</v>
      </c>
      <c r="N21" s="8"/>
      <c r="O21" s="8"/>
      <c r="P21" s="8"/>
      <c r="Q21" s="8"/>
      <c r="R21" s="26">
        <f>AVERAGE(R14:R18)</f>
        <v>98.090909090909093</v>
      </c>
      <c r="S21" s="28"/>
    </row>
    <row r="22" spans="1:19" x14ac:dyDescent="0.25">
      <c r="A22" s="35"/>
      <c r="B22" s="24" t="s">
        <v>11</v>
      </c>
      <c r="H22" s="26">
        <f>STDEV(H14:H18)</f>
        <v>2.8122210541879027</v>
      </c>
      <c r="M22" s="26">
        <f>STDEV(M14:M18)</f>
        <v>2.2360679774997898</v>
      </c>
      <c r="P22" s="25"/>
      <c r="R22" s="26">
        <f>STDEV(R14:R18)</f>
        <v>2.6190655074341702</v>
      </c>
      <c r="S22" s="28"/>
    </row>
    <row r="23" spans="1:19" x14ac:dyDescent="0.25">
      <c r="A23" s="34" t="s">
        <v>15</v>
      </c>
      <c r="B23" s="22">
        <v>1</v>
      </c>
      <c r="C23" s="9">
        <v>21</v>
      </c>
      <c r="D23" s="16">
        <v>19</v>
      </c>
      <c r="E23" s="2">
        <v>0</v>
      </c>
      <c r="F23" s="2">
        <f>D23+E23</f>
        <v>19</v>
      </c>
      <c r="G23" s="2">
        <v>2</v>
      </c>
      <c r="H23" s="32">
        <f t="shared" si="1"/>
        <v>90.476190476190482</v>
      </c>
      <c r="I23" s="18">
        <v>19</v>
      </c>
      <c r="J23" s="3">
        <v>0</v>
      </c>
      <c r="K23" s="3">
        <f>I23+J23</f>
        <v>19</v>
      </c>
      <c r="L23" s="3">
        <v>2</v>
      </c>
      <c r="M23" s="14">
        <f t="shared" si="3"/>
        <v>90.476190476190482</v>
      </c>
      <c r="N23" s="20">
        <v>19</v>
      </c>
      <c r="O23" s="4">
        <v>0</v>
      </c>
      <c r="P23" s="7">
        <f>N23+O23</f>
        <v>19</v>
      </c>
      <c r="Q23" s="4">
        <v>2</v>
      </c>
      <c r="R23" s="15">
        <f t="shared" si="5"/>
        <v>90.476190476190482</v>
      </c>
      <c r="S23" s="27"/>
    </row>
    <row r="24" spans="1:19" x14ac:dyDescent="0.25">
      <c r="A24" s="35"/>
      <c r="B24" s="23">
        <v>2</v>
      </c>
      <c r="C24" s="10">
        <v>20</v>
      </c>
      <c r="D24" s="17">
        <v>18</v>
      </c>
      <c r="E24" s="5">
        <v>2</v>
      </c>
      <c r="F24" s="5">
        <f t="shared" ref="F24:F27" si="13">D24+E24</f>
        <v>20</v>
      </c>
      <c r="G24" s="5">
        <v>0</v>
      </c>
      <c r="H24" s="13">
        <f t="shared" si="1"/>
        <v>100</v>
      </c>
      <c r="I24" s="19">
        <v>19</v>
      </c>
      <c r="J24" s="6">
        <v>0</v>
      </c>
      <c r="K24" s="6">
        <f t="shared" ref="K24:K27" si="14">I24+J24</f>
        <v>19</v>
      </c>
      <c r="L24" s="6">
        <v>1</v>
      </c>
      <c r="M24" s="14">
        <f t="shared" si="3"/>
        <v>95</v>
      </c>
      <c r="N24" s="21">
        <v>18</v>
      </c>
      <c r="O24" s="7">
        <v>1</v>
      </c>
      <c r="P24" s="7">
        <f t="shared" ref="P24:P27" si="15">N24+O24</f>
        <v>19</v>
      </c>
      <c r="Q24" s="7">
        <v>1</v>
      </c>
      <c r="R24" s="15">
        <f t="shared" si="5"/>
        <v>95</v>
      </c>
      <c r="S24" s="27"/>
    </row>
    <row r="25" spans="1:19" x14ac:dyDescent="0.25">
      <c r="A25" s="35"/>
      <c r="B25" s="23">
        <v>3</v>
      </c>
      <c r="C25" s="10">
        <v>20</v>
      </c>
      <c r="D25" s="17">
        <v>20</v>
      </c>
      <c r="E25" s="5">
        <v>0</v>
      </c>
      <c r="F25" s="5">
        <f t="shared" si="13"/>
        <v>20</v>
      </c>
      <c r="G25" s="5">
        <v>0</v>
      </c>
      <c r="H25" s="13">
        <f t="shared" si="1"/>
        <v>100</v>
      </c>
      <c r="I25" s="19">
        <v>20</v>
      </c>
      <c r="J25" s="6">
        <v>0</v>
      </c>
      <c r="K25" s="6">
        <f t="shared" si="14"/>
        <v>20</v>
      </c>
      <c r="L25" s="6">
        <v>0</v>
      </c>
      <c r="M25" s="14">
        <f t="shared" si="3"/>
        <v>100</v>
      </c>
      <c r="N25" s="21">
        <v>17</v>
      </c>
      <c r="O25" s="7">
        <v>1</v>
      </c>
      <c r="P25" s="7">
        <f t="shared" si="15"/>
        <v>18</v>
      </c>
      <c r="Q25" s="7">
        <v>2</v>
      </c>
      <c r="R25" s="15">
        <f t="shared" si="5"/>
        <v>90</v>
      </c>
      <c r="S25" s="27"/>
    </row>
    <row r="26" spans="1:19" x14ac:dyDescent="0.25">
      <c r="A26" s="35"/>
      <c r="B26" s="23">
        <v>4</v>
      </c>
      <c r="C26" s="10">
        <v>20</v>
      </c>
      <c r="D26" s="17">
        <v>19</v>
      </c>
      <c r="E26" s="5">
        <v>0</v>
      </c>
      <c r="F26" s="5">
        <f t="shared" si="13"/>
        <v>19</v>
      </c>
      <c r="G26" s="5">
        <v>1</v>
      </c>
      <c r="H26" s="13">
        <f t="shared" si="1"/>
        <v>95</v>
      </c>
      <c r="I26" s="19">
        <v>19</v>
      </c>
      <c r="J26" s="6">
        <v>0</v>
      </c>
      <c r="K26" s="6">
        <f t="shared" si="14"/>
        <v>19</v>
      </c>
      <c r="L26" s="6">
        <v>1</v>
      </c>
      <c r="M26" s="14">
        <f t="shared" si="3"/>
        <v>95</v>
      </c>
      <c r="N26" s="21">
        <v>19</v>
      </c>
      <c r="O26" s="7">
        <v>0</v>
      </c>
      <c r="P26" s="7">
        <f t="shared" si="15"/>
        <v>19</v>
      </c>
      <c r="Q26" s="7">
        <v>1</v>
      </c>
      <c r="R26" s="15">
        <f t="shared" si="5"/>
        <v>95</v>
      </c>
      <c r="S26" s="27"/>
    </row>
    <row r="27" spans="1:19" x14ac:dyDescent="0.25">
      <c r="A27" s="35"/>
      <c r="B27" s="23">
        <v>5</v>
      </c>
      <c r="C27" s="10">
        <v>20</v>
      </c>
      <c r="D27" s="17">
        <v>18</v>
      </c>
      <c r="E27" s="5">
        <v>1</v>
      </c>
      <c r="F27" s="5">
        <f t="shared" si="13"/>
        <v>19</v>
      </c>
      <c r="G27" s="5">
        <v>1</v>
      </c>
      <c r="H27" s="13">
        <f>(F27*100)/C27</f>
        <v>95</v>
      </c>
      <c r="I27" s="19">
        <v>18</v>
      </c>
      <c r="J27" s="6">
        <v>0</v>
      </c>
      <c r="K27" s="6">
        <f t="shared" si="14"/>
        <v>18</v>
      </c>
      <c r="L27" s="6">
        <v>2</v>
      </c>
      <c r="M27" s="14">
        <f>(K27*100)/C27</f>
        <v>90</v>
      </c>
      <c r="N27" s="21">
        <v>17</v>
      </c>
      <c r="O27" s="7">
        <v>0</v>
      </c>
      <c r="P27" s="7">
        <f t="shared" si="15"/>
        <v>17</v>
      </c>
      <c r="Q27" s="7">
        <v>3</v>
      </c>
      <c r="R27" s="15">
        <f>(P27*100)/C27</f>
        <v>85</v>
      </c>
      <c r="S27" s="27"/>
    </row>
    <row r="28" spans="1:19" x14ac:dyDescent="0.25">
      <c r="A28" s="35"/>
      <c r="B28" s="24" t="s">
        <v>12</v>
      </c>
      <c r="C28" s="8"/>
      <c r="D28" s="8"/>
      <c r="E28" s="8"/>
      <c r="F28" s="8"/>
      <c r="G28" s="8"/>
      <c r="H28" s="26">
        <f>MEDIAN(H23:H27)</f>
        <v>95</v>
      </c>
      <c r="I28" s="26"/>
      <c r="J28" s="26"/>
      <c r="K28" s="26"/>
      <c r="L28" s="26"/>
      <c r="M28" s="26">
        <f t="shared" ref="M28:R28" si="16">MEDIAN(M23:M27)</f>
        <v>95</v>
      </c>
      <c r="N28" s="26"/>
      <c r="O28" s="26"/>
      <c r="P28" s="26"/>
      <c r="Q28" s="26"/>
      <c r="R28" s="26">
        <f t="shared" si="16"/>
        <v>90.476190476190482</v>
      </c>
      <c r="S28" s="27"/>
    </row>
    <row r="29" spans="1:19" x14ac:dyDescent="0.25">
      <c r="A29" s="35"/>
      <c r="B29" s="24" t="s">
        <v>13</v>
      </c>
      <c r="C29" s="8"/>
      <c r="D29" s="8"/>
      <c r="E29" s="8"/>
      <c r="F29" s="8"/>
      <c r="G29" s="8"/>
      <c r="H29" s="26">
        <f>(STDEV(H23:H27))/SQRT(COUNT(H23:H27))</f>
        <v>1.7953707163341757</v>
      </c>
      <c r="I29" s="26"/>
      <c r="J29" s="26"/>
      <c r="K29" s="26"/>
      <c r="L29" s="26"/>
      <c r="M29" s="26">
        <f t="shared" ref="M29:R29" si="17">(STDEV(M23:M27))/SQRT(COUNT(M23:M27))</f>
        <v>1.8217008822274823</v>
      </c>
      <c r="N29" s="26"/>
      <c r="O29" s="26"/>
      <c r="P29" s="26"/>
      <c r="Q29" s="26"/>
      <c r="R29" s="26">
        <f t="shared" si="17"/>
        <v>1.8604975805320283</v>
      </c>
      <c r="S29" s="27"/>
    </row>
    <row r="30" spans="1:19" x14ac:dyDescent="0.25">
      <c r="A30" s="35"/>
      <c r="B30" s="24" t="s">
        <v>10</v>
      </c>
      <c r="C30" s="8"/>
      <c r="D30" s="8"/>
      <c r="E30" s="8"/>
      <c r="F30" s="8"/>
      <c r="G30" s="8"/>
      <c r="H30" s="26">
        <f>AVERAGE(H23:H27)</f>
        <v>96.095238095238102</v>
      </c>
      <c r="I30" s="8"/>
      <c r="J30" s="8"/>
      <c r="K30" s="8"/>
      <c r="L30" s="8"/>
      <c r="M30" s="26">
        <f>AVERAGE(M23:M27)</f>
        <v>94.095238095238102</v>
      </c>
      <c r="N30" s="8"/>
      <c r="O30" s="8"/>
      <c r="P30" s="8"/>
      <c r="Q30" s="8"/>
      <c r="R30" s="26">
        <f>AVERAGE(R23:R27)</f>
        <v>91.095238095238102</v>
      </c>
      <c r="S30" s="28"/>
    </row>
    <row r="31" spans="1:19" x14ac:dyDescent="0.25">
      <c r="A31" s="35"/>
      <c r="B31" s="24" t="s">
        <v>11</v>
      </c>
      <c r="H31" s="26">
        <f>STDEV(H23:H27)</f>
        <v>4.0145709665357092</v>
      </c>
      <c r="M31" s="26">
        <f>STDEV(M23:M27)</f>
        <v>4.0734470073319891</v>
      </c>
      <c r="P31" s="25"/>
      <c r="R31" s="26">
        <f>STDEV(R23:R27)</f>
        <v>4.160199062043505</v>
      </c>
      <c r="S31" s="28"/>
    </row>
    <row r="32" spans="1:19" x14ac:dyDescent="0.25">
      <c r="A32" s="34" t="s">
        <v>16</v>
      </c>
      <c r="B32" s="22">
        <v>1</v>
      </c>
      <c r="C32" s="9">
        <v>20</v>
      </c>
      <c r="D32" s="16">
        <v>18</v>
      </c>
      <c r="E32" s="2">
        <v>0</v>
      </c>
      <c r="F32" s="2">
        <f>D32+E32</f>
        <v>18</v>
      </c>
      <c r="G32" s="2">
        <v>2</v>
      </c>
      <c r="H32" s="32">
        <f t="shared" ref="H32:H35" si="18">(F32*100)/C32</f>
        <v>90</v>
      </c>
      <c r="I32" s="18">
        <v>17</v>
      </c>
      <c r="J32" s="3">
        <v>0</v>
      </c>
      <c r="K32" s="3">
        <f>I32+J32</f>
        <v>17</v>
      </c>
      <c r="L32" s="3">
        <v>3</v>
      </c>
      <c r="M32" s="14">
        <f t="shared" ref="M32:M35" si="19">(K32*100)/C32</f>
        <v>85</v>
      </c>
      <c r="N32" s="20">
        <v>16</v>
      </c>
      <c r="O32" s="4">
        <v>1</v>
      </c>
      <c r="P32" s="7">
        <f>N32+O32</f>
        <v>17</v>
      </c>
      <c r="Q32" s="4">
        <v>3</v>
      </c>
      <c r="R32" s="15">
        <f t="shared" ref="R32:R35" si="20">(P32*100)/C32</f>
        <v>85</v>
      </c>
      <c r="S32" s="27"/>
    </row>
    <row r="33" spans="1:18" x14ac:dyDescent="0.25">
      <c r="A33" s="35"/>
      <c r="B33" s="23">
        <v>2</v>
      </c>
      <c r="C33" s="10">
        <v>19</v>
      </c>
      <c r="D33" s="17">
        <v>18</v>
      </c>
      <c r="E33" s="5">
        <v>0</v>
      </c>
      <c r="F33" s="5">
        <f t="shared" ref="F33:F36" si="21">D33+E33</f>
        <v>18</v>
      </c>
      <c r="G33" s="5">
        <v>1</v>
      </c>
      <c r="H33" s="13">
        <f t="shared" si="18"/>
        <v>94.736842105263165</v>
      </c>
      <c r="I33" s="19">
        <v>17</v>
      </c>
      <c r="J33" s="6">
        <v>1</v>
      </c>
      <c r="K33" s="6">
        <f t="shared" ref="K33:K36" si="22">I33+J33</f>
        <v>18</v>
      </c>
      <c r="L33" s="6">
        <v>1</v>
      </c>
      <c r="M33" s="14">
        <f t="shared" si="19"/>
        <v>94.736842105263165</v>
      </c>
      <c r="N33" s="21">
        <v>16</v>
      </c>
      <c r="O33" s="7">
        <v>2</v>
      </c>
      <c r="P33" s="7">
        <f t="shared" ref="P33:P36" si="23">N33+O33</f>
        <v>18</v>
      </c>
      <c r="Q33" s="7">
        <v>1</v>
      </c>
      <c r="R33" s="15">
        <f t="shared" si="20"/>
        <v>94.736842105263165</v>
      </c>
    </row>
    <row r="34" spans="1:18" x14ac:dyDescent="0.25">
      <c r="A34" s="35"/>
      <c r="B34" s="23">
        <v>3</v>
      </c>
      <c r="C34" s="10">
        <v>20</v>
      </c>
      <c r="D34" s="17">
        <v>19</v>
      </c>
      <c r="E34" s="5">
        <v>0</v>
      </c>
      <c r="F34" s="5">
        <f t="shared" si="21"/>
        <v>19</v>
      </c>
      <c r="G34" s="5">
        <v>1</v>
      </c>
      <c r="H34" s="13">
        <f t="shared" si="18"/>
        <v>95</v>
      </c>
      <c r="I34" s="19">
        <v>18</v>
      </c>
      <c r="J34" s="6">
        <v>0</v>
      </c>
      <c r="K34" s="6">
        <f t="shared" si="22"/>
        <v>18</v>
      </c>
      <c r="L34" s="6">
        <v>2</v>
      </c>
      <c r="M34" s="14">
        <f t="shared" si="19"/>
        <v>90</v>
      </c>
      <c r="N34" s="21">
        <v>17</v>
      </c>
      <c r="O34" s="7">
        <v>2</v>
      </c>
      <c r="P34" s="7">
        <f t="shared" si="23"/>
        <v>19</v>
      </c>
      <c r="Q34" s="7">
        <v>1</v>
      </c>
      <c r="R34" s="15">
        <f t="shared" si="20"/>
        <v>95</v>
      </c>
    </row>
    <row r="35" spans="1:18" x14ac:dyDescent="0.25">
      <c r="A35" s="35"/>
      <c r="B35" s="23">
        <v>4</v>
      </c>
      <c r="C35" s="10">
        <v>20</v>
      </c>
      <c r="D35" s="17">
        <v>18</v>
      </c>
      <c r="E35" s="5">
        <v>0</v>
      </c>
      <c r="F35" s="5">
        <f t="shared" si="21"/>
        <v>18</v>
      </c>
      <c r="G35" s="5">
        <v>2</v>
      </c>
      <c r="H35" s="13">
        <f t="shared" si="18"/>
        <v>90</v>
      </c>
      <c r="I35" s="19">
        <v>18</v>
      </c>
      <c r="J35" s="6">
        <v>1</v>
      </c>
      <c r="K35" s="6">
        <f t="shared" si="22"/>
        <v>19</v>
      </c>
      <c r="L35" s="6">
        <v>1</v>
      </c>
      <c r="M35" s="14">
        <f t="shared" si="19"/>
        <v>95</v>
      </c>
      <c r="N35" s="21">
        <v>18</v>
      </c>
      <c r="O35" s="7">
        <v>0</v>
      </c>
      <c r="P35" s="7">
        <f t="shared" si="23"/>
        <v>18</v>
      </c>
      <c r="Q35" s="7">
        <v>2</v>
      </c>
      <c r="R35" s="15">
        <f t="shared" si="20"/>
        <v>90</v>
      </c>
    </row>
    <row r="36" spans="1:18" x14ac:dyDescent="0.25">
      <c r="A36" s="35"/>
      <c r="B36" s="23">
        <v>5</v>
      </c>
      <c r="C36" s="10">
        <v>21</v>
      </c>
      <c r="D36" s="17">
        <v>21</v>
      </c>
      <c r="E36" s="5">
        <v>0</v>
      </c>
      <c r="F36" s="5">
        <f t="shared" si="21"/>
        <v>21</v>
      </c>
      <c r="G36" s="5">
        <v>0</v>
      </c>
      <c r="H36" s="13">
        <f>(F36*100)/C36</f>
        <v>100</v>
      </c>
      <c r="I36" s="19">
        <v>21</v>
      </c>
      <c r="J36" s="6">
        <v>0</v>
      </c>
      <c r="K36" s="6">
        <f t="shared" si="22"/>
        <v>21</v>
      </c>
      <c r="L36" s="6">
        <v>0</v>
      </c>
      <c r="M36" s="14">
        <f>(K36*100)/C36</f>
        <v>100</v>
      </c>
      <c r="N36" s="21">
        <v>21</v>
      </c>
      <c r="O36" s="7">
        <v>0</v>
      </c>
      <c r="P36" s="7">
        <f t="shared" si="23"/>
        <v>21</v>
      </c>
      <c r="Q36" s="7">
        <v>0</v>
      </c>
      <c r="R36" s="15">
        <f>(P36*100)/C36</f>
        <v>100</v>
      </c>
    </row>
    <row r="37" spans="1:18" x14ac:dyDescent="0.25">
      <c r="A37" s="35"/>
      <c r="B37" s="24" t="s">
        <v>12</v>
      </c>
      <c r="C37" s="8"/>
      <c r="D37" s="8"/>
      <c r="E37" s="8"/>
      <c r="F37" s="8"/>
      <c r="G37" s="8"/>
      <c r="H37" s="26">
        <f>MEDIAN(H32:H36)</f>
        <v>94.736842105263165</v>
      </c>
      <c r="I37" s="26"/>
      <c r="J37" s="26"/>
      <c r="K37" s="26"/>
      <c r="L37" s="26"/>
      <c r="M37" s="26">
        <f t="shared" ref="M37" si="24">MEDIAN(M32:M36)</f>
        <v>94.736842105263165</v>
      </c>
      <c r="N37" s="26"/>
      <c r="O37" s="26"/>
      <c r="P37" s="26"/>
      <c r="Q37" s="26"/>
      <c r="R37" s="26">
        <f t="shared" ref="R37" si="25">MEDIAN(R32:R36)</f>
        <v>94.736842105263165</v>
      </c>
    </row>
    <row r="38" spans="1:18" x14ac:dyDescent="0.25">
      <c r="A38" s="35"/>
      <c r="B38" s="24" t="s">
        <v>13</v>
      </c>
      <c r="C38" s="8"/>
      <c r="D38" s="8"/>
      <c r="E38" s="8"/>
      <c r="F38" s="8"/>
      <c r="G38" s="8"/>
      <c r="H38" s="26">
        <f>(STDEV(H32:H36))/SQRT(COUNT(H32:H36))</f>
        <v>1.8645252193598265</v>
      </c>
      <c r="I38" s="26"/>
      <c r="J38" s="26"/>
      <c r="K38" s="26"/>
      <c r="L38" s="26"/>
      <c r="M38" s="26">
        <f t="shared" ref="M38" si="26">(STDEV(M32:M36))/SQRT(COUNT(M32:M36))</f>
        <v>2.5397122876725868</v>
      </c>
      <c r="N38" s="26"/>
      <c r="O38" s="26"/>
      <c r="P38" s="26"/>
      <c r="Q38" s="26"/>
      <c r="R38" s="26">
        <f t="shared" ref="R38" si="27">(STDEV(R32:R36))/SQRT(COUNT(R32:R36))</f>
        <v>2.5397122876725868</v>
      </c>
    </row>
    <row r="39" spans="1:18" x14ac:dyDescent="0.25">
      <c r="A39" s="35"/>
      <c r="B39" s="24" t="s">
        <v>10</v>
      </c>
      <c r="C39" s="8"/>
      <c r="D39" s="8"/>
      <c r="E39" s="8"/>
      <c r="F39" s="8"/>
      <c r="G39" s="8"/>
      <c r="H39" s="26">
        <f>AVERAGE(H32:H36)</f>
        <v>93.94736842105263</v>
      </c>
      <c r="I39" s="8"/>
      <c r="J39" s="8"/>
      <c r="K39" s="8"/>
      <c r="L39" s="8"/>
      <c r="M39" s="26">
        <f>AVERAGE(M32:M36)</f>
        <v>92.94736842105263</v>
      </c>
      <c r="N39" s="8"/>
      <c r="O39" s="8"/>
      <c r="P39" s="8"/>
      <c r="Q39" s="8"/>
      <c r="R39" s="26">
        <f>AVERAGE(R32:R36)</f>
        <v>92.94736842105263</v>
      </c>
    </row>
    <row r="40" spans="1:18" x14ac:dyDescent="0.25">
      <c r="A40" s="35"/>
      <c r="B40" s="24" t="s">
        <v>11</v>
      </c>
      <c r="H40" s="26">
        <f>STDEV(H32:H36)</f>
        <v>4.1692051362512794</v>
      </c>
      <c r="M40" s="26">
        <f>STDEV(M32:M36)</f>
        <v>5.6789693185274057</v>
      </c>
      <c r="P40" s="25"/>
      <c r="R40" s="26">
        <f>STDEV(R32:R36)</f>
        <v>5.6789693185274057</v>
      </c>
    </row>
    <row r="41" spans="1:18" x14ac:dyDescent="0.25">
      <c r="A41" s="34" t="s">
        <v>18</v>
      </c>
      <c r="B41" s="22">
        <v>1</v>
      </c>
      <c r="C41" s="9">
        <v>20</v>
      </c>
      <c r="D41" s="16">
        <v>0</v>
      </c>
      <c r="E41" s="2">
        <v>1</v>
      </c>
      <c r="F41" s="2">
        <f>D41+E41</f>
        <v>1</v>
      </c>
      <c r="G41" s="2">
        <v>19</v>
      </c>
      <c r="H41" s="32">
        <f t="shared" ref="H41:H44" si="28">(F41*100)/C41</f>
        <v>5</v>
      </c>
      <c r="I41" s="18">
        <v>3</v>
      </c>
      <c r="J41" s="3">
        <v>5</v>
      </c>
      <c r="K41" s="3">
        <f>I41+J41</f>
        <v>8</v>
      </c>
      <c r="L41" s="3">
        <v>12</v>
      </c>
      <c r="M41" s="14">
        <f t="shared" ref="M41:M44" si="29">(K41*100)/C41</f>
        <v>40</v>
      </c>
      <c r="N41" s="20">
        <v>4</v>
      </c>
      <c r="O41" s="4">
        <v>7</v>
      </c>
      <c r="P41" s="7">
        <f>N41+O41</f>
        <v>11</v>
      </c>
      <c r="Q41" s="4">
        <v>9</v>
      </c>
      <c r="R41" s="15">
        <f t="shared" ref="R41:R44" si="30">(P41*100)/C41</f>
        <v>55</v>
      </c>
    </row>
    <row r="42" spans="1:18" x14ac:dyDescent="0.25">
      <c r="A42" s="35"/>
      <c r="B42" s="23">
        <v>2</v>
      </c>
      <c r="C42" s="10">
        <v>20</v>
      </c>
      <c r="D42" s="17">
        <v>0</v>
      </c>
      <c r="E42" s="5">
        <v>0</v>
      </c>
      <c r="F42" s="5">
        <f t="shared" ref="F42:F45" si="31">D42+E42</f>
        <v>0</v>
      </c>
      <c r="G42" s="5">
        <v>20</v>
      </c>
      <c r="H42" s="13">
        <f t="shared" si="28"/>
        <v>0</v>
      </c>
      <c r="I42" s="19">
        <v>0</v>
      </c>
      <c r="J42" s="6">
        <v>2</v>
      </c>
      <c r="K42" s="6">
        <f t="shared" ref="K42:K45" si="32">I42+J42</f>
        <v>2</v>
      </c>
      <c r="L42" s="6">
        <v>18</v>
      </c>
      <c r="M42" s="14">
        <f t="shared" si="29"/>
        <v>10</v>
      </c>
      <c r="N42" s="21">
        <v>1</v>
      </c>
      <c r="O42" s="7">
        <v>2</v>
      </c>
      <c r="P42" s="7">
        <f t="shared" ref="P42:P45" si="33">N42+O42</f>
        <v>3</v>
      </c>
      <c r="Q42" s="7">
        <v>17</v>
      </c>
      <c r="R42" s="15">
        <f t="shared" si="30"/>
        <v>15</v>
      </c>
    </row>
    <row r="43" spans="1:18" x14ac:dyDescent="0.25">
      <c r="A43" s="35"/>
      <c r="B43" s="23">
        <v>3</v>
      </c>
      <c r="C43" s="10">
        <v>20</v>
      </c>
      <c r="D43" s="17">
        <v>0</v>
      </c>
      <c r="E43" s="5">
        <v>7</v>
      </c>
      <c r="F43" s="5">
        <f t="shared" si="31"/>
        <v>7</v>
      </c>
      <c r="G43" s="5">
        <v>13</v>
      </c>
      <c r="H43" s="13">
        <f t="shared" si="28"/>
        <v>35</v>
      </c>
      <c r="I43" s="19">
        <v>9</v>
      </c>
      <c r="J43" s="6">
        <v>2</v>
      </c>
      <c r="K43" s="6">
        <f t="shared" si="32"/>
        <v>11</v>
      </c>
      <c r="L43" s="6">
        <v>9</v>
      </c>
      <c r="M43" s="14">
        <f t="shared" si="29"/>
        <v>55</v>
      </c>
      <c r="N43" s="21">
        <v>14</v>
      </c>
      <c r="O43" s="7">
        <v>1</v>
      </c>
      <c r="P43" s="7">
        <f t="shared" si="33"/>
        <v>15</v>
      </c>
      <c r="Q43" s="7">
        <v>5</v>
      </c>
      <c r="R43" s="15">
        <f t="shared" si="30"/>
        <v>75</v>
      </c>
    </row>
    <row r="44" spans="1:18" x14ac:dyDescent="0.25">
      <c r="A44" s="35"/>
      <c r="B44" s="23">
        <v>4</v>
      </c>
      <c r="C44" s="10">
        <v>20</v>
      </c>
      <c r="D44" s="17">
        <v>0</v>
      </c>
      <c r="E44" s="5">
        <v>0</v>
      </c>
      <c r="F44" s="5">
        <f t="shared" si="31"/>
        <v>0</v>
      </c>
      <c r="G44" s="5">
        <v>20</v>
      </c>
      <c r="H44" s="13">
        <f t="shared" si="28"/>
        <v>0</v>
      </c>
      <c r="I44" s="19">
        <v>0</v>
      </c>
      <c r="J44" s="6">
        <v>0</v>
      </c>
      <c r="K44" s="6">
        <f t="shared" si="32"/>
        <v>0</v>
      </c>
      <c r="L44" s="6">
        <v>20</v>
      </c>
      <c r="M44" s="14">
        <f t="shared" si="29"/>
        <v>0</v>
      </c>
      <c r="N44" s="21">
        <v>0</v>
      </c>
      <c r="O44" s="7">
        <v>0</v>
      </c>
      <c r="P44" s="7">
        <f t="shared" si="33"/>
        <v>0</v>
      </c>
      <c r="Q44" s="7">
        <v>20</v>
      </c>
      <c r="R44" s="15">
        <f t="shared" si="30"/>
        <v>0</v>
      </c>
    </row>
    <row r="45" spans="1:18" x14ac:dyDescent="0.25">
      <c r="A45" s="35"/>
      <c r="B45" s="23">
        <v>5</v>
      </c>
      <c r="C45" s="10">
        <v>21</v>
      </c>
      <c r="D45" s="17">
        <v>0</v>
      </c>
      <c r="E45" s="5">
        <v>0</v>
      </c>
      <c r="F45" s="5">
        <f t="shared" si="31"/>
        <v>0</v>
      </c>
      <c r="G45" s="5">
        <v>21</v>
      </c>
      <c r="H45" s="13">
        <f>(F45*100)/C45</f>
        <v>0</v>
      </c>
      <c r="I45" s="19">
        <v>1</v>
      </c>
      <c r="J45" s="6">
        <v>6</v>
      </c>
      <c r="K45" s="6">
        <f t="shared" si="32"/>
        <v>7</v>
      </c>
      <c r="L45" s="6">
        <v>14</v>
      </c>
      <c r="M45" s="14">
        <f>(K45*100)/C45</f>
        <v>33.333333333333336</v>
      </c>
      <c r="N45" s="21">
        <v>4</v>
      </c>
      <c r="O45" s="7">
        <v>5</v>
      </c>
      <c r="P45" s="7">
        <f t="shared" si="33"/>
        <v>9</v>
      </c>
      <c r="Q45" s="7">
        <v>12</v>
      </c>
      <c r="R45" s="15">
        <f>(P45*100)/C45</f>
        <v>42.857142857142854</v>
      </c>
    </row>
    <row r="46" spans="1:18" x14ac:dyDescent="0.25">
      <c r="A46" s="35"/>
      <c r="B46" s="24" t="s">
        <v>12</v>
      </c>
      <c r="C46" s="8"/>
      <c r="D46" s="8"/>
      <c r="E46" s="8"/>
      <c r="F46" s="8"/>
      <c r="G46" s="8"/>
      <c r="H46" s="26">
        <f>MEDIAN(H41:H45)</f>
        <v>0</v>
      </c>
      <c r="I46" s="26"/>
      <c r="J46" s="26"/>
      <c r="K46" s="26"/>
      <c r="L46" s="26"/>
      <c r="M46" s="26">
        <f t="shared" ref="M46" si="34">MEDIAN(M41:M45)</f>
        <v>33.333333333333336</v>
      </c>
      <c r="N46" s="26"/>
      <c r="O46" s="26"/>
      <c r="P46" s="26"/>
      <c r="Q46" s="26"/>
      <c r="R46" s="26">
        <f t="shared" ref="R46" si="35">MEDIAN(R41:R45)</f>
        <v>42.857142857142854</v>
      </c>
    </row>
    <row r="47" spans="1:18" x14ac:dyDescent="0.25">
      <c r="A47" s="35"/>
      <c r="B47" s="24" t="s">
        <v>13</v>
      </c>
      <c r="C47" s="8"/>
      <c r="D47" s="8"/>
      <c r="E47" s="8"/>
      <c r="F47" s="8"/>
      <c r="G47" s="8"/>
      <c r="H47" s="26">
        <f>(STDEV(H41:H45))/SQRT(COUNT(H41:H45))</f>
        <v>6.8190908484929276</v>
      </c>
      <c r="I47" s="26"/>
      <c r="J47" s="26"/>
      <c r="K47" s="26"/>
      <c r="L47" s="26"/>
      <c r="M47" s="26">
        <f t="shared" ref="M47" si="36">(STDEV(M41:M45))/SQRT(COUNT(M41:M45))</f>
        <v>10.022197585581937</v>
      </c>
      <c r="N47" s="26"/>
      <c r="O47" s="26"/>
      <c r="P47" s="26"/>
      <c r="Q47" s="26"/>
      <c r="R47" s="26">
        <f t="shared" ref="R47" si="37">(STDEV(R41:R45))/SQRT(COUNT(R41:R45))</f>
        <v>13.516052436617276</v>
      </c>
    </row>
    <row r="48" spans="1:18" x14ac:dyDescent="0.25">
      <c r="A48" s="35"/>
      <c r="B48" s="24" t="s">
        <v>10</v>
      </c>
      <c r="C48" s="8"/>
      <c r="D48" s="8"/>
      <c r="E48" s="8"/>
      <c r="F48" s="8"/>
      <c r="G48" s="8"/>
      <c r="H48" s="26">
        <f>AVERAGE(H41:H45)</f>
        <v>8</v>
      </c>
      <c r="I48" s="8"/>
      <c r="J48" s="8"/>
      <c r="K48" s="8"/>
      <c r="L48" s="8"/>
      <c r="M48" s="26">
        <f>AVERAGE(M41:M45)</f>
        <v>27.666666666666668</v>
      </c>
      <c r="N48" s="8"/>
      <c r="O48" s="8"/>
      <c r="P48" s="8"/>
      <c r="Q48" s="8"/>
      <c r="R48" s="26">
        <f>AVERAGE(R41:R45)</f>
        <v>37.571428571428569</v>
      </c>
    </row>
    <row r="49" spans="1:18" x14ac:dyDescent="0.25">
      <c r="A49" s="35"/>
      <c r="B49" s="24" t="s">
        <v>11</v>
      </c>
      <c r="H49" s="26">
        <f>STDEV(H41:H45)</f>
        <v>15.247950681976906</v>
      </c>
      <c r="M49" s="26">
        <f>STDEV(M41:M45)</f>
        <v>22.41031508529548</v>
      </c>
      <c r="P49" s="25"/>
      <c r="R49" s="26">
        <f>STDEV(R41:R45)</f>
        <v>30.222812035727898</v>
      </c>
    </row>
    <row r="50" spans="1:18" x14ac:dyDescent="0.25">
      <c r="A50" s="34" t="s">
        <v>17</v>
      </c>
      <c r="B50" s="22">
        <v>1</v>
      </c>
      <c r="C50" s="9">
        <v>20</v>
      </c>
      <c r="D50" s="16">
        <v>0</v>
      </c>
      <c r="E50" s="2">
        <v>0</v>
      </c>
      <c r="F50" s="2">
        <f>D50+E50</f>
        <v>0</v>
      </c>
      <c r="G50" s="2">
        <v>20</v>
      </c>
      <c r="H50" s="32">
        <f t="shared" ref="H50:H53" si="38">(F50*100)/C50</f>
        <v>0</v>
      </c>
      <c r="I50" s="18">
        <v>0</v>
      </c>
      <c r="J50" s="3">
        <v>0</v>
      </c>
      <c r="K50" s="3">
        <f>I50+J50</f>
        <v>0</v>
      </c>
      <c r="L50" s="3">
        <v>20</v>
      </c>
      <c r="M50" s="14">
        <f t="shared" ref="M50:M53" si="39">(K50*100)/C50</f>
        <v>0</v>
      </c>
      <c r="N50" s="20">
        <v>0</v>
      </c>
      <c r="O50" s="4">
        <v>0</v>
      </c>
      <c r="P50" s="7">
        <f>N50+O50</f>
        <v>0</v>
      </c>
      <c r="Q50" s="4">
        <v>20</v>
      </c>
      <c r="R50" s="15">
        <f t="shared" ref="R50:R53" si="40">(P50*100)/C50</f>
        <v>0</v>
      </c>
    </row>
    <row r="51" spans="1:18" x14ac:dyDescent="0.25">
      <c r="A51" s="35"/>
      <c r="B51" s="23">
        <v>2</v>
      </c>
      <c r="C51" s="10">
        <v>20</v>
      </c>
      <c r="D51" s="17">
        <v>0</v>
      </c>
      <c r="E51" s="5">
        <v>0</v>
      </c>
      <c r="F51" s="5">
        <f t="shared" ref="F51:F54" si="41">D51+E51</f>
        <v>0</v>
      </c>
      <c r="G51" s="5">
        <v>20</v>
      </c>
      <c r="H51" s="13">
        <f t="shared" si="38"/>
        <v>0</v>
      </c>
      <c r="I51" s="19">
        <v>0</v>
      </c>
      <c r="J51" s="6">
        <v>0</v>
      </c>
      <c r="K51" s="6">
        <f t="shared" ref="K51:K54" si="42">I51+J51</f>
        <v>0</v>
      </c>
      <c r="L51" s="6">
        <v>20</v>
      </c>
      <c r="M51" s="14">
        <f t="shared" si="39"/>
        <v>0</v>
      </c>
      <c r="N51" s="21">
        <v>0</v>
      </c>
      <c r="O51" s="7">
        <v>0</v>
      </c>
      <c r="P51" s="7">
        <f t="shared" ref="P51:P54" si="43">N51+O51</f>
        <v>0</v>
      </c>
      <c r="Q51" s="7">
        <v>20</v>
      </c>
      <c r="R51" s="15">
        <f t="shared" si="40"/>
        <v>0</v>
      </c>
    </row>
    <row r="52" spans="1:18" x14ac:dyDescent="0.25">
      <c r="A52" s="35"/>
      <c r="B52" s="23">
        <v>3</v>
      </c>
      <c r="C52" s="10">
        <v>20</v>
      </c>
      <c r="D52" s="17">
        <v>0</v>
      </c>
      <c r="E52" s="5">
        <v>0</v>
      </c>
      <c r="F52" s="5">
        <f t="shared" si="41"/>
        <v>0</v>
      </c>
      <c r="G52" s="5">
        <v>20</v>
      </c>
      <c r="H52" s="13">
        <f t="shared" si="38"/>
        <v>0</v>
      </c>
      <c r="I52" s="19">
        <v>0</v>
      </c>
      <c r="J52" s="6">
        <v>0</v>
      </c>
      <c r="K52" s="6">
        <f t="shared" si="42"/>
        <v>0</v>
      </c>
      <c r="L52" s="6">
        <v>20</v>
      </c>
      <c r="M52" s="14">
        <f t="shared" si="39"/>
        <v>0</v>
      </c>
      <c r="N52" s="21">
        <v>0</v>
      </c>
      <c r="O52" s="7">
        <v>0</v>
      </c>
      <c r="P52" s="7">
        <f t="shared" si="43"/>
        <v>0</v>
      </c>
      <c r="Q52" s="7">
        <v>20</v>
      </c>
      <c r="R52" s="15">
        <f t="shared" si="40"/>
        <v>0</v>
      </c>
    </row>
    <row r="53" spans="1:18" x14ac:dyDescent="0.25">
      <c r="A53" s="35"/>
      <c r="B53" s="23">
        <v>4</v>
      </c>
      <c r="C53" s="10">
        <v>20</v>
      </c>
      <c r="D53" s="17">
        <v>0</v>
      </c>
      <c r="E53" s="5">
        <v>0</v>
      </c>
      <c r="F53" s="5">
        <f t="shared" si="41"/>
        <v>0</v>
      </c>
      <c r="G53" s="5">
        <v>20</v>
      </c>
      <c r="H53" s="13">
        <f t="shared" si="38"/>
        <v>0</v>
      </c>
      <c r="I53" s="19">
        <v>0</v>
      </c>
      <c r="J53" s="6">
        <v>0</v>
      </c>
      <c r="K53" s="6">
        <f t="shared" si="42"/>
        <v>0</v>
      </c>
      <c r="L53" s="6">
        <v>20</v>
      </c>
      <c r="M53" s="14">
        <f t="shared" si="39"/>
        <v>0</v>
      </c>
      <c r="N53" s="21">
        <v>0</v>
      </c>
      <c r="O53" s="7">
        <v>0</v>
      </c>
      <c r="P53" s="7">
        <f t="shared" si="43"/>
        <v>0</v>
      </c>
      <c r="Q53" s="7">
        <v>20</v>
      </c>
      <c r="R53" s="15">
        <f t="shared" si="40"/>
        <v>0</v>
      </c>
    </row>
    <row r="54" spans="1:18" x14ac:dyDescent="0.25">
      <c r="A54" s="35"/>
      <c r="B54" s="23">
        <v>5</v>
      </c>
      <c r="C54" s="10">
        <v>20</v>
      </c>
      <c r="D54" s="17">
        <v>0</v>
      </c>
      <c r="E54" s="5">
        <v>0</v>
      </c>
      <c r="F54" s="5">
        <f t="shared" si="41"/>
        <v>0</v>
      </c>
      <c r="G54" s="5">
        <v>20</v>
      </c>
      <c r="H54" s="13">
        <f>(F54*100)/C54</f>
        <v>0</v>
      </c>
      <c r="I54" s="19">
        <v>0</v>
      </c>
      <c r="J54" s="6">
        <v>0</v>
      </c>
      <c r="K54" s="6">
        <f t="shared" si="42"/>
        <v>0</v>
      </c>
      <c r="L54" s="6">
        <v>20</v>
      </c>
      <c r="M54" s="14">
        <f>(K54*100)/C54</f>
        <v>0</v>
      </c>
      <c r="N54" s="21">
        <v>0</v>
      </c>
      <c r="O54" s="7">
        <v>0</v>
      </c>
      <c r="P54" s="7">
        <f t="shared" si="43"/>
        <v>0</v>
      </c>
      <c r="Q54" s="7">
        <v>20</v>
      </c>
      <c r="R54" s="15">
        <f>(P54*100)/C54</f>
        <v>0</v>
      </c>
    </row>
    <row r="55" spans="1:18" x14ac:dyDescent="0.25">
      <c r="A55" s="35"/>
      <c r="B55" s="24" t="s">
        <v>12</v>
      </c>
      <c r="C55" s="8"/>
      <c r="D55" s="8"/>
      <c r="E55" s="8"/>
      <c r="F55" s="8"/>
      <c r="G55" s="8"/>
      <c r="H55" s="26">
        <f>MEDIAN(H50:H54)</f>
        <v>0</v>
      </c>
      <c r="I55" s="26"/>
      <c r="J55" s="26"/>
      <c r="K55" s="26"/>
      <c r="L55" s="26"/>
      <c r="M55" s="26">
        <f t="shared" ref="M55" si="44">MEDIAN(M50:M54)</f>
        <v>0</v>
      </c>
      <c r="N55" s="26"/>
      <c r="O55" s="26"/>
      <c r="P55" s="26"/>
      <c r="Q55" s="26"/>
      <c r="R55" s="26">
        <f t="shared" ref="R55" si="45">MEDIAN(R50:R54)</f>
        <v>0</v>
      </c>
    </row>
    <row r="56" spans="1:18" x14ac:dyDescent="0.25">
      <c r="A56" s="35"/>
      <c r="B56" s="24" t="s">
        <v>13</v>
      </c>
      <c r="C56" s="8"/>
      <c r="D56" s="8"/>
      <c r="E56" s="8"/>
      <c r="F56" s="8"/>
      <c r="G56" s="8"/>
      <c r="H56" s="26">
        <f>(STDEV(H50:H54))/SQRT(COUNT(H50:H54))</f>
        <v>0</v>
      </c>
      <c r="I56" s="26"/>
      <c r="J56" s="26"/>
      <c r="K56" s="26"/>
      <c r="L56" s="26"/>
      <c r="M56" s="26">
        <f t="shared" ref="M56" si="46">(STDEV(M50:M54))/SQRT(COUNT(M50:M54))</f>
        <v>0</v>
      </c>
      <c r="N56" s="26"/>
      <c r="O56" s="26"/>
      <c r="P56" s="26"/>
      <c r="Q56" s="26"/>
      <c r="R56" s="26">
        <f t="shared" ref="R56" si="47">(STDEV(R50:R54))/SQRT(COUNT(R50:R54))</f>
        <v>0</v>
      </c>
    </row>
    <row r="57" spans="1:18" x14ac:dyDescent="0.25">
      <c r="A57" s="35"/>
      <c r="B57" s="24" t="s">
        <v>10</v>
      </c>
      <c r="C57" s="8"/>
      <c r="D57" s="8"/>
      <c r="E57" s="8"/>
      <c r="F57" s="8"/>
      <c r="G57" s="8"/>
      <c r="H57" s="26">
        <f>AVERAGE(H50:H54)</f>
        <v>0</v>
      </c>
      <c r="I57" s="8"/>
      <c r="J57" s="8"/>
      <c r="K57" s="8"/>
      <c r="L57" s="8"/>
      <c r="M57" s="26">
        <f>AVERAGE(M50:M54)</f>
        <v>0</v>
      </c>
      <c r="N57" s="8"/>
      <c r="O57" s="8"/>
      <c r="P57" s="8"/>
      <c r="Q57" s="8"/>
      <c r="R57" s="26">
        <f>AVERAGE(R50:R54)</f>
        <v>0</v>
      </c>
    </row>
    <row r="58" spans="1:18" x14ac:dyDescent="0.25">
      <c r="A58" s="35"/>
      <c r="B58" s="24" t="s">
        <v>11</v>
      </c>
      <c r="H58" s="26">
        <f>STDEV(H50:H54)</f>
        <v>0</v>
      </c>
      <c r="M58" s="26">
        <f>STDEV(M50:M54)</f>
        <v>0</v>
      </c>
      <c r="R58" s="26">
        <f>STDEV(R50:R54)</f>
        <v>0</v>
      </c>
    </row>
  </sheetData>
  <mergeCells count="10">
    <mergeCell ref="D3:H3"/>
    <mergeCell ref="I3:M3"/>
    <mergeCell ref="N3:R3"/>
    <mergeCell ref="A5:A13"/>
    <mergeCell ref="A14:A22"/>
    <mergeCell ref="A50:A58"/>
    <mergeCell ref="A32:A40"/>
    <mergeCell ref="A41:A49"/>
    <mergeCell ref="A23:A3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Desiccation 24 hour</vt:lpstr>
    </vt:vector>
  </TitlesOfParts>
  <Company>Faculty of Science, 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Brender Podzimski Morgan</dc:creator>
  <cp:lastModifiedBy>RCN</cp:lastModifiedBy>
  <dcterms:created xsi:type="dcterms:W3CDTF">2018-10-04T08:37:45Z</dcterms:created>
  <dcterms:modified xsi:type="dcterms:W3CDTF">2020-04-03T14:53:51Z</dcterms:modified>
</cp:coreProperties>
</file>