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0730" windowHeight="11760"/>
  </bookViews>
  <sheets>
    <sheet name="Desiccation 1 week" sheetId="3" r:id="rId1"/>
    <sheet name="Desiccation 1 week - old" sheetId="4" r:id="rId2"/>
  </sheets>
  <calcPr calcId="145621"/>
</workbook>
</file>

<file path=xl/calcChain.xml><?xml version="1.0" encoding="utf-8"?>
<calcChain xmlns="http://schemas.openxmlformats.org/spreadsheetml/2006/main">
  <c r="R43" i="3" l="1"/>
  <c r="N42" i="3" l="1"/>
  <c r="N44" i="3"/>
  <c r="N45" i="3"/>
  <c r="N41" i="3"/>
  <c r="U54" i="3"/>
  <c r="R54" i="3"/>
  <c r="T54" i="3" s="1"/>
  <c r="L54" i="3"/>
  <c r="O54" i="3" s="1"/>
  <c r="F54" i="3"/>
  <c r="I54" i="3" s="1"/>
  <c r="R53" i="3"/>
  <c r="U53" i="3" s="1"/>
  <c r="O53" i="3"/>
  <c r="L53" i="3"/>
  <c r="N53" i="3" s="1"/>
  <c r="F53" i="3"/>
  <c r="I53" i="3" s="1"/>
  <c r="R52" i="3"/>
  <c r="U52" i="3" s="1"/>
  <c r="L52" i="3"/>
  <c r="N52" i="3" s="1"/>
  <c r="I52" i="3"/>
  <c r="F52" i="3"/>
  <c r="H52" i="3" s="1"/>
  <c r="R51" i="3"/>
  <c r="U51" i="3" s="1"/>
  <c r="L51" i="3"/>
  <c r="O51" i="3" s="1"/>
  <c r="F51" i="3"/>
  <c r="H51" i="3" s="1"/>
  <c r="U50" i="3"/>
  <c r="U57" i="3" s="1"/>
  <c r="R50" i="3"/>
  <c r="T50" i="3" s="1"/>
  <c r="L50" i="3"/>
  <c r="O50" i="3" s="1"/>
  <c r="F50" i="3"/>
  <c r="I50" i="3" s="1"/>
  <c r="O58" i="3" l="1"/>
  <c r="O57" i="3"/>
  <c r="O56" i="3"/>
  <c r="O55" i="3"/>
  <c r="U58" i="3"/>
  <c r="U55" i="3"/>
  <c r="T53" i="3"/>
  <c r="I51" i="3"/>
  <c r="I58" i="3" s="1"/>
  <c r="U56" i="3"/>
  <c r="O52" i="3"/>
  <c r="H50" i="3"/>
  <c r="N51" i="3"/>
  <c r="T52" i="3"/>
  <c r="H54" i="3"/>
  <c r="N50" i="3"/>
  <c r="T51" i="3"/>
  <c r="H53" i="3"/>
  <c r="N54" i="3"/>
  <c r="U25" i="3"/>
  <c r="R45" i="4"/>
  <c r="U45" i="4" s="1"/>
  <c r="L45" i="4"/>
  <c r="O45" i="4" s="1"/>
  <c r="I45" i="4"/>
  <c r="F45" i="4"/>
  <c r="H45" i="4" s="1"/>
  <c r="U44" i="4"/>
  <c r="R44" i="4"/>
  <c r="T44" i="4" s="1"/>
  <c r="L44" i="4"/>
  <c r="O44" i="4" s="1"/>
  <c r="F44" i="4"/>
  <c r="I44" i="4" s="1"/>
  <c r="U43" i="4"/>
  <c r="R43" i="4"/>
  <c r="T43" i="4" s="1"/>
  <c r="O43" i="4"/>
  <c r="L43" i="4"/>
  <c r="N43" i="4" s="1"/>
  <c r="F43" i="4"/>
  <c r="I43" i="4" s="1"/>
  <c r="R42" i="4"/>
  <c r="U42" i="4" s="1"/>
  <c r="O42" i="4"/>
  <c r="L42" i="4"/>
  <c r="N42" i="4" s="1"/>
  <c r="F42" i="4"/>
  <c r="I42" i="4" s="1"/>
  <c r="R41" i="4"/>
  <c r="U41" i="4" s="1"/>
  <c r="L41" i="4"/>
  <c r="O41" i="4" s="1"/>
  <c r="I41" i="4"/>
  <c r="I49" i="4" s="1"/>
  <c r="F41" i="4"/>
  <c r="H41" i="4" s="1"/>
  <c r="R36" i="4"/>
  <c r="U36" i="4" s="1"/>
  <c r="L36" i="4"/>
  <c r="O36" i="4" s="1"/>
  <c r="F36" i="4"/>
  <c r="I36" i="4" s="1"/>
  <c r="T35" i="4"/>
  <c r="R35" i="4"/>
  <c r="U35" i="4" s="1"/>
  <c r="L35" i="4"/>
  <c r="O35" i="4" s="1"/>
  <c r="F35" i="4"/>
  <c r="I35" i="4" s="1"/>
  <c r="R34" i="4"/>
  <c r="U34" i="4" s="1"/>
  <c r="N34" i="4"/>
  <c r="L34" i="4"/>
  <c r="O34" i="4" s="1"/>
  <c r="I34" i="4"/>
  <c r="F34" i="4"/>
  <c r="H34" i="4" s="1"/>
  <c r="R33" i="4"/>
  <c r="U33" i="4" s="1"/>
  <c r="L33" i="4"/>
  <c r="O33" i="4" s="1"/>
  <c r="H33" i="4"/>
  <c r="F33" i="4"/>
  <c r="I33" i="4" s="1"/>
  <c r="R32" i="4"/>
  <c r="U32" i="4" s="1"/>
  <c r="L32" i="4"/>
  <c r="O32" i="4" s="1"/>
  <c r="F32" i="4"/>
  <c r="I32" i="4" s="1"/>
  <c r="T27" i="4"/>
  <c r="R27" i="4"/>
  <c r="U27" i="4" s="1"/>
  <c r="L27" i="4"/>
  <c r="O27" i="4" s="1"/>
  <c r="F27" i="4"/>
  <c r="I27" i="4" s="1"/>
  <c r="T26" i="4"/>
  <c r="R26" i="4"/>
  <c r="U26" i="4" s="1"/>
  <c r="N26" i="4"/>
  <c r="L26" i="4"/>
  <c r="O26" i="4" s="1"/>
  <c r="F26" i="4"/>
  <c r="I26" i="4" s="1"/>
  <c r="R25" i="4"/>
  <c r="U25" i="4" s="1"/>
  <c r="N25" i="4"/>
  <c r="L25" i="4"/>
  <c r="O25" i="4" s="1"/>
  <c r="H25" i="4"/>
  <c r="F25" i="4"/>
  <c r="I25" i="4" s="1"/>
  <c r="R24" i="4"/>
  <c r="U24" i="4" s="1"/>
  <c r="L24" i="4"/>
  <c r="O24" i="4" s="1"/>
  <c r="H24" i="4"/>
  <c r="F24" i="4"/>
  <c r="I24" i="4" s="1"/>
  <c r="T23" i="4"/>
  <c r="R23" i="4"/>
  <c r="U23" i="4" s="1"/>
  <c r="L23" i="4"/>
  <c r="O23" i="4" s="1"/>
  <c r="F23" i="4"/>
  <c r="I23" i="4" s="1"/>
  <c r="T18" i="4"/>
  <c r="R18" i="4"/>
  <c r="U18" i="4" s="1"/>
  <c r="N18" i="4"/>
  <c r="L18" i="4"/>
  <c r="O18" i="4" s="1"/>
  <c r="F18" i="4"/>
  <c r="I18" i="4" s="1"/>
  <c r="U17" i="4"/>
  <c r="T17" i="4"/>
  <c r="R17" i="4"/>
  <c r="N17" i="4"/>
  <c r="L17" i="4"/>
  <c r="O17" i="4" s="1"/>
  <c r="H17" i="4"/>
  <c r="F17" i="4"/>
  <c r="I17" i="4" s="1"/>
  <c r="R16" i="4"/>
  <c r="U16" i="4" s="1"/>
  <c r="O16" i="4"/>
  <c r="N16" i="4"/>
  <c r="L16" i="4"/>
  <c r="H16" i="4"/>
  <c r="F16" i="4"/>
  <c r="I16" i="4" s="1"/>
  <c r="T15" i="4"/>
  <c r="R15" i="4"/>
  <c r="U15" i="4" s="1"/>
  <c r="L15" i="4"/>
  <c r="O15" i="4" s="1"/>
  <c r="I15" i="4"/>
  <c r="H15" i="4"/>
  <c r="F15" i="4"/>
  <c r="T14" i="4"/>
  <c r="R14" i="4"/>
  <c r="U14" i="4" s="1"/>
  <c r="N14" i="4"/>
  <c r="L14" i="4"/>
  <c r="O14" i="4" s="1"/>
  <c r="F14" i="4"/>
  <c r="I14" i="4" s="1"/>
  <c r="U9" i="4"/>
  <c r="T9" i="4"/>
  <c r="R9" i="4"/>
  <c r="N9" i="4"/>
  <c r="L9" i="4"/>
  <c r="O9" i="4" s="1"/>
  <c r="F9" i="4"/>
  <c r="H9" i="4" s="1"/>
  <c r="R8" i="4"/>
  <c r="U8" i="4" s="1"/>
  <c r="O8" i="4"/>
  <c r="N8" i="4"/>
  <c r="L8" i="4"/>
  <c r="H8" i="4"/>
  <c r="F8" i="4"/>
  <c r="I8" i="4" s="1"/>
  <c r="R7" i="4"/>
  <c r="U7" i="4" s="1"/>
  <c r="L7" i="4"/>
  <c r="O7" i="4" s="1"/>
  <c r="I7" i="4"/>
  <c r="H7" i="4"/>
  <c r="F7" i="4"/>
  <c r="T6" i="4"/>
  <c r="R6" i="4"/>
  <c r="U6" i="4" s="1"/>
  <c r="L6" i="4"/>
  <c r="O6" i="4" s="1"/>
  <c r="F6" i="4"/>
  <c r="I6" i="4" s="1"/>
  <c r="U5" i="4"/>
  <c r="T5" i="4"/>
  <c r="R5" i="4"/>
  <c r="N5" i="4"/>
  <c r="L5" i="4"/>
  <c r="O5" i="4" s="1"/>
  <c r="F5" i="4"/>
  <c r="I5" i="4" s="1"/>
  <c r="I55" i="3" l="1"/>
  <c r="I56" i="3"/>
  <c r="I57" i="3"/>
  <c r="O49" i="4"/>
  <c r="O48" i="4"/>
  <c r="O47" i="4"/>
  <c r="O46" i="4"/>
  <c r="U29" i="4"/>
  <c r="U30" i="4"/>
  <c r="U28" i="4"/>
  <c r="U31" i="4"/>
  <c r="O13" i="4"/>
  <c r="O12" i="4"/>
  <c r="O11" i="4"/>
  <c r="O10" i="4"/>
  <c r="I19" i="4"/>
  <c r="I22" i="4"/>
  <c r="I21" i="4"/>
  <c r="I20" i="4"/>
  <c r="O19" i="4"/>
  <c r="O22" i="4"/>
  <c r="O21" i="4"/>
  <c r="O20" i="4"/>
  <c r="U49" i="4"/>
  <c r="U48" i="4"/>
  <c r="U47" i="4"/>
  <c r="U46" i="4"/>
  <c r="U13" i="4"/>
  <c r="I48" i="4"/>
  <c r="I46" i="4"/>
  <c r="U19" i="4"/>
  <c r="U20" i="4"/>
  <c r="U22" i="4"/>
  <c r="U21" i="4"/>
  <c r="I39" i="4"/>
  <c r="I38" i="4"/>
  <c r="I37" i="4"/>
  <c r="I40" i="4"/>
  <c r="O39" i="4"/>
  <c r="O38" i="4"/>
  <c r="O37" i="4"/>
  <c r="O40" i="4"/>
  <c r="I30" i="4"/>
  <c r="I29" i="4"/>
  <c r="I28" i="4"/>
  <c r="I31" i="4"/>
  <c r="U39" i="4"/>
  <c r="U38" i="4"/>
  <c r="U37" i="4"/>
  <c r="U40" i="4"/>
  <c r="I12" i="4"/>
  <c r="U10" i="4"/>
  <c r="O29" i="4"/>
  <c r="O28" i="4"/>
  <c r="O31" i="4"/>
  <c r="O30" i="4"/>
  <c r="H6" i="4"/>
  <c r="N7" i="4"/>
  <c r="T8" i="4"/>
  <c r="H14" i="4"/>
  <c r="N15" i="4"/>
  <c r="T16" i="4"/>
  <c r="H18" i="4"/>
  <c r="N23" i="4"/>
  <c r="T24" i="4"/>
  <c r="H26" i="4"/>
  <c r="N27" i="4"/>
  <c r="T32" i="4"/>
  <c r="N35" i="4"/>
  <c r="T36" i="4"/>
  <c r="H42" i="4"/>
  <c r="I47" i="4"/>
  <c r="N6" i="4"/>
  <c r="H5" i="4"/>
  <c r="T7" i="4"/>
  <c r="I9" i="4"/>
  <c r="I13" i="4" s="1"/>
  <c r="U11" i="4"/>
  <c r="H32" i="4"/>
  <c r="N33" i="4"/>
  <c r="T34" i="4"/>
  <c r="H36" i="4"/>
  <c r="N41" i="4"/>
  <c r="T42" i="4"/>
  <c r="H44" i="4"/>
  <c r="N45" i="4"/>
  <c r="U12" i="4"/>
  <c r="H23" i="4"/>
  <c r="N24" i="4"/>
  <c r="T25" i="4"/>
  <c r="H27" i="4"/>
  <c r="N32" i="4"/>
  <c r="T33" i="4"/>
  <c r="H35" i="4"/>
  <c r="N36" i="4"/>
  <c r="T41" i="4"/>
  <c r="H43" i="4"/>
  <c r="N44" i="4"/>
  <c r="T45" i="4"/>
  <c r="T32" i="3"/>
  <c r="T33" i="3"/>
  <c r="T34" i="3"/>
  <c r="T35" i="3"/>
  <c r="T36" i="3"/>
  <c r="I10" i="4" l="1"/>
  <c r="I11" i="4"/>
  <c r="N32" i="3"/>
  <c r="N33" i="3"/>
  <c r="N34" i="3"/>
  <c r="N35" i="3"/>
  <c r="N36" i="3"/>
  <c r="I37" i="3" l="1"/>
  <c r="I38" i="3"/>
  <c r="I39" i="3"/>
  <c r="I40" i="3"/>
  <c r="I33" i="3"/>
  <c r="I34" i="3"/>
  <c r="I35" i="3"/>
  <c r="I36" i="3"/>
  <c r="I32" i="3"/>
  <c r="I23" i="3"/>
  <c r="H32" i="3"/>
  <c r="H33" i="3"/>
  <c r="H34" i="3"/>
  <c r="H35" i="3"/>
  <c r="H36" i="3"/>
  <c r="T24" i="3" l="1"/>
  <c r="T23" i="3"/>
  <c r="T25" i="3"/>
  <c r="N23" i="3" l="1"/>
  <c r="N24" i="3"/>
  <c r="N25" i="3"/>
  <c r="L25" i="3"/>
  <c r="I24" i="3"/>
  <c r="I25" i="3"/>
  <c r="I14" i="3"/>
  <c r="H23" i="3"/>
  <c r="H24" i="3"/>
  <c r="H25" i="3"/>
  <c r="F24" i="3"/>
  <c r="T14" i="3" l="1"/>
  <c r="T15" i="3"/>
  <c r="T16" i="3"/>
  <c r="T17" i="3"/>
  <c r="T18" i="3"/>
  <c r="N14" i="3" l="1"/>
  <c r="N15" i="3"/>
  <c r="N16" i="3"/>
  <c r="N17" i="3"/>
  <c r="N18" i="3"/>
  <c r="I21" i="3" l="1"/>
  <c r="I22" i="3"/>
  <c r="I16" i="3"/>
  <c r="I13" i="3"/>
  <c r="I20" i="3"/>
  <c r="I12" i="3"/>
  <c r="I11" i="3"/>
  <c r="I19" i="3"/>
  <c r="I10" i="3"/>
  <c r="I15" i="3"/>
  <c r="I17" i="3"/>
  <c r="I18" i="3"/>
  <c r="I9" i="3"/>
  <c r="H14" i="3"/>
  <c r="H15" i="3"/>
  <c r="H17" i="3"/>
  <c r="H18" i="3"/>
  <c r="F8" i="3" l="1"/>
  <c r="H8" i="3" s="1"/>
  <c r="R45" i="3" l="1"/>
  <c r="L45" i="3"/>
  <c r="F45" i="3"/>
  <c r="R44" i="3"/>
  <c r="L44" i="3"/>
  <c r="F44" i="3"/>
  <c r="L43" i="3"/>
  <c r="N43" i="3" s="1"/>
  <c r="F43" i="3"/>
  <c r="R42" i="3"/>
  <c r="L42" i="3"/>
  <c r="F42" i="3"/>
  <c r="R41" i="3"/>
  <c r="L41" i="3"/>
  <c r="F41" i="3"/>
  <c r="R36" i="3"/>
  <c r="U36" i="3" s="1"/>
  <c r="L36" i="3"/>
  <c r="O36" i="3" s="1"/>
  <c r="F36" i="3"/>
  <c r="R35" i="3"/>
  <c r="U35" i="3" s="1"/>
  <c r="L35" i="3"/>
  <c r="O35" i="3" s="1"/>
  <c r="F35" i="3"/>
  <c r="R34" i="3"/>
  <c r="U34" i="3" s="1"/>
  <c r="L34" i="3"/>
  <c r="O34" i="3" s="1"/>
  <c r="F34" i="3"/>
  <c r="R33" i="3"/>
  <c r="U33" i="3" s="1"/>
  <c r="L33" i="3"/>
  <c r="O33" i="3" s="1"/>
  <c r="F33" i="3"/>
  <c r="R32" i="3"/>
  <c r="U32" i="3" s="1"/>
  <c r="L32" i="3"/>
  <c r="O32" i="3" s="1"/>
  <c r="F32" i="3"/>
  <c r="U41" i="3" l="1"/>
  <c r="T41" i="3"/>
  <c r="U42" i="3"/>
  <c r="T42" i="3"/>
  <c r="U43" i="3"/>
  <c r="T43" i="3"/>
  <c r="U44" i="3"/>
  <c r="T44" i="3"/>
  <c r="U45" i="3"/>
  <c r="U46" i="3" s="1"/>
  <c r="T45" i="3"/>
  <c r="O42" i="3"/>
  <c r="O47" i="3" s="1"/>
  <c r="I42" i="3"/>
  <c r="H42" i="3"/>
  <c r="O43" i="3"/>
  <c r="I44" i="3"/>
  <c r="H44" i="3"/>
  <c r="I43" i="3"/>
  <c r="I49" i="3" s="1"/>
  <c r="H43" i="3"/>
  <c r="O44" i="3"/>
  <c r="O48" i="3" s="1"/>
  <c r="I41" i="3"/>
  <c r="I46" i="3" s="1"/>
  <c r="H41" i="3"/>
  <c r="I45" i="3"/>
  <c r="H45" i="3"/>
  <c r="O41" i="3"/>
  <c r="O45" i="3"/>
  <c r="U39" i="3"/>
  <c r="U40" i="3"/>
  <c r="U37" i="3"/>
  <c r="U38" i="3"/>
  <c r="O38" i="3"/>
  <c r="O37" i="3"/>
  <c r="O40" i="3"/>
  <c r="O39" i="3"/>
  <c r="R24" i="3"/>
  <c r="U24" i="3" s="1"/>
  <c r="R25" i="3"/>
  <c r="R26" i="3"/>
  <c r="R27" i="3"/>
  <c r="R23" i="3"/>
  <c r="U23" i="3" s="1"/>
  <c r="L24" i="3"/>
  <c r="O24" i="3" s="1"/>
  <c r="L26" i="3"/>
  <c r="L27" i="3"/>
  <c r="L23" i="3"/>
  <c r="O23" i="3" s="1"/>
  <c r="F25" i="3"/>
  <c r="F26" i="3"/>
  <c r="F27" i="3"/>
  <c r="F23" i="3"/>
  <c r="R15" i="3"/>
  <c r="U15" i="3" s="1"/>
  <c r="R16" i="3"/>
  <c r="U16" i="3" s="1"/>
  <c r="R17" i="3"/>
  <c r="U17" i="3" s="1"/>
  <c r="R18" i="3"/>
  <c r="U18" i="3" s="1"/>
  <c r="R14" i="3"/>
  <c r="U14" i="3" s="1"/>
  <c r="L15" i="3"/>
  <c r="O15" i="3" s="1"/>
  <c r="L16" i="3"/>
  <c r="O16" i="3" s="1"/>
  <c r="L17" i="3"/>
  <c r="O17" i="3" s="1"/>
  <c r="L18" i="3"/>
  <c r="O18" i="3" s="1"/>
  <c r="L14" i="3"/>
  <c r="O14" i="3" s="1"/>
  <c r="F15" i="3"/>
  <c r="F16" i="3"/>
  <c r="H16" i="3" s="1"/>
  <c r="F17" i="3"/>
  <c r="F18" i="3"/>
  <c r="F14" i="3"/>
  <c r="R6" i="3"/>
  <c r="R7" i="3"/>
  <c r="R8" i="3"/>
  <c r="R9" i="3"/>
  <c r="R5" i="3"/>
  <c r="L6" i="3"/>
  <c r="L7" i="3"/>
  <c r="L8" i="3"/>
  <c r="L9" i="3"/>
  <c r="L5" i="3"/>
  <c r="F6" i="3"/>
  <c r="F7" i="3"/>
  <c r="I8" i="3"/>
  <c r="F9" i="3"/>
  <c r="F5" i="3"/>
  <c r="O25" i="3"/>
  <c r="U48" i="3" l="1"/>
  <c r="U47" i="3"/>
  <c r="U49" i="3"/>
  <c r="U26" i="3"/>
  <c r="T26" i="3"/>
  <c r="O26" i="3"/>
  <c r="N26" i="3"/>
  <c r="U27" i="3"/>
  <c r="T27" i="3"/>
  <c r="O27" i="3"/>
  <c r="N27" i="3"/>
  <c r="H26" i="3"/>
  <c r="I26" i="3"/>
  <c r="H27" i="3"/>
  <c r="I27" i="3"/>
  <c r="I5" i="3"/>
  <c r="H5" i="3"/>
  <c r="O49" i="3"/>
  <c r="O46" i="3"/>
  <c r="I48" i="3"/>
  <c r="I47" i="3"/>
  <c r="U9" i="3"/>
  <c r="T9" i="3"/>
  <c r="U8" i="3"/>
  <c r="U11" i="3" s="1"/>
  <c r="T8" i="3"/>
  <c r="U7" i="3"/>
  <c r="U12" i="3" s="1"/>
  <c r="T7" i="3"/>
  <c r="U6" i="3"/>
  <c r="T6" i="3"/>
  <c r="U5" i="3"/>
  <c r="T5" i="3"/>
  <c r="O9" i="3"/>
  <c r="N9" i="3"/>
  <c r="O8" i="3"/>
  <c r="N8" i="3"/>
  <c r="O7" i="3"/>
  <c r="N7" i="3"/>
  <c r="O6" i="3"/>
  <c r="N6" i="3"/>
  <c r="O5" i="3"/>
  <c r="N5" i="3"/>
  <c r="I7" i="3"/>
  <c r="H7" i="3"/>
  <c r="H9" i="3"/>
  <c r="I6" i="3"/>
  <c r="H6" i="3"/>
  <c r="U30" i="3"/>
  <c r="O28" i="3"/>
  <c r="O31" i="3"/>
  <c r="O30" i="3"/>
  <c r="O29" i="3"/>
  <c r="O21" i="3"/>
  <c r="U19" i="3"/>
  <c r="U20" i="3"/>
  <c r="U22" i="3"/>
  <c r="U13" i="3"/>
  <c r="O20" i="3"/>
  <c r="U21" i="3"/>
  <c r="U29" i="3"/>
  <c r="O19" i="3"/>
  <c r="U28" i="3"/>
  <c r="O22" i="3"/>
  <c r="U31" i="3"/>
  <c r="I31" i="3" l="1"/>
  <c r="I30" i="3"/>
  <c r="I29" i="3"/>
  <c r="I28" i="3"/>
  <c r="O13" i="3"/>
  <c r="U10" i="3"/>
  <c r="O11" i="3"/>
  <c r="O10" i="3"/>
  <c r="O12" i="3"/>
</calcChain>
</file>

<file path=xl/sharedStrings.xml><?xml version="1.0" encoding="utf-8"?>
<sst xmlns="http://schemas.openxmlformats.org/spreadsheetml/2006/main" count="108" uniqueCount="27">
  <si>
    <t>Replicate</t>
  </si>
  <si>
    <t>N</t>
  </si>
  <si>
    <t>2h check</t>
  </si>
  <si>
    <t>24 check</t>
  </si>
  <si>
    <t>48 check</t>
  </si>
  <si>
    <t>#A+</t>
  </si>
  <si>
    <t>#A</t>
  </si>
  <si>
    <t>#I</t>
  </si>
  <si>
    <t>#A+&amp;A</t>
  </si>
  <si>
    <t>Mean</t>
  </si>
  <si>
    <t>SD</t>
  </si>
  <si>
    <t>Median</t>
  </si>
  <si>
    <t>SE</t>
  </si>
  <si>
    <t>Activity %</t>
  </si>
  <si>
    <t>Desiccation + heating for 1 week</t>
  </si>
  <si>
    <t>CTRL (29 Jan - 5 Feb)</t>
  </si>
  <si>
    <t>65ºC (5 Feb - 12 Feb)</t>
  </si>
  <si>
    <t>Proportion active</t>
  </si>
  <si>
    <r>
      <t>40</t>
    </r>
    <r>
      <rPr>
        <b/>
        <sz val="11"/>
        <color theme="1"/>
        <rFont val="Calibri"/>
        <family val="2"/>
      </rPr>
      <t>ºC (13 Feb - 20 Feb)</t>
    </r>
  </si>
  <si>
    <t>50ºC (24 Fev - 2 Mar)</t>
  </si>
  <si>
    <t>55ºC</t>
  </si>
  <si>
    <t>Notes</t>
  </si>
  <si>
    <t>As for Rep.4, some specimens were lost and then recovered. Some might belong to Rep.4.</t>
  </si>
  <si>
    <t>Some specimens were lost after the 2h check. New N equals 17 instead of 22.</t>
  </si>
  <si>
    <t>55ºC (3 Mar - 10 Mar)</t>
  </si>
  <si>
    <t>Replicates 4 and 5 were repeated (9 Mar - 16 Mar)!</t>
  </si>
  <si>
    <t>60ºC (24 Mar - 31 Mar)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</si>
</sst>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7EAE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2" xfId="0" applyBorder="1"/>
    <xf numFmtId="164" fontId="3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0" fontId="1" fillId="6" borderId="0" xfId="0" applyFont="1" applyFill="1" applyAlignment="1"/>
    <xf numFmtId="165" fontId="0" fillId="3" borderId="0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left"/>
    </xf>
    <xf numFmtId="165" fontId="6" fillId="2" borderId="0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4" fontId="6" fillId="4" borderId="0" xfId="0" applyNumberFormat="1" applyFont="1" applyFill="1" applyBorder="1" applyAlignment="1">
      <alignment horizontal="center"/>
    </xf>
    <xf numFmtId="165" fontId="6" fillId="4" borderId="0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EDEC"/>
      <color rgb="FFF7EA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8"/>
  <sheetViews>
    <sheetView tabSelected="1" zoomScale="80" zoomScaleNormal="80" workbookViewId="0">
      <selection activeCell="R59" sqref="R59"/>
    </sheetView>
  </sheetViews>
  <sheetFormatPr defaultRowHeight="15" x14ac:dyDescent="0.25"/>
  <cols>
    <col min="1" max="1" width="20.85546875" customWidth="1"/>
    <col min="8" max="8" width="17.7109375" customWidth="1"/>
    <col min="14" max="14" width="17.140625" customWidth="1"/>
    <col min="20" max="20" width="20.28515625" customWidth="1"/>
    <col min="21" max="21" width="12" customWidth="1"/>
    <col min="22" max="22" width="84.140625" customWidth="1"/>
  </cols>
  <sheetData>
    <row r="1" spans="1:22" x14ac:dyDescent="0.25">
      <c r="A1" s="33" t="s">
        <v>14</v>
      </c>
      <c r="B1" s="3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1"/>
      <c r="C3" s="1"/>
      <c r="D3" s="50" t="s">
        <v>2</v>
      </c>
      <c r="E3" s="50"/>
      <c r="F3" s="50"/>
      <c r="G3" s="50"/>
      <c r="H3" s="50"/>
      <c r="I3" s="50"/>
      <c r="J3" s="51" t="s">
        <v>3</v>
      </c>
      <c r="K3" s="51"/>
      <c r="L3" s="51"/>
      <c r="M3" s="51"/>
      <c r="N3" s="51"/>
      <c r="O3" s="51"/>
      <c r="P3" s="47" t="s">
        <v>4</v>
      </c>
      <c r="Q3" s="47"/>
      <c r="R3" s="47"/>
      <c r="S3" s="47"/>
      <c r="T3" s="47"/>
      <c r="U3" s="47"/>
      <c r="V3" s="41" t="s">
        <v>21</v>
      </c>
    </row>
    <row r="4" spans="1:22" x14ac:dyDescent="0.25">
      <c r="A4" s="1"/>
      <c r="B4" s="11" t="s">
        <v>0</v>
      </c>
      <c r="C4" s="12" t="s">
        <v>1</v>
      </c>
      <c r="D4" s="29" t="s">
        <v>5</v>
      </c>
      <c r="E4" s="29" t="s">
        <v>6</v>
      </c>
      <c r="F4" s="29" t="s">
        <v>8</v>
      </c>
      <c r="G4" s="29" t="s">
        <v>7</v>
      </c>
      <c r="H4" s="29" t="s">
        <v>17</v>
      </c>
      <c r="I4" s="29" t="s">
        <v>13</v>
      </c>
      <c r="J4" s="30" t="s">
        <v>5</v>
      </c>
      <c r="K4" s="30" t="s">
        <v>6</v>
      </c>
      <c r="L4" s="30" t="s">
        <v>8</v>
      </c>
      <c r="M4" s="30" t="s">
        <v>7</v>
      </c>
      <c r="N4" s="30" t="s">
        <v>17</v>
      </c>
      <c r="O4" s="30" t="s">
        <v>13</v>
      </c>
      <c r="P4" s="31" t="s">
        <v>5</v>
      </c>
      <c r="Q4" s="31" t="s">
        <v>6</v>
      </c>
      <c r="R4" s="31" t="s">
        <v>8</v>
      </c>
      <c r="S4" s="31" t="s">
        <v>7</v>
      </c>
      <c r="T4" s="31" t="s">
        <v>17</v>
      </c>
      <c r="U4" s="31" t="s">
        <v>13</v>
      </c>
      <c r="V4" s="1"/>
    </row>
    <row r="5" spans="1:22" x14ac:dyDescent="0.25">
      <c r="A5" s="48" t="s">
        <v>15</v>
      </c>
      <c r="B5" s="22">
        <v>1</v>
      </c>
      <c r="C5" s="9">
        <v>21</v>
      </c>
      <c r="D5" s="16">
        <v>21</v>
      </c>
      <c r="E5" s="2">
        <v>0</v>
      </c>
      <c r="F5" s="2">
        <f>D5+E5</f>
        <v>21</v>
      </c>
      <c r="G5" s="2">
        <v>0</v>
      </c>
      <c r="H5" s="34">
        <f>F5/C5</f>
        <v>1</v>
      </c>
      <c r="I5" s="13">
        <f>(F5*100)/C5</f>
        <v>100</v>
      </c>
      <c r="J5" s="18">
        <v>20</v>
      </c>
      <c r="K5" s="3">
        <v>1</v>
      </c>
      <c r="L5" s="3">
        <f>J5+K5</f>
        <v>21</v>
      </c>
      <c r="M5" s="3">
        <v>0</v>
      </c>
      <c r="N5" s="35">
        <f>L5/C5</f>
        <v>1</v>
      </c>
      <c r="O5" s="14">
        <f>(L5*100)/C5</f>
        <v>100</v>
      </c>
      <c r="P5" s="20">
        <v>20</v>
      </c>
      <c r="Q5" s="4">
        <v>0</v>
      </c>
      <c r="R5" s="4">
        <f>P5+Q5</f>
        <v>20</v>
      </c>
      <c r="S5" s="4">
        <v>1</v>
      </c>
      <c r="T5" s="36">
        <f>R5/C5</f>
        <v>0.95238095238095233</v>
      </c>
      <c r="U5" s="15">
        <f>(R5*100)/C5</f>
        <v>95.238095238095241</v>
      </c>
      <c r="V5" s="1"/>
    </row>
    <row r="6" spans="1:22" x14ac:dyDescent="0.25">
      <c r="A6" s="49"/>
      <c r="B6" s="23">
        <v>2</v>
      </c>
      <c r="C6" s="10">
        <v>22</v>
      </c>
      <c r="D6" s="17">
        <v>22</v>
      </c>
      <c r="E6" s="5">
        <v>0</v>
      </c>
      <c r="F6" s="5">
        <f t="shared" ref="F6:F9" si="0">D6+E6</f>
        <v>22</v>
      </c>
      <c r="G6" s="5">
        <v>0</v>
      </c>
      <c r="H6" s="34">
        <f t="shared" ref="H6:H45" si="1">F6/C6</f>
        <v>1</v>
      </c>
      <c r="I6" s="13">
        <f t="shared" ref="I6:I8" si="2">(F6*100)/C6</f>
        <v>100</v>
      </c>
      <c r="J6" s="19">
        <v>22</v>
      </c>
      <c r="K6" s="6">
        <v>0</v>
      </c>
      <c r="L6" s="6">
        <f t="shared" ref="L6:L9" si="3">J6+K6</f>
        <v>22</v>
      </c>
      <c r="M6" s="6">
        <v>0</v>
      </c>
      <c r="N6" s="35">
        <f t="shared" ref="N6:N45" si="4">L6/C6</f>
        <v>1</v>
      </c>
      <c r="O6" s="14">
        <f t="shared" ref="O6:O26" si="5">(L6*100)/C6</f>
        <v>100</v>
      </c>
      <c r="P6" s="21">
        <v>21</v>
      </c>
      <c r="Q6" s="7">
        <v>1</v>
      </c>
      <c r="R6" s="7">
        <f t="shared" ref="R6:R9" si="6">P6+Q6</f>
        <v>22</v>
      </c>
      <c r="S6" s="7">
        <v>0</v>
      </c>
      <c r="T6" s="36">
        <f t="shared" ref="T6:T45" si="7">R6/C6</f>
        <v>1</v>
      </c>
      <c r="U6" s="15">
        <f t="shared" ref="U6:U26" si="8">(R6*100)/C6</f>
        <v>100</v>
      </c>
      <c r="V6" s="1"/>
    </row>
    <row r="7" spans="1:22" x14ac:dyDescent="0.25">
      <c r="A7" s="49"/>
      <c r="B7" s="23">
        <v>3</v>
      </c>
      <c r="C7" s="10">
        <v>21</v>
      </c>
      <c r="D7" s="17">
        <v>19</v>
      </c>
      <c r="E7" s="5">
        <v>1</v>
      </c>
      <c r="F7" s="5">
        <f t="shared" si="0"/>
        <v>20</v>
      </c>
      <c r="G7" s="5">
        <v>1</v>
      </c>
      <c r="H7" s="34">
        <f t="shared" si="1"/>
        <v>0.95238095238095233</v>
      </c>
      <c r="I7" s="13">
        <f t="shared" si="2"/>
        <v>95.238095238095241</v>
      </c>
      <c r="J7" s="19">
        <v>19</v>
      </c>
      <c r="K7" s="6">
        <v>2</v>
      </c>
      <c r="L7" s="6">
        <f t="shared" si="3"/>
        <v>21</v>
      </c>
      <c r="M7" s="6">
        <v>0</v>
      </c>
      <c r="N7" s="35">
        <f t="shared" si="4"/>
        <v>1</v>
      </c>
      <c r="O7" s="14">
        <f t="shared" si="5"/>
        <v>100</v>
      </c>
      <c r="P7" s="21">
        <v>21</v>
      </c>
      <c r="Q7" s="7">
        <v>0</v>
      </c>
      <c r="R7" s="7">
        <f t="shared" si="6"/>
        <v>21</v>
      </c>
      <c r="S7" s="7">
        <v>0</v>
      </c>
      <c r="T7" s="36">
        <f t="shared" si="7"/>
        <v>1</v>
      </c>
      <c r="U7" s="15">
        <f t="shared" si="8"/>
        <v>100</v>
      </c>
      <c r="V7" s="1"/>
    </row>
    <row r="8" spans="1:22" x14ac:dyDescent="0.25">
      <c r="A8" s="49"/>
      <c r="B8" s="23">
        <v>4</v>
      </c>
      <c r="C8" s="10">
        <v>21</v>
      </c>
      <c r="D8" s="17">
        <v>21</v>
      </c>
      <c r="E8" s="5">
        <v>0</v>
      </c>
      <c r="F8" s="5">
        <f>D8+E8</f>
        <v>21</v>
      </c>
      <c r="G8" s="5">
        <v>0</v>
      </c>
      <c r="H8" s="34">
        <f t="shared" si="1"/>
        <v>1</v>
      </c>
      <c r="I8" s="13">
        <f t="shared" si="2"/>
        <v>100</v>
      </c>
      <c r="J8" s="19">
        <v>20</v>
      </c>
      <c r="K8" s="6">
        <v>1</v>
      </c>
      <c r="L8" s="6">
        <f t="shared" si="3"/>
        <v>21</v>
      </c>
      <c r="M8" s="6">
        <v>0</v>
      </c>
      <c r="N8" s="35">
        <f t="shared" si="4"/>
        <v>1</v>
      </c>
      <c r="O8" s="14">
        <f t="shared" si="5"/>
        <v>100</v>
      </c>
      <c r="P8" s="21">
        <v>15</v>
      </c>
      <c r="Q8" s="7">
        <v>5</v>
      </c>
      <c r="R8" s="7">
        <f t="shared" si="6"/>
        <v>20</v>
      </c>
      <c r="S8" s="7">
        <v>1</v>
      </c>
      <c r="T8" s="36">
        <f t="shared" si="7"/>
        <v>0.95238095238095233</v>
      </c>
      <c r="U8" s="15">
        <f t="shared" si="8"/>
        <v>95.238095238095241</v>
      </c>
      <c r="V8" s="1"/>
    </row>
    <row r="9" spans="1:22" x14ac:dyDescent="0.25">
      <c r="A9" s="49"/>
      <c r="B9" s="23">
        <v>5</v>
      </c>
      <c r="C9" s="10">
        <v>22</v>
      </c>
      <c r="D9" s="17">
        <v>22</v>
      </c>
      <c r="E9" s="5">
        <v>0</v>
      </c>
      <c r="F9" s="5">
        <f t="shared" si="0"/>
        <v>22</v>
      </c>
      <c r="G9" s="5">
        <v>0</v>
      </c>
      <c r="H9" s="34">
        <f t="shared" si="1"/>
        <v>1</v>
      </c>
      <c r="I9" s="13">
        <f>(F9*100)/C9</f>
        <v>100</v>
      </c>
      <c r="J9" s="19">
        <v>18</v>
      </c>
      <c r="K9" s="6">
        <v>3</v>
      </c>
      <c r="L9" s="6">
        <f t="shared" si="3"/>
        <v>21</v>
      </c>
      <c r="M9" s="6">
        <v>1</v>
      </c>
      <c r="N9" s="35">
        <f t="shared" si="4"/>
        <v>0.95454545454545459</v>
      </c>
      <c r="O9" s="14">
        <f>(L9*100)/C9</f>
        <v>95.454545454545453</v>
      </c>
      <c r="P9" s="21">
        <v>18</v>
      </c>
      <c r="Q9" s="7">
        <v>2</v>
      </c>
      <c r="R9" s="7">
        <f t="shared" si="6"/>
        <v>20</v>
      </c>
      <c r="S9" s="7">
        <v>2</v>
      </c>
      <c r="T9" s="36">
        <f t="shared" si="7"/>
        <v>0.90909090909090906</v>
      </c>
      <c r="U9" s="15">
        <f>(R9*100)/C9</f>
        <v>90.909090909090907</v>
      </c>
      <c r="V9" s="1"/>
    </row>
    <row r="10" spans="1:22" x14ac:dyDescent="0.25">
      <c r="A10" s="49"/>
      <c r="B10" s="24" t="s">
        <v>11</v>
      </c>
      <c r="C10" s="8"/>
      <c r="D10" s="8"/>
      <c r="E10" s="8"/>
      <c r="F10" s="8"/>
      <c r="G10" s="8"/>
      <c r="H10" s="37"/>
      <c r="I10" s="26">
        <f>MEDIAN(I5:I9)</f>
        <v>100</v>
      </c>
      <c r="J10" s="26"/>
      <c r="K10" s="26"/>
      <c r="L10" s="26"/>
      <c r="M10" s="26"/>
      <c r="N10" s="37"/>
      <c r="O10" s="26">
        <f t="shared" ref="O10:U10" si="9">MEDIAN(O5:O9)</f>
        <v>100</v>
      </c>
      <c r="P10" s="26"/>
      <c r="Q10" s="26"/>
      <c r="R10" s="26"/>
      <c r="S10" s="26"/>
      <c r="T10" s="37"/>
      <c r="U10" s="26">
        <f t="shared" si="9"/>
        <v>95.238095238095241</v>
      </c>
      <c r="V10" s="1"/>
    </row>
    <row r="11" spans="1:22" x14ac:dyDescent="0.25">
      <c r="A11" s="49"/>
      <c r="B11" s="24" t="s">
        <v>12</v>
      </c>
      <c r="C11" s="8"/>
      <c r="D11" s="8"/>
      <c r="E11" s="8"/>
      <c r="F11" s="8"/>
      <c r="G11" s="8"/>
      <c r="H11" s="37"/>
      <c r="I11" s="26">
        <f>(STDEV(I5:I9))/SQRT(COUNT(I5:I9))</f>
        <v>0.95238095238095166</v>
      </c>
      <c r="J11" s="26"/>
      <c r="K11" s="26"/>
      <c r="L11" s="26"/>
      <c r="M11" s="26"/>
      <c r="N11" s="37"/>
      <c r="O11" s="26">
        <f t="shared" ref="O11:U11" si="10">(STDEV(O5:O9))/SQRT(COUNT(O5:O9))</f>
        <v>0.90909090909090939</v>
      </c>
      <c r="P11" s="26"/>
      <c r="Q11" s="26"/>
      <c r="R11" s="26"/>
      <c r="S11" s="26"/>
      <c r="T11" s="37"/>
      <c r="U11" s="26">
        <f t="shared" si="10"/>
        <v>1.7131046699055741</v>
      </c>
      <c r="V11" s="27"/>
    </row>
    <row r="12" spans="1:22" x14ac:dyDescent="0.25">
      <c r="A12" s="49"/>
      <c r="B12" s="24" t="s">
        <v>9</v>
      </c>
      <c r="C12" s="8"/>
      <c r="D12" s="8"/>
      <c r="E12" s="8"/>
      <c r="F12" s="8"/>
      <c r="G12" s="8"/>
      <c r="H12" s="37"/>
      <c r="I12" s="26">
        <f>AVERAGE(I5:I9)</f>
        <v>99.047619047619051</v>
      </c>
      <c r="J12" s="8"/>
      <c r="K12" s="8"/>
      <c r="L12" s="8"/>
      <c r="M12" s="8"/>
      <c r="N12" s="37"/>
      <c r="O12" s="26">
        <f>AVERAGE(O5:O9)</f>
        <v>99.090909090909093</v>
      </c>
      <c r="P12" s="8"/>
      <c r="Q12" s="8"/>
      <c r="R12" s="8"/>
      <c r="S12" s="8"/>
      <c r="T12" s="37"/>
      <c r="U12" s="26">
        <f>AVERAGE(U5:U9)</f>
        <v>96.277056277056275</v>
      </c>
      <c r="V12" s="28"/>
    </row>
    <row r="13" spans="1:22" x14ac:dyDescent="0.25">
      <c r="A13" s="49"/>
      <c r="B13" s="24" t="s">
        <v>10</v>
      </c>
      <c r="H13" s="37"/>
      <c r="I13" s="26">
        <f>STDEV(I5:I9)</f>
        <v>2.1295885499997982</v>
      </c>
      <c r="N13" s="37"/>
      <c r="O13" s="26">
        <f>STDEV(O5:O9)</f>
        <v>2.032789070454355</v>
      </c>
      <c r="T13" s="37"/>
      <c r="U13" s="26">
        <f>STDEV(U5:U9)</f>
        <v>3.8306184944812021</v>
      </c>
      <c r="V13" s="28"/>
    </row>
    <row r="14" spans="1:22" x14ac:dyDescent="0.25">
      <c r="A14" s="48" t="s">
        <v>18</v>
      </c>
      <c r="B14" s="22">
        <v>1</v>
      </c>
      <c r="C14" s="9">
        <v>21</v>
      </c>
      <c r="D14" s="16">
        <v>20</v>
      </c>
      <c r="E14" s="2">
        <v>0</v>
      </c>
      <c r="F14" s="2">
        <f>D14+E14</f>
        <v>20</v>
      </c>
      <c r="G14" s="2">
        <v>1</v>
      </c>
      <c r="H14" s="34">
        <f t="shared" si="1"/>
        <v>0.95238095238095233</v>
      </c>
      <c r="I14" s="13">
        <f>(F14*100)/C14</f>
        <v>95.238095238095241</v>
      </c>
      <c r="J14" s="18">
        <v>20</v>
      </c>
      <c r="K14" s="3">
        <v>0</v>
      </c>
      <c r="L14" s="3">
        <f>J14+K14</f>
        <v>20</v>
      </c>
      <c r="M14" s="3">
        <v>1</v>
      </c>
      <c r="N14" s="35">
        <f t="shared" si="4"/>
        <v>0.95238095238095233</v>
      </c>
      <c r="O14" s="14">
        <f t="shared" si="5"/>
        <v>95.238095238095241</v>
      </c>
      <c r="P14" s="20">
        <v>20</v>
      </c>
      <c r="Q14" s="4">
        <v>1</v>
      </c>
      <c r="R14" s="4">
        <f>P14+Q14</f>
        <v>21</v>
      </c>
      <c r="S14" s="4">
        <v>0</v>
      </c>
      <c r="T14" s="36">
        <f t="shared" si="7"/>
        <v>1</v>
      </c>
      <c r="U14" s="15">
        <f t="shared" si="8"/>
        <v>100</v>
      </c>
      <c r="V14" s="27"/>
    </row>
    <row r="15" spans="1:22" x14ac:dyDescent="0.25">
      <c r="A15" s="49"/>
      <c r="B15" s="23">
        <v>2</v>
      </c>
      <c r="C15" s="10">
        <v>21</v>
      </c>
      <c r="D15" s="17">
        <v>20</v>
      </c>
      <c r="E15" s="5">
        <v>0</v>
      </c>
      <c r="F15" s="5">
        <f t="shared" ref="F15:F18" si="11">D15+E15</f>
        <v>20</v>
      </c>
      <c r="G15" s="5">
        <v>1</v>
      </c>
      <c r="H15" s="34">
        <f t="shared" si="1"/>
        <v>0.95238095238095233</v>
      </c>
      <c r="I15" s="13">
        <f t="shared" ref="I15:I18" si="12">(F15*100)/C15</f>
        <v>95.238095238095241</v>
      </c>
      <c r="J15" s="19">
        <v>21</v>
      </c>
      <c r="K15" s="6">
        <v>0</v>
      </c>
      <c r="L15" s="6">
        <f t="shared" ref="L15:L18" si="13">J15+K15</f>
        <v>21</v>
      </c>
      <c r="M15" s="6">
        <v>0</v>
      </c>
      <c r="N15" s="35">
        <f t="shared" si="4"/>
        <v>1</v>
      </c>
      <c r="O15" s="14">
        <f t="shared" si="5"/>
        <v>100</v>
      </c>
      <c r="P15" s="21">
        <v>20</v>
      </c>
      <c r="Q15" s="7">
        <v>1</v>
      </c>
      <c r="R15" s="7">
        <f t="shared" ref="R15:R18" si="14">P15+Q15</f>
        <v>21</v>
      </c>
      <c r="S15" s="7">
        <v>0</v>
      </c>
      <c r="T15" s="36">
        <f t="shared" si="7"/>
        <v>1</v>
      </c>
      <c r="U15" s="15">
        <f t="shared" si="8"/>
        <v>100</v>
      </c>
      <c r="V15" s="27"/>
    </row>
    <row r="16" spans="1:22" x14ac:dyDescent="0.25">
      <c r="A16" s="49"/>
      <c r="B16" s="23">
        <v>3</v>
      </c>
      <c r="C16" s="10">
        <v>21</v>
      </c>
      <c r="D16" s="17">
        <v>20</v>
      </c>
      <c r="E16" s="5">
        <v>1</v>
      </c>
      <c r="F16" s="5">
        <f t="shared" si="11"/>
        <v>21</v>
      </c>
      <c r="G16" s="5">
        <v>0</v>
      </c>
      <c r="H16" s="34">
        <f t="shared" si="1"/>
        <v>1</v>
      </c>
      <c r="I16" s="13">
        <f>(F16*100)/C16</f>
        <v>100</v>
      </c>
      <c r="J16" s="19">
        <v>21</v>
      </c>
      <c r="K16" s="6">
        <v>0</v>
      </c>
      <c r="L16" s="6">
        <f t="shared" si="13"/>
        <v>21</v>
      </c>
      <c r="M16" s="6">
        <v>0</v>
      </c>
      <c r="N16" s="35">
        <f t="shared" si="4"/>
        <v>1</v>
      </c>
      <c r="O16" s="14">
        <f t="shared" si="5"/>
        <v>100</v>
      </c>
      <c r="P16" s="21">
        <v>20</v>
      </c>
      <c r="Q16" s="7">
        <v>1</v>
      </c>
      <c r="R16" s="7">
        <f t="shared" si="14"/>
        <v>21</v>
      </c>
      <c r="S16" s="7">
        <v>0</v>
      </c>
      <c r="T16" s="36">
        <f t="shared" si="7"/>
        <v>1</v>
      </c>
      <c r="U16" s="15">
        <f t="shared" si="8"/>
        <v>100</v>
      </c>
      <c r="V16" s="27"/>
    </row>
    <row r="17" spans="1:22" x14ac:dyDescent="0.25">
      <c r="A17" s="49"/>
      <c r="B17" s="23">
        <v>4</v>
      </c>
      <c r="C17" s="10">
        <v>22</v>
      </c>
      <c r="D17" s="17">
        <v>20</v>
      </c>
      <c r="E17" s="5">
        <v>0</v>
      </c>
      <c r="F17" s="5">
        <f t="shared" si="11"/>
        <v>20</v>
      </c>
      <c r="G17" s="5">
        <v>2</v>
      </c>
      <c r="H17" s="34">
        <f t="shared" si="1"/>
        <v>0.90909090909090906</v>
      </c>
      <c r="I17" s="13">
        <f t="shared" si="12"/>
        <v>90.909090909090907</v>
      </c>
      <c r="J17" s="19">
        <v>20</v>
      </c>
      <c r="K17" s="6">
        <v>1</v>
      </c>
      <c r="L17" s="6">
        <f t="shared" si="13"/>
        <v>21</v>
      </c>
      <c r="M17" s="6">
        <v>1</v>
      </c>
      <c r="N17" s="35">
        <f t="shared" si="4"/>
        <v>0.95454545454545459</v>
      </c>
      <c r="O17" s="14">
        <f t="shared" si="5"/>
        <v>95.454545454545453</v>
      </c>
      <c r="P17" s="21">
        <v>18</v>
      </c>
      <c r="Q17" s="7">
        <v>2</v>
      </c>
      <c r="R17" s="7">
        <f t="shared" si="14"/>
        <v>20</v>
      </c>
      <c r="S17" s="7">
        <v>2</v>
      </c>
      <c r="T17" s="36">
        <f t="shared" si="7"/>
        <v>0.90909090909090906</v>
      </c>
      <c r="U17" s="15">
        <f t="shared" si="8"/>
        <v>90.909090909090907</v>
      </c>
      <c r="V17" s="27"/>
    </row>
    <row r="18" spans="1:22" x14ac:dyDescent="0.25">
      <c r="A18" s="49"/>
      <c r="B18" s="23">
        <v>5</v>
      </c>
      <c r="C18" s="10">
        <v>21</v>
      </c>
      <c r="D18" s="17">
        <v>21</v>
      </c>
      <c r="E18" s="5">
        <v>0</v>
      </c>
      <c r="F18" s="5">
        <f t="shared" si="11"/>
        <v>21</v>
      </c>
      <c r="G18" s="5">
        <v>0</v>
      </c>
      <c r="H18" s="34">
        <f t="shared" si="1"/>
        <v>1</v>
      </c>
      <c r="I18" s="13">
        <f t="shared" si="12"/>
        <v>100</v>
      </c>
      <c r="J18" s="19">
        <v>19</v>
      </c>
      <c r="K18" s="6">
        <v>1</v>
      </c>
      <c r="L18" s="6">
        <f t="shared" si="13"/>
        <v>20</v>
      </c>
      <c r="M18" s="6">
        <v>1</v>
      </c>
      <c r="N18" s="35">
        <f t="shared" si="4"/>
        <v>0.95238095238095233</v>
      </c>
      <c r="O18" s="14">
        <f>(L18*100)/C18</f>
        <v>95.238095238095241</v>
      </c>
      <c r="P18" s="21">
        <v>21</v>
      </c>
      <c r="Q18" s="7">
        <v>0</v>
      </c>
      <c r="R18" s="7">
        <f t="shared" si="14"/>
        <v>21</v>
      </c>
      <c r="S18" s="7">
        <v>0</v>
      </c>
      <c r="T18" s="36">
        <f t="shared" si="7"/>
        <v>1</v>
      </c>
      <c r="U18" s="15">
        <f>(R18*100)/C18</f>
        <v>100</v>
      </c>
      <c r="V18" s="27"/>
    </row>
    <row r="19" spans="1:22" x14ac:dyDescent="0.25">
      <c r="A19" s="49"/>
      <c r="B19" s="24" t="s">
        <v>11</v>
      </c>
      <c r="C19" s="8"/>
      <c r="D19" s="8"/>
      <c r="E19" s="8"/>
      <c r="F19" s="8"/>
      <c r="G19" s="8"/>
      <c r="H19" s="37"/>
      <c r="I19" s="26">
        <f>MEDIAN(I14:I18)</f>
        <v>95.238095238095241</v>
      </c>
      <c r="J19" s="26"/>
      <c r="K19" s="26"/>
      <c r="L19" s="26"/>
      <c r="M19" s="26"/>
      <c r="N19" s="37"/>
      <c r="O19" s="26">
        <f t="shared" ref="O19:U19" si="15">MEDIAN(O14:O18)</f>
        <v>95.454545454545453</v>
      </c>
      <c r="P19" s="26"/>
      <c r="Q19" s="26"/>
      <c r="R19" s="26"/>
      <c r="S19" s="26"/>
      <c r="T19" s="37"/>
      <c r="U19" s="26">
        <f t="shared" si="15"/>
        <v>100</v>
      </c>
      <c r="V19" s="27"/>
    </row>
    <row r="20" spans="1:22" x14ac:dyDescent="0.25">
      <c r="A20" s="49"/>
      <c r="B20" s="24" t="s">
        <v>12</v>
      </c>
      <c r="C20" s="8"/>
      <c r="D20" s="8"/>
      <c r="E20" s="8"/>
      <c r="F20" s="8"/>
      <c r="G20" s="8"/>
      <c r="H20" s="37"/>
      <c r="I20" s="26">
        <f>(STDEV(I14:I18))/SQRT(COUNT(I14:I18))</f>
        <v>1.7131046699055741</v>
      </c>
      <c r="J20" s="26"/>
      <c r="K20" s="26"/>
      <c r="L20" s="26"/>
      <c r="M20" s="26"/>
      <c r="N20" s="37"/>
      <c r="O20" s="26">
        <f t="shared" ref="O20:U20" si="16">(STDEV(O14:O18))/SQRT(COUNT(O14:O18))</f>
        <v>1.1494301339698483</v>
      </c>
      <c r="P20" s="26"/>
      <c r="Q20" s="26"/>
      <c r="R20" s="26"/>
      <c r="S20" s="26"/>
      <c r="T20" s="37"/>
      <c r="U20" s="26">
        <f t="shared" si="16"/>
        <v>1.8181818181818188</v>
      </c>
      <c r="V20" s="27"/>
    </row>
    <row r="21" spans="1:22" x14ac:dyDescent="0.25">
      <c r="A21" s="49"/>
      <c r="B21" s="24" t="s">
        <v>9</v>
      </c>
      <c r="C21" s="8"/>
      <c r="D21" s="8"/>
      <c r="E21" s="8"/>
      <c r="F21" s="8"/>
      <c r="G21" s="8"/>
      <c r="H21" s="37"/>
      <c r="I21" s="26">
        <f>AVERAGE(I14:I18)</f>
        <v>96.277056277056275</v>
      </c>
      <c r="J21" s="8"/>
      <c r="K21" s="8"/>
      <c r="L21" s="8"/>
      <c r="M21" s="8"/>
      <c r="N21" s="37"/>
      <c r="O21" s="26">
        <f>AVERAGE(O14:O18)</f>
        <v>97.186147186147181</v>
      </c>
      <c r="P21" s="8"/>
      <c r="Q21" s="8"/>
      <c r="R21" s="8"/>
      <c r="S21" s="8"/>
      <c r="T21" s="37"/>
      <c r="U21" s="26">
        <f>AVERAGE(U14:U18)</f>
        <v>98.181818181818173</v>
      </c>
      <c r="V21" s="28"/>
    </row>
    <row r="22" spans="1:22" x14ac:dyDescent="0.25">
      <c r="A22" s="49"/>
      <c r="B22" s="24" t="s">
        <v>10</v>
      </c>
      <c r="H22" s="37"/>
      <c r="I22" s="26">
        <f>STDEV(I14:I18)</f>
        <v>3.8306184944812021</v>
      </c>
      <c r="N22" s="37"/>
      <c r="O22" s="26">
        <f>STDEV(O14:O18)</f>
        <v>2.5702039149432712</v>
      </c>
      <c r="R22" s="25"/>
      <c r="T22" s="37"/>
      <c r="U22" s="26">
        <f>STDEV(U14:U18)</f>
        <v>4.0655781409087099</v>
      </c>
      <c r="V22" s="28"/>
    </row>
    <row r="23" spans="1:22" x14ac:dyDescent="0.25">
      <c r="A23" s="48" t="s">
        <v>19</v>
      </c>
      <c r="B23" s="22">
        <v>1</v>
      </c>
      <c r="C23" s="9">
        <v>23</v>
      </c>
      <c r="D23" s="16">
        <v>23</v>
      </c>
      <c r="E23" s="2">
        <v>0</v>
      </c>
      <c r="F23" s="2">
        <f>D23+E23</f>
        <v>23</v>
      </c>
      <c r="G23" s="2">
        <v>0</v>
      </c>
      <c r="H23" s="34">
        <f t="shared" si="1"/>
        <v>1</v>
      </c>
      <c r="I23" s="32">
        <f>(F23*100)/C23</f>
        <v>100</v>
      </c>
      <c r="J23" s="18">
        <v>23</v>
      </c>
      <c r="K23" s="3">
        <v>0</v>
      </c>
      <c r="L23" s="3">
        <f>J23+K23</f>
        <v>23</v>
      </c>
      <c r="M23" s="3">
        <v>0</v>
      </c>
      <c r="N23" s="35">
        <f t="shared" si="4"/>
        <v>1</v>
      </c>
      <c r="O23" s="14">
        <f t="shared" si="5"/>
        <v>100</v>
      </c>
      <c r="P23" s="20">
        <v>22</v>
      </c>
      <c r="Q23" s="4">
        <v>1</v>
      </c>
      <c r="R23" s="7">
        <f>P23+Q23</f>
        <v>23</v>
      </c>
      <c r="S23" s="4">
        <v>0</v>
      </c>
      <c r="T23" s="36">
        <f t="shared" si="7"/>
        <v>1</v>
      </c>
      <c r="U23" s="15">
        <f t="shared" si="8"/>
        <v>100</v>
      </c>
      <c r="V23" s="27"/>
    </row>
    <row r="24" spans="1:22" x14ac:dyDescent="0.25">
      <c r="A24" s="49"/>
      <c r="B24" s="23">
        <v>2</v>
      </c>
      <c r="C24" s="10">
        <v>22</v>
      </c>
      <c r="D24" s="17">
        <v>17</v>
      </c>
      <c r="E24" s="5">
        <v>0</v>
      </c>
      <c r="F24" s="5">
        <f t="shared" ref="F24:F27" si="17">D24+E24</f>
        <v>17</v>
      </c>
      <c r="G24" s="5">
        <v>5</v>
      </c>
      <c r="H24" s="34">
        <f t="shared" si="1"/>
        <v>0.77272727272727271</v>
      </c>
      <c r="I24" s="32">
        <f t="shared" ref="I24:I27" si="18">(F24*100)/C24</f>
        <v>77.272727272727266</v>
      </c>
      <c r="J24" s="19">
        <v>16</v>
      </c>
      <c r="K24" s="6">
        <v>2</v>
      </c>
      <c r="L24" s="6">
        <f t="shared" ref="L24:L27" si="19">J24+K24</f>
        <v>18</v>
      </c>
      <c r="M24" s="6">
        <v>4</v>
      </c>
      <c r="N24" s="35">
        <f t="shared" si="4"/>
        <v>0.81818181818181823</v>
      </c>
      <c r="O24" s="14">
        <f t="shared" si="5"/>
        <v>81.818181818181813</v>
      </c>
      <c r="P24" s="21">
        <v>18</v>
      </c>
      <c r="Q24" s="7">
        <v>0</v>
      </c>
      <c r="R24" s="7">
        <f t="shared" ref="R24:R27" si="20">P24+Q24</f>
        <v>18</v>
      </c>
      <c r="S24" s="7">
        <v>4</v>
      </c>
      <c r="T24" s="36">
        <f t="shared" si="7"/>
        <v>0.81818181818181823</v>
      </c>
      <c r="U24" s="15">
        <f t="shared" si="8"/>
        <v>81.818181818181813</v>
      </c>
      <c r="V24" s="27"/>
    </row>
    <row r="25" spans="1:22" x14ac:dyDescent="0.25">
      <c r="A25" s="49"/>
      <c r="B25" s="23">
        <v>3</v>
      </c>
      <c r="C25" s="10">
        <v>21</v>
      </c>
      <c r="D25" s="17">
        <v>18</v>
      </c>
      <c r="E25" s="5">
        <v>1</v>
      </c>
      <c r="F25" s="5">
        <f t="shared" si="17"/>
        <v>19</v>
      </c>
      <c r="G25" s="5">
        <v>2</v>
      </c>
      <c r="H25" s="34">
        <f t="shared" si="1"/>
        <v>0.90476190476190477</v>
      </c>
      <c r="I25" s="32">
        <f t="shared" si="18"/>
        <v>90.476190476190482</v>
      </c>
      <c r="J25" s="19">
        <v>18</v>
      </c>
      <c r="K25" s="6">
        <v>1</v>
      </c>
      <c r="L25" s="6">
        <f t="shared" si="19"/>
        <v>19</v>
      </c>
      <c r="M25" s="6">
        <v>2</v>
      </c>
      <c r="N25" s="35">
        <f t="shared" si="4"/>
        <v>0.90476190476190477</v>
      </c>
      <c r="O25" s="14">
        <f t="shared" si="5"/>
        <v>90.476190476190482</v>
      </c>
      <c r="P25" s="21">
        <v>19</v>
      </c>
      <c r="Q25" s="7">
        <v>0</v>
      </c>
      <c r="R25" s="7">
        <f t="shared" si="20"/>
        <v>19</v>
      </c>
      <c r="S25" s="7">
        <v>2</v>
      </c>
      <c r="T25" s="36">
        <f t="shared" si="7"/>
        <v>0.90476190476190477</v>
      </c>
      <c r="U25" s="15">
        <f t="shared" si="8"/>
        <v>90.476190476190482</v>
      </c>
      <c r="V25" s="27"/>
    </row>
    <row r="26" spans="1:22" x14ac:dyDescent="0.25">
      <c r="A26" s="49"/>
      <c r="B26" s="23">
        <v>4</v>
      </c>
      <c r="C26" s="10">
        <v>22</v>
      </c>
      <c r="D26" s="17">
        <v>19</v>
      </c>
      <c r="E26" s="5">
        <v>1</v>
      </c>
      <c r="F26" s="5">
        <f t="shared" si="17"/>
        <v>20</v>
      </c>
      <c r="G26" s="5">
        <v>2</v>
      </c>
      <c r="H26" s="34">
        <f t="shared" si="1"/>
        <v>0.90909090909090906</v>
      </c>
      <c r="I26" s="32">
        <f t="shared" si="18"/>
        <v>90.909090909090907</v>
      </c>
      <c r="J26" s="19">
        <v>21</v>
      </c>
      <c r="K26" s="6">
        <v>0</v>
      </c>
      <c r="L26" s="6">
        <f t="shared" si="19"/>
        <v>21</v>
      </c>
      <c r="M26" s="6">
        <v>1</v>
      </c>
      <c r="N26" s="35">
        <f t="shared" si="4"/>
        <v>0.95454545454545459</v>
      </c>
      <c r="O26" s="14">
        <f t="shared" si="5"/>
        <v>95.454545454545453</v>
      </c>
      <c r="P26" s="21">
        <v>19</v>
      </c>
      <c r="Q26" s="7">
        <v>2</v>
      </c>
      <c r="R26" s="7">
        <f t="shared" si="20"/>
        <v>21</v>
      </c>
      <c r="S26" s="7">
        <v>1</v>
      </c>
      <c r="T26" s="36">
        <f t="shared" si="7"/>
        <v>0.95454545454545459</v>
      </c>
      <c r="U26" s="15">
        <f t="shared" si="8"/>
        <v>95.454545454545453</v>
      </c>
      <c r="V26" s="42" t="s">
        <v>25</v>
      </c>
    </row>
    <row r="27" spans="1:22" x14ac:dyDescent="0.25">
      <c r="A27" s="49"/>
      <c r="B27" s="23">
        <v>5</v>
      </c>
      <c r="C27" s="10">
        <v>21</v>
      </c>
      <c r="D27" s="17">
        <v>15</v>
      </c>
      <c r="E27" s="5">
        <v>4</v>
      </c>
      <c r="F27" s="5">
        <f t="shared" si="17"/>
        <v>19</v>
      </c>
      <c r="G27" s="5">
        <v>2</v>
      </c>
      <c r="H27" s="34">
        <f t="shared" si="1"/>
        <v>0.90476190476190477</v>
      </c>
      <c r="I27" s="32">
        <f t="shared" si="18"/>
        <v>90.476190476190482</v>
      </c>
      <c r="J27" s="19">
        <v>17</v>
      </c>
      <c r="K27" s="6">
        <v>3</v>
      </c>
      <c r="L27" s="6">
        <f t="shared" si="19"/>
        <v>20</v>
      </c>
      <c r="M27" s="6">
        <v>1</v>
      </c>
      <c r="N27" s="35">
        <f t="shared" si="4"/>
        <v>0.95238095238095233</v>
      </c>
      <c r="O27" s="14">
        <f>(L27*100)/C27</f>
        <v>95.238095238095241</v>
      </c>
      <c r="P27" s="21">
        <v>18</v>
      </c>
      <c r="Q27" s="7">
        <v>0</v>
      </c>
      <c r="R27" s="7">
        <f t="shared" si="20"/>
        <v>18</v>
      </c>
      <c r="S27" s="7">
        <v>3</v>
      </c>
      <c r="T27" s="36">
        <f t="shared" si="7"/>
        <v>0.8571428571428571</v>
      </c>
      <c r="U27" s="15">
        <f>(R27*100)/C27</f>
        <v>85.714285714285708</v>
      </c>
      <c r="V27" s="42"/>
    </row>
    <row r="28" spans="1:22" x14ac:dyDescent="0.25">
      <c r="A28" s="49"/>
      <c r="B28" s="24" t="s">
        <v>11</v>
      </c>
      <c r="C28" s="8"/>
      <c r="D28" s="8"/>
      <c r="E28" s="8"/>
      <c r="F28" s="8"/>
      <c r="G28" s="8"/>
      <c r="H28" s="37"/>
      <c r="I28" s="26">
        <f t="shared" ref="I28" si="21">MEDIAN(I23:I27)</f>
        <v>90.476190476190482</v>
      </c>
      <c r="J28" s="26"/>
      <c r="K28" s="26"/>
      <c r="L28" s="26"/>
      <c r="M28" s="26"/>
      <c r="N28" s="37"/>
      <c r="O28" s="26">
        <f t="shared" ref="O28:U28" si="22">MEDIAN(O23:O27)</f>
        <v>95.238095238095241</v>
      </c>
      <c r="P28" s="26"/>
      <c r="Q28" s="26"/>
      <c r="R28" s="26"/>
      <c r="S28" s="26"/>
      <c r="T28" s="37"/>
      <c r="U28" s="26">
        <f t="shared" si="22"/>
        <v>90.476190476190482</v>
      </c>
      <c r="V28" s="27"/>
    </row>
    <row r="29" spans="1:22" x14ac:dyDescent="0.25">
      <c r="A29" s="49"/>
      <c r="B29" s="24" t="s">
        <v>12</v>
      </c>
      <c r="C29" s="8"/>
      <c r="D29" s="8"/>
      <c r="E29" s="8"/>
      <c r="F29" s="8"/>
      <c r="G29" s="8"/>
      <c r="H29" s="37"/>
      <c r="I29" s="26">
        <f t="shared" ref="I29" si="23">(STDEV(I23:I27))/SQRT(COUNT(I23:I27))</f>
        <v>3.6270753360438817</v>
      </c>
      <c r="J29" s="26"/>
      <c r="K29" s="26"/>
      <c r="L29" s="26"/>
      <c r="M29" s="26"/>
      <c r="N29" s="37"/>
      <c r="O29" s="26">
        <f t="shared" ref="O29:U29" si="24">(STDEV(O23:O27))/SQRT(COUNT(O23:O27))</f>
        <v>3.0872812692078675</v>
      </c>
      <c r="P29" s="26"/>
      <c r="Q29" s="26"/>
      <c r="R29" s="26"/>
      <c r="S29" s="26"/>
      <c r="T29" s="37"/>
      <c r="U29" s="26">
        <f t="shared" si="24"/>
        <v>3.2625876504617799</v>
      </c>
      <c r="V29" s="27"/>
    </row>
    <row r="30" spans="1:22" x14ac:dyDescent="0.25">
      <c r="A30" s="49"/>
      <c r="B30" s="24" t="s">
        <v>9</v>
      </c>
      <c r="C30" s="8"/>
      <c r="D30" s="8"/>
      <c r="E30" s="8"/>
      <c r="F30" s="8"/>
      <c r="G30" s="8"/>
      <c r="H30" s="37"/>
      <c r="I30" s="26">
        <f t="shared" ref="I30" si="25">AVERAGE(I23:I27)</f>
        <v>89.826839826839816</v>
      </c>
      <c r="J30" s="26"/>
      <c r="K30" s="26"/>
      <c r="L30" s="26"/>
      <c r="M30" s="26"/>
      <c r="N30" s="37"/>
      <c r="O30" s="26">
        <f>AVERAGE(O23:O27)</f>
        <v>92.597402597402592</v>
      </c>
      <c r="P30" s="8"/>
      <c r="Q30" s="8"/>
      <c r="R30" s="8"/>
      <c r="S30" s="8"/>
      <c r="T30" s="37"/>
      <c r="U30" s="26">
        <f>AVERAGE(U23:U27)</f>
        <v>90.692640692640694</v>
      </c>
      <c r="V30" s="28"/>
    </row>
    <row r="31" spans="1:22" x14ac:dyDescent="0.25">
      <c r="A31" s="49"/>
      <c r="B31" s="24" t="s">
        <v>10</v>
      </c>
      <c r="H31" s="37"/>
      <c r="I31" s="26">
        <f t="shared" ref="I31" si="26">STDEV(I23:I27)</f>
        <v>8.1103870109070133</v>
      </c>
      <c r="J31" s="26"/>
      <c r="K31" s="26"/>
      <c r="L31" s="26"/>
      <c r="M31" s="26"/>
      <c r="N31" s="37"/>
      <c r="O31" s="26">
        <f>STDEV(O23:O27)</f>
        <v>6.9033707836106206</v>
      </c>
      <c r="R31" s="25"/>
      <c r="T31" s="37"/>
      <c r="U31" s="26">
        <f>STDEV(U23:U27)</f>
        <v>7.295367768983863</v>
      </c>
      <c r="V31" s="28"/>
    </row>
    <row r="32" spans="1:22" x14ac:dyDescent="0.25">
      <c r="A32" s="48" t="s">
        <v>24</v>
      </c>
      <c r="B32" s="22">
        <v>1</v>
      </c>
      <c r="C32" s="9">
        <v>22</v>
      </c>
      <c r="D32" s="16">
        <v>0</v>
      </c>
      <c r="E32" s="2">
        <v>14</v>
      </c>
      <c r="F32" s="2">
        <f>D32+E32</f>
        <v>14</v>
      </c>
      <c r="G32" s="2">
        <v>8</v>
      </c>
      <c r="H32" s="34">
        <f t="shared" si="1"/>
        <v>0.63636363636363635</v>
      </c>
      <c r="I32" s="32">
        <f>(F32*100)/C32</f>
        <v>63.636363636363633</v>
      </c>
      <c r="J32" s="18">
        <v>17</v>
      </c>
      <c r="K32" s="3">
        <v>2</v>
      </c>
      <c r="L32" s="3">
        <f>J32+K32</f>
        <v>19</v>
      </c>
      <c r="M32" s="3">
        <v>3</v>
      </c>
      <c r="N32" s="35">
        <f t="shared" si="4"/>
        <v>0.86363636363636365</v>
      </c>
      <c r="O32" s="14">
        <f t="shared" ref="O32:O35" si="27">(L32*100)/C32</f>
        <v>86.36363636363636</v>
      </c>
      <c r="P32" s="20">
        <v>20</v>
      </c>
      <c r="Q32" s="4">
        <v>0</v>
      </c>
      <c r="R32" s="7">
        <f>P32+Q32</f>
        <v>20</v>
      </c>
      <c r="S32" s="4">
        <v>2</v>
      </c>
      <c r="T32" s="36">
        <f t="shared" si="7"/>
        <v>0.90909090909090906</v>
      </c>
      <c r="U32" s="15">
        <f t="shared" ref="U32:U35" si="28">(R32*100)/C32</f>
        <v>90.909090909090907</v>
      </c>
      <c r="V32" s="27"/>
    </row>
    <row r="33" spans="1:21" x14ac:dyDescent="0.25">
      <c r="A33" s="49"/>
      <c r="B33" s="23">
        <v>2</v>
      </c>
      <c r="C33" s="10">
        <v>22</v>
      </c>
      <c r="D33" s="17">
        <v>0</v>
      </c>
      <c r="E33" s="5">
        <v>10</v>
      </c>
      <c r="F33" s="5">
        <f t="shared" ref="F33:F36" si="29">D33+E33</f>
        <v>10</v>
      </c>
      <c r="G33" s="5">
        <v>12</v>
      </c>
      <c r="H33" s="34">
        <f t="shared" si="1"/>
        <v>0.45454545454545453</v>
      </c>
      <c r="I33" s="32">
        <f t="shared" ref="I33:I36" si="30">(F33*100)/C33</f>
        <v>45.454545454545453</v>
      </c>
      <c r="J33" s="19">
        <v>12</v>
      </c>
      <c r="K33" s="6">
        <v>4</v>
      </c>
      <c r="L33" s="6">
        <f t="shared" ref="L33:L36" si="31">J33+K33</f>
        <v>16</v>
      </c>
      <c r="M33" s="6">
        <v>6</v>
      </c>
      <c r="N33" s="35">
        <f t="shared" si="4"/>
        <v>0.72727272727272729</v>
      </c>
      <c r="O33" s="14">
        <f t="shared" si="27"/>
        <v>72.727272727272734</v>
      </c>
      <c r="P33" s="21">
        <v>14</v>
      </c>
      <c r="Q33" s="7">
        <v>2</v>
      </c>
      <c r="R33" s="7">
        <f t="shared" ref="R33:R36" si="32">P33+Q33</f>
        <v>16</v>
      </c>
      <c r="S33" s="7">
        <v>6</v>
      </c>
      <c r="T33" s="36">
        <f t="shared" si="7"/>
        <v>0.72727272727272729</v>
      </c>
      <c r="U33" s="15">
        <f t="shared" si="28"/>
        <v>72.727272727272734</v>
      </c>
    </row>
    <row r="34" spans="1:21" x14ac:dyDescent="0.25">
      <c r="A34" s="49"/>
      <c r="B34" s="23">
        <v>3</v>
      </c>
      <c r="C34" s="10">
        <v>22</v>
      </c>
      <c r="D34" s="17">
        <v>0</v>
      </c>
      <c r="E34" s="5">
        <v>10</v>
      </c>
      <c r="F34" s="5">
        <f t="shared" si="29"/>
        <v>10</v>
      </c>
      <c r="G34" s="5">
        <v>12</v>
      </c>
      <c r="H34" s="34">
        <f t="shared" si="1"/>
        <v>0.45454545454545453</v>
      </c>
      <c r="I34" s="32">
        <f t="shared" si="30"/>
        <v>45.454545454545453</v>
      </c>
      <c r="J34" s="19">
        <v>13</v>
      </c>
      <c r="K34" s="6">
        <v>4</v>
      </c>
      <c r="L34" s="6">
        <f t="shared" si="31"/>
        <v>17</v>
      </c>
      <c r="M34" s="6">
        <v>5</v>
      </c>
      <c r="N34" s="35">
        <f t="shared" si="4"/>
        <v>0.77272727272727271</v>
      </c>
      <c r="O34" s="14">
        <f t="shared" si="27"/>
        <v>77.272727272727266</v>
      </c>
      <c r="P34" s="21">
        <v>16</v>
      </c>
      <c r="Q34" s="7">
        <v>3</v>
      </c>
      <c r="R34" s="7">
        <f t="shared" si="32"/>
        <v>19</v>
      </c>
      <c r="S34" s="7">
        <v>3</v>
      </c>
      <c r="T34" s="36">
        <f t="shared" si="7"/>
        <v>0.86363636363636365</v>
      </c>
      <c r="U34" s="15">
        <f t="shared" si="28"/>
        <v>86.36363636363636</v>
      </c>
    </row>
    <row r="35" spans="1:21" x14ac:dyDescent="0.25">
      <c r="A35" s="49"/>
      <c r="B35" s="23">
        <v>4</v>
      </c>
      <c r="C35" s="10">
        <v>21</v>
      </c>
      <c r="D35" s="17">
        <v>0</v>
      </c>
      <c r="E35" s="5">
        <v>15</v>
      </c>
      <c r="F35" s="5">
        <f t="shared" si="29"/>
        <v>15</v>
      </c>
      <c r="G35" s="5">
        <v>6</v>
      </c>
      <c r="H35" s="34">
        <f t="shared" si="1"/>
        <v>0.7142857142857143</v>
      </c>
      <c r="I35" s="32">
        <f t="shared" si="30"/>
        <v>71.428571428571431</v>
      </c>
      <c r="J35" s="19">
        <v>14</v>
      </c>
      <c r="K35" s="6">
        <v>3</v>
      </c>
      <c r="L35" s="6">
        <f t="shared" si="31"/>
        <v>17</v>
      </c>
      <c r="M35" s="6">
        <v>4</v>
      </c>
      <c r="N35" s="35">
        <f t="shared" si="4"/>
        <v>0.80952380952380953</v>
      </c>
      <c r="O35" s="14">
        <f t="shared" si="27"/>
        <v>80.952380952380949</v>
      </c>
      <c r="P35" s="21">
        <v>17</v>
      </c>
      <c r="Q35" s="7">
        <v>2</v>
      </c>
      <c r="R35" s="7">
        <f t="shared" si="32"/>
        <v>19</v>
      </c>
      <c r="S35" s="7">
        <v>2</v>
      </c>
      <c r="T35" s="36">
        <f t="shared" si="7"/>
        <v>0.90476190476190477</v>
      </c>
      <c r="U35" s="15">
        <f t="shared" si="28"/>
        <v>90.476190476190482</v>
      </c>
    </row>
    <row r="36" spans="1:21" x14ac:dyDescent="0.25">
      <c r="A36" s="49"/>
      <c r="B36" s="23">
        <v>5</v>
      </c>
      <c r="C36" s="10">
        <v>23</v>
      </c>
      <c r="D36" s="17">
        <v>0</v>
      </c>
      <c r="E36" s="5">
        <v>12</v>
      </c>
      <c r="F36" s="5">
        <f t="shared" si="29"/>
        <v>12</v>
      </c>
      <c r="G36" s="5">
        <v>11</v>
      </c>
      <c r="H36" s="34">
        <f t="shared" si="1"/>
        <v>0.52173913043478259</v>
      </c>
      <c r="I36" s="32">
        <f t="shared" si="30"/>
        <v>52.173913043478258</v>
      </c>
      <c r="J36" s="19">
        <v>17</v>
      </c>
      <c r="K36" s="6">
        <v>4</v>
      </c>
      <c r="L36" s="6">
        <f t="shared" si="31"/>
        <v>21</v>
      </c>
      <c r="M36" s="6">
        <v>2</v>
      </c>
      <c r="N36" s="35">
        <f t="shared" si="4"/>
        <v>0.91304347826086951</v>
      </c>
      <c r="O36" s="14">
        <f>(L36*100)/C36</f>
        <v>91.304347826086953</v>
      </c>
      <c r="P36" s="21">
        <v>20</v>
      </c>
      <c r="Q36" s="7">
        <v>1</v>
      </c>
      <c r="R36" s="7">
        <f t="shared" si="32"/>
        <v>21</v>
      </c>
      <c r="S36" s="7">
        <v>2</v>
      </c>
      <c r="T36" s="36">
        <f t="shared" si="7"/>
        <v>0.91304347826086951</v>
      </c>
      <c r="U36" s="15">
        <f>(R36*100)/C36</f>
        <v>91.304347826086953</v>
      </c>
    </row>
    <row r="37" spans="1:21" x14ac:dyDescent="0.25">
      <c r="A37" s="49"/>
      <c r="B37" s="24" t="s">
        <v>11</v>
      </c>
      <c r="C37" s="8"/>
      <c r="D37" s="8"/>
      <c r="E37" s="8"/>
      <c r="F37" s="8"/>
      <c r="G37" s="8"/>
      <c r="H37" s="8"/>
      <c r="I37" s="26">
        <f t="shared" ref="I37" si="33">MEDIAN(I32:I36)</f>
        <v>52.173913043478258</v>
      </c>
      <c r="J37" s="26"/>
      <c r="K37" s="26"/>
      <c r="L37" s="26"/>
      <c r="M37" s="26"/>
      <c r="N37" s="37"/>
      <c r="O37" s="26">
        <f t="shared" ref="O37" si="34">MEDIAN(O32:O36)</f>
        <v>80.952380952380949</v>
      </c>
      <c r="P37" s="26"/>
      <c r="Q37" s="26"/>
      <c r="R37" s="26"/>
      <c r="S37" s="26"/>
      <c r="T37" s="37"/>
      <c r="U37" s="26">
        <f t="shared" ref="U37" si="35">MEDIAN(U32:U36)</f>
        <v>90.476190476190482</v>
      </c>
    </row>
    <row r="38" spans="1:21" x14ac:dyDescent="0.25">
      <c r="A38" s="49"/>
      <c r="B38" s="24" t="s">
        <v>12</v>
      </c>
      <c r="C38" s="8"/>
      <c r="D38" s="8"/>
      <c r="E38" s="8"/>
      <c r="F38" s="8"/>
      <c r="G38" s="8"/>
      <c r="H38" s="8"/>
      <c r="I38" s="26">
        <f t="shared" ref="I38" si="36">(STDEV(I32:I36))/SQRT(COUNT(I32:I36))</f>
        <v>5.1610125192450962</v>
      </c>
      <c r="J38" s="26"/>
      <c r="K38" s="26"/>
      <c r="L38" s="26"/>
      <c r="M38" s="26"/>
      <c r="N38" s="37"/>
      <c r="O38" s="26">
        <f t="shared" ref="O38" si="37">(STDEV(O32:O36))/SQRT(COUNT(O32:O36))</f>
        <v>3.2761228342048261</v>
      </c>
      <c r="P38" s="26"/>
      <c r="Q38" s="26"/>
      <c r="R38" s="26"/>
      <c r="S38" s="26"/>
      <c r="T38" s="37"/>
      <c r="U38" s="26">
        <f t="shared" ref="U38" si="38">(STDEV(U32:U36))/SQRT(COUNT(U32:U36))</f>
        <v>3.5209020003754161</v>
      </c>
    </row>
    <row r="39" spans="1:21" x14ac:dyDescent="0.25">
      <c r="A39" s="49"/>
      <c r="B39" s="24" t="s">
        <v>9</v>
      </c>
      <c r="C39" s="8"/>
      <c r="D39" s="8"/>
      <c r="E39" s="8"/>
      <c r="F39" s="8"/>
      <c r="G39" s="8"/>
      <c r="H39" s="8"/>
      <c r="I39" s="26">
        <f t="shared" ref="I39" si="39">AVERAGE(I32:I36)</f>
        <v>55.629587803500854</v>
      </c>
      <c r="J39" s="26"/>
      <c r="K39" s="26"/>
      <c r="L39" s="26"/>
      <c r="M39" s="26"/>
      <c r="N39" s="37"/>
      <c r="O39" s="26">
        <f>AVERAGE(O32:O36)</f>
        <v>81.724073028420861</v>
      </c>
      <c r="P39" s="8"/>
      <c r="Q39" s="8"/>
      <c r="R39" s="8"/>
      <c r="S39" s="8"/>
      <c r="T39" s="37"/>
      <c r="U39" s="26">
        <f>AVERAGE(U32:U36)</f>
        <v>86.356107660455478</v>
      </c>
    </row>
    <row r="40" spans="1:21" x14ac:dyDescent="0.25">
      <c r="A40" s="49"/>
      <c r="B40" s="24" t="s">
        <v>10</v>
      </c>
      <c r="H40" s="8"/>
      <c r="I40" s="26">
        <f t="shared" ref="I40" si="40">STDEV(I32:I36)</f>
        <v>11.540374825759477</v>
      </c>
      <c r="J40" s="26"/>
      <c r="K40" s="26"/>
      <c r="L40" s="26"/>
      <c r="M40" s="26"/>
      <c r="N40" s="37"/>
      <c r="O40" s="26">
        <f>STDEV(O32:O36)</f>
        <v>7.3256333599212651</v>
      </c>
      <c r="R40" s="25"/>
      <c r="T40" s="37"/>
      <c r="U40" s="26">
        <f>STDEV(U32:U36)</f>
        <v>7.8729762149544209</v>
      </c>
    </row>
    <row r="41" spans="1:21" x14ac:dyDescent="0.25">
      <c r="A41" s="48" t="s">
        <v>26</v>
      </c>
      <c r="B41" s="22">
        <v>1</v>
      </c>
      <c r="C41" s="9">
        <v>21</v>
      </c>
      <c r="D41" s="16">
        <v>0</v>
      </c>
      <c r="E41" s="2">
        <v>0</v>
      </c>
      <c r="F41" s="2">
        <f>D41+E41</f>
        <v>0</v>
      </c>
      <c r="G41" s="2">
        <v>21</v>
      </c>
      <c r="H41" s="34">
        <f t="shared" si="1"/>
        <v>0</v>
      </c>
      <c r="I41" s="32">
        <f t="shared" ref="I41:I44" si="41">(F41*100)/C41</f>
        <v>0</v>
      </c>
      <c r="J41" s="18">
        <v>0</v>
      </c>
      <c r="K41" s="3">
        <v>1</v>
      </c>
      <c r="L41" s="3">
        <f>J41+K41</f>
        <v>1</v>
      </c>
      <c r="M41" s="3">
        <v>20</v>
      </c>
      <c r="N41" s="35">
        <f t="shared" si="4"/>
        <v>4.7619047619047616E-2</v>
      </c>
      <c r="O41" s="14">
        <f t="shared" ref="O41:O44" si="42">(L41*100)/C41</f>
        <v>4.7619047619047619</v>
      </c>
      <c r="P41" s="20">
        <v>0</v>
      </c>
      <c r="Q41" s="4">
        <v>0</v>
      </c>
      <c r="R41" s="7">
        <f>P41+Q41</f>
        <v>0</v>
      </c>
      <c r="S41" s="4">
        <v>21</v>
      </c>
      <c r="T41" s="36">
        <f t="shared" si="7"/>
        <v>0</v>
      </c>
      <c r="U41" s="15">
        <f t="shared" ref="U41:U44" si="43">(R41*100)/C41</f>
        <v>0</v>
      </c>
    </row>
    <row r="42" spans="1:21" x14ac:dyDescent="0.25">
      <c r="A42" s="49"/>
      <c r="B42" s="23">
        <v>2</v>
      </c>
      <c r="C42" s="10">
        <v>21</v>
      </c>
      <c r="D42" s="17">
        <v>0</v>
      </c>
      <c r="E42" s="5">
        <v>0</v>
      </c>
      <c r="F42" s="5">
        <f t="shared" ref="F42:F45" si="44">D42+E42</f>
        <v>0</v>
      </c>
      <c r="G42" s="5">
        <v>21</v>
      </c>
      <c r="H42" s="34">
        <f t="shared" si="1"/>
        <v>0</v>
      </c>
      <c r="I42" s="13">
        <f t="shared" si="41"/>
        <v>0</v>
      </c>
      <c r="J42" s="19">
        <v>0</v>
      </c>
      <c r="K42" s="6">
        <v>0</v>
      </c>
      <c r="L42" s="6">
        <f t="shared" ref="L42:L45" si="45">J42+K42</f>
        <v>0</v>
      </c>
      <c r="M42" s="6">
        <v>21</v>
      </c>
      <c r="N42" s="35">
        <f t="shared" si="4"/>
        <v>0</v>
      </c>
      <c r="O42" s="14">
        <f t="shared" si="42"/>
        <v>0</v>
      </c>
      <c r="P42" s="21">
        <v>0</v>
      </c>
      <c r="Q42" s="7">
        <v>0</v>
      </c>
      <c r="R42" s="7">
        <f t="shared" ref="R42:R45" si="46">P42+Q42</f>
        <v>0</v>
      </c>
      <c r="S42" s="7">
        <v>21</v>
      </c>
      <c r="T42" s="36">
        <f t="shared" si="7"/>
        <v>0</v>
      </c>
      <c r="U42" s="15">
        <f t="shared" si="43"/>
        <v>0</v>
      </c>
    </row>
    <row r="43" spans="1:21" x14ac:dyDescent="0.25">
      <c r="A43" s="49"/>
      <c r="B43" s="23">
        <v>3</v>
      </c>
      <c r="C43" s="10">
        <v>21</v>
      </c>
      <c r="D43" s="17">
        <v>0</v>
      </c>
      <c r="E43" s="5">
        <v>0</v>
      </c>
      <c r="F43" s="5">
        <f t="shared" si="44"/>
        <v>0</v>
      </c>
      <c r="G43" s="5">
        <v>21</v>
      </c>
      <c r="H43" s="34">
        <f t="shared" si="1"/>
        <v>0</v>
      </c>
      <c r="I43" s="13">
        <f t="shared" si="41"/>
        <v>0</v>
      </c>
      <c r="J43" s="19">
        <v>0</v>
      </c>
      <c r="K43" s="6">
        <v>1</v>
      </c>
      <c r="L43" s="6">
        <f t="shared" si="45"/>
        <v>1</v>
      </c>
      <c r="M43" s="6">
        <v>20</v>
      </c>
      <c r="N43" s="35">
        <f t="shared" si="4"/>
        <v>4.7619047619047616E-2</v>
      </c>
      <c r="O43" s="14">
        <f t="shared" si="42"/>
        <v>4.7619047619047619</v>
      </c>
      <c r="P43" s="21">
        <v>0</v>
      </c>
      <c r="Q43" s="7">
        <v>0</v>
      </c>
      <c r="R43" s="7">
        <f t="shared" si="46"/>
        <v>0</v>
      </c>
      <c r="S43" s="7">
        <v>21</v>
      </c>
      <c r="T43" s="36">
        <f t="shared" si="7"/>
        <v>0</v>
      </c>
      <c r="U43" s="15">
        <f t="shared" si="43"/>
        <v>0</v>
      </c>
    </row>
    <row r="44" spans="1:21" x14ac:dyDescent="0.25">
      <c r="A44" s="49"/>
      <c r="B44" s="23">
        <v>4</v>
      </c>
      <c r="C44" s="10">
        <v>21</v>
      </c>
      <c r="D44" s="17">
        <v>0</v>
      </c>
      <c r="E44" s="5">
        <v>0</v>
      </c>
      <c r="F44" s="5">
        <f t="shared" si="44"/>
        <v>0</v>
      </c>
      <c r="G44" s="5">
        <v>21</v>
      </c>
      <c r="H44" s="34">
        <f t="shared" si="1"/>
        <v>0</v>
      </c>
      <c r="I44" s="13">
        <f t="shared" si="41"/>
        <v>0</v>
      </c>
      <c r="J44" s="19">
        <v>0</v>
      </c>
      <c r="K44" s="6">
        <v>0</v>
      </c>
      <c r="L44" s="6">
        <f t="shared" si="45"/>
        <v>0</v>
      </c>
      <c r="M44" s="6">
        <v>21</v>
      </c>
      <c r="N44" s="35">
        <f t="shared" si="4"/>
        <v>0</v>
      </c>
      <c r="O44" s="14">
        <f t="shared" si="42"/>
        <v>0</v>
      </c>
      <c r="P44" s="21">
        <v>0</v>
      </c>
      <c r="Q44" s="7">
        <v>0</v>
      </c>
      <c r="R44" s="7">
        <f t="shared" si="46"/>
        <v>0</v>
      </c>
      <c r="S44" s="7">
        <v>21</v>
      </c>
      <c r="T44" s="36">
        <f t="shared" si="7"/>
        <v>0</v>
      </c>
      <c r="U44" s="15">
        <f t="shared" si="43"/>
        <v>0</v>
      </c>
    </row>
    <row r="45" spans="1:21" x14ac:dyDescent="0.25">
      <c r="A45" s="49"/>
      <c r="B45" s="23">
        <v>5</v>
      </c>
      <c r="C45" s="10">
        <v>22</v>
      </c>
      <c r="D45" s="17">
        <v>0</v>
      </c>
      <c r="E45" s="5">
        <v>0</v>
      </c>
      <c r="F45" s="5">
        <f t="shared" si="44"/>
        <v>0</v>
      </c>
      <c r="G45" s="5">
        <v>22</v>
      </c>
      <c r="H45" s="34">
        <f t="shared" si="1"/>
        <v>0</v>
      </c>
      <c r="I45" s="13">
        <f>(F45*100)/C45</f>
        <v>0</v>
      </c>
      <c r="J45" s="19">
        <v>0</v>
      </c>
      <c r="K45" s="6">
        <v>0</v>
      </c>
      <c r="L45" s="6">
        <f t="shared" si="45"/>
        <v>0</v>
      </c>
      <c r="M45" s="6">
        <v>22</v>
      </c>
      <c r="N45" s="35">
        <f t="shared" si="4"/>
        <v>0</v>
      </c>
      <c r="O45" s="14">
        <f>(L45*100)/C45</f>
        <v>0</v>
      </c>
      <c r="P45" s="21">
        <v>0</v>
      </c>
      <c r="Q45" s="7">
        <v>0</v>
      </c>
      <c r="R45" s="7">
        <f t="shared" si="46"/>
        <v>0</v>
      </c>
      <c r="S45" s="7">
        <v>22</v>
      </c>
      <c r="T45" s="36">
        <f t="shared" si="7"/>
        <v>0</v>
      </c>
      <c r="U45" s="15">
        <f>(R45*100)/C45</f>
        <v>0</v>
      </c>
    </row>
    <row r="46" spans="1:21" x14ac:dyDescent="0.25">
      <c r="A46" s="49"/>
      <c r="B46" s="24" t="s">
        <v>11</v>
      </c>
      <c r="C46" s="8"/>
      <c r="D46" s="8"/>
      <c r="E46" s="8"/>
      <c r="F46" s="8"/>
      <c r="G46" s="8"/>
      <c r="H46" s="8"/>
      <c r="I46" s="26">
        <f>MEDIAN(I41:I45)</f>
        <v>0</v>
      </c>
      <c r="J46" s="26"/>
      <c r="K46" s="26"/>
      <c r="L46" s="26"/>
      <c r="M46" s="26"/>
      <c r="N46" s="26"/>
      <c r="O46" s="26">
        <f t="shared" ref="O46" si="47">MEDIAN(O41:O45)</f>
        <v>0</v>
      </c>
      <c r="P46" s="26"/>
      <c r="Q46" s="26"/>
      <c r="R46" s="26"/>
      <c r="S46" s="26"/>
      <c r="T46" s="26"/>
      <c r="U46" s="26">
        <f t="shared" ref="U46" si="48">MEDIAN(U41:U45)</f>
        <v>0</v>
      </c>
    </row>
    <row r="47" spans="1:21" x14ac:dyDescent="0.25">
      <c r="A47" s="49"/>
      <c r="B47" s="24" t="s">
        <v>12</v>
      </c>
      <c r="C47" s="8"/>
      <c r="D47" s="8"/>
      <c r="E47" s="8"/>
      <c r="F47" s="8"/>
      <c r="G47" s="8"/>
      <c r="H47" s="8"/>
      <c r="I47" s="26">
        <f>(STDEV(I41:I45))/SQRT(COUNT(I41:I45))</f>
        <v>0</v>
      </c>
      <c r="J47" s="26"/>
      <c r="K47" s="26"/>
      <c r="L47" s="26"/>
      <c r="M47" s="26"/>
      <c r="N47" s="26"/>
      <c r="O47" s="26">
        <f t="shared" ref="O47" si="49">(STDEV(O41:O45))/SQRT(COUNT(O41:O45))</f>
        <v>1.1664236870396085</v>
      </c>
      <c r="P47" s="26"/>
      <c r="Q47" s="26"/>
      <c r="R47" s="26"/>
      <c r="S47" s="26"/>
      <c r="T47" s="26"/>
      <c r="U47" s="26">
        <f t="shared" ref="U47" si="50">(STDEV(U41:U45))/SQRT(COUNT(U41:U45))</f>
        <v>0</v>
      </c>
    </row>
    <row r="48" spans="1:21" x14ac:dyDescent="0.25">
      <c r="A48" s="49"/>
      <c r="B48" s="24" t="s">
        <v>9</v>
      </c>
      <c r="C48" s="8"/>
      <c r="D48" s="8"/>
      <c r="E48" s="8"/>
      <c r="F48" s="8"/>
      <c r="G48" s="8"/>
      <c r="H48" s="8"/>
      <c r="I48" s="26">
        <f>AVERAGE(I41:I45)</f>
        <v>0</v>
      </c>
      <c r="J48" s="8"/>
      <c r="K48" s="8"/>
      <c r="L48" s="8"/>
      <c r="M48" s="8"/>
      <c r="N48" s="8"/>
      <c r="O48" s="26">
        <f>AVERAGE(O41:O45)</f>
        <v>1.9047619047619047</v>
      </c>
      <c r="P48" s="8"/>
      <c r="Q48" s="8"/>
      <c r="R48" s="8"/>
      <c r="S48" s="8"/>
      <c r="T48" s="8"/>
      <c r="U48" s="26">
        <f>AVERAGE(U41:U45)</f>
        <v>0</v>
      </c>
    </row>
    <row r="49" spans="1:21" x14ac:dyDescent="0.25">
      <c r="A49" s="49"/>
      <c r="B49" s="24" t="s">
        <v>10</v>
      </c>
      <c r="I49" s="26">
        <f>STDEV(I41:I45)</f>
        <v>0</v>
      </c>
      <c r="O49" s="26">
        <f>STDEV(O41:O45)</f>
        <v>2.6082026547865054</v>
      </c>
      <c r="R49" s="39"/>
      <c r="U49" s="26">
        <f>STDEV(U41:U45)</f>
        <v>0</v>
      </c>
    </row>
    <row r="50" spans="1:21" x14ac:dyDescent="0.25">
      <c r="A50" s="48" t="s">
        <v>16</v>
      </c>
      <c r="B50" s="22">
        <v>1</v>
      </c>
      <c r="C50" s="9">
        <v>21</v>
      </c>
      <c r="D50" s="16">
        <v>0</v>
      </c>
      <c r="E50" s="2">
        <v>0</v>
      </c>
      <c r="F50" s="2">
        <f>D50+E50</f>
        <v>0</v>
      </c>
      <c r="G50" s="2">
        <v>21</v>
      </c>
      <c r="H50" s="34">
        <f t="shared" ref="H50:H54" si="51">F50/C50</f>
        <v>0</v>
      </c>
      <c r="I50" s="32">
        <f t="shared" ref="I50:I53" si="52">(F50*100)/C50</f>
        <v>0</v>
      </c>
      <c r="J50" s="18">
        <v>0</v>
      </c>
      <c r="K50" s="3">
        <v>0</v>
      </c>
      <c r="L50" s="3">
        <f>J50+K50</f>
        <v>0</v>
      </c>
      <c r="M50" s="3">
        <v>21</v>
      </c>
      <c r="N50" s="35">
        <f t="shared" ref="N50:N54" si="53">L50/C50</f>
        <v>0</v>
      </c>
      <c r="O50" s="14">
        <f t="shared" ref="O50:O53" si="54">(L50*100)/C50</f>
        <v>0</v>
      </c>
      <c r="P50" s="20">
        <v>0</v>
      </c>
      <c r="Q50" s="4">
        <v>0</v>
      </c>
      <c r="R50" s="7">
        <f>P50+Q50</f>
        <v>0</v>
      </c>
      <c r="S50" s="4">
        <v>21</v>
      </c>
      <c r="T50" s="36">
        <f t="shared" ref="T50:T54" si="55">R50/C50</f>
        <v>0</v>
      </c>
      <c r="U50" s="15">
        <f t="shared" ref="U50:U53" si="56">(R50*100)/C50</f>
        <v>0</v>
      </c>
    </row>
    <row r="51" spans="1:21" x14ac:dyDescent="0.25">
      <c r="A51" s="49"/>
      <c r="B51" s="23">
        <v>2</v>
      </c>
      <c r="C51" s="10">
        <v>21</v>
      </c>
      <c r="D51" s="17">
        <v>0</v>
      </c>
      <c r="E51" s="5">
        <v>0</v>
      </c>
      <c r="F51" s="5">
        <f t="shared" ref="F51:F54" si="57">D51+E51</f>
        <v>0</v>
      </c>
      <c r="G51" s="5">
        <v>21</v>
      </c>
      <c r="H51" s="34">
        <f t="shared" si="51"/>
        <v>0</v>
      </c>
      <c r="I51" s="13">
        <f t="shared" si="52"/>
        <v>0</v>
      </c>
      <c r="J51" s="19">
        <v>0</v>
      </c>
      <c r="K51" s="6">
        <v>0</v>
      </c>
      <c r="L51" s="6">
        <f t="shared" ref="L51:L54" si="58">J51+K51</f>
        <v>0</v>
      </c>
      <c r="M51" s="6">
        <v>21</v>
      </c>
      <c r="N51" s="35">
        <f t="shared" si="53"/>
        <v>0</v>
      </c>
      <c r="O51" s="14">
        <f t="shared" si="54"/>
        <v>0</v>
      </c>
      <c r="P51" s="21">
        <v>0</v>
      </c>
      <c r="Q51" s="7">
        <v>0</v>
      </c>
      <c r="R51" s="7">
        <f t="shared" ref="R51:R54" si="59">P51+Q51</f>
        <v>0</v>
      </c>
      <c r="S51" s="7">
        <v>21</v>
      </c>
      <c r="T51" s="36">
        <f t="shared" si="55"/>
        <v>0</v>
      </c>
      <c r="U51" s="15">
        <f t="shared" si="56"/>
        <v>0</v>
      </c>
    </row>
    <row r="52" spans="1:21" x14ac:dyDescent="0.25">
      <c r="A52" s="49"/>
      <c r="B52" s="23">
        <v>3</v>
      </c>
      <c r="C52" s="10">
        <v>21</v>
      </c>
      <c r="D52" s="17">
        <v>0</v>
      </c>
      <c r="E52" s="5">
        <v>0</v>
      </c>
      <c r="F52" s="5">
        <f t="shared" si="57"/>
        <v>0</v>
      </c>
      <c r="G52" s="5">
        <v>21</v>
      </c>
      <c r="H52" s="34">
        <f t="shared" si="51"/>
        <v>0</v>
      </c>
      <c r="I52" s="13">
        <f t="shared" si="52"/>
        <v>0</v>
      </c>
      <c r="J52" s="19">
        <v>0</v>
      </c>
      <c r="K52" s="6">
        <v>0</v>
      </c>
      <c r="L52" s="6">
        <f t="shared" si="58"/>
        <v>0</v>
      </c>
      <c r="M52" s="6">
        <v>21</v>
      </c>
      <c r="N52" s="35">
        <f t="shared" si="53"/>
        <v>0</v>
      </c>
      <c r="O52" s="14">
        <f t="shared" si="54"/>
        <v>0</v>
      </c>
      <c r="P52" s="21">
        <v>0</v>
      </c>
      <c r="Q52" s="7">
        <v>0</v>
      </c>
      <c r="R52" s="7">
        <f t="shared" si="59"/>
        <v>0</v>
      </c>
      <c r="S52" s="7">
        <v>21</v>
      </c>
      <c r="T52" s="36">
        <f t="shared" si="55"/>
        <v>0</v>
      </c>
      <c r="U52" s="15">
        <f t="shared" si="56"/>
        <v>0</v>
      </c>
    </row>
    <row r="53" spans="1:21" x14ac:dyDescent="0.25">
      <c r="A53" s="49"/>
      <c r="B53" s="23">
        <v>4</v>
      </c>
      <c r="C53" s="10">
        <v>21</v>
      </c>
      <c r="D53" s="17">
        <v>0</v>
      </c>
      <c r="E53" s="5">
        <v>0</v>
      </c>
      <c r="F53" s="5">
        <f t="shared" si="57"/>
        <v>0</v>
      </c>
      <c r="G53" s="5">
        <v>21</v>
      </c>
      <c r="H53" s="34">
        <f t="shared" si="51"/>
        <v>0</v>
      </c>
      <c r="I53" s="13">
        <f t="shared" si="52"/>
        <v>0</v>
      </c>
      <c r="J53" s="19">
        <v>0</v>
      </c>
      <c r="K53" s="6">
        <v>0</v>
      </c>
      <c r="L53" s="6">
        <f t="shared" si="58"/>
        <v>0</v>
      </c>
      <c r="M53" s="6">
        <v>21</v>
      </c>
      <c r="N53" s="35">
        <f t="shared" si="53"/>
        <v>0</v>
      </c>
      <c r="O53" s="14">
        <f t="shared" si="54"/>
        <v>0</v>
      </c>
      <c r="P53" s="21">
        <v>0</v>
      </c>
      <c r="Q53" s="7">
        <v>0</v>
      </c>
      <c r="R53" s="7">
        <f t="shared" si="59"/>
        <v>0</v>
      </c>
      <c r="S53" s="7">
        <v>21</v>
      </c>
      <c r="T53" s="36">
        <f t="shared" si="55"/>
        <v>0</v>
      </c>
      <c r="U53" s="15">
        <f t="shared" si="56"/>
        <v>0</v>
      </c>
    </row>
    <row r="54" spans="1:21" x14ac:dyDescent="0.25">
      <c r="A54" s="49"/>
      <c r="B54" s="23">
        <v>5</v>
      </c>
      <c r="C54" s="10">
        <v>22</v>
      </c>
      <c r="D54" s="17">
        <v>0</v>
      </c>
      <c r="E54" s="5">
        <v>0</v>
      </c>
      <c r="F54" s="5">
        <f t="shared" si="57"/>
        <v>0</v>
      </c>
      <c r="G54" s="5">
        <v>22</v>
      </c>
      <c r="H54" s="34">
        <f t="shared" si="51"/>
        <v>0</v>
      </c>
      <c r="I54" s="13">
        <f>(F54*100)/C54</f>
        <v>0</v>
      </c>
      <c r="J54" s="19">
        <v>0</v>
      </c>
      <c r="K54" s="6">
        <v>0</v>
      </c>
      <c r="L54" s="6">
        <f t="shared" si="58"/>
        <v>0</v>
      </c>
      <c r="M54" s="6">
        <v>22</v>
      </c>
      <c r="N54" s="35">
        <f t="shared" si="53"/>
        <v>0</v>
      </c>
      <c r="O54" s="14">
        <f>(L54*100)/C54</f>
        <v>0</v>
      </c>
      <c r="P54" s="21">
        <v>0</v>
      </c>
      <c r="Q54" s="7">
        <v>0</v>
      </c>
      <c r="R54" s="7">
        <f t="shared" si="59"/>
        <v>0</v>
      </c>
      <c r="S54" s="7">
        <v>21</v>
      </c>
      <c r="T54" s="36">
        <f t="shared" si="55"/>
        <v>0</v>
      </c>
      <c r="U54" s="15">
        <f>(R54*100)/C54</f>
        <v>0</v>
      </c>
    </row>
    <row r="55" spans="1:21" x14ac:dyDescent="0.25">
      <c r="A55" s="49"/>
      <c r="B55" s="24" t="s">
        <v>11</v>
      </c>
      <c r="C55" s="8"/>
      <c r="D55" s="8"/>
      <c r="E55" s="8"/>
      <c r="F55" s="8"/>
      <c r="G55" s="8"/>
      <c r="H55" s="8"/>
      <c r="I55" s="26">
        <f>MEDIAN(I50:I54)</f>
        <v>0</v>
      </c>
      <c r="J55" s="26"/>
      <c r="K55" s="26"/>
      <c r="L55" s="26"/>
      <c r="M55" s="26"/>
      <c r="N55" s="26"/>
      <c r="O55" s="26">
        <f t="shared" ref="O55" si="60">MEDIAN(O50:O54)</f>
        <v>0</v>
      </c>
      <c r="P55" s="26"/>
      <c r="Q55" s="26"/>
      <c r="R55" s="26"/>
      <c r="S55" s="26"/>
      <c r="T55" s="26"/>
      <c r="U55" s="26">
        <f t="shared" ref="U55" si="61">MEDIAN(U50:U54)</f>
        <v>0</v>
      </c>
    </row>
    <row r="56" spans="1:21" x14ac:dyDescent="0.25">
      <c r="A56" s="49"/>
      <c r="B56" s="24" t="s">
        <v>12</v>
      </c>
      <c r="C56" s="8"/>
      <c r="D56" s="8"/>
      <c r="E56" s="8"/>
      <c r="F56" s="8"/>
      <c r="G56" s="8"/>
      <c r="H56" s="8"/>
      <c r="I56" s="26">
        <f>(STDEV(I50:I54))/SQRT(COUNT(I50:I54))</f>
        <v>0</v>
      </c>
      <c r="J56" s="26"/>
      <c r="K56" s="26"/>
      <c r="L56" s="26"/>
      <c r="M56" s="26"/>
      <c r="N56" s="26"/>
      <c r="O56" s="26">
        <f t="shared" ref="O56" si="62">(STDEV(O50:O54))/SQRT(COUNT(O50:O54))</f>
        <v>0</v>
      </c>
      <c r="P56" s="26"/>
      <c r="Q56" s="26"/>
      <c r="R56" s="26"/>
      <c r="S56" s="26"/>
      <c r="T56" s="26"/>
      <c r="U56" s="26">
        <f t="shared" ref="U56" si="63">(STDEV(U50:U54))/SQRT(COUNT(U50:U54))</f>
        <v>0</v>
      </c>
    </row>
    <row r="57" spans="1:21" x14ac:dyDescent="0.25">
      <c r="A57" s="49"/>
      <c r="B57" s="24" t="s">
        <v>9</v>
      </c>
      <c r="C57" s="8"/>
      <c r="D57" s="8"/>
      <c r="E57" s="8"/>
      <c r="F57" s="8"/>
      <c r="G57" s="8"/>
      <c r="H57" s="8"/>
      <c r="I57" s="26">
        <f>AVERAGE(I50:I54)</f>
        <v>0</v>
      </c>
      <c r="J57" s="8"/>
      <c r="K57" s="8"/>
      <c r="L57" s="8"/>
      <c r="M57" s="8"/>
      <c r="N57" s="8"/>
      <c r="O57" s="26">
        <f>AVERAGE(O50:O54)</f>
        <v>0</v>
      </c>
      <c r="P57" s="8"/>
      <c r="Q57" s="8"/>
      <c r="R57" s="8"/>
      <c r="S57" s="8"/>
      <c r="T57" s="8"/>
      <c r="U57" s="26">
        <f>AVERAGE(U50:U54)</f>
        <v>0</v>
      </c>
    </row>
    <row r="58" spans="1:21" x14ac:dyDescent="0.25">
      <c r="A58" s="49"/>
      <c r="B58" s="24" t="s">
        <v>10</v>
      </c>
      <c r="I58" s="26">
        <f>STDEV(I50:I54)</f>
        <v>0</v>
      </c>
      <c r="O58" s="26">
        <f>STDEV(O50:O54)</f>
        <v>0</v>
      </c>
      <c r="R58" s="39"/>
      <c r="U58" s="26">
        <f>STDEV(U50:U54)</f>
        <v>0</v>
      </c>
    </row>
  </sheetData>
  <mergeCells count="9">
    <mergeCell ref="P3:U3"/>
    <mergeCell ref="A5:A13"/>
    <mergeCell ref="A14:A22"/>
    <mergeCell ref="A32:A40"/>
    <mergeCell ref="A50:A58"/>
    <mergeCell ref="A41:A49"/>
    <mergeCell ref="A23:A31"/>
    <mergeCell ref="D3:I3"/>
    <mergeCell ref="J3:O3"/>
  </mergeCell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>
      <selection activeCell="Y42" sqref="Y42"/>
    </sheetView>
  </sheetViews>
  <sheetFormatPr defaultRowHeight="15" x14ac:dyDescent="0.25"/>
  <cols>
    <col min="1" max="1" width="19.7109375" customWidth="1"/>
    <col min="2" max="2" width="11" customWidth="1"/>
    <col min="3" max="3" width="10.7109375" customWidth="1"/>
    <col min="4" max="4" width="10" customWidth="1"/>
    <col min="7" max="7" width="9.140625" customWidth="1"/>
    <col min="8" max="8" width="20.42578125" customWidth="1"/>
    <col min="9" max="9" width="18.28515625" customWidth="1"/>
    <col min="14" max="14" width="18.5703125" customWidth="1"/>
    <col min="15" max="15" width="17.7109375" customWidth="1"/>
    <col min="20" max="20" width="16.85546875" customWidth="1"/>
    <col min="21" max="21" width="14.85546875" customWidth="1"/>
    <col min="22" max="22" width="84.42578125" customWidth="1"/>
  </cols>
  <sheetData>
    <row r="1" spans="1:22" x14ac:dyDescent="0.25">
      <c r="A1" s="33" t="s">
        <v>14</v>
      </c>
      <c r="B1" s="3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1"/>
      <c r="C3" s="1"/>
      <c r="D3" s="50" t="s">
        <v>2</v>
      </c>
      <c r="E3" s="50"/>
      <c r="F3" s="50"/>
      <c r="G3" s="50"/>
      <c r="H3" s="50"/>
      <c r="I3" s="50"/>
      <c r="J3" s="51" t="s">
        <v>3</v>
      </c>
      <c r="K3" s="51"/>
      <c r="L3" s="51"/>
      <c r="M3" s="51"/>
      <c r="N3" s="51"/>
      <c r="O3" s="51"/>
      <c r="P3" s="47" t="s">
        <v>4</v>
      </c>
      <c r="Q3" s="47"/>
      <c r="R3" s="47"/>
      <c r="S3" s="47"/>
      <c r="T3" s="47"/>
      <c r="U3" s="47"/>
      <c r="V3" s="41" t="s">
        <v>21</v>
      </c>
    </row>
    <row r="4" spans="1:22" x14ac:dyDescent="0.25">
      <c r="A4" s="1"/>
      <c r="B4" s="11" t="s">
        <v>0</v>
      </c>
      <c r="C4" s="12" t="s">
        <v>1</v>
      </c>
      <c r="D4" s="29" t="s">
        <v>5</v>
      </c>
      <c r="E4" s="29" t="s">
        <v>6</v>
      </c>
      <c r="F4" s="29" t="s">
        <v>8</v>
      </c>
      <c r="G4" s="29" t="s">
        <v>7</v>
      </c>
      <c r="H4" s="29" t="s">
        <v>17</v>
      </c>
      <c r="I4" s="29" t="s">
        <v>13</v>
      </c>
      <c r="J4" s="30" t="s">
        <v>5</v>
      </c>
      <c r="K4" s="30" t="s">
        <v>6</v>
      </c>
      <c r="L4" s="30" t="s">
        <v>8</v>
      </c>
      <c r="M4" s="30" t="s">
        <v>7</v>
      </c>
      <c r="N4" s="30" t="s">
        <v>17</v>
      </c>
      <c r="O4" s="30" t="s">
        <v>13</v>
      </c>
      <c r="P4" s="31" t="s">
        <v>5</v>
      </c>
      <c r="Q4" s="31" t="s">
        <v>6</v>
      </c>
      <c r="R4" s="31" t="s">
        <v>8</v>
      </c>
      <c r="S4" s="31" t="s">
        <v>7</v>
      </c>
      <c r="T4" s="31" t="s">
        <v>17</v>
      </c>
      <c r="U4" s="31" t="s">
        <v>13</v>
      </c>
      <c r="V4" s="1"/>
    </row>
    <row r="5" spans="1:22" x14ac:dyDescent="0.25">
      <c r="A5" s="48" t="s">
        <v>15</v>
      </c>
      <c r="B5" s="22">
        <v>1</v>
      </c>
      <c r="C5" s="9">
        <v>21</v>
      </c>
      <c r="D5" s="16">
        <v>21</v>
      </c>
      <c r="E5" s="2">
        <v>0</v>
      </c>
      <c r="F5" s="2">
        <f>D5+E5</f>
        <v>21</v>
      </c>
      <c r="G5" s="2">
        <v>0</v>
      </c>
      <c r="H5" s="34">
        <f>F5/C5</f>
        <v>1</v>
      </c>
      <c r="I5" s="13">
        <f>(F5*100)/C5</f>
        <v>100</v>
      </c>
      <c r="J5" s="18">
        <v>20</v>
      </c>
      <c r="K5" s="3">
        <v>1</v>
      </c>
      <c r="L5" s="3">
        <f>J5+K5</f>
        <v>21</v>
      </c>
      <c r="M5" s="3">
        <v>0</v>
      </c>
      <c r="N5" s="35">
        <f>L5/C5</f>
        <v>1</v>
      </c>
      <c r="O5" s="14">
        <f>(L5*100)/C5</f>
        <v>100</v>
      </c>
      <c r="P5" s="20">
        <v>20</v>
      </c>
      <c r="Q5" s="4">
        <v>0</v>
      </c>
      <c r="R5" s="4">
        <f>P5+Q5</f>
        <v>20</v>
      </c>
      <c r="S5" s="4">
        <v>1</v>
      </c>
      <c r="T5" s="36">
        <f>R5/C5</f>
        <v>0.95238095238095233</v>
      </c>
      <c r="U5" s="15">
        <f>(R5*100)/C5</f>
        <v>95.238095238095241</v>
      </c>
      <c r="V5" s="1"/>
    </row>
    <row r="6" spans="1:22" x14ac:dyDescent="0.25">
      <c r="A6" s="49"/>
      <c r="B6" s="23">
        <v>2</v>
      </c>
      <c r="C6" s="10">
        <v>22</v>
      </c>
      <c r="D6" s="17">
        <v>22</v>
      </c>
      <c r="E6" s="5">
        <v>0</v>
      </c>
      <c r="F6" s="5">
        <f t="shared" ref="F6:F9" si="0">D6+E6</f>
        <v>22</v>
      </c>
      <c r="G6" s="5">
        <v>0</v>
      </c>
      <c r="H6" s="34">
        <f t="shared" ref="H6:H45" si="1">F6/C6</f>
        <v>1</v>
      </c>
      <c r="I6" s="13">
        <f t="shared" ref="I6:I8" si="2">(F6*100)/C6</f>
        <v>100</v>
      </c>
      <c r="J6" s="19">
        <v>22</v>
      </c>
      <c r="K6" s="6">
        <v>0</v>
      </c>
      <c r="L6" s="6">
        <f t="shared" ref="L6:L9" si="3">J6+K6</f>
        <v>22</v>
      </c>
      <c r="M6" s="6">
        <v>0</v>
      </c>
      <c r="N6" s="35">
        <f t="shared" ref="N6:N45" si="4">L6/C6</f>
        <v>1</v>
      </c>
      <c r="O6" s="14">
        <f t="shared" ref="O6:O25" si="5">(L6*100)/C6</f>
        <v>100</v>
      </c>
      <c r="P6" s="21">
        <v>21</v>
      </c>
      <c r="Q6" s="7">
        <v>1</v>
      </c>
      <c r="R6" s="7">
        <f t="shared" ref="R6:R9" si="6">P6+Q6</f>
        <v>22</v>
      </c>
      <c r="S6" s="7">
        <v>0</v>
      </c>
      <c r="T6" s="36">
        <f t="shared" ref="T6:T45" si="7">R6/C6</f>
        <v>1</v>
      </c>
      <c r="U6" s="15">
        <f t="shared" ref="U6:U25" si="8">(R6*100)/C6</f>
        <v>100</v>
      </c>
      <c r="V6" s="1"/>
    </row>
    <row r="7" spans="1:22" x14ac:dyDescent="0.25">
      <c r="A7" s="49"/>
      <c r="B7" s="23">
        <v>3</v>
      </c>
      <c r="C7" s="10">
        <v>21</v>
      </c>
      <c r="D7" s="17">
        <v>19</v>
      </c>
      <c r="E7" s="5">
        <v>1</v>
      </c>
      <c r="F7" s="5">
        <f t="shared" si="0"/>
        <v>20</v>
      </c>
      <c r="G7" s="5">
        <v>1</v>
      </c>
      <c r="H7" s="34">
        <f t="shared" si="1"/>
        <v>0.95238095238095233</v>
      </c>
      <c r="I7" s="13">
        <f t="shared" si="2"/>
        <v>95.238095238095241</v>
      </c>
      <c r="J7" s="19">
        <v>19</v>
      </c>
      <c r="K7" s="6">
        <v>2</v>
      </c>
      <c r="L7" s="6">
        <f t="shared" si="3"/>
        <v>21</v>
      </c>
      <c r="M7" s="6">
        <v>0</v>
      </c>
      <c r="N7" s="35">
        <f t="shared" si="4"/>
        <v>1</v>
      </c>
      <c r="O7" s="14">
        <f t="shared" si="5"/>
        <v>100</v>
      </c>
      <c r="P7" s="21">
        <v>21</v>
      </c>
      <c r="Q7" s="7">
        <v>0</v>
      </c>
      <c r="R7" s="7">
        <f t="shared" si="6"/>
        <v>21</v>
      </c>
      <c r="S7" s="7">
        <v>0</v>
      </c>
      <c r="T7" s="36">
        <f t="shared" si="7"/>
        <v>1</v>
      </c>
      <c r="U7" s="15">
        <f t="shared" si="8"/>
        <v>100</v>
      </c>
      <c r="V7" s="1"/>
    </row>
    <row r="8" spans="1:22" x14ac:dyDescent="0.25">
      <c r="A8" s="49"/>
      <c r="B8" s="23">
        <v>4</v>
      </c>
      <c r="C8" s="10">
        <v>21</v>
      </c>
      <c r="D8" s="17">
        <v>21</v>
      </c>
      <c r="E8" s="5">
        <v>0</v>
      </c>
      <c r="F8" s="5">
        <f>D8+E8</f>
        <v>21</v>
      </c>
      <c r="G8" s="5">
        <v>0</v>
      </c>
      <c r="H8" s="34">
        <f t="shared" si="1"/>
        <v>1</v>
      </c>
      <c r="I8" s="13">
        <f t="shared" si="2"/>
        <v>100</v>
      </c>
      <c r="J8" s="19">
        <v>20</v>
      </c>
      <c r="K8" s="6">
        <v>1</v>
      </c>
      <c r="L8" s="6">
        <f t="shared" si="3"/>
        <v>21</v>
      </c>
      <c r="M8" s="6">
        <v>0</v>
      </c>
      <c r="N8" s="35">
        <f t="shared" si="4"/>
        <v>1</v>
      </c>
      <c r="O8" s="14">
        <f t="shared" si="5"/>
        <v>100</v>
      </c>
      <c r="P8" s="21">
        <v>15</v>
      </c>
      <c r="Q8" s="7">
        <v>5</v>
      </c>
      <c r="R8" s="7">
        <f t="shared" si="6"/>
        <v>20</v>
      </c>
      <c r="S8" s="7">
        <v>1</v>
      </c>
      <c r="T8" s="36">
        <f t="shared" si="7"/>
        <v>0.95238095238095233</v>
      </c>
      <c r="U8" s="15">
        <f t="shared" si="8"/>
        <v>95.238095238095241</v>
      </c>
      <c r="V8" s="1"/>
    </row>
    <row r="9" spans="1:22" x14ac:dyDescent="0.25">
      <c r="A9" s="49"/>
      <c r="B9" s="23">
        <v>5</v>
      </c>
      <c r="C9" s="10">
        <v>22</v>
      </c>
      <c r="D9" s="17">
        <v>22</v>
      </c>
      <c r="E9" s="5">
        <v>0</v>
      </c>
      <c r="F9" s="5">
        <f t="shared" si="0"/>
        <v>22</v>
      </c>
      <c r="G9" s="5">
        <v>0</v>
      </c>
      <c r="H9" s="34">
        <f t="shared" si="1"/>
        <v>1</v>
      </c>
      <c r="I9" s="13">
        <f>(F9*100)/C9</f>
        <v>100</v>
      </c>
      <c r="J9" s="19">
        <v>18</v>
      </c>
      <c r="K9" s="6">
        <v>3</v>
      </c>
      <c r="L9" s="6">
        <f t="shared" si="3"/>
        <v>21</v>
      </c>
      <c r="M9" s="6">
        <v>1</v>
      </c>
      <c r="N9" s="35">
        <f t="shared" si="4"/>
        <v>0.95454545454545459</v>
      </c>
      <c r="O9" s="14">
        <f>(L9*100)/C9</f>
        <v>95.454545454545453</v>
      </c>
      <c r="P9" s="21">
        <v>18</v>
      </c>
      <c r="Q9" s="7">
        <v>2</v>
      </c>
      <c r="R9" s="7">
        <f t="shared" si="6"/>
        <v>20</v>
      </c>
      <c r="S9" s="7">
        <v>2</v>
      </c>
      <c r="T9" s="36">
        <f t="shared" si="7"/>
        <v>0.90909090909090906</v>
      </c>
      <c r="U9" s="15">
        <f>(R9*100)/C9</f>
        <v>90.909090909090907</v>
      </c>
      <c r="V9" s="1"/>
    </row>
    <row r="10" spans="1:22" x14ac:dyDescent="0.25">
      <c r="A10" s="49"/>
      <c r="B10" s="24" t="s">
        <v>11</v>
      </c>
      <c r="C10" s="8"/>
      <c r="D10" s="8"/>
      <c r="E10" s="8"/>
      <c r="F10" s="8"/>
      <c r="G10" s="8"/>
      <c r="H10" s="37"/>
      <c r="I10" s="26">
        <f>MEDIAN(I5:I9)</f>
        <v>100</v>
      </c>
      <c r="J10" s="26"/>
      <c r="K10" s="26"/>
      <c r="L10" s="26"/>
      <c r="M10" s="26"/>
      <c r="N10" s="37"/>
      <c r="O10" s="26">
        <f t="shared" ref="O10:U10" si="9">MEDIAN(O5:O9)</f>
        <v>100</v>
      </c>
      <c r="P10" s="26"/>
      <c r="Q10" s="26"/>
      <c r="R10" s="26"/>
      <c r="S10" s="26"/>
      <c r="T10" s="37"/>
      <c r="U10" s="26">
        <f t="shared" si="9"/>
        <v>95.238095238095241</v>
      </c>
      <c r="V10" s="1"/>
    </row>
    <row r="11" spans="1:22" x14ac:dyDescent="0.25">
      <c r="A11" s="49"/>
      <c r="B11" s="24" t="s">
        <v>12</v>
      </c>
      <c r="C11" s="8"/>
      <c r="D11" s="8"/>
      <c r="E11" s="8"/>
      <c r="F11" s="8"/>
      <c r="G11" s="8"/>
      <c r="H11" s="37"/>
      <c r="I11" s="26">
        <f>(STDEV(I5:I9))/SQRT(COUNT(I5:I9))</f>
        <v>0.95238095238095166</v>
      </c>
      <c r="J11" s="26"/>
      <c r="K11" s="26"/>
      <c r="L11" s="26"/>
      <c r="M11" s="26"/>
      <c r="N11" s="37"/>
      <c r="O11" s="26">
        <f t="shared" ref="O11:U11" si="10">(STDEV(O5:O9))/SQRT(COUNT(O5:O9))</f>
        <v>0.90909090909090939</v>
      </c>
      <c r="P11" s="26"/>
      <c r="Q11" s="26"/>
      <c r="R11" s="26"/>
      <c r="S11" s="26"/>
      <c r="T11" s="37"/>
      <c r="U11" s="26">
        <f t="shared" si="10"/>
        <v>1.7131046699055741</v>
      </c>
      <c r="V11" s="27"/>
    </row>
    <row r="12" spans="1:22" x14ac:dyDescent="0.25">
      <c r="A12" s="49"/>
      <c r="B12" s="24" t="s">
        <v>9</v>
      </c>
      <c r="C12" s="8"/>
      <c r="D12" s="8"/>
      <c r="E12" s="8"/>
      <c r="F12" s="8"/>
      <c r="G12" s="8"/>
      <c r="H12" s="37"/>
      <c r="I12" s="26">
        <f>AVERAGE(I5:I9)</f>
        <v>99.047619047619051</v>
      </c>
      <c r="J12" s="8"/>
      <c r="K12" s="8"/>
      <c r="L12" s="8"/>
      <c r="M12" s="8"/>
      <c r="N12" s="37"/>
      <c r="O12" s="26">
        <f>AVERAGE(O5:O9)</f>
        <v>99.090909090909093</v>
      </c>
      <c r="P12" s="8"/>
      <c r="Q12" s="8"/>
      <c r="R12" s="8"/>
      <c r="S12" s="8"/>
      <c r="T12" s="37"/>
      <c r="U12" s="26">
        <f>AVERAGE(U5:U9)</f>
        <v>96.277056277056275</v>
      </c>
      <c r="V12" s="28"/>
    </row>
    <row r="13" spans="1:22" x14ac:dyDescent="0.25">
      <c r="A13" s="49"/>
      <c r="B13" s="24" t="s">
        <v>10</v>
      </c>
      <c r="H13" s="37"/>
      <c r="I13" s="26">
        <f>STDEV(I5:I9)</f>
        <v>2.1295885499997982</v>
      </c>
      <c r="N13" s="37"/>
      <c r="O13" s="26">
        <f>STDEV(O5:O9)</f>
        <v>2.032789070454355</v>
      </c>
      <c r="T13" s="37"/>
      <c r="U13" s="26">
        <f>STDEV(U5:U9)</f>
        <v>3.8306184944812021</v>
      </c>
      <c r="V13" s="28"/>
    </row>
    <row r="14" spans="1:22" x14ac:dyDescent="0.25">
      <c r="A14" s="48" t="s">
        <v>18</v>
      </c>
      <c r="B14" s="22">
        <v>1</v>
      </c>
      <c r="C14" s="9">
        <v>21</v>
      </c>
      <c r="D14" s="16">
        <v>20</v>
      </c>
      <c r="E14" s="2">
        <v>0</v>
      </c>
      <c r="F14" s="2">
        <f>D14+E14</f>
        <v>20</v>
      </c>
      <c r="G14" s="2">
        <v>1</v>
      </c>
      <c r="H14" s="34">
        <f t="shared" si="1"/>
        <v>0.95238095238095233</v>
      </c>
      <c r="I14" s="13">
        <f>(F14*100)/C14</f>
        <v>95.238095238095241</v>
      </c>
      <c r="J14" s="18">
        <v>20</v>
      </c>
      <c r="K14" s="3">
        <v>0</v>
      </c>
      <c r="L14" s="3">
        <f>J14+K14</f>
        <v>20</v>
      </c>
      <c r="M14" s="3">
        <v>1</v>
      </c>
      <c r="N14" s="35">
        <f t="shared" si="4"/>
        <v>0.95238095238095233</v>
      </c>
      <c r="O14" s="14">
        <f t="shared" si="5"/>
        <v>95.238095238095241</v>
      </c>
      <c r="P14" s="20">
        <v>20</v>
      </c>
      <c r="Q14" s="4">
        <v>1</v>
      </c>
      <c r="R14" s="4">
        <f>P14+Q14</f>
        <v>21</v>
      </c>
      <c r="S14" s="4">
        <v>0</v>
      </c>
      <c r="T14" s="36">
        <f t="shared" si="7"/>
        <v>1</v>
      </c>
      <c r="U14" s="15">
        <f t="shared" si="8"/>
        <v>100</v>
      </c>
      <c r="V14" s="27"/>
    </row>
    <row r="15" spans="1:22" x14ac:dyDescent="0.25">
      <c r="A15" s="49"/>
      <c r="B15" s="23">
        <v>2</v>
      </c>
      <c r="C15" s="10">
        <v>21</v>
      </c>
      <c r="D15" s="17">
        <v>20</v>
      </c>
      <c r="E15" s="5">
        <v>0</v>
      </c>
      <c r="F15" s="5">
        <f t="shared" ref="F15:F18" si="11">D15+E15</f>
        <v>20</v>
      </c>
      <c r="G15" s="5">
        <v>1</v>
      </c>
      <c r="H15" s="34">
        <f t="shared" si="1"/>
        <v>0.95238095238095233</v>
      </c>
      <c r="I15" s="13">
        <f t="shared" ref="I15:I18" si="12">(F15*100)/C15</f>
        <v>95.238095238095241</v>
      </c>
      <c r="J15" s="19">
        <v>21</v>
      </c>
      <c r="K15" s="6">
        <v>0</v>
      </c>
      <c r="L15" s="6">
        <f t="shared" ref="L15:L18" si="13">J15+K15</f>
        <v>21</v>
      </c>
      <c r="M15" s="6">
        <v>0</v>
      </c>
      <c r="N15" s="35">
        <f t="shared" si="4"/>
        <v>1</v>
      </c>
      <c r="O15" s="14">
        <f t="shared" si="5"/>
        <v>100</v>
      </c>
      <c r="P15" s="21">
        <v>20</v>
      </c>
      <c r="Q15" s="7">
        <v>1</v>
      </c>
      <c r="R15" s="7">
        <f t="shared" ref="R15:R18" si="14">P15+Q15</f>
        <v>21</v>
      </c>
      <c r="S15" s="7">
        <v>0</v>
      </c>
      <c r="T15" s="36">
        <f t="shared" si="7"/>
        <v>1</v>
      </c>
      <c r="U15" s="15">
        <f t="shared" si="8"/>
        <v>100</v>
      </c>
      <c r="V15" s="27"/>
    </row>
    <row r="16" spans="1:22" x14ac:dyDescent="0.25">
      <c r="A16" s="49"/>
      <c r="B16" s="23">
        <v>3</v>
      </c>
      <c r="C16" s="10">
        <v>21</v>
      </c>
      <c r="D16" s="17">
        <v>20</v>
      </c>
      <c r="E16" s="5">
        <v>1</v>
      </c>
      <c r="F16" s="5">
        <f t="shared" si="11"/>
        <v>21</v>
      </c>
      <c r="G16" s="5">
        <v>0</v>
      </c>
      <c r="H16" s="34">
        <f t="shared" si="1"/>
        <v>1</v>
      </c>
      <c r="I16" s="13">
        <f>(F16*100)/C16</f>
        <v>100</v>
      </c>
      <c r="J16" s="19">
        <v>21</v>
      </c>
      <c r="K16" s="6">
        <v>0</v>
      </c>
      <c r="L16" s="6">
        <f t="shared" si="13"/>
        <v>21</v>
      </c>
      <c r="M16" s="6">
        <v>0</v>
      </c>
      <c r="N16" s="35">
        <f t="shared" si="4"/>
        <v>1</v>
      </c>
      <c r="O16" s="14">
        <f t="shared" si="5"/>
        <v>100</v>
      </c>
      <c r="P16" s="21">
        <v>20</v>
      </c>
      <c r="Q16" s="7">
        <v>1</v>
      </c>
      <c r="R16" s="7">
        <f t="shared" si="14"/>
        <v>21</v>
      </c>
      <c r="S16" s="7">
        <v>0</v>
      </c>
      <c r="T16" s="36">
        <f t="shared" si="7"/>
        <v>1</v>
      </c>
      <c r="U16" s="15">
        <f t="shared" si="8"/>
        <v>100</v>
      </c>
      <c r="V16" s="27"/>
    </row>
    <row r="17" spans="1:22" x14ac:dyDescent="0.25">
      <c r="A17" s="49"/>
      <c r="B17" s="23">
        <v>4</v>
      </c>
      <c r="C17" s="10">
        <v>22</v>
      </c>
      <c r="D17" s="17">
        <v>20</v>
      </c>
      <c r="E17" s="5">
        <v>0</v>
      </c>
      <c r="F17" s="5">
        <f t="shared" si="11"/>
        <v>20</v>
      </c>
      <c r="G17" s="5">
        <v>2</v>
      </c>
      <c r="H17" s="34">
        <f t="shared" si="1"/>
        <v>0.90909090909090906</v>
      </c>
      <c r="I17" s="13">
        <f t="shared" si="12"/>
        <v>90.909090909090907</v>
      </c>
      <c r="J17" s="19">
        <v>20</v>
      </c>
      <c r="K17" s="6">
        <v>1</v>
      </c>
      <c r="L17" s="6">
        <f t="shared" si="13"/>
        <v>21</v>
      </c>
      <c r="M17" s="6">
        <v>1</v>
      </c>
      <c r="N17" s="35">
        <f t="shared" si="4"/>
        <v>0.95454545454545459</v>
      </c>
      <c r="O17" s="14">
        <f t="shared" si="5"/>
        <v>95.454545454545453</v>
      </c>
      <c r="P17" s="21">
        <v>18</v>
      </c>
      <c r="Q17" s="7">
        <v>2</v>
      </c>
      <c r="R17" s="7">
        <f t="shared" si="14"/>
        <v>20</v>
      </c>
      <c r="S17" s="7">
        <v>2</v>
      </c>
      <c r="T17" s="36">
        <f t="shared" si="7"/>
        <v>0.90909090909090906</v>
      </c>
      <c r="U17" s="15">
        <f t="shared" si="8"/>
        <v>90.909090909090907</v>
      </c>
      <c r="V17" s="27"/>
    </row>
    <row r="18" spans="1:22" x14ac:dyDescent="0.25">
      <c r="A18" s="49"/>
      <c r="B18" s="23">
        <v>5</v>
      </c>
      <c r="C18" s="10">
        <v>21</v>
      </c>
      <c r="D18" s="17">
        <v>21</v>
      </c>
      <c r="E18" s="5">
        <v>0</v>
      </c>
      <c r="F18" s="5">
        <f t="shared" si="11"/>
        <v>21</v>
      </c>
      <c r="G18" s="5">
        <v>0</v>
      </c>
      <c r="H18" s="34">
        <f t="shared" si="1"/>
        <v>1</v>
      </c>
      <c r="I18" s="13">
        <f t="shared" si="12"/>
        <v>100</v>
      </c>
      <c r="J18" s="19">
        <v>19</v>
      </c>
      <c r="K18" s="6">
        <v>1</v>
      </c>
      <c r="L18" s="6">
        <f t="shared" si="13"/>
        <v>20</v>
      </c>
      <c r="M18" s="6">
        <v>1</v>
      </c>
      <c r="N18" s="35">
        <f t="shared" si="4"/>
        <v>0.95238095238095233</v>
      </c>
      <c r="O18" s="14">
        <f>(L18*100)/C18</f>
        <v>95.238095238095241</v>
      </c>
      <c r="P18" s="21">
        <v>21</v>
      </c>
      <c r="Q18" s="7">
        <v>0</v>
      </c>
      <c r="R18" s="7">
        <f t="shared" si="14"/>
        <v>21</v>
      </c>
      <c r="S18" s="7">
        <v>0</v>
      </c>
      <c r="T18" s="36">
        <f t="shared" si="7"/>
        <v>1</v>
      </c>
      <c r="U18" s="15">
        <f>(R18*100)/C18</f>
        <v>100</v>
      </c>
      <c r="V18" s="27"/>
    </row>
    <row r="19" spans="1:22" x14ac:dyDescent="0.25">
      <c r="A19" s="49"/>
      <c r="B19" s="24" t="s">
        <v>11</v>
      </c>
      <c r="C19" s="8"/>
      <c r="D19" s="8"/>
      <c r="E19" s="8"/>
      <c r="F19" s="8"/>
      <c r="G19" s="8"/>
      <c r="H19" s="37"/>
      <c r="I19" s="26">
        <f>MEDIAN(I14:I18)</f>
        <v>95.238095238095241</v>
      </c>
      <c r="J19" s="26"/>
      <c r="K19" s="26"/>
      <c r="L19" s="26"/>
      <c r="M19" s="26"/>
      <c r="N19" s="37"/>
      <c r="O19" s="26">
        <f t="shared" ref="O19:U19" si="15">MEDIAN(O14:O18)</f>
        <v>95.454545454545453</v>
      </c>
      <c r="P19" s="26"/>
      <c r="Q19" s="26"/>
      <c r="R19" s="26"/>
      <c r="S19" s="26"/>
      <c r="T19" s="37"/>
      <c r="U19" s="26">
        <f t="shared" si="15"/>
        <v>100</v>
      </c>
      <c r="V19" s="27"/>
    </row>
    <row r="20" spans="1:22" x14ac:dyDescent="0.25">
      <c r="A20" s="49"/>
      <c r="B20" s="24" t="s">
        <v>12</v>
      </c>
      <c r="C20" s="8"/>
      <c r="D20" s="8"/>
      <c r="E20" s="8"/>
      <c r="F20" s="8"/>
      <c r="G20" s="8"/>
      <c r="H20" s="37"/>
      <c r="I20" s="26">
        <f>(STDEV(I14:I18))/SQRT(COUNT(I14:I18))</f>
        <v>1.7131046699055741</v>
      </c>
      <c r="J20" s="26"/>
      <c r="K20" s="26"/>
      <c r="L20" s="26"/>
      <c r="M20" s="26"/>
      <c r="N20" s="37"/>
      <c r="O20" s="26">
        <f t="shared" ref="O20:U20" si="16">(STDEV(O14:O18))/SQRT(COUNT(O14:O18))</f>
        <v>1.1494301339698483</v>
      </c>
      <c r="P20" s="26"/>
      <c r="Q20" s="26"/>
      <c r="R20" s="26"/>
      <c r="S20" s="26"/>
      <c r="T20" s="37"/>
      <c r="U20" s="26">
        <f t="shared" si="16"/>
        <v>1.8181818181818188</v>
      </c>
      <c r="V20" s="27"/>
    </row>
    <row r="21" spans="1:22" x14ac:dyDescent="0.25">
      <c r="A21" s="49"/>
      <c r="B21" s="24" t="s">
        <v>9</v>
      </c>
      <c r="C21" s="8"/>
      <c r="D21" s="8"/>
      <c r="E21" s="8"/>
      <c r="F21" s="8"/>
      <c r="G21" s="8"/>
      <c r="H21" s="37"/>
      <c r="I21" s="26">
        <f>AVERAGE(I14:I18)</f>
        <v>96.277056277056275</v>
      </c>
      <c r="J21" s="8"/>
      <c r="K21" s="8"/>
      <c r="L21" s="8"/>
      <c r="M21" s="8"/>
      <c r="N21" s="37"/>
      <c r="O21" s="26">
        <f>AVERAGE(O14:O18)</f>
        <v>97.186147186147181</v>
      </c>
      <c r="P21" s="8"/>
      <c r="Q21" s="8"/>
      <c r="R21" s="8"/>
      <c r="S21" s="8"/>
      <c r="T21" s="37"/>
      <c r="U21" s="26">
        <f>AVERAGE(U14:U18)</f>
        <v>98.181818181818173</v>
      </c>
      <c r="V21" s="28"/>
    </row>
    <row r="22" spans="1:22" x14ac:dyDescent="0.25">
      <c r="A22" s="49"/>
      <c r="B22" s="24" t="s">
        <v>10</v>
      </c>
      <c r="H22" s="37"/>
      <c r="I22" s="26">
        <f>STDEV(I14:I18)</f>
        <v>3.8306184944812021</v>
      </c>
      <c r="N22" s="37"/>
      <c r="O22" s="26">
        <f>STDEV(O14:O18)</f>
        <v>2.5702039149432712</v>
      </c>
      <c r="R22" s="25"/>
      <c r="T22" s="37"/>
      <c r="U22" s="26">
        <f>STDEV(U14:U18)</f>
        <v>4.0655781409087099</v>
      </c>
      <c r="V22" s="28"/>
    </row>
    <row r="23" spans="1:22" x14ac:dyDescent="0.25">
      <c r="A23" s="48" t="s">
        <v>19</v>
      </c>
      <c r="B23" s="22">
        <v>1</v>
      </c>
      <c r="C23" s="9">
        <v>23</v>
      </c>
      <c r="D23" s="16">
        <v>23</v>
      </c>
      <c r="E23" s="2">
        <v>0</v>
      </c>
      <c r="F23" s="2">
        <f>D23+E23</f>
        <v>23</v>
      </c>
      <c r="G23" s="2">
        <v>0</v>
      </c>
      <c r="H23" s="34">
        <f t="shared" si="1"/>
        <v>1</v>
      </c>
      <c r="I23" s="32">
        <f>(F23*100)/C23</f>
        <v>100</v>
      </c>
      <c r="J23" s="18">
        <v>23</v>
      </c>
      <c r="K23" s="3">
        <v>0</v>
      </c>
      <c r="L23" s="3">
        <f>J23+K23</f>
        <v>23</v>
      </c>
      <c r="M23" s="3">
        <v>0</v>
      </c>
      <c r="N23" s="35">
        <f t="shared" si="4"/>
        <v>1</v>
      </c>
      <c r="O23" s="14">
        <f t="shared" si="5"/>
        <v>100</v>
      </c>
      <c r="P23" s="20">
        <v>22</v>
      </c>
      <c r="Q23" s="4">
        <v>1</v>
      </c>
      <c r="R23" s="7">
        <f>P23+Q23</f>
        <v>23</v>
      </c>
      <c r="S23" s="4">
        <v>0</v>
      </c>
      <c r="T23" s="36">
        <f t="shared" si="7"/>
        <v>1</v>
      </c>
      <c r="U23" s="15">
        <f t="shared" si="8"/>
        <v>100</v>
      </c>
      <c r="V23" s="27"/>
    </row>
    <row r="24" spans="1:22" x14ac:dyDescent="0.25">
      <c r="A24" s="49"/>
      <c r="B24" s="23">
        <v>2</v>
      </c>
      <c r="C24" s="10">
        <v>22</v>
      </c>
      <c r="D24" s="17">
        <v>17</v>
      </c>
      <c r="E24" s="5">
        <v>0</v>
      </c>
      <c r="F24" s="5">
        <f t="shared" ref="F24:F27" si="17">D24+E24</f>
        <v>17</v>
      </c>
      <c r="G24" s="5">
        <v>5</v>
      </c>
      <c r="H24" s="34">
        <f t="shared" si="1"/>
        <v>0.77272727272727271</v>
      </c>
      <c r="I24" s="32">
        <f t="shared" ref="I24:I27" si="18">(F24*100)/C24</f>
        <v>77.272727272727266</v>
      </c>
      <c r="J24" s="19">
        <v>16</v>
      </c>
      <c r="K24" s="6">
        <v>2</v>
      </c>
      <c r="L24" s="6">
        <f t="shared" ref="L24:L27" si="19">J24+K24</f>
        <v>18</v>
      </c>
      <c r="M24" s="6">
        <v>4</v>
      </c>
      <c r="N24" s="35">
        <f t="shared" si="4"/>
        <v>0.81818181818181823</v>
      </c>
      <c r="O24" s="14">
        <f t="shared" si="5"/>
        <v>81.818181818181813</v>
      </c>
      <c r="P24" s="21">
        <v>18</v>
      </c>
      <c r="Q24" s="7">
        <v>0</v>
      </c>
      <c r="R24" s="7">
        <f t="shared" ref="R24:R27" si="20">P24+Q24</f>
        <v>18</v>
      </c>
      <c r="S24" s="7">
        <v>4</v>
      </c>
      <c r="T24" s="36">
        <f t="shared" si="7"/>
        <v>0.81818181818181823</v>
      </c>
      <c r="U24" s="15">
        <f t="shared" si="8"/>
        <v>81.818181818181813</v>
      </c>
      <c r="V24" s="27"/>
    </row>
    <row r="25" spans="1:22" x14ac:dyDescent="0.25">
      <c r="A25" s="49"/>
      <c r="B25" s="23">
        <v>3</v>
      </c>
      <c r="C25" s="10">
        <v>21</v>
      </c>
      <c r="D25" s="17">
        <v>18</v>
      </c>
      <c r="E25" s="5">
        <v>1</v>
      </c>
      <c r="F25" s="5">
        <f t="shared" si="17"/>
        <v>19</v>
      </c>
      <c r="G25" s="5">
        <v>2</v>
      </c>
      <c r="H25" s="34">
        <f t="shared" si="1"/>
        <v>0.90476190476190477</v>
      </c>
      <c r="I25" s="32">
        <f t="shared" si="18"/>
        <v>90.476190476190482</v>
      </c>
      <c r="J25" s="19">
        <v>18</v>
      </c>
      <c r="K25" s="6">
        <v>1</v>
      </c>
      <c r="L25" s="6">
        <f t="shared" si="19"/>
        <v>19</v>
      </c>
      <c r="M25" s="6">
        <v>2</v>
      </c>
      <c r="N25" s="35">
        <f t="shared" si="4"/>
        <v>0.90476190476190477</v>
      </c>
      <c r="O25" s="14">
        <f t="shared" si="5"/>
        <v>90.476190476190482</v>
      </c>
      <c r="P25" s="21">
        <v>19</v>
      </c>
      <c r="Q25" s="7">
        <v>0</v>
      </c>
      <c r="R25" s="7">
        <f t="shared" si="20"/>
        <v>19</v>
      </c>
      <c r="S25" s="7">
        <v>2</v>
      </c>
      <c r="T25" s="36">
        <f t="shared" si="7"/>
        <v>0.90476190476190477</v>
      </c>
      <c r="U25" s="15">
        <f t="shared" si="8"/>
        <v>90.476190476190482</v>
      </c>
      <c r="V25" s="27"/>
    </row>
    <row r="26" spans="1:22" x14ac:dyDescent="0.25">
      <c r="A26" s="49"/>
      <c r="B26" s="23">
        <v>4</v>
      </c>
      <c r="C26" s="10">
        <v>22</v>
      </c>
      <c r="D26" s="17">
        <v>16</v>
      </c>
      <c r="E26" s="5">
        <v>2</v>
      </c>
      <c r="F26" s="5">
        <f t="shared" si="17"/>
        <v>18</v>
      </c>
      <c r="G26" s="5">
        <v>4</v>
      </c>
      <c r="H26" s="34">
        <f t="shared" si="1"/>
        <v>0.81818181818181823</v>
      </c>
      <c r="I26" s="32">
        <f t="shared" si="18"/>
        <v>81.818181818181813</v>
      </c>
      <c r="J26" s="19">
        <v>17</v>
      </c>
      <c r="K26" s="6">
        <v>0</v>
      </c>
      <c r="L26" s="6">
        <f t="shared" si="19"/>
        <v>17</v>
      </c>
      <c r="M26" s="6">
        <v>0</v>
      </c>
      <c r="N26" s="43">
        <f>L26/17</f>
        <v>1</v>
      </c>
      <c r="O26" s="44">
        <f>(L26*100)/17</f>
        <v>100</v>
      </c>
      <c r="P26" s="21">
        <v>17</v>
      </c>
      <c r="Q26" s="7">
        <v>0</v>
      </c>
      <c r="R26" s="7">
        <f t="shared" si="20"/>
        <v>17</v>
      </c>
      <c r="S26" s="7">
        <v>0</v>
      </c>
      <c r="T26" s="46">
        <f>R26/17</f>
        <v>1</v>
      </c>
      <c r="U26" s="45">
        <f>(R26*100)/17</f>
        <v>100</v>
      </c>
      <c r="V26" s="42" t="s">
        <v>23</v>
      </c>
    </row>
    <row r="27" spans="1:22" x14ac:dyDescent="0.25">
      <c r="A27" s="49"/>
      <c r="B27" s="23">
        <v>5</v>
      </c>
      <c r="C27" s="10">
        <v>22</v>
      </c>
      <c r="D27" s="17">
        <v>22</v>
      </c>
      <c r="E27" s="5">
        <v>0</v>
      </c>
      <c r="F27" s="5">
        <f t="shared" si="17"/>
        <v>22</v>
      </c>
      <c r="G27" s="5">
        <v>0</v>
      </c>
      <c r="H27" s="34">
        <f t="shared" si="1"/>
        <v>1</v>
      </c>
      <c r="I27" s="32">
        <f t="shared" si="18"/>
        <v>100</v>
      </c>
      <c r="J27" s="19">
        <v>19</v>
      </c>
      <c r="K27" s="6">
        <v>1</v>
      </c>
      <c r="L27" s="6">
        <f t="shared" si="19"/>
        <v>20</v>
      </c>
      <c r="M27" s="6">
        <v>2</v>
      </c>
      <c r="N27" s="35">
        <f t="shared" si="4"/>
        <v>0.90909090909090906</v>
      </c>
      <c r="O27" s="14">
        <f>(L27*100)/C27</f>
        <v>90.909090909090907</v>
      </c>
      <c r="P27" s="21">
        <v>21</v>
      </c>
      <c r="Q27" s="7">
        <v>1</v>
      </c>
      <c r="R27" s="7">
        <f t="shared" si="20"/>
        <v>22</v>
      </c>
      <c r="S27" s="7">
        <v>0</v>
      </c>
      <c r="T27" s="36">
        <f t="shared" si="7"/>
        <v>1</v>
      </c>
      <c r="U27" s="15">
        <f>(R27*100)/C27</f>
        <v>100</v>
      </c>
      <c r="V27" s="42" t="s">
        <v>22</v>
      </c>
    </row>
    <row r="28" spans="1:22" x14ac:dyDescent="0.25">
      <c r="A28" s="49"/>
      <c r="B28" s="24" t="s">
        <v>11</v>
      </c>
      <c r="C28" s="8"/>
      <c r="D28" s="8"/>
      <c r="E28" s="8"/>
      <c r="F28" s="8"/>
      <c r="G28" s="8"/>
      <c r="H28" s="37"/>
      <c r="I28" s="26">
        <f t="shared" ref="I28" si="21">MEDIAN(I23:I27)</f>
        <v>90.476190476190482</v>
      </c>
      <c r="J28" s="26"/>
      <c r="K28" s="26"/>
      <c r="L28" s="26"/>
      <c r="M28" s="26"/>
      <c r="N28" s="37"/>
      <c r="O28" s="26">
        <f t="shared" ref="O28:U28" si="22">MEDIAN(O23:O27)</f>
        <v>90.909090909090907</v>
      </c>
      <c r="P28" s="26"/>
      <c r="Q28" s="26"/>
      <c r="R28" s="26"/>
      <c r="S28" s="26"/>
      <c r="T28" s="37"/>
      <c r="U28" s="26">
        <f t="shared" si="22"/>
        <v>100</v>
      </c>
      <c r="V28" s="27"/>
    </row>
    <row r="29" spans="1:22" x14ac:dyDescent="0.25">
      <c r="A29" s="49"/>
      <c r="B29" s="24" t="s">
        <v>12</v>
      </c>
      <c r="C29" s="8"/>
      <c r="D29" s="8"/>
      <c r="E29" s="8"/>
      <c r="F29" s="8"/>
      <c r="G29" s="8"/>
      <c r="H29" s="37"/>
      <c r="I29" s="26">
        <f t="shared" ref="I29" si="23">(STDEV(I23:I27))/SQRT(COUNT(I23:I27))</f>
        <v>4.6320346320346646</v>
      </c>
      <c r="J29" s="26"/>
      <c r="K29" s="26"/>
      <c r="L29" s="26"/>
      <c r="M29" s="26"/>
      <c r="N29" s="37"/>
      <c r="O29" s="26">
        <f t="shared" ref="O29:U29" si="24">(STDEV(O23:O27))/SQRT(COUNT(O23:O27))</f>
        <v>3.4141548317108841</v>
      </c>
      <c r="P29" s="26"/>
      <c r="Q29" s="26"/>
      <c r="R29" s="26"/>
      <c r="S29" s="26"/>
      <c r="T29" s="37"/>
      <c r="U29" s="26">
        <f t="shared" si="24"/>
        <v>3.6589691098035404</v>
      </c>
      <c r="V29" s="27"/>
    </row>
    <row r="30" spans="1:22" x14ac:dyDescent="0.25">
      <c r="A30" s="49"/>
      <c r="B30" s="24" t="s">
        <v>9</v>
      </c>
      <c r="C30" s="8"/>
      <c r="D30" s="8"/>
      <c r="E30" s="8"/>
      <c r="F30" s="8"/>
      <c r="G30" s="8"/>
      <c r="H30" s="37"/>
      <c r="I30" s="26">
        <f t="shared" ref="I30" si="25">AVERAGE(I23:I27)</f>
        <v>89.913419913419915</v>
      </c>
      <c r="J30" s="26"/>
      <c r="K30" s="26"/>
      <c r="L30" s="26"/>
      <c r="M30" s="26"/>
      <c r="N30" s="37"/>
      <c r="O30" s="26">
        <f>AVERAGE(O23:O27)</f>
        <v>92.640692640692649</v>
      </c>
      <c r="P30" s="8"/>
      <c r="Q30" s="8"/>
      <c r="R30" s="8"/>
      <c r="S30" s="8"/>
      <c r="T30" s="37"/>
      <c r="U30" s="26">
        <f>AVERAGE(U23:U27)</f>
        <v>94.458874458874462</v>
      </c>
      <c r="V30" s="28"/>
    </row>
    <row r="31" spans="1:22" x14ac:dyDescent="0.25">
      <c r="A31" s="49"/>
      <c r="B31" s="24" t="s">
        <v>10</v>
      </c>
      <c r="H31" s="37"/>
      <c r="I31" s="26">
        <f t="shared" ref="I31" si="26">STDEV(I23:I27)</f>
        <v>10.357544311362735</v>
      </c>
      <c r="J31" s="26"/>
      <c r="K31" s="26"/>
      <c r="L31" s="26"/>
      <c r="M31" s="26"/>
      <c r="N31" s="37"/>
      <c r="O31" s="26">
        <f>STDEV(O23:O27)</f>
        <v>7.6342822894148918</v>
      </c>
      <c r="R31" s="25"/>
      <c r="T31" s="37"/>
      <c r="U31" s="26">
        <f>STDEV(U23:U27)</f>
        <v>8.1817036570926085</v>
      </c>
      <c r="V31" s="28"/>
    </row>
    <row r="32" spans="1:22" x14ac:dyDescent="0.25">
      <c r="A32" s="48" t="s">
        <v>20</v>
      </c>
      <c r="B32" s="22">
        <v>1</v>
      </c>
      <c r="C32" s="9">
        <v>22</v>
      </c>
      <c r="D32" s="16">
        <v>0</v>
      </c>
      <c r="E32" s="2">
        <v>14</v>
      </c>
      <c r="F32" s="2">
        <f>D32+E32</f>
        <v>14</v>
      </c>
      <c r="G32" s="2">
        <v>8</v>
      </c>
      <c r="H32" s="34">
        <f t="shared" si="1"/>
        <v>0.63636363636363635</v>
      </c>
      <c r="I32" s="32">
        <f>(F32*100)/C32</f>
        <v>63.636363636363633</v>
      </c>
      <c r="J32" s="18">
        <v>17</v>
      </c>
      <c r="K32" s="3">
        <v>2</v>
      </c>
      <c r="L32" s="3">
        <f>J32+K32</f>
        <v>19</v>
      </c>
      <c r="M32" s="3">
        <v>3</v>
      </c>
      <c r="N32" s="35">
        <f t="shared" si="4"/>
        <v>0.86363636363636365</v>
      </c>
      <c r="O32" s="14">
        <f t="shared" ref="O32:O35" si="27">(L32*100)/C32</f>
        <v>86.36363636363636</v>
      </c>
      <c r="P32" s="20">
        <v>20</v>
      </c>
      <c r="Q32" s="4">
        <v>0</v>
      </c>
      <c r="R32" s="7">
        <f>P32+Q32</f>
        <v>20</v>
      </c>
      <c r="S32" s="4">
        <v>2</v>
      </c>
      <c r="T32" s="36">
        <f t="shared" si="7"/>
        <v>0.90909090909090906</v>
      </c>
      <c r="U32" s="15">
        <f t="shared" ref="U32:U35" si="28">(R32*100)/C32</f>
        <v>90.909090909090907</v>
      </c>
      <c r="V32" s="27"/>
    </row>
    <row r="33" spans="1:21" x14ac:dyDescent="0.25">
      <c r="A33" s="49"/>
      <c r="B33" s="23">
        <v>2</v>
      </c>
      <c r="C33" s="10">
        <v>22</v>
      </c>
      <c r="D33" s="17">
        <v>0</v>
      </c>
      <c r="E33" s="5">
        <v>10</v>
      </c>
      <c r="F33" s="5">
        <f t="shared" ref="F33:F36" si="29">D33+E33</f>
        <v>10</v>
      </c>
      <c r="G33" s="5">
        <v>12</v>
      </c>
      <c r="H33" s="34">
        <f t="shared" si="1"/>
        <v>0.45454545454545453</v>
      </c>
      <c r="I33" s="32">
        <f t="shared" ref="I33:I36" si="30">(F33*100)/C33</f>
        <v>45.454545454545453</v>
      </c>
      <c r="J33" s="19">
        <v>12</v>
      </c>
      <c r="K33" s="6">
        <v>4</v>
      </c>
      <c r="L33" s="6">
        <f t="shared" ref="L33:L36" si="31">J33+K33</f>
        <v>16</v>
      </c>
      <c r="M33" s="6">
        <v>6</v>
      </c>
      <c r="N33" s="35">
        <f t="shared" si="4"/>
        <v>0.72727272727272729</v>
      </c>
      <c r="O33" s="14">
        <f t="shared" si="27"/>
        <v>72.727272727272734</v>
      </c>
      <c r="P33" s="21">
        <v>14</v>
      </c>
      <c r="Q33" s="7">
        <v>2</v>
      </c>
      <c r="R33" s="7">
        <f t="shared" ref="R33:R36" si="32">P33+Q33</f>
        <v>16</v>
      </c>
      <c r="S33" s="7">
        <v>6</v>
      </c>
      <c r="T33" s="36">
        <f t="shared" si="7"/>
        <v>0.72727272727272729</v>
      </c>
      <c r="U33" s="15">
        <f t="shared" si="28"/>
        <v>72.727272727272734</v>
      </c>
    </row>
    <row r="34" spans="1:21" x14ac:dyDescent="0.25">
      <c r="A34" s="49"/>
      <c r="B34" s="23">
        <v>3</v>
      </c>
      <c r="C34" s="10">
        <v>22</v>
      </c>
      <c r="D34" s="17">
        <v>0</v>
      </c>
      <c r="E34" s="5">
        <v>10</v>
      </c>
      <c r="F34" s="5">
        <f t="shared" si="29"/>
        <v>10</v>
      </c>
      <c r="G34" s="5">
        <v>12</v>
      </c>
      <c r="H34" s="34">
        <f t="shared" si="1"/>
        <v>0.45454545454545453</v>
      </c>
      <c r="I34" s="32">
        <f t="shared" si="30"/>
        <v>45.454545454545453</v>
      </c>
      <c r="J34" s="19">
        <v>13</v>
      </c>
      <c r="K34" s="6">
        <v>4</v>
      </c>
      <c r="L34" s="6">
        <f t="shared" si="31"/>
        <v>17</v>
      </c>
      <c r="M34" s="6">
        <v>5</v>
      </c>
      <c r="N34" s="35">
        <f t="shared" si="4"/>
        <v>0.77272727272727271</v>
      </c>
      <c r="O34" s="14">
        <f t="shared" si="27"/>
        <v>77.272727272727266</v>
      </c>
      <c r="P34" s="21">
        <v>16</v>
      </c>
      <c r="Q34" s="7">
        <v>3</v>
      </c>
      <c r="R34" s="7">
        <f t="shared" si="32"/>
        <v>19</v>
      </c>
      <c r="S34" s="7">
        <v>3</v>
      </c>
      <c r="T34" s="36">
        <f t="shared" si="7"/>
        <v>0.86363636363636365</v>
      </c>
      <c r="U34" s="15">
        <f t="shared" si="28"/>
        <v>86.36363636363636</v>
      </c>
    </row>
    <row r="35" spans="1:21" x14ac:dyDescent="0.25">
      <c r="A35" s="49"/>
      <c r="B35" s="23">
        <v>4</v>
      </c>
      <c r="C35" s="10">
        <v>21</v>
      </c>
      <c r="D35" s="17">
        <v>0</v>
      </c>
      <c r="E35" s="5">
        <v>15</v>
      </c>
      <c r="F35" s="5">
        <f t="shared" si="29"/>
        <v>15</v>
      </c>
      <c r="G35" s="5">
        <v>6</v>
      </c>
      <c r="H35" s="34">
        <f t="shared" si="1"/>
        <v>0.7142857142857143</v>
      </c>
      <c r="I35" s="32">
        <f t="shared" si="30"/>
        <v>71.428571428571431</v>
      </c>
      <c r="J35" s="19">
        <v>14</v>
      </c>
      <c r="K35" s="6">
        <v>3</v>
      </c>
      <c r="L35" s="6">
        <f t="shared" si="31"/>
        <v>17</v>
      </c>
      <c r="M35" s="6">
        <v>4</v>
      </c>
      <c r="N35" s="35">
        <f t="shared" si="4"/>
        <v>0.80952380952380953</v>
      </c>
      <c r="O35" s="14">
        <f t="shared" si="27"/>
        <v>80.952380952380949</v>
      </c>
      <c r="P35" s="21">
        <v>17</v>
      </c>
      <c r="Q35" s="7">
        <v>2</v>
      </c>
      <c r="R35" s="7">
        <f t="shared" si="32"/>
        <v>19</v>
      </c>
      <c r="S35" s="7">
        <v>2</v>
      </c>
      <c r="T35" s="36">
        <f t="shared" si="7"/>
        <v>0.90476190476190477</v>
      </c>
      <c r="U35" s="15">
        <f t="shared" si="28"/>
        <v>90.476190476190482</v>
      </c>
    </row>
    <row r="36" spans="1:21" x14ac:dyDescent="0.25">
      <c r="A36" s="49"/>
      <c r="B36" s="23">
        <v>5</v>
      </c>
      <c r="C36" s="10">
        <v>23</v>
      </c>
      <c r="D36" s="17">
        <v>0</v>
      </c>
      <c r="E36" s="5">
        <v>12</v>
      </c>
      <c r="F36" s="5">
        <f t="shared" si="29"/>
        <v>12</v>
      </c>
      <c r="G36" s="5">
        <v>11</v>
      </c>
      <c r="H36" s="34">
        <f t="shared" si="1"/>
        <v>0.52173913043478259</v>
      </c>
      <c r="I36" s="32">
        <f t="shared" si="30"/>
        <v>52.173913043478258</v>
      </c>
      <c r="J36" s="19">
        <v>17</v>
      </c>
      <c r="K36" s="6">
        <v>4</v>
      </c>
      <c r="L36" s="6">
        <f t="shared" si="31"/>
        <v>21</v>
      </c>
      <c r="M36" s="6">
        <v>2</v>
      </c>
      <c r="N36" s="35">
        <f t="shared" si="4"/>
        <v>0.91304347826086951</v>
      </c>
      <c r="O36" s="14">
        <f>(L36*100)/C36</f>
        <v>91.304347826086953</v>
      </c>
      <c r="P36" s="21">
        <v>20</v>
      </c>
      <c r="Q36" s="7">
        <v>1</v>
      </c>
      <c r="R36" s="7">
        <f t="shared" si="32"/>
        <v>21</v>
      </c>
      <c r="S36" s="7">
        <v>2</v>
      </c>
      <c r="T36" s="36">
        <f t="shared" si="7"/>
        <v>0.91304347826086951</v>
      </c>
      <c r="U36" s="15">
        <f>(R36*100)/C36</f>
        <v>91.304347826086953</v>
      </c>
    </row>
    <row r="37" spans="1:21" x14ac:dyDescent="0.25">
      <c r="A37" s="49"/>
      <c r="B37" s="24" t="s">
        <v>11</v>
      </c>
      <c r="C37" s="8"/>
      <c r="D37" s="8"/>
      <c r="E37" s="8"/>
      <c r="F37" s="8"/>
      <c r="G37" s="8"/>
      <c r="H37" s="8"/>
      <c r="I37" s="26">
        <f t="shared" ref="I37" si="33">MEDIAN(I32:I36)</f>
        <v>52.173913043478258</v>
      </c>
      <c r="J37" s="26"/>
      <c r="K37" s="26"/>
      <c r="L37" s="26"/>
      <c r="M37" s="26"/>
      <c r="N37" s="26"/>
      <c r="O37" s="26">
        <f t="shared" ref="O37" si="34">MEDIAN(O32:O36)</f>
        <v>80.952380952380949</v>
      </c>
      <c r="P37" s="26"/>
      <c r="Q37" s="26"/>
      <c r="R37" s="26"/>
      <c r="S37" s="26"/>
      <c r="T37" s="37"/>
      <c r="U37" s="26">
        <f t="shared" ref="U37" si="35">MEDIAN(U32:U36)</f>
        <v>90.476190476190482</v>
      </c>
    </row>
    <row r="38" spans="1:21" x14ac:dyDescent="0.25">
      <c r="A38" s="49"/>
      <c r="B38" s="24" t="s">
        <v>12</v>
      </c>
      <c r="C38" s="8"/>
      <c r="D38" s="8"/>
      <c r="E38" s="8"/>
      <c r="F38" s="8"/>
      <c r="G38" s="8"/>
      <c r="H38" s="8"/>
      <c r="I38" s="26">
        <f t="shared" ref="I38" si="36">(STDEV(I32:I36))/SQRT(COUNT(I32:I36))</f>
        <v>5.1610125192450962</v>
      </c>
      <c r="J38" s="26"/>
      <c r="K38" s="26"/>
      <c r="L38" s="26"/>
      <c r="M38" s="26"/>
      <c r="N38" s="26"/>
      <c r="O38" s="26">
        <f t="shared" ref="O38" si="37">(STDEV(O32:O36))/SQRT(COUNT(O32:O36))</f>
        <v>3.2761228342048261</v>
      </c>
      <c r="P38" s="26"/>
      <c r="Q38" s="26"/>
      <c r="R38" s="26"/>
      <c r="S38" s="26"/>
      <c r="T38" s="37"/>
      <c r="U38" s="26">
        <f t="shared" ref="U38" si="38">(STDEV(U32:U36))/SQRT(COUNT(U32:U36))</f>
        <v>3.5209020003754161</v>
      </c>
    </row>
    <row r="39" spans="1:21" x14ac:dyDescent="0.25">
      <c r="A39" s="49"/>
      <c r="B39" s="24" t="s">
        <v>9</v>
      </c>
      <c r="C39" s="8"/>
      <c r="D39" s="8"/>
      <c r="E39" s="8"/>
      <c r="F39" s="8"/>
      <c r="G39" s="8"/>
      <c r="H39" s="8"/>
      <c r="I39" s="26">
        <f t="shared" ref="I39" si="39">AVERAGE(I32:I36)</f>
        <v>55.629587803500854</v>
      </c>
      <c r="J39" s="26"/>
      <c r="K39" s="26"/>
      <c r="L39" s="26"/>
      <c r="M39" s="26"/>
      <c r="N39" s="26"/>
      <c r="O39" s="26">
        <f>AVERAGE(O32:O36)</f>
        <v>81.724073028420861</v>
      </c>
      <c r="P39" s="8"/>
      <c r="Q39" s="8"/>
      <c r="R39" s="8"/>
      <c r="S39" s="8"/>
      <c r="T39" s="37"/>
      <c r="U39" s="26">
        <f>AVERAGE(U32:U36)</f>
        <v>86.356107660455478</v>
      </c>
    </row>
    <row r="40" spans="1:21" x14ac:dyDescent="0.25">
      <c r="A40" s="49"/>
      <c r="B40" s="24" t="s">
        <v>10</v>
      </c>
      <c r="H40" s="8"/>
      <c r="I40" s="26">
        <f t="shared" ref="I40" si="40">STDEV(I32:I36)</f>
        <v>11.540374825759477</v>
      </c>
      <c r="J40" s="26"/>
      <c r="K40" s="26"/>
      <c r="L40" s="26"/>
      <c r="M40" s="26"/>
      <c r="N40" s="26"/>
      <c r="O40" s="26">
        <f>STDEV(O32:O36)</f>
        <v>7.3256333599212651</v>
      </c>
      <c r="R40" s="25"/>
      <c r="T40" s="37"/>
      <c r="U40" s="26">
        <f>STDEV(U32:U36)</f>
        <v>7.8729762149544209</v>
      </c>
    </row>
    <row r="41" spans="1:21" x14ac:dyDescent="0.25">
      <c r="A41" s="48" t="s">
        <v>16</v>
      </c>
      <c r="B41" s="22">
        <v>1</v>
      </c>
      <c r="C41" s="9">
        <v>21</v>
      </c>
      <c r="D41" s="16">
        <v>0</v>
      </c>
      <c r="E41" s="2">
        <v>0</v>
      </c>
      <c r="F41" s="2">
        <f>D41+E41</f>
        <v>0</v>
      </c>
      <c r="G41" s="2">
        <v>21</v>
      </c>
      <c r="H41" s="5">
        <f t="shared" si="1"/>
        <v>0</v>
      </c>
      <c r="I41" s="32">
        <f t="shared" ref="I41:I44" si="41">(F41*100)/C41</f>
        <v>0</v>
      </c>
      <c r="J41" s="18">
        <v>0</v>
      </c>
      <c r="K41" s="3">
        <v>0</v>
      </c>
      <c r="L41" s="3">
        <f>J41+K41</f>
        <v>0</v>
      </c>
      <c r="M41" s="3">
        <v>21</v>
      </c>
      <c r="N41" s="38">
        <f t="shared" si="4"/>
        <v>0</v>
      </c>
      <c r="O41" s="14">
        <f t="shared" ref="O41:O44" si="42">(L41*100)/C41</f>
        <v>0</v>
      </c>
      <c r="P41" s="20">
        <v>0</v>
      </c>
      <c r="Q41" s="4">
        <v>0</v>
      </c>
      <c r="R41" s="7">
        <f>P41+Q41</f>
        <v>0</v>
      </c>
      <c r="S41" s="4">
        <v>21</v>
      </c>
      <c r="T41" s="36">
        <f t="shared" si="7"/>
        <v>0</v>
      </c>
      <c r="U41" s="15">
        <f t="shared" ref="U41:U44" si="43">(R41*100)/C41</f>
        <v>0</v>
      </c>
    </row>
    <row r="42" spans="1:21" x14ac:dyDescent="0.25">
      <c r="A42" s="49"/>
      <c r="B42" s="23">
        <v>2</v>
      </c>
      <c r="C42" s="10">
        <v>21</v>
      </c>
      <c r="D42" s="17">
        <v>0</v>
      </c>
      <c r="E42" s="5">
        <v>0</v>
      </c>
      <c r="F42" s="5">
        <f t="shared" ref="F42:F45" si="44">D42+E42</f>
        <v>0</v>
      </c>
      <c r="G42" s="5">
        <v>21</v>
      </c>
      <c r="H42" s="5">
        <f t="shared" si="1"/>
        <v>0</v>
      </c>
      <c r="I42" s="13">
        <f t="shared" si="41"/>
        <v>0</v>
      </c>
      <c r="J42" s="19">
        <v>0</v>
      </c>
      <c r="K42" s="6">
        <v>0</v>
      </c>
      <c r="L42" s="6">
        <f t="shared" ref="L42:L45" si="45">J42+K42</f>
        <v>0</v>
      </c>
      <c r="M42" s="6">
        <v>21</v>
      </c>
      <c r="N42" s="38">
        <f t="shared" si="4"/>
        <v>0</v>
      </c>
      <c r="O42" s="14">
        <f t="shared" si="42"/>
        <v>0</v>
      </c>
      <c r="P42" s="21">
        <v>0</v>
      </c>
      <c r="Q42" s="7">
        <v>0</v>
      </c>
      <c r="R42" s="7">
        <f t="shared" ref="R42:R45" si="46">P42+Q42</f>
        <v>0</v>
      </c>
      <c r="S42" s="7">
        <v>21</v>
      </c>
      <c r="T42" s="36">
        <f t="shared" si="7"/>
        <v>0</v>
      </c>
      <c r="U42" s="15">
        <f t="shared" si="43"/>
        <v>0</v>
      </c>
    </row>
    <row r="43" spans="1:21" x14ac:dyDescent="0.25">
      <c r="A43" s="49"/>
      <c r="B43" s="23">
        <v>3</v>
      </c>
      <c r="C43" s="10">
        <v>21</v>
      </c>
      <c r="D43" s="17">
        <v>0</v>
      </c>
      <c r="E43" s="5">
        <v>0</v>
      </c>
      <c r="F43" s="5">
        <f t="shared" si="44"/>
        <v>0</v>
      </c>
      <c r="G43" s="5">
        <v>21</v>
      </c>
      <c r="H43" s="5">
        <f t="shared" si="1"/>
        <v>0</v>
      </c>
      <c r="I43" s="13">
        <f t="shared" si="41"/>
        <v>0</v>
      </c>
      <c r="J43" s="19">
        <v>0</v>
      </c>
      <c r="K43" s="6">
        <v>0</v>
      </c>
      <c r="L43" s="6">
        <f t="shared" si="45"/>
        <v>0</v>
      </c>
      <c r="M43" s="6">
        <v>21</v>
      </c>
      <c r="N43" s="38">
        <f t="shared" si="4"/>
        <v>0</v>
      </c>
      <c r="O43" s="14">
        <f t="shared" si="42"/>
        <v>0</v>
      </c>
      <c r="P43" s="21">
        <v>0</v>
      </c>
      <c r="Q43" s="7">
        <v>0</v>
      </c>
      <c r="R43" s="7">
        <f t="shared" si="46"/>
        <v>0</v>
      </c>
      <c r="S43" s="7">
        <v>21</v>
      </c>
      <c r="T43" s="36">
        <f t="shared" si="7"/>
        <v>0</v>
      </c>
      <c r="U43" s="15">
        <f t="shared" si="43"/>
        <v>0</v>
      </c>
    </row>
    <row r="44" spans="1:21" x14ac:dyDescent="0.25">
      <c r="A44" s="49"/>
      <c r="B44" s="23">
        <v>4</v>
      </c>
      <c r="C44" s="10">
        <v>21</v>
      </c>
      <c r="D44" s="17">
        <v>0</v>
      </c>
      <c r="E44" s="5">
        <v>0</v>
      </c>
      <c r="F44" s="5">
        <f t="shared" si="44"/>
        <v>0</v>
      </c>
      <c r="G44" s="5">
        <v>21</v>
      </c>
      <c r="H44" s="5">
        <f t="shared" si="1"/>
        <v>0</v>
      </c>
      <c r="I44" s="13">
        <f t="shared" si="41"/>
        <v>0</v>
      </c>
      <c r="J44" s="19">
        <v>0</v>
      </c>
      <c r="K44" s="6">
        <v>0</v>
      </c>
      <c r="L44" s="6">
        <f t="shared" si="45"/>
        <v>0</v>
      </c>
      <c r="M44" s="6">
        <v>21</v>
      </c>
      <c r="N44" s="38">
        <f t="shared" si="4"/>
        <v>0</v>
      </c>
      <c r="O44" s="14">
        <f t="shared" si="42"/>
        <v>0</v>
      </c>
      <c r="P44" s="21">
        <v>0</v>
      </c>
      <c r="Q44" s="7">
        <v>0</v>
      </c>
      <c r="R44" s="7">
        <f t="shared" si="46"/>
        <v>0</v>
      </c>
      <c r="S44" s="7">
        <v>21</v>
      </c>
      <c r="T44" s="36">
        <f t="shared" si="7"/>
        <v>0</v>
      </c>
      <c r="U44" s="15">
        <f t="shared" si="43"/>
        <v>0</v>
      </c>
    </row>
    <row r="45" spans="1:21" x14ac:dyDescent="0.25">
      <c r="A45" s="49"/>
      <c r="B45" s="23">
        <v>5</v>
      </c>
      <c r="C45" s="10">
        <v>22</v>
      </c>
      <c r="D45" s="17">
        <v>0</v>
      </c>
      <c r="E45" s="5">
        <v>0</v>
      </c>
      <c r="F45" s="5">
        <f t="shared" si="44"/>
        <v>0</v>
      </c>
      <c r="G45" s="5">
        <v>22</v>
      </c>
      <c r="H45" s="5">
        <f t="shared" si="1"/>
        <v>0</v>
      </c>
      <c r="I45" s="13">
        <f>(F45*100)/C45</f>
        <v>0</v>
      </c>
      <c r="J45" s="19">
        <v>0</v>
      </c>
      <c r="K45" s="6">
        <v>0</v>
      </c>
      <c r="L45" s="6">
        <f t="shared" si="45"/>
        <v>0</v>
      </c>
      <c r="M45" s="6">
        <v>22</v>
      </c>
      <c r="N45" s="38">
        <f t="shared" si="4"/>
        <v>0</v>
      </c>
      <c r="O45" s="14">
        <f>(L45*100)/C45</f>
        <v>0</v>
      </c>
      <c r="P45" s="21">
        <v>0</v>
      </c>
      <c r="Q45" s="7">
        <v>0</v>
      </c>
      <c r="R45" s="7">
        <f t="shared" si="46"/>
        <v>0</v>
      </c>
      <c r="S45" s="7">
        <v>21</v>
      </c>
      <c r="T45" s="36">
        <f t="shared" si="7"/>
        <v>0</v>
      </c>
      <c r="U45" s="15">
        <f>(R45*100)/C45</f>
        <v>0</v>
      </c>
    </row>
    <row r="46" spans="1:21" x14ac:dyDescent="0.25">
      <c r="A46" s="49"/>
      <c r="B46" s="24" t="s">
        <v>11</v>
      </c>
      <c r="C46" s="8"/>
      <c r="D46" s="8"/>
      <c r="E46" s="8"/>
      <c r="F46" s="8"/>
      <c r="G46" s="8"/>
      <c r="H46" s="8"/>
      <c r="I46" s="26">
        <f>MEDIAN(I41:I45)</f>
        <v>0</v>
      </c>
      <c r="J46" s="26"/>
      <c r="K46" s="26"/>
      <c r="L46" s="26"/>
      <c r="M46" s="26"/>
      <c r="N46" s="26"/>
      <c r="O46" s="26">
        <f t="shared" ref="O46" si="47">MEDIAN(O41:O45)</f>
        <v>0</v>
      </c>
      <c r="P46" s="26"/>
      <c r="Q46" s="26"/>
      <c r="R46" s="26"/>
      <c r="S46" s="26"/>
      <c r="T46" s="26"/>
      <c r="U46" s="26">
        <f t="shared" ref="U46" si="48">MEDIAN(U41:U45)</f>
        <v>0</v>
      </c>
    </row>
    <row r="47" spans="1:21" x14ac:dyDescent="0.25">
      <c r="A47" s="49"/>
      <c r="B47" s="24" t="s">
        <v>12</v>
      </c>
      <c r="C47" s="8"/>
      <c r="D47" s="8"/>
      <c r="E47" s="8"/>
      <c r="F47" s="8"/>
      <c r="G47" s="8"/>
      <c r="H47" s="8"/>
      <c r="I47" s="26">
        <f>(STDEV(I41:I45))/SQRT(COUNT(I41:I45))</f>
        <v>0</v>
      </c>
      <c r="J47" s="26"/>
      <c r="K47" s="26"/>
      <c r="L47" s="26"/>
      <c r="M47" s="26"/>
      <c r="N47" s="26"/>
      <c r="O47" s="26">
        <f t="shared" ref="O47" si="49">(STDEV(O41:O45))/SQRT(COUNT(O41:O45))</f>
        <v>0</v>
      </c>
      <c r="P47" s="26"/>
      <c r="Q47" s="26"/>
      <c r="R47" s="26"/>
      <c r="S47" s="26"/>
      <c r="T47" s="26"/>
      <c r="U47" s="26">
        <f t="shared" ref="U47" si="50">(STDEV(U41:U45))/SQRT(COUNT(U41:U45))</f>
        <v>0</v>
      </c>
    </row>
    <row r="48" spans="1:21" x14ac:dyDescent="0.25">
      <c r="A48" s="49"/>
      <c r="B48" s="24" t="s">
        <v>9</v>
      </c>
      <c r="C48" s="8"/>
      <c r="D48" s="8"/>
      <c r="E48" s="8"/>
      <c r="F48" s="8"/>
      <c r="G48" s="8"/>
      <c r="H48" s="8"/>
      <c r="I48" s="26">
        <f>AVERAGE(I41:I45)</f>
        <v>0</v>
      </c>
      <c r="J48" s="8"/>
      <c r="K48" s="8"/>
      <c r="L48" s="8"/>
      <c r="M48" s="8"/>
      <c r="N48" s="8"/>
      <c r="O48" s="26">
        <f>AVERAGE(O41:O45)</f>
        <v>0</v>
      </c>
      <c r="P48" s="8"/>
      <c r="Q48" s="8"/>
      <c r="R48" s="8"/>
      <c r="S48" s="8"/>
      <c r="T48" s="8"/>
      <c r="U48" s="26">
        <f>AVERAGE(U41:U45)</f>
        <v>0</v>
      </c>
    </row>
    <row r="49" spans="1:21" x14ac:dyDescent="0.25">
      <c r="A49" s="49"/>
      <c r="B49" s="24" t="s">
        <v>10</v>
      </c>
      <c r="I49" s="26">
        <f>STDEV(I41:I45)</f>
        <v>0</v>
      </c>
      <c r="O49" s="26">
        <f>STDEV(O41:O45)</f>
        <v>0</v>
      </c>
      <c r="R49" s="39"/>
      <c r="U49" s="26">
        <f>STDEV(U41:U45)</f>
        <v>0</v>
      </c>
    </row>
    <row r="50" spans="1:21" x14ac:dyDescent="0.2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</row>
  </sheetData>
  <mergeCells count="8">
    <mergeCell ref="A32:A40"/>
    <mergeCell ref="A41:A49"/>
    <mergeCell ref="D3:I3"/>
    <mergeCell ref="J3:O3"/>
    <mergeCell ref="P3:U3"/>
    <mergeCell ref="A5:A13"/>
    <mergeCell ref="A14:A22"/>
    <mergeCell ref="A23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Desiccation 1 week</vt:lpstr>
      <vt:lpstr>Desiccation 1 week - old</vt:lpstr>
    </vt:vector>
  </TitlesOfParts>
  <Company>Faculty of Science, 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Brender Podzimski Morgan</dc:creator>
  <cp:lastModifiedBy>RCN</cp:lastModifiedBy>
  <cp:lastPrinted>2020-04-02T11:26:58Z</cp:lastPrinted>
  <dcterms:created xsi:type="dcterms:W3CDTF">2018-10-04T08:37:45Z</dcterms:created>
  <dcterms:modified xsi:type="dcterms:W3CDTF">2020-04-02T13:24:16Z</dcterms:modified>
</cp:coreProperties>
</file>