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s" sheetId="1" r:id="rId4"/>
    <sheet state="visible" name="IM3 20 iterations of a glider i" sheetId="2" r:id="rId5"/>
    <sheet state="visible" name="IM2 20 iterations of a glider i" sheetId="3" r:id="rId6"/>
    <sheet state="visible" name="IM1 20 iterations of a glider i" sheetId="4" r:id="rId7"/>
  </sheets>
  <definedNames/>
  <calcPr/>
</workbook>
</file>

<file path=xl/sharedStrings.xml><?xml version="1.0" encoding="utf-8"?>
<sst xmlns="http://schemas.openxmlformats.org/spreadsheetml/2006/main" count="33" uniqueCount="19">
  <si>
    <t>Comparisons between implementations</t>
  </si>
  <si>
    <t>Implementation</t>
  </si>
  <si>
    <t>Mean Time to Calculate New State</t>
  </si>
  <si>
    <t>Standard Deviation of Time to Calculate New State</t>
  </si>
  <si>
    <t>Vanilla JavaScript</t>
  </si>
  <si>
    <t>React</t>
  </si>
  <si>
    <t>node.js</t>
  </si>
  <si>
    <t>20 iterations of a glider in node.js</t>
  </si>
  <si>
    <t>Iteration No.</t>
  </si>
  <si>
    <t>Calculate New State</t>
  </si>
  <si>
    <t>Average:</t>
  </si>
  <si>
    <t>Standard Deviation:</t>
  </si>
  <si>
    <t>20 iterations of a glider in Chrome</t>
  </si>
  <si>
    <t>Deep Copy Current Board</t>
  </si>
  <si>
    <t>Render Updated Board</t>
  </si>
  <si>
    <t>Total</t>
  </si>
  <si>
    <t>Percentage of time:</t>
  </si>
  <si>
    <t>Vanilla JS</t>
  </si>
  <si>
    <t>Get Current 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</si>
</sst>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4">
    <font>
      <sz val="10.0"/>
      <color rgb="FF000000"/>
      <name val="Arial"/>
    </font>
    <font>
      <name val="Times New Roman"/>
    </font>
    <font>
      <color theme="1"/>
      <name val="Times New Roman"/>
    </font>
    <font>
      <b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2" xfId="0" applyFont="1" applyNumberFormat="1"/>
    <xf borderId="0" fillId="0" fontId="2" numFmtId="164" xfId="0" applyFont="1" applyNumberFormat="1"/>
    <xf borderId="0" fillId="0" fontId="1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2" xfId="0" applyFont="1" applyNumberFormat="1"/>
    <xf borderId="0" fillId="0" fontId="3" numFmtId="0" xfId="0" applyAlignment="1" applyFont="1">
      <alignment horizontal="right" readingOrder="0" shrinkToFit="0" wrapText="1"/>
    </xf>
    <xf borderId="0" fillId="0" fontId="2" numFmtId="165" xfId="0" applyFont="1" applyNumberFormat="1"/>
    <xf borderId="0" fillId="0" fontId="2" numFmtId="10" xfId="0" applyFont="1" applyNumberFormat="1"/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and Standard Deviation of Time to Calculate New State Across Implementations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Comparisons!$A$4</c:f>
            </c:strRef>
          </c:tx>
          <c:spPr>
            <a:solidFill>
              <a:schemeClr val="accent1"/>
            </a:solidFill>
          </c:spPr>
          <c:cat>
            <c:strRef>
              <c:f>Comparisons!$B$3:$C$3</c:f>
            </c:strRef>
          </c:cat>
          <c:val>
            <c:numRef>
              <c:f>Comparisons!$B$4:$C$4</c:f>
              <c:numCache/>
            </c:numRef>
          </c:val>
        </c:ser>
        <c:ser>
          <c:idx val="1"/>
          <c:order val="1"/>
          <c:tx>
            <c:strRef>
              <c:f>Comparisons!$A$5</c:f>
            </c:strRef>
          </c:tx>
          <c:spPr>
            <a:solidFill>
              <a:schemeClr val="accent2"/>
            </a:solidFill>
          </c:spPr>
          <c:cat>
            <c:strRef>
              <c:f>Comparisons!$B$3:$C$3</c:f>
            </c:strRef>
          </c:cat>
          <c:val>
            <c:numRef>
              <c:f>Comparisons!$B$5:$C$5</c:f>
              <c:numCache/>
            </c:numRef>
          </c:val>
        </c:ser>
        <c:ser>
          <c:idx val="2"/>
          <c:order val="2"/>
          <c:tx>
            <c:strRef>
              <c:f>Comparisons!$A$6</c:f>
            </c:strRef>
          </c:tx>
          <c:spPr>
            <a:solidFill>
              <a:schemeClr val="accent3"/>
            </a:solidFill>
          </c:spPr>
          <c:cat>
            <c:strRef>
              <c:f>Comparisons!$B$3:$C$3</c:f>
            </c:strRef>
          </c:cat>
          <c:val>
            <c:numRef>
              <c:f>Comparisons!$B$6:$C$6</c:f>
              <c:numCache/>
            </c:numRef>
          </c:val>
        </c:ser>
        <c:axId val="505733296"/>
        <c:axId val="1227209905"/>
      </c:barChart>
      <c:catAx>
        <c:axId val="5057332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Statistic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209905"/>
      </c:catAx>
      <c:valAx>
        <c:axId val="12272099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73329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[React] Breakdown of script time running 20 iterations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'IM2 20 iterations of a glider i'!$B$3</c:f>
            </c:strRef>
          </c:tx>
          <c:spPr>
            <a:solidFill>
              <a:schemeClr val="accent1"/>
            </a:solidFill>
          </c:spPr>
          <c:cat>
            <c:strRef>
              <c:f>'IM2 20 iterations of a glider i'!$A$4:$A$23</c:f>
            </c:strRef>
          </c:cat>
          <c:val>
            <c:numRef>
              <c:f>'IM2 20 iterations of a glider i'!$B$4:$B$23</c:f>
              <c:numCache/>
            </c:numRef>
          </c:val>
        </c:ser>
        <c:ser>
          <c:idx val="1"/>
          <c:order val="1"/>
          <c:tx>
            <c:strRef>
              <c:f>'IM2 20 iterations of a glider i'!$C$3</c:f>
            </c:strRef>
          </c:tx>
          <c:spPr>
            <a:solidFill>
              <a:schemeClr val="accent2"/>
            </a:solidFill>
          </c:spPr>
          <c:cat>
            <c:strRef>
              <c:f>'IM2 20 iterations of a glider i'!$A$4:$A$23</c:f>
            </c:strRef>
          </c:cat>
          <c:val>
            <c:numRef>
              <c:f>'IM2 20 iterations of a glider i'!$C$4:$C$23</c:f>
              <c:numCache/>
            </c:numRef>
          </c:val>
        </c:ser>
        <c:ser>
          <c:idx val="2"/>
          <c:order val="2"/>
          <c:tx>
            <c:strRef>
              <c:f>'IM2 20 iterations of a glider i'!$D$3</c:f>
            </c:strRef>
          </c:tx>
          <c:spPr>
            <a:solidFill>
              <a:schemeClr val="accent3"/>
            </a:solidFill>
          </c:spPr>
          <c:cat>
            <c:strRef>
              <c:f>'IM2 20 iterations of a glider i'!$A$4:$A$23</c:f>
            </c:strRef>
          </c:cat>
          <c:val>
            <c:numRef>
              <c:f>'IM2 20 iterations of a glider i'!$D$4:$D$23</c:f>
              <c:numCache/>
            </c:numRef>
          </c:val>
        </c:ser>
        <c:axId val="594298171"/>
        <c:axId val="1429404062"/>
      </c:barChart>
      <c:catAx>
        <c:axId val="594298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404062"/>
      </c:catAx>
      <c:valAx>
        <c:axId val="1429404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erif"/>
              </a:defRPr>
            </a:pPr>
          </a:p>
        </c:txPr>
        <c:crossAx val="594298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[Vanilla JS] Breakdown of script time running 20 iterations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'IM1 20 iterations of a glider i'!$B$3</c:f>
            </c:strRef>
          </c:tx>
          <c:spPr>
            <a:solidFill>
              <a:schemeClr val="accent1"/>
            </a:solidFill>
          </c:spPr>
          <c:cat>
            <c:strRef>
              <c:f>'IM1 20 iterations of a glider i'!$A$4:$A$23</c:f>
            </c:strRef>
          </c:cat>
          <c:val>
            <c:numRef>
              <c:f>'IM1 20 iterations of a glider i'!$B$4:$B$23</c:f>
              <c:numCache/>
            </c:numRef>
          </c:val>
        </c:ser>
        <c:ser>
          <c:idx val="1"/>
          <c:order val="1"/>
          <c:tx>
            <c:strRef>
              <c:f>'IM1 20 iterations of a glider i'!$C$3</c:f>
            </c:strRef>
          </c:tx>
          <c:spPr>
            <a:solidFill>
              <a:schemeClr val="accent2"/>
            </a:solidFill>
          </c:spPr>
          <c:cat>
            <c:strRef>
              <c:f>'IM1 20 iterations of a glider i'!$A$4:$A$23</c:f>
            </c:strRef>
          </c:cat>
          <c:val>
            <c:numRef>
              <c:f>'IM1 20 iterations of a glider i'!$C$4:$C$23</c:f>
              <c:numCache/>
            </c:numRef>
          </c:val>
        </c:ser>
        <c:ser>
          <c:idx val="2"/>
          <c:order val="2"/>
          <c:tx>
            <c:strRef>
              <c:f>'IM1 20 iterations of a glider i'!$D$3</c:f>
            </c:strRef>
          </c:tx>
          <c:spPr>
            <a:solidFill>
              <a:schemeClr val="accent3"/>
            </a:solidFill>
          </c:spPr>
          <c:cat>
            <c:strRef>
              <c:f>'IM1 20 iterations of a glider i'!$A$4:$A$23</c:f>
            </c:strRef>
          </c:cat>
          <c:val>
            <c:numRef>
              <c:f>'IM1 20 iterations of a glider i'!$D$4:$D$23</c:f>
              <c:numCache/>
            </c:numRef>
          </c:val>
        </c:ser>
        <c:axId val="1243140600"/>
        <c:axId val="1994124062"/>
      </c:barChart>
      <c:catAx>
        <c:axId val="124314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 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124062"/>
      </c:catAx>
      <c:valAx>
        <c:axId val="1994124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140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666750</xdr:colOff>
      <xdr:row>9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828675</xdr:colOff>
      <xdr:row>6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219075</xdr:colOff>
      <xdr:row>4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</v>
      </c>
      <c r="B3" s="1" t="s">
        <v>2</v>
      </c>
      <c r="C3" s="1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4</v>
      </c>
      <c r="B4" s="3">
        <f>'IM1 20 iterations of a glider i'!$C$24</f>
        <v>55.915</v>
      </c>
      <c r="C4" s="4">
        <f>'IM1 20 iterations of a glider i'!$C$26</f>
        <v>1.751934645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5</v>
      </c>
      <c r="B5" s="3">
        <f>'IM2 20 iterations of a glider i'!$C$24</f>
        <v>47.43</v>
      </c>
      <c r="C5" s="4">
        <f>'IM2 20 iterations of a glider i'!$C$26</f>
        <v>3.002682134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6</v>
      </c>
      <c r="B6" s="3">
        <f>'IM3 20 iterations of a glider i'!$B$24</f>
        <v>30.82556925</v>
      </c>
      <c r="C6" s="4">
        <f>'IM3 20 iterations of a glider i'!$B$25</f>
        <v>2.695678586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"/>
      <c r="C12" s="1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5"/>
      <c r="C13" s="5"/>
      <c r="D13" s="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5"/>
      <c r="C14" s="5"/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8.0"/>
    <col customWidth="1" min="3" max="3" width="14.29"/>
    <col customWidth="1" min="4" max="4" width="19.71"/>
  </cols>
  <sheetData>
    <row r="1">
      <c r="A1" s="6" t="s">
        <v>6</v>
      </c>
      <c r="B1" s="7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6" t="s">
        <v>8</v>
      </c>
      <c r="B3" s="6" t="s">
        <v>9</v>
      </c>
      <c r="D3" s="6"/>
      <c r="E3" s="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8">
        <v>1.0</v>
      </c>
      <c r="B4" s="9">
        <v>37.94065</v>
      </c>
      <c r="D4" s="9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8">
        <v>2.0</v>
      </c>
      <c r="B5" s="9">
        <v>27.4249069999999</v>
      </c>
      <c r="D5" s="9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8">
        <v>3.0</v>
      </c>
      <c r="B6" s="9">
        <v>31.0727969999999</v>
      </c>
      <c r="D6" s="9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8">
        <v>4.0</v>
      </c>
      <c r="B7" s="9">
        <v>32.415714</v>
      </c>
      <c r="D7" s="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8">
        <v>5.0</v>
      </c>
      <c r="B8" s="9">
        <v>27.91987</v>
      </c>
      <c r="D8" s="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8">
        <v>6.0</v>
      </c>
      <c r="B9" s="9">
        <v>30.791324</v>
      </c>
      <c r="D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8">
        <v>7.0</v>
      </c>
      <c r="B10" s="9">
        <v>28.33929</v>
      </c>
      <c r="D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8">
        <v>8.0</v>
      </c>
      <c r="B11" s="9">
        <v>33.715869</v>
      </c>
      <c r="D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8">
        <v>9.0</v>
      </c>
      <c r="B12" s="9">
        <v>32.798762</v>
      </c>
      <c r="D12" s="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8">
        <v>10.0</v>
      </c>
      <c r="B13" s="9">
        <v>27.900166</v>
      </c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8">
        <v>11.0</v>
      </c>
      <c r="B14" s="9">
        <v>27.597233</v>
      </c>
      <c r="D14" s="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8">
        <v>12.0</v>
      </c>
      <c r="B15" s="9">
        <v>31.139245</v>
      </c>
      <c r="D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>
        <v>13.0</v>
      </c>
      <c r="B16" s="9">
        <v>34.170029</v>
      </c>
      <c r="D16" s="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8">
        <v>14.0</v>
      </c>
      <c r="B17" s="9">
        <v>31.821063</v>
      </c>
      <c r="D17" s="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8">
        <v>15.0</v>
      </c>
      <c r="B18" s="9">
        <v>29.9725289999999</v>
      </c>
      <c r="D18" s="9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8">
        <v>16.0</v>
      </c>
      <c r="B19" s="9">
        <v>33.766816</v>
      </c>
      <c r="D19" s="9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8">
        <v>17.0</v>
      </c>
      <c r="B20" s="9">
        <v>30.984012</v>
      </c>
      <c r="D20" s="9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8">
        <v>18.0</v>
      </c>
      <c r="B21" s="9">
        <v>28.4087429999999</v>
      </c>
      <c r="D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8">
        <v>19.0</v>
      </c>
      <c r="B22" s="9">
        <v>28.251007</v>
      </c>
      <c r="D22" s="9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8">
        <v>20.0</v>
      </c>
      <c r="B23" s="9">
        <v>30.081359</v>
      </c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0" t="s">
        <v>10</v>
      </c>
      <c r="B24" s="11">
        <f>AVERAGE(B4:B23)</f>
        <v>30.82556925</v>
      </c>
      <c r="D24" s="11"/>
      <c r="E24" s="1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2" t="s">
        <v>11</v>
      </c>
      <c r="B25" s="4">
        <f>STDEV(B4:B24)</f>
        <v>2.695678586</v>
      </c>
      <c r="D25" s="4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6.43"/>
    <col customWidth="1" min="3" max="3" width="24.71"/>
    <col customWidth="1" min="4" max="4" width="23.57"/>
  </cols>
  <sheetData>
    <row r="1">
      <c r="A1" s="6" t="s">
        <v>5</v>
      </c>
      <c r="B1" s="7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6"/>
      <c r="C2" s="6"/>
      <c r="D2" s="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6" t="s">
        <v>8</v>
      </c>
      <c r="B3" s="6" t="s">
        <v>13</v>
      </c>
      <c r="C3" s="6" t="s">
        <v>9</v>
      </c>
      <c r="D3" s="6" t="s">
        <v>14</v>
      </c>
      <c r="E3" s="6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8">
        <v>1.0</v>
      </c>
      <c r="B4" s="9">
        <v>0.6</v>
      </c>
      <c r="C4" s="9">
        <v>51.8</v>
      </c>
      <c r="D4" s="9">
        <v>21.5</v>
      </c>
      <c r="E4" s="13">
        <f t="shared" ref="E4:E23" si="1">SUM(B4:D4)</f>
        <v>73.9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8">
        <v>2.0</v>
      </c>
      <c r="B5" s="9">
        <v>0.1</v>
      </c>
      <c r="C5" s="9">
        <v>49.6</v>
      </c>
      <c r="D5" s="9">
        <v>16.1</v>
      </c>
      <c r="E5" s="13">
        <f t="shared" si="1"/>
        <v>65.8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8">
        <v>3.0</v>
      </c>
      <c r="B6" s="9">
        <v>0.1</v>
      </c>
      <c r="C6" s="9">
        <v>49.2</v>
      </c>
      <c r="D6" s="9">
        <v>15.9</v>
      </c>
      <c r="E6" s="13">
        <f t="shared" si="1"/>
        <v>65.2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8">
        <v>4.0</v>
      </c>
      <c r="B7" s="9">
        <v>0.1</v>
      </c>
      <c r="C7" s="9">
        <v>48.6</v>
      </c>
      <c r="D7" s="9">
        <v>14.0</v>
      </c>
      <c r="E7" s="13">
        <f t="shared" si="1"/>
        <v>62.7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8">
        <v>5.0</v>
      </c>
      <c r="B8" s="9">
        <v>0.1</v>
      </c>
      <c r="C8" s="9">
        <v>41.7</v>
      </c>
      <c r="D8" s="9">
        <v>17.4</v>
      </c>
      <c r="E8" s="13">
        <f t="shared" si="1"/>
        <v>59.2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8">
        <v>6.0</v>
      </c>
      <c r="B9" s="9">
        <v>0.3</v>
      </c>
      <c r="C9" s="9">
        <v>50.2</v>
      </c>
      <c r="D9" s="9">
        <v>16.3</v>
      </c>
      <c r="E9" s="13">
        <f t="shared" si="1"/>
        <v>66.8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8">
        <v>7.0</v>
      </c>
      <c r="B10" s="9">
        <v>0.1</v>
      </c>
      <c r="C10" s="9">
        <v>48.6</v>
      </c>
      <c r="D10" s="9">
        <v>14.9</v>
      </c>
      <c r="E10" s="13">
        <f t="shared" si="1"/>
        <v>63.6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8">
        <v>8.0</v>
      </c>
      <c r="B11" s="9">
        <v>0.1</v>
      </c>
      <c r="C11" s="9">
        <v>48.7</v>
      </c>
      <c r="D11" s="9">
        <v>16.9</v>
      </c>
      <c r="E11" s="13">
        <f t="shared" si="1"/>
        <v>65.7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8">
        <v>9.0</v>
      </c>
      <c r="B12" s="9">
        <v>0.1</v>
      </c>
      <c r="C12" s="9">
        <v>48.9</v>
      </c>
      <c r="D12" s="9">
        <v>19.8</v>
      </c>
      <c r="E12" s="13">
        <f t="shared" si="1"/>
        <v>68.8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8">
        <v>10.0</v>
      </c>
      <c r="B13" s="9">
        <v>0.2</v>
      </c>
      <c r="C13" s="9">
        <v>49.6</v>
      </c>
      <c r="D13" s="9">
        <v>17.1</v>
      </c>
      <c r="E13" s="13">
        <f t="shared" si="1"/>
        <v>66.9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8">
        <v>11.0</v>
      </c>
      <c r="B14" s="9">
        <v>0.3</v>
      </c>
      <c r="C14" s="9">
        <v>48.5</v>
      </c>
      <c r="D14" s="9">
        <v>15.0</v>
      </c>
      <c r="E14" s="13">
        <f t="shared" si="1"/>
        <v>63.8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8">
        <v>12.0</v>
      </c>
      <c r="B15" s="9">
        <v>0.3</v>
      </c>
      <c r="C15" s="9">
        <v>47.1</v>
      </c>
      <c r="D15" s="9">
        <v>19.0</v>
      </c>
      <c r="E15" s="13">
        <f t="shared" si="1"/>
        <v>66.4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>
        <v>13.0</v>
      </c>
      <c r="B16" s="9">
        <v>0.1</v>
      </c>
      <c r="C16" s="9">
        <v>49.7</v>
      </c>
      <c r="D16" s="9">
        <v>19.4</v>
      </c>
      <c r="E16" s="13">
        <f t="shared" si="1"/>
        <v>69.2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8">
        <v>14.0</v>
      </c>
      <c r="B17" s="9">
        <v>0.3</v>
      </c>
      <c r="C17" s="9">
        <v>44.8</v>
      </c>
      <c r="D17" s="9">
        <v>14.1</v>
      </c>
      <c r="E17" s="13">
        <f t="shared" si="1"/>
        <v>59.2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8">
        <v>15.0</v>
      </c>
      <c r="B18" s="9">
        <v>0.1</v>
      </c>
      <c r="C18" s="9">
        <v>46.2</v>
      </c>
      <c r="D18" s="9">
        <v>15.2</v>
      </c>
      <c r="E18" s="13">
        <f t="shared" si="1"/>
        <v>61.5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8">
        <v>16.0</v>
      </c>
      <c r="B19" s="9">
        <v>0.1</v>
      </c>
      <c r="C19" s="9">
        <v>47.8</v>
      </c>
      <c r="D19" s="9">
        <v>17.7</v>
      </c>
      <c r="E19" s="13">
        <f t="shared" si="1"/>
        <v>65.6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8">
        <v>17.0</v>
      </c>
      <c r="B20" s="9">
        <v>0.1</v>
      </c>
      <c r="C20" s="9">
        <v>48.5</v>
      </c>
      <c r="D20" s="9">
        <v>18.6</v>
      </c>
      <c r="E20" s="13">
        <f t="shared" si="1"/>
        <v>67.2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8">
        <v>18.0</v>
      </c>
      <c r="B21" s="9">
        <v>0.1</v>
      </c>
      <c r="C21" s="9">
        <v>46.9</v>
      </c>
      <c r="D21" s="9">
        <v>14.6</v>
      </c>
      <c r="E21" s="13">
        <f t="shared" si="1"/>
        <v>61.6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8">
        <v>19.0</v>
      </c>
      <c r="B22" s="9">
        <v>0.1</v>
      </c>
      <c r="C22" s="9">
        <v>39.5</v>
      </c>
      <c r="D22" s="9">
        <v>23.9</v>
      </c>
      <c r="E22" s="13">
        <f t="shared" si="1"/>
        <v>63.5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8">
        <v>20.0</v>
      </c>
      <c r="B23" s="9">
        <v>0.3</v>
      </c>
      <c r="C23" s="9">
        <v>42.7</v>
      </c>
      <c r="D23" s="9">
        <v>14.7</v>
      </c>
      <c r="E23" s="13">
        <f t="shared" si="1"/>
        <v>57.7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0" t="s">
        <v>10</v>
      </c>
      <c r="B24" s="11">
        <f t="shared" ref="B24:E24" si="2">AVERAGE(B4:B23)</f>
        <v>0.18</v>
      </c>
      <c r="C24" s="11">
        <f t="shared" si="2"/>
        <v>47.43</v>
      </c>
      <c r="D24" s="11">
        <f t="shared" si="2"/>
        <v>17.105</v>
      </c>
      <c r="E24" s="11">
        <f t="shared" si="2"/>
        <v>64.715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2" t="s">
        <v>16</v>
      </c>
      <c r="B25" s="14">
        <f t="shared" ref="B25:D25" si="3">B24/$E$24</f>
        <v>0.002781426254</v>
      </c>
      <c r="C25" s="14">
        <f t="shared" si="3"/>
        <v>0.7329058178</v>
      </c>
      <c r="D25" s="14">
        <f t="shared" si="3"/>
        <v>0.2643127559</v>
      </c>
      <c r="E25" s="15">
        <v>1.0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2" t="s">
        <v>11</v>
      </c>
      <c r="B26" s="3">
        <f t="shared" ref="B26:E26" si="4">STDEV(B4:B24)</f>
        <v>0.1288409873</v>
      </c>
      <c r="C26" s="4">
        <f t="shared" si="4"/>
        <v>3.002682134</v>
      </c>
      <c r="D26" s="4">
        <f t="shared" si="4"/>
        <v>2.560170893</v>
      </c>
      <c r="E26" s="4">
        <f t="shared" si="4"/>
        <v>3.742763017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6.43"/>
    <col customWidth="1" min="3" max="3" width="14.29"/>
    <col customWidth="1" min="4" max="4" width="19.71"/>
  </cols>
  <sheetData>
    <row r="1">
      <c r="A1" s="6" t="s">
        <v>17</v>
      </c>
      <c r="B1" s="7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6" t="s">
        <v>8</v>
      </c>
      <c r="B3" s="6" t="s">
        <v>18</v>
      </c>
      <c r="C3" s="6" t="s">
        <v>9</v>
      </c>
      <c r="D3" s="6" t="s">
        <v>14</v>
      </c>
      <c r="E3" s="6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8">
        <v>1.0</v>
      </c>
      <c r="B4" s="9">
        <v>11.0</v>
      </c>
      <c r="C4" s="9">
        <v>62.7</v>
      </c>
      <c r="D4" s="9">
        <v>19.8</v>
      </c>
      <c r="E4" s="13">
        <f t="shared" ref="E4:E23" si="1">SUM(B4:D4)</f>
        <v>93.5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8">
        <v>2.0</v>
      </c>
      <c r="B5" s="9">
        <v>7.4</v>
      </c>
      <c r="C5" s="9">
        <v>57.8</v>
      </c>
      <c r="D5" s="9">
        <v>15.0</v>
      </c>
      <c r="E5" s="13">
        <f t="shared" si="1"/>
        <v>80.2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8">
        <v>3.0</v>
      </c>
      <c r="B6" s="9">
        <v>9.6</v>
      </c>
      <c r="C6" s="9">
        <v>55.5</v>
      </c>
      <c r="D6" s="9">
        <v>16.1</v>
      </c>
      <c r="E6" s="13">
        <f t="shared" si="1"/>
        <v>81.2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8">
        <v>4.0</v>
      </c>
      <c r="B7" s="9">
        <v>6.6</v>
      </c>
      <c r="C7" s="9">
        <v>56.4</v>
      </c>
      <c r="D7" s="9">
        <v>15.3</v>
      </c>
      <c r="E7" s="13">
        <f t="shared" si="1"/>
        <v>78.3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8">
        <v>5.0</v>
      </c>
      <c r="B8" s="9">
        <v>10.0</v>
      </c>
      <c r="C8" s="9">
        <f>30.5+25</f>
        <v>55.5</v>
      </c>
      <c r="D8" s="9">
        <v>16.0</v>
      </c>
      <c r="E8" s="13">
        <f t="shared" si="1"/>
        <v>81.5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8">
        <v>6.0</v>
      </c>
      <c r="B9" s="9">
        <v>6.3</v>
      </c>
      <c r="C9" s="9">
        <v>55.3</v>
      </c>
      <c r="D9" s="9">
        <v>15.4</v>
      </c>
      <c r="E9" s="13">
        <f t="shared" si="1"/>
        <v>77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8">
        <v>7.0</v>
      </c>
      <c r="B10" s="9">
        <v>11.4</v>
      </c>
      <c r="C10" s="9">
        <f>15.2+40</f>
        <v>55.2</v>
      </c>
      <c r="D10" s="9">
        <v>14.9</v>
      </c>
      <c r="E10" s="13">
        <f t="shared" si="1"/>
        <v>81.5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8">
        <v>8.0</v>
      </c>
      <c r="B11" s="9">
        <v>5.9</v>
      </c>
      <c r="C11" s="9">
        <v>55.8</v>
      </c>
      <c r="D11" s="9">
        <v>15.3</v>
      </c>
      <c r="E11" s="13">
        <f t="shared" si="1"/>
        <v>77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8">
        <v>9.0</v>
      </c>
      <c r="B12" s="9">
        <v>6.0</v>
      </c>
      <c r="C12" s="9">
        <v>55.5</v>
      </c>
      <c r="D12" s="9">
        <v>15.8</v>
      </c>
      <c r="E12" s="13">
        <f t="shared" si="1"/>
        <v>77.3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8">
        <v>10.0</v>
      </c>
      <c r="B13" s="9">
        <v>6.2</v>
      </c>
      <c r="C13" s="9">
        <f>39.8+15.5</f>
        <v>55.3</v>
      </c>
      <c r="D13" s="9">
        <v>15.1</v>
      </c>
      <c r="E13" s="13">
        <f t="shared" si="1"/>
        <v>76.6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8">
        <v>11.0</v>
      </c>
      <c r="B14" s="9">
        <v>10.1</v>
      </c>
      <c r="C14" s="9">
        <v>53.8</v>
      </c>
      <c r="D14" s="9">
        <v>15.2</v>
      </c>
      <c r="E14" s="13">
        <f t="shared" si="1"/>
        <v>79.1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8">
        <v>12.0</v>
      </c>
      <c r="B15" s="9">
        <v>5.9</v>
      </c>
      <c r="C15" s="9">
        <v>55.4</v>
      </c>
      <c r="D15" s="9">
        <v>15.4</v>
      </c>
      <c r="E15" s="13">
        <f t="shared" si="1"/>
        <v>76.7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>
        <v>13.0</v>
      </c>
      <c r="B16" s="9">
        <v>5.8</v>
      </c>
      <c r="C16" s="9">
        <v>55.7</v>
      </c>
      <c r="D16" s="9">
        <v>16.5</v>
      </c>
      <c r="E16" s="13">
        <f t="shared" si="1"/>
        <v>78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8">
        <v>14.0</v>
      </c>
      <c r="B17" s="9">
        <v>6.8</v>
      </c>
      <c r="C17" s="9">
        <v>55.8</v>
      </c>
      <c r="D17" s="9">
        <v>15.1</v>
      </c>
      <c r="E17" s="13">
        <f t="shared" si="1"/>
        <v>77.7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8">
        <v>15.0</v>
      </c>
      <c r="B18" s="9">
        <v>10.7</v>
      </c>
      <c r="C18" s="9">
        <v>54.2</v>
      </c>
      <c r="D18" s="9">
        <v>15.2</v>
      </c>
      <c r="E18" s="13">
        <f t="shared" si="1"/>
        <v>80.1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8">
        <v>16.0</v>
      </c>
      <c r="B19" s="9">
        <v>6.3</v>
      </c>
      <c r="C19" s="9">
        <v>55.2</v>
      </c>
      <c r="D19" s="9">
        <v>14.9</v>
      </c>
      <c r="E19" s="13">
        <f t="shared" si="1"/>
        <v>76.4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8">
        <v>17.0</v>
      </c>
      <c r="B20" s="9">
        <v>6.0</v>
      </c>
      <c r="C20" s="9">
        <v>54.9</v>
      </c>
      <c r="D20" s="9">
        <v>17.7</v>
      </c>
      <c r="E20" s="13">
        <f t="shared" si="1"/>
        <v>78.6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8">
        <v>18.0</v>
      </c>
      <c r="B21" s="9">
        <v>7.1</v>
      </c>
      <c r="C21" s="9">
        <v>55.8</v>
      </c>
      <c r="D21" s="9">
        <v>15.4</v>
      </c>
      <c r="E21" s="13">
        <f t="shared" si="1"/>
        <v>78.3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8">
        <v>19.0</v>
      </c>
      <c r="B22" s="9">
        <v>6.1</v>
      </c>
      <c r="C22" s="9">
        <v>55.9</v>
      </c>
      <c r="D22" s="9">
        <v>15.4</v>
      </c>
      <c r="E22" s="13">
        <f t="shared" si="1"/>
        <v>77.4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8">
        <v>20.0</v>
      </c>
      <c r="B23" s="9">
        <v>6.0</v>
      </c>
      <c r="C23" s="9">
        <v>56.6</v>
      </c>
      <c r="D23" s="9">
        <v>15.5</v>
      </c>
      <c r="E23" s="13">
        <f t="shared" si="1"/>
        <v>78.1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0" t="s">
        <v>10</v>
      </c>
      <c r="B24" s="11">
        <f t="shared" ref="B24:E24" si="2">AVERAGE(B4:B23)</f>
        <v>7.56</v>
      </c>
      <c r="C24" s="11">
        <f t="shared" si="2"/>
        <v>55.915</v>
      </c>
      <c r="D24" s="11">
        <f t="shared" si="2"/>
        <v>15.75</v>
      </c>
      <c r="E24" s="11">
        <f t="shared" si="2"/>
        <v>79.225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2" t="s">
        <v>16</v>
      </c>
      <c r="B25" s="14">
        <f t="shared" ref="B25:D25" si="3">B24/$E$24</f>
        <v>0.09542442411</v>
      </c>
      <c r="C25" s="14">
        <f t="shared" si="3"/>
        <v>0.7057746923</v>
      </c>
      <c r="D25" s="14">
        <f t="shared" si="3"/>
        <v>0.1988008836</v>
      </c>
      <c r="E25" s="15">
        <v>1.0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2" t="s">
        <v>11</v>
      </c>
      <c r="B26" s="3">
        <f t="shared" ref="B26:E26" si="4">STDEV(B4:B24)</f>
        <v>1.972409694</v>
      </c>
      <c r="C26" s="4">
        <f t="shared" si="4"/>
        <v>1.751934645</v>
      </c>
      <c r="D26" s="4">
        <f t="shared" si="4"/>
        <v>1.126277053</v>
      </c>
      <c r="E26" s="4">
        <f t="shared" si="4"/>
        <v>3.640999176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