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styles.xml" ContentType="application/vnd.openxmlformats-officedocument.spreadsheetml.style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Pivot Table_Sheet1_1" sheetId="2" state="visible" r:id="rId3"/>
    <sheet name="Sheet3" sheetId="3" state="visible" r:id="rId4"/>
    <sheet name="Sheet4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<sst xmlns="http://schemas.openxmlformats.org/spreadsheetml/2006/main" count="222" uniqueCount="31">
  <si>
    <t xml:space="preserve">r_proba</t>
  </si>
  <si>
    <t xml:space="preserve">y</t>
  </si>
  <si>
    <t xml:space="preserve">v_mean_trip_total_sum_4</t>
  </si>
  <si>
    <t xml:space="preserve">(-0.001, 0.2]</t>
  </si>
  <si>
    <t xml:space="preserve">(0.8, 1.0]</t>
  </si>
  <si>
    <t xml:space="preserve">(0.2, 0.4]</t>
  </si>
  <si>
    <t xml:space="preserve">(0.4, 0.6]</t>
  </si>
  <si>
    <t xml:space="preserve">(0.6, 0.8]</t>
  </si>
  <si>
    <t xml:space="preserve">- all -</t>
  </si>
  <si>
    <t xml:space="preserve">Data</t>
  </si>
  <si>
    <t xml:space="preserve">Sum - v_mean_trip_total_sum_4</t>
  </si>
  <si>
    <t xml:space="preserve">Count - r_proba*</t>
  </si>
  <si>
    <t xml:space="preserve">(empty)</t>
  </si>
  <si>
    <t xml:space="preserve">Total Result</t>
  </si>
  <si>
    <t xml:space="preserve">R_Proba</t>
  </si>
  <si>
    <t xml:space="preserve">Buenos</t>
  </si>
  <si>
    <t xml:space="preserve">Malos</t>
  </si>
  <si>
    <t xml:space="preserve">Total</t>
  </si>
  <si>
    <t xml:space="preserve">Prop</t>
  </si>
  <si>
    <t xml:space="preserve">Tasa Buenos</t>
  </si>
  <si>
    <t xml:space="preserve">Tasa Malos</t>
  </si>
  <si>
    <t xml:space="preserve">Acum B</t>
  </si>
  <si>
    <t xml:space="preserve">Acum Malos</t>
  </si>
  <si>
    <t xml:space="preserve">Dif</t>
  </si>
  <si>
    <t xml:space="preserve">N</t>
  </si>
  <si>
    <t xml:space="preserve">$</t>
  </si>
  <si>
    <t xml:space="preserve">$Total</t>
  </si>
  <si>
    <t xml:space="preserve">Prop N</t>
  </si>
  <si>
    <t xml:space="preserve">#N</t>
  </si>
  <si>
    <t xml:space="preserve">$ N</t>
  </si>
  <si>
    <t xml:space="preserve">Contención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</si>
</sst>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$-80A]#,##0.00;[RED]\-[$$-80A]#,##0.00"/>
    <numFmt numFmtId="167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Sheet3!$H$2:$H$2</c:f>
              <c:strCache>
                <c:ptCount val="1"/>
                <c:pt idx="0">
                  <c:v>Acum 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Sheet3!$A$3:$A$8</c:f>
              <c:strCache>
                <c:ptCount val="6"/>
                <c:pt idx="0">
                  <c:v/>
                </c:pt>
                <c:pt idx="1">
                  <c:v>(-0.001, 0.2]</c:v>
                </c:pt>
                <c:pt idx="2">
                  <c:v>(0.2, 0.4]</c:v>
                </c:pt>
                <c:pt idx="3">
                  <c:v>(0.4, 0.6]</c:v>
                </c:pt>
                <c:pt idx="4">
                  <c:v>(0.6, 0.8]</c:v>
                </c:pt>
                <c:pt idx="5">
                  <c:v>(0.8, 1.0]</c:v>
                </c:pt>
              </c:strCache>
            </c:strRef>
          </c:cat>
          <c:val>
            <c:numRef>
              <c:f>Sheet3!$H$3:$H$8</c:f>
              <c:numCache>
                <c:formatCode>General</c:formatCode>
                <c:ptCount val="6"/>
                <c:pt idx="0">
                  <c:v>0</c:v>
                </c:pt>
                <c:pt idx="1">
                  <c:v>0.824175824175824</c:v>
                </c:pt>
                <c:pt idx="2">
                  <c:v>0.879120879120879</c:v>
                </c:pt>
                <c:pt idx="3">
                  <c:v>0.934065934065934</c:v>
                </c:pt>
                <c:pt idx="4">
                  <c:v>0.956043956043956</c:v>
                </c:pt>
                <c:pt idx="5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Sheet3!$I$2:$I$2</c:f>
              <c:strCache>
                <c:ptCount val="1"/>
                <c:pt idx="0">
                  <c:v>Acum Malos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Sheet3!$A$3:$A$8</c:f>
              <c:strCache>
                <c:ptCount val="6"/>
                <c:pt idx="0">
                  <c:v/>
                </c:pt>
                <c:pt idx="1">
                  <c:v>(-0.001, 0.2]</c:v>
                </c:pt>
                <c:pt idx="2">
                  <c:v>(0.2, 0.4]</c:v>
                </c:pt>
                <c:pt idx="3">
                  <c:v>(0.4, 0.6]</c:v>
                </c:pt>
                <c:pt idx="4">
                  <c:v>(0.6, 0.8]</c:v>
                </c:pt>
                <c:pt idx="5">
                  <c:v>(0.8, 1.0]</c:v>
                </c:pt>
              </c:strCache>
            </c:strRef>
          </c:cat>
          <c:val>
            <c:numRef>
              <c:f>Sheet3!$I$3:$I$8</c:f>
              <c:numCache>
                <c:formatCode>General</c:formatCode>
                <c:ptCount val="6"/>
                <c:pt idx="0">
                  <c:v>0</c:v>
                </c:pt>
                <c:pt idx="1">
                  <c:v>0.0879120879120879</c:v>
                </c:pt>
                <c:pt idx="2">
                  <c:v>0.120879120879121</c:v>
                </c:pt>
                <c:pt idx="3">
                  <c:v>0.175824175824176</c:v>
                </c:pt>
                <c:pt idx="4">
                  <c:v>0.230769230769231</c:v>
                </c:pt>
                <c:pt idx="5">
                  <c:v>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68871070"/>
        <c:axId val="317280"/>
      </c:lineChart>
      <c:catAx>
        <c:axId val="68871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280"/>
        <c:crosses val="autoZero"/>
        <c:auto val="1"/>
        <c:lblAlgn val="ctr"/>
        <c:lblOffset val="100"/>
      </c:catAx>
      <c:valAx>
        <c:axId val="31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710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Sheet3!$F$2:$F$2</c:f>
              <c:strCache>
                <c:ptCount val="1"/>
                <c:pt idx="0">
                  <c:v>Tasa Buenos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Sheet3!$A$3:$A$9</c:f>
              <c:strCache>
                <c:ptCount val="7"/>
                <c:pt idx="0">
                  <c:v/>
                </c:pt>
                <c:pt idx="1">
                  <c:v>(-0.001, 0.2]</c:v>
                </c:pt>
                <c:pt idx="2">
                  <c:v>(0.2, 0.4]</c:v>
                </c:pt>
                <c:pt idx="3">
                  <c:v>(0.4, 0.6]</c:v>
                </c:pt>
                <c:pt idx="4">
                  <c:v>(0.6, 0.8]</c:v>
                </c:pt>
                <c:pt idx="5">
                  <c:v>(0.8, 1.0]</c:v>
                </c:pt>
                <c:pt idx="6">
                  <c:v>Total</c:v>
                </c:pt>
              </c:strCache>
            </c:strRef>
          </c:cat>
          <c:val>
            <c:numRef>
              <c:f>Sheet3!$F$3:$F$9</c:f>
              <c:numCache>
                <c:formatCode>General</c:formatCode>
                <c:ptCount val="7"/>
                <c:pt idx="1">
                  <c:v>0.903614457831325</c:v>
                </c:pt>
                <c:pt idx="2">
                  <c:v>0.625</c:v>
                </c:pt>
                <c:pt idx="3">
                  <c:v>0.5</c:v>
                </c:pt>
                <c:pt idx="4">
                  <c:v>0.285714285714286</c:v>
                </c:pt>
                <c:pt idx="5">
                  <c:v>0.0540540540540541</c:v>
                </c:pt>
                <c:pt idx="6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Sheet3!$G$2:$G$2</c:f>
              <c:strCache>
                <c:ptCount val="1"/>
                <c:pt idx="0">
                  <c:v>Tasa Malos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Sheet3!$A$3:$A$9</c:f>
              <c:strCache>
                <c:ptCount val="7"/>
                <c:pt idx="0">
                  <c:v/>
                </c:pt>
                <c:pt idx="1">
                  <c:v>(-0.001, 0.2]</c:v>
                </c:pt>
                <c:pt idx="2">
                  <c:v>(0.2, 0.4]</c:v>
                </c:pt>
                <c:pt idx="3">
                  <c:v>(0.4, 0.6]</c:v>
                </c:pt>
                <c:pt idx="4">
                  <c:v>(0.6, 0.8]</c:v>
                </c:pt>
                <c:pt idx="5">
                  <c:v>(0.8, 1.0]</c:v>
                </c:pt>
                <c:pt idx="6">
                  <c:v>Total</c:v>
                </c:pt>
              </c:strCache>
            </c:strRef>
          </c:cat>
          <c:val>
            <c:numRef>
              <c:f>Sheet3!$G$3:$G$9</c:f>
              <c:numCache>
                <c:formatCode>General</c:formatCode>
                <c:ptCount val="7"/>
                <c:pt idx="1">
                  <c:v>0.0963855421686747</c:v>
                </c:pt>
                <c:pt idx="2">
                  <c:v>0.375</c:v>
                </c:pt>
                <c:pt idx="3">
                  <c:v>0.5</c:v>
                </c:pt>
                <c:pt idx="4">
                  <c:v>0.714285714285714</c:v>
                </c:pt>
                <c:pt idx="5">
                  <c:v>0.945945945945946</c:v>
                </c:pt>
                <c:pt idx="6">
                  <c:v>0.5</c:v>
                </c:pt>
              </c:numCache>
            </c:numRef>
          </c:val>
        </c:ser>
        <c:gapWidth val="100"/>
        <c:overlap val="100"/>
        <c:axId val="99598280"/>
        <c:axId val="20331893"/>
      </c:barChart>
      <c:catAx>
        <c:axId val="9959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31893"/>
        <c:crosses val="autoZero"/>
        <c:auto val="1"/>
        <c:lblAlgn val="ctr"/>
        <c:lblOffset val="100"/>
      </c:catAx>
      <c:valAx>
        <c:axId val="20331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982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206640</xdr:colOff>
      <xdr:row>11</xdr:row>
      <xdr:rowOff>77400</xdr:rowOff>
    </xdr:from>
    <xdr:to>
      <xdr:col>5</xdr:col>
      <xdr:colOff>191880</xdr:colOff>
      <xdr:row>25</xdr:row>
      <xdr:rowOff>79200</xdr:rowOff>
    </xdr:to>
    <xdr:graphicFrame>
      <xdr:nvGraphicFramePr>
        <xdr:cNvPr id="0" name=""/>
        <xdr:cNvGraphicFramePr/>
      </xdr:nvGraphicFramePr>
      <xdr:xfrm>
        <a:off x="206640" y="1967040"/>
        <a:ext cx="4055400" cy="227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402840</xdr:colOff>
      <xdr:row>11</xdr:row>
      <xdr:rowOff>72720</xdr:rowOff>
    </xdr:from>
    <xdr:to>
      <xdr:col>9</xdr:col>
      <xdr:colOff>589320</xdr:colOff>
      <xdr:row>24</xdr:row>
      <xdr:rowOff>97200</xdr:rowOff>
    </xdr:to>
    <xdr:graphicFrame>
      <xdr:nvGraphicFramePr>
        <xdr:cNvPr id="1" name=""/>
        <xdr:cNvGraphicFramePr/>
      </xdr:nvGraphicFramePr>
      <xdr:xfrm>
        <a:off x="4473000" y="1962360"/>
        <a:ext cx="3442680" cy="21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2" createdVersion="3">
  <cacheSource type="worksheet">
    <worksheetSource ref="A1:C2986" sheet="Sheet1"/>
  </cacheSource>
  <cacheFields count="3">
    <cacheField name="r_proba" numFmtId="0">
      <sharedItems containsBlank="1" count="6">
        <s v="(-0.001, 0.2]"/>
        <s v="(0.2, 0.4]"/>
        <s v="(0.4, 0.6]"/>
        <s v="(0.6, 0.8]"/>
        <s v="(0.8, 1.0]"/>
        <m/>
      </sharedItems>
    </cacheField>
    <cacheField name="y" numFmtId="0">
      <sharedItems containsString="0" containsBlank="1" containsNumber="1" containsInteger="1" minValue="0" maxValue="1" count="3">
        <n v="0"/>
        <n v="1"/>
        <m/>
      </sharedItems>
    </cacheField>
    <cacheField name="v_mean_trip_total_sum_4" numFmtId="0">
      <sharedItems containsString="0" containsBlank="1" containsNumber="1" minValue="3.99" maxValue="2743.1025" count="176">
        <n v="3.99"/>
        <n v="6.9"/>
        <n v="7.625"/>
        <n v="9"/>
        <n v="10"/>
        <n v="10.5"/>
        <n v="10.64"/>
        <n v="11"/>
        <n v="11.75"/>
        <n v="12"/>
        <n v="12.65"/>
        <n v="13"/>
        <n v="13.25"/>
        <n v="14.75"/>
        <n v="15.8333333333333"/>
        <n v="16.6666666666667"/>
        <n v="18"/>
        <n v="19.97"/>
        <n v="20"/>
        <n v="21.5"/>
        <n v="21.85"/>
        <n v="24.4166666666667"/>
        <n v="25.5833333333333"/>
        <n v="25.955"/>
        <n v="26.8"/>
        <n v="28.6733333333333"/>
        <n v="32.5"/>
        <n v="34.215"/>
        <n v="34.6666666666667"/>
        <n v="35"/>
        <n v="36.8333333333333"/>
        <n v="37.375"/>
        <n v="38.76"/>
        <n v="39"/>
        <n v="39.4"/>
        <n v="40"/>
        <n v="44"/>
        <n v="45.75"/>
        <n v="49.75"/>
        <n v="50"/>
        <n v="52"/>
        <n v="52.5625"/>
        <n v="67.3333333333333"/>
        <n v="74.5"/>
        <n v="76.75"/>
        <n v="76.8125"/>
        <n v="77.625"/>
        <n v="82.1666666666667"/>
        <n v="83.5"/>
        <n v="85"/>
        <n v="124"/>
        <n v="124.5"/>
        <n v="129"/>
        <n v="138.833333333333"/>
        <n v="169.85"/>
        <n v="171.5"/>
        <n v="228.825"/>
        <n v="270.625"/>
        <n v="288.333333333333"/>
        <n v="312.933333333333"/>
        <n v="333.965"/>
        <n v="351.533333333333"/>
        <n v="396.74"/>
        <n v="535.01"/>
        <n v="542.1525"/>
        <n v="555.9525"/>
        <n v="592.946666666667"/>
        <n v="608.2025"/>
        <n v="609.1475"/>
        <n v="661.815"/>
        <n v="690.745"/>
        <n v="753.4125"/>
        <n v="783.05"/>
        <n v="819.36"/>
        <n v="832.7425"/>
        <n v="855.325"/>
        <n v="855.875"/>
        <n v="861.26"/>
        <n v="872.2175"/>
        <n v="889.095"/>
        <n v="907.575"/>
        <n v="907.883333333333"/>
        <n v="917.695"/>
        <n v="923.4825"/>
        <n v="928.8575"/>
        <n v="953.505"/>
        <n v="959.225"/>
        <n v="991.06"/>
        <n v="1002.42"/>
        <n v="1011.1025"/>
        <n v="1015.7"/>
        <n v="1051.75"/>
        <n v="1057.78"/>
        <n v="1064.3775"/>
        <n v="1080.435"/>
        <n v="1094.08333333333"/>
        <n v="1118.36"/>
        <n v="1124.8475"/>
        <n v="1148.275"/>
        <n v="1162.24"/>
        <n v="1228.1525"/>
        <n v="1238.8325"/>
        <n v="1246.1275"/>
        <n v="1246.865"/>
        <n v="1254.0525"/>
        <n v="1274.7025"/>
        <n v="1286.7"/>
        <n v="1287.8675"/>
        <n v="1299.595"/>
        <n v="1315.2425"/>
        <n v="1322.755"/>
        <n v="1329.59"/>
        <n v="1337.94333333333"/>
        <n v="1360.19"/>
        <n v="1363.425"/>
        <n v="1390.92"/>
        <n v="1396.9125"/>
        <n v="1406.24"/>
        <n v="1407.1425"/>
        <n v="1411.8025"/>
        <n v="1413.3925"/>
        <n v="1414.3075"/>
        <n v="1427.4075"/>
        <n v="1467.3325"/>
        <n v="1469.19"/>
        <n v="1470.9975"/>
        <n v="1474.415"/>
        <n v="1485.4375"/>
        <n v="1493.06"/>
        <n v="1502.6525"/>
        <n v="1518.695"/>
        <n v="1519.545"/>
        <n v="1569.5175"/>
        <n v="1593.42"/>
        <n v="1605.1475"/>
        <n v="1609.925"/>
        <n v="1629.7975"/>
        <n v="1631.4525"/>
        <n v="1653.2925"/>
        <n v="1659.855"/>
        <n v="1672.575"/>
        <n v="1676.9175"/>
        <n v="1712.0125"/>
        <n v="1712.775"/>
        <n v="1745.11"/>
        <n v="1754.48"/>
        <n v="1759.9525"/>
        <n v="1803.6925"/>
        <n v="1814.8875"/>
        <n v="1821.595"/>
        <n v="1867.2225"/>
        <n v="1883.0275"/>
        <n v="1915.3525"/>
        <n v="1921.0975"/>
        <n v="1943.3225"/>
        <n v="1954.37"/>
        <n v="1988.535"/>
        <n v="1989.09"/>
        <n v="2002.59"/>
        <n v="2036.42"/>
        <n v="2096.175"/>
        <n v="2108.525"/>
        <n v="2124.845"/>
        <n v="2175.6175"/>
        <n v="2253.41"/>
        <n v="2308.7525"/>
        <n v="2322.4125"/>
        <n v="2330.2675"/>
        <n v="2432.795"/>
        <n v="2441.28"/>
        <n v="2492.7775"/>
        <n v="2535.6925"/>
        <n v="2544.39"/>
        <n v="2614.205"/>
        <n v="2743.102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x v="0"/>
    <x v="135"/>
  </r>
  <r>
    <x v="4"/>
    <x v="1"/>
    <x v="35"/>
  </r>
  <r>
    <x v="0"/>
    <x v="0"/>
    <x v="160"/>
  </r>
  <r>
    <x v="4"/>
    <x v="1"/>
    <x v="3"/>
  </r>
  <r>
    <x v="0"/>
    <x v="0"/>
    <x v="147"/>
  </r>
  <r>
    <x v="4"/>
    <x v="1"/>
    <x v="18"/>
  </r>
  <r>
    <x v="1"/>
    <x v="0"/>
    <x v="112"/>
  </r>
  <r>
    <x v="0"/>
    <x v="0"/>
    <x v="150"/>
  </r>
  <r>
    <x v="0"/>
    <x v="0"/>
    <x v="158"/>
  </r>
  <r>
    <x v="0"/>
    <x v="0"/>
    <x v="120"/>
  </r>
  <r>
    <x v="0"/>
    <x v="0"/>
    <x v="156"/>
  </r>
  <r>
    <x v="4"/>
    <x v="1"/>
    <x v="41"/>
  </r>
  <r>
    <x v="4"/>
    <x v="1"/>
    <x v="60"/>
  </r>
  <r>
    <x v="4"/>
    <x v="1"/>
    <x v="40"/>
  </r>
  <r>
    <x v="0"/>
    <x v="0"/>
    <x v="167"/>
  </r>
  <r>
    <x v="4"/>
    <x v="1"/>
    <x v="48"/>
  </r>
  <r>
    <x v="0"/>
    <x v="0"/>
    <x v="68"/>
  </r>
  <r>
    <x v="0"/>
    <x v="0"/>
    <x v="65"/>
  </r>
  <r>
    <x v="0"/>
    <x v="0"/>
    <x v="87"/>
  </r>
  <r>
    <x v="0"/>
    <x v="0"/>
    <x v="84"/>
  </r>
  <r>
    <x v="0"/>
    <x v="0"/>
    <x v="149"/>
  </r>
  <r>
    <x v="0"/>
    <x v="0"/>
    <x v="118"/>
  </r>
  <r>
    <x v="4"/>
    <x v="1"/>
    <x v="9"/>
  </r>
  <r>
    <x v="0"/>
    <x v="0"/>
    <x v="121"/>
  </r>
  <r>
    <x v="0"/>
    <x v="0"/>
    <x v="85"/>
  </r>
  <r>
    <x v="4"/>
    <x v="1"/>
    <x v="35"/>
  </r>
  <r>
    <x v="4"/>
    <x v="1"/>
    <x v="17"/>
  </r>
  <r>
    <x v="4"/>
    <x v="1"/>
    <x v="35"/>
  </r>
  <r>
    <x v="2"/>
    <x v="1"/>
    <x v="109"/>
  </r>
  <r>
    <x v="3"/>
    <x v="1"/>
    <x v="79"/>
  </r>
  <r>
    <x v="4"/>
    <x v="1"/>
    <x v="8"/>
  </r>
  <r>
    <x v="4"/>
    <x v="1"/>
    <x v="25"/>
  </r>
  <r>
    <x v="0"/>
    <x v="0"/>
    <x v="103"/>
  </r>
  <r>
    <x v="0"/>
    <x v="1"/>
    <x v="99"/>
  </r>
  <r>
    <x v="0"/>
    <x v="0"/>
    <x v="169"/>
  </r>
  <r>
    <x v="0"/>
    <x v="0"/>
    <x v="117"/>
  </r>
  <r>
    <x v="3"/>
    <x v="1"/>
    <x v="137"/>
  </r>
  <r>
    <x v="4"/>
    <x v="1"/>
    <x v="5"/>
  </r>
  <r>
    <x v="2"/>
    <x v="1"/>
    <x v="172"/>
  </r>
  <r>
    <x v="0"/>
    <x v="0"/>
    <x v="127"/>
  </r>
  <r>
    <x v="2"/>
    <x v="0"/>
    <x v="57"/>
  </r>
  <r>
    <x v="0"/>
    <x v="0"/>
    <x v="102"/>
  </r>
  <r>
    <x v="4"/>
    <x v="1"/>
    <x v="10"/>
  </r>
  <r>
    <x v="0"/>
    <x v="0"/>
    <x v="78"/>
  </r>
  <r>
    <x v="0"/>
    <x v="0"/>
    <x v="144"/>
  </r>
  <r>
    <x v="4"/>
    <x v="1"/>
    <x v="46"/>
  </r>
  <r>
    <x v="4"/>
    <x v="1"/>
    <x v="26"/>
  </r>
  <r>
    <x v="2"/>
    <x v="0"/>
    <x v="71"/>
  </r>
  <r>
    <x v="4"/>
    <x v="1"/>
    <x v="97"/>
  </r>
  <r>
    <x v="0"/>
    <x v="0"/>
    <x v="138"/>
  </r>
  <r>
    <x v="0"/>
    <x v="0"/>
    <x v="130"/>
  </r>
  <r>
    <x v="0"/>
    <x v="0"/>
    <x v="96"/>
  </r>
  <r>
    <x v="2"/>
    <x v="0"/>
    <x v="73"/>
  </r>
  <r>
    <x v="1"/>
    <x v="1"/>
    <x v="72"/>
  </r>
  <r>
    <x v="4"/>
    <x v="1"/>
    <x v="20"/>
  </r>
  <r>
    <x v="3"/>
    <x v="1"/>
    <x v="81"/>
  </r>
  <r>
    <x v="0"/>
    <x v="0"/>
    <x v="168"/>
  </r>
  <r>
    <x v="0"/>
    <x v="0"/>
    <x v="174"/>
  </r>
  <r>
    <x v="4"/>
    <x v="1"/>
    <x v="69"/>
  </r>
  <r>
    <x v="4"/>
    <x v="1"/>
    <x v="4"/>
  </r>
  <r>
    <x v="0"/>
    <x v="0"/>
    <x v="142"/>
  </r>
  <r>
    <x v="4"/>
    <x v="1"/>
    <x v="16"/>
  </r>
  <r>
    <x v="4"/>
    <x v="0"/>
    <x v="45"/>
  </r>
  <r>
    <x v="0"/>
    <x v="0"/>
    <x v="165"/>
  </r>
  <r>
    <x v="2"/>
    <x v="1"/>
    <x v="113"/>
  </r>
  <r>
    <x v="4"/>
    <x v="1"/>
    <x v="63"/>
  </r>
  <r>
    <x v="0"/>
    <x v="0"/>
    <x v="115"/>
  </r>
  <r>
    <x v="1"/>
    <x v="0"/>
    <x v="129"/>
  </r>
  <r>
    <x v="3"/>
    <x v="1"/>
    <x v="31"/>
  </r>
  <r>
    <x v="4"/>
    <x v="1"/>
    <x v="53"/>
  </r>
  <r>
    <x v="3"/>
    <x v="0"/>
    <x v="42"/>
  </r>
  <r>
    <x v="0"/>
    <x v="0"/>
    <x v="132"/>
  </r>
  <r>
    <x v="4"/>
    <x v="1"/>
    <x v="56"/>
  </r>
  <r>
    <x v="4"/>
    <x v="1"/>
    <x v="37"/>
  </r>
  <r>
    <x v="4"/>
    <x v="0"/>
    <x v="119"/>
  </r>
  <r>
    <x v="4"/>
    <x v="1"/>
    <x v="4"/>
  </r>
  <r>
    <x v="0"/>
    <x v="0"/>
    <x v="114"/>
  </r>
  <r>
    <x v="0"/>
    <x v="0"/>
    <x v="100"/>
  </r>
  <r>
    <x v="4"/>
    <x v="1"/>
    <x v="39"/>
  </r>
  <r>
    <x v="0"/>
    <x v="0"/>
    <x v="148"/>
  </r>
  <r>
    <x v="0"/>
    <x v="0"/>
    <x v="170"/>
  </r>
  <r>
    <x v="4"/>
    <x v="1"/>
    <x v="61"/>
  </r>
  <r>
    <x v="4"/>
    <x v="1"/>
    <x v="47"/>
  </r>
  <r>
    <x v="4"/>
    <x v="1"/>
    <x v="77"/>
  </r>
  <r>
    <x v="0"/>
    <x v="1"/>
    <x v="111"/>
  </r>
  <r>
    <x v="0"/>
    <x v="0"/>
    <x v="95"/>
  </r>
  <r>
    <x v="4"/>
    <x v="1"/>
    <x v="146"/>
  </r>
  <r>
    <x v="0"/>
    <x v="0"/>
    <x v="151"/>
  </r>
  <r>
    <x v="0"/>
    <x v="0"/>
    <x v="161"/>
  </r>
  <r>
    <x v="2"/>
    <x v="0"/>
    <x v="62"/>
  </r>
  <r>
    <x v="4"/>
    <x v="1"/>
    <x v="13"/>
  </r>
  <r>
    <x v="2"/>
    <x v="0"/>
    <x v="124"/>
  </r>
  <r>
    <x v="4"/>
    <x v="1"/>
    <x v="2"/>
  </r>
  <r>
    <x v="4"/>
    <x v="1"/>
    <x v="58"/>
  </r>
  <r>
    <x v="4"/>
    <x v="1"/>
    <x v="32"/>
  </r>
  <r>
    <x v="4"/>
    <x v="0"/>
    <x v="51"/>
  </r>
  <r>
    <x v="0"/>
    <x v="0"/>
    <x v="143"/>
  </r>
  <r>
    <x v="0"/>
    <x v="1"/>
    <x v="88"/>
  </r>
  <r>
    <x v="4"/>
    <x v="1"/>
    <x v="7"/>
  </r>
  <r>
    <x v="4"/>
    <x v="1"/>
    <x v="1"/>
  </r>
  <r>
    <x v="4"/>
    <x v="1"/>
    <x v="34"/>
  </r>
  <r>
    <x v="0"/>
    <x v="0"/>
    <x v="90"/>
  </r>
  <r>
    <x v="0"/>
    <x v="0"/>
    <x v="163"/>
  </r>
  <r>
    <x v="2"/>
    <x v="1"/>
    <x v="116"/>
  </r>
  <r>
    <x v="0"/>
    <x v="0"/>
    <x v="89"/>
  </r>
  <r>
    <x v="0"/>
    <x v="0"/>
    <x v="133"/>
  </r>
  <r>
    <x v="4"/>
    <x v="1"/>
    <x v="101"/>
  </r>
  <r>
    <x v="4"/>
    <x v="1"/>
    <x v="75"/>
  </r>
  <r>
    <x v="4"/>
    <x v="1"/>
    <x v="14"/>
  </r>
  <r>
    <x v="0"/>
    <x v="1"/>
    <x v="86"/>
  </r>
  <r>
    <x v="0"/>
    <x v="0"/>
    <x v="126"/>
  </r>
  <r>
    <x v="4"/>
    <x v="1"/>
    <x v="5"/>
  </r>
  <r>
    <x v="0"/>
    <x v="0"/>
    <x v="92"/>
  </r>
  <r>
    <x v="4"/>
    <x v="1"/>
    <x v="22"/>
  </r>
  <r>
    <x v="4"/>
    <x v="1"/>
    <x v="44"/>
  </r>
  <r>
    <x v="0"/>
    <x v="1"/>
    <x v="123"/>
  </r>
  <r>
    <x v="0"/>
    <x v="0"/>
    <x v="154"/>
  </r>
  <r>
    <x v="4"/>
    <x v="1"/>
    <x v="54"/>
  </r>
  <r>
    <x v="4"/>
    <x v="1"/>
    <x v="43"/>
  </r>
  <r>
    <x v="0"/>
    <x v="0"/>
    <x v="125"/>
  </r>
  <r>
    <x v="4"/>
    <x v="1"/>
    <x v="0"/>
  </r>
  <r>
    <x v="0"/>
    <x v="0"/>
    <x v="76"/>
  </r>
  <r>
    <x v="4"/>
    <x v="1"/>
    <x v="11"/>
  </r>
  <r>
    <x v="0"/>
    <x v="0"/>
    <x v="94"/>
  </r>
  <r>
    <x v="3"/>
    <x v="0"/>
    <x v="83"/>
  </r>
  <r>
    <x v="0"/>
    <x v="0"/>
    <x v="166"/>
  </r>
  <r>
    <x v="4"/>
    <x v="1"/>
    <x v="38"/>
  </r>
  <r>
    <x v="1"/>
    <x v="1"/>
    <x v="139"/>
  </r>
  <r>
    <x v="0"/>
    <x v="0"/>
    <x v="141"/>
  </r>
  <r>
    <x v="0"/>
    <x v="0"/>
    <x v="136"/>
  </r>
  <r>
    <x v="1"/>
    <x v="0"/>
    <x v="93"/>
  </r>
  <r>
    <x v="4"/>
    <x v="1"/>
    <x v="50"/>
  </r>
  <r>
    <x v="4"/>
    <x v="0"/>
    <x v="19"/>
  </r>
  <r>
    <x v="0"/>
    <x v="0"/>
    <x v="98"/>
  </r>
  <r>
    <x v="0"/>
    <x v="0"/>
    <x v="82"/>
  </r>
  <r>
    <x v="0"/>
    <x v="0"/>
    <x v="157"/>
  </r>
  <r>
    <x v="2"/>
    <x v="1"/>
    <x v="104"/>
  </r>
  <r>
    <x v="4"/>
    <x v="1"/>
    <x v="21"/>
  </r>
  <r>
    <x v="0"/>
    <x v="0"/>
    <x v="108"/>
  </r>
  <r>
    <x v="0"/>
    <x v="0"/>
    <x v="74"/>
  </r>
  <r>
    <x v="4"/>
    <x v="1"/>
    <x v="12"/>
  </r>
  <r>
    <x v="4"/>
    <x v="1"/>
    <x v="66"/>
  </r>
  <r>
    <x v="4"/>
    <x v="1"/>
    <x v="36"/>
  </r>
  <r>
    <x v="0"/>
    <x v="0"/>
    <x v="155"/>
  </r>
  <r>
    <x v="4"/>
    <x v="1"/>
    <x v="29"/>
  </r>
  <r>
    <x v="1"/>
    <x v="1"/>
    <x v="128"/>
  </r>
  <r>
    <x v="0"/>
    <x v="1"/>
    <x v="70"/>
  </r>
  <r>
    <x v="0"/>
    <x v="0"/>
    <x v="153"/>
  </r>
  <r>
    <x v="0"/>
    <x v="0"/>
    <x v="171"/>
  </r>
  <r>
    <x v="4"/>
    <x v="1"/>
    <x v="49"/>
  </r>
  <r>
    <x v="0"/>
    <x v="0"/>
    <x v="145"/>
  </r>
  <r>
    <x v="4"/>
    <x v="1"/>
    <x v="15"/>
  </r>
  <r>
    <x v="4"/>
    <x v="1"/>
    <x v="55"/>
  </r>
  <r>
    <x v="1"/>
    <x v="0"/>
    <x v="64"/>
  </r>
  <r>
    <x v="4"/>
    <x v="1"/>
    <x v="3"/>
  </r>
  <r>
    <x v="3"/>
    <x v="1"/>
    <x v="91"/>
  </r>
  <r>
    <x v="0"/>
    <x v="0"/>
    <x v="159"/>
  </r>
  <r>
    <x v="4"/>
    <x v="1"/>
    <x v="33"/>
  </r>
  <r>
    <x v="0"/>
    <x v="1"/>
    <x v="67"/>
  </r>
  <r>
    <x v="0"/>
    <x v="1"/>
    <x v="134"/>
  </r>
  <r>
    <x v="0"/>
    <x v="0"/>
    <x v="131"/>
  </r>
  <r>
    <x v="0"/>
    <x v="0"/>
    <x v="152"/>
  </r>
  <r>
    <x v="4"/>
    <x v="1"/>
    <x v="24"/>
  </r>
  <r>
    <x v="4"/>
    <x v="1"/>
    <x v="23"/>
  </r>
  <r>
    <x v="0"/>
    <x v="0"/>
    <x v="164"/>
  </r>
  <r>
    <x v="0"/>
    <x v="0"/>
    <x v="162"/>
  </r>
  <r>
    <x v="4"/>
    <x v="1"/>
    <x v="6"/>
  </r>
  <r>
    <x v="4"/>
    <x v="1"/>
    <x v="30"/>
  </r>
  <r>
    <x v="4"/>
    <x v="1"/>
    <x v="7"/>
  </r>
  <r>
    <x v="0"/>
    <x v="0"/>
    <x v="107"/>
  </r>
  <r>
    <x v="1"/>
    <x v="0"/>
    <x v="80"/>
  </r>
  <r>
    <x v="4"/>
    <x v="1"/>
    <x v="9"/>
  </r>
  <r>
    <x v="0"/>
    <x v="0"/>
    <x v="140"/>
  </r>
  <r>
    <x v="0"/>
    <x v="0"/>
    <x v="173"/>
  </r>
  <r>
    <x v="4"/>
    <x v="1"/>
    <x v="27"/>
  </r>
  <r>
    <x v="0"/>
    <x v="0"/>
    <x v="106"/>
  </r>
  <r>
    <x v="0"/>
    <x v="0"/>
    <x v="122"/>
  </r>
  <r>
    <x v="0"/>
    <x v="0"/>
    <x v="59"/>
  </r>
  <r>
    <x v="0"/>
    <x v="0"/>
    <x v="110"/>
  </r>
  <r>
    <x v="0"/>
    <x v="0"/>
    <x v="105"/>
  </r>
  <r>
    <x v="4"/>
    <x v="1"/>
    <x v="52"/>
  </r>
  <r>
    <x v="4"/>
    <x v="1"/>
    <x v="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2" firstDataCol="1" rowPageCount="1" colPageCount="1"/>
  <pivotFields count="3">
    <pivotField axis="axisRow" dataField="1" compact="0" showAll="0" defaultSubtotal="0" outline="0">
      <items count="6">
        <item x="0"/>
        <item x="1"/>
        <item x="2"/>
        <item x="3"/>
        <item x="4"/>
        <item x="5"/>
      </items>
    </pivotField>
    <pivotField axis="axisPage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0"/>
  </rowFields>
  <colFields count="1">
    <field x="-2"/>
  </colFields>
  <pageFields count="1">
    <pageField fld="1" hier="-1"/>
  </pageFields>
  <dataFields count="2">
    <dataField name="Sum - v_mean_trip_total_sum_4" fld="2" subtotal="sum" numFmtId="164"/>
    <dataField name="Count - r_proba*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A8 A1"/>
    </sheetView>
  </sheetViews>
  <sheetFormatPr defaultColWidth="8.69531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n">
        <v>0</v>
      </c>
      <c r="C2" s="0" t="n">
        <v>1609.925</v>
      </c>
    </row>
    <row r="3" customFormat="false" ht="13.8" hidden="false" customHeight="false" outlineLevel="0" collapsed="false">
      <c r="A3" s="0" t="s">
        <v>4</v>
      </c>
      <c r="B3" s="0" t="n">
        <v>1</v>
      </c>
      <c r="C3" s="0" t="n">
        <v>40</v>
      </c>
    </row>
    <row r="4" customFormat="false" ht="13.8" hidden="false" customHeight="false" outlineLevel="0" collapsed="false">
      <c r="A4" s="0" t="s">
        <v>3</v>
      </c>
      <c r="B4" s="0" t="n">
        <v>0</v>
      </c>
      <c r="C4" s="0" t="n">
        <v>2096.175</v>
      </c>
    </row>
    <row r="5" customFormat="false" ht="13.8" hidden="false" customHeight="false" outlineLevel="0" collapsed="false">
      <c r="A5" s="0" t="s">
        <v>4</v>
      </c>
      <c r="B5" s="0" t="n">
        <v>1</v>
      </c>
      <c r="C5" s="0" t="n">
        <v>9</v>
      </c>
    </row>
    <row r="6" customFormat="false" ht="13.8" hidden="false" customHeight="false" outlineLevel="0" collapsed="false">
      <c r="A6" s="0" t="s">
        <v>3</v>
      </c>
      <c r="B6" s="0" t="n">
        <v>0</v>
      </c>
      <c r="C6" s="0" t="n">
        <v>1803.6925</v>
      </c>
    </row>
    <row r="7" customFormat="false" ht="13.8" hidden="false" customHeight="false" outlineLevel="0" collapsed="false">
      <c r="A7" s="0" t="s">
        <v>4</v>
      </c>
      <c r="B7" s="0" t="n">
        <v>1</v>
      </c>
      <c r="C7" s="0" t="n">
        <v>20</v>
      </c>
    </row>
    <row r="8" customFormat="false" ht="13.8" hidden="false" customHeight="false" outlineLevel="0" collapsed="false">
      <c r="A8" s="0" t="s">
        <v>5</v>
      </c>
      <c r="B8" s="0" t="n">
        <v>0</v>
      </c>
      <c r="C8" s="0" t="n">
        <v>1337.94333333333</v>
      </c>
    </row>
    <row r="9" customFormat="false" ht="13.8" hidden="false" customHeight="false" outlineLevel="0" collapsed="false">
      <c r="A9" s="0" t="s">
        <v>3</v>
      </c>
      <c r="B9" s="0" t="n">
        <v>0</v>
      </c>
      <c r="C9" s="0" t="n">
        <v>1867.2225</v>
      </c>
    </row>
    <row r="10" customFormat="false" ht="13.8" hidden="false" customHeight="false" outlineLevel="0" collapsed="false">
      <c r="A10" s="0" t="s">
        <v>3</v>
      </c>
      <c r="B10" s="0" t="n">
        <v>0</v>
      </c>
      <c r="C10" s="0" t="n">
        <v>2002.59</v>
      </c>
    </row>
    <row r="11" customFormat="false" ht="13.8" hidden="false" customHeight="false" outlineLevel="0" collapsed="false">
      <c r="A11" s="0" t="s">
        <v>3</v>
      </c>
      <c r="B11" s="0" t="n">
        <v>0</v>
      </c>
      <c r="C11" s="0" t="n">
        <v>1413.3925</v>
      </c>
    </row>
    <row r="12" customFormat="false" ht="13.8" hidden="false" customHeight="false" outlineLevel="0" collapsed="false">
      <c r="A12" s="0" t="s">
        <v>3</v>
      </c>
      <c r="B12" s="0" t="n">
        <v>0</v>
      </c>
      <c r="C12" s="0" t="n">
        <v>1988.535</v>
      </c>
    </row>
    <row r="13" customFormat="false" ht="13.8" hidden="false" customHeight="false" outlineLevel="0" collapsed="false">
      <c r="A13" s="0" t="s">
        <v>4</v>
      </c>
      <c r="B13" s="0" t="n">
        <v>1</v>
      </c>
      <c r="C13" s="0" t="n">
        <v>52.5625</v>
      </c>
    </row>
    <row r="14" customFormat="false" ht="13.8" hidden="false" customHeight="false" outlineLevel="0" collapsed="false">
      <c r="A14" s="0" t="s">
        <v>4</v>
      </c>
      <c r="B14" s="0" t="n">
        <v>1</v>
      </c>
      <c r="C14" s="0" t="n">
        <v>333.965</v>
      </c>
    </row>
    <row r="15" customFormat="false" ht="13.8" hidden="false" customHeight="false" outlineLevel="0" collapsed="false">
      <c r="A15" s="0" t="s">
        <v>4</v>
      </c>
      <c r="B15" s="0" t="n">
        <v>1</v>
      </c>
      <c r="C15" s="0" t="n">
        <v>52</v>
      </c>
    </row>
    <row r="16" customFormat="false" ht="13.8" hidden="false" customHeight="false" outlineLevel="0" collapsed="false">
      <c r="A16" s="0" t="s">
        <v>3</v>
      </c>
      <c r="B16" s="0" t="n">
        <v>0</v>
      </c>
      <c r="C16" s="0" t="n">
        <v>2330.2675</v>
      </c>
    </row>
    <row r="17" customFormat="false" ht="13.8" hidden="false" customHeight="false" outlineLevel="0" collapsed="false">
      <c r="A17" s="0" t="s">
        <v>4</v>
      </c>
      <c r="B17" s="0" t="n">
        <v>1</v>
      </c>
      <c r="C17" s="0" t="n">
        <v>83.5</v>
      </c>
    </row>
    <row r="18" customFormat="false" ht="13.8" hidden="false" customHeight="false" outlineLevel="0" collapsed="false">
      <c r="A18" s="0" t="s">
        <v>3</v>
      </c>
      <c r="B18" s="0" t="n">
        <v>0</v>
      </c>
      <c r="C18" s="0" t="n">
        <v>609.1475</v>
      </c>
    </row>
    <row r="19" customFormat="false" ht="13.8" hidden="false" customHeight="false" outlineLevel="0" collapsed="false">
      <c r="A19" s="0" t="s">
        <v>3</v>
      </c>
      <c r="B19" s="0" t="n">
        <v>0</v>
      </c>
      <c r="C19" s="0" t="n">
        <v>555.9525</v>
      </c>
    </row>
    <row r="20" customFormat="false" ht="13.8" hidden="false" customHeight="false" outlineLevel="0" collapsed="false">
      <c r="A20" s="0" t="s">
        <v>3</v>
      </c>
      <c r="B20" s="0" t="n">
        <v>0</v>
      </c>
      <c r="C20" s="0" t="n">
        <v>991.06</v>
      </c>
    </row>
    <row r="21" customFormat="false" ht="13.8" hidden="false" customHeight="false" outlineLevel="0" collapsed="false">
      <c r="A21" s="0" t="s">
        <v>3</v>
      </c>
      <c r="B21" s="0" t="n">
        <v>0</v>
      </c>
      <c r="C21" s="0" t="n">
        <v>928.8575</v>
      </c>
    </row>
    <row r="22" customFormat="false" ht="13.8" hidden="false" customHeight="false" outlineLevel="0" collapsed="false">
      <c r="A22" s="0" t="s">
        <v>3</v>
      </c>
      <c r="B22" s="0" t="n">
        <v>0</v>
      </c>
      <c r="C22" s="0" t="n">
        <v>1821.595</v>
      </c>
    </row>
    <row r="23" customFormat="false" ht="13.8" hidden="false" customHeight="false" outlineLevel="0" collapsed="false">
      <c r="A23" s="0" t="s">
        <v>3</v>
      </c>
      <c r="B23" s="0" t="n">
        <v>0</v>
      </c>
      <c r="C23" s="0" t="n">
        <v>1407.1425</v>
      </c>
    </row>
    <row r="24" customFormat="false" ht="13.8" hidden="false" customHeight="false" outlineLevel="0" collapsed="false">
      <c r="A24" s="0" t="s">
        <v>4</v>
      </c>
      <c r="B24" s="0" t="n">
        <v>1</v>
      </c>
      <c r="C24" s="0" t="n">
        <v>12</v>
      </c>
    </row>
    <row r="25" customFormat="false" ht="13.8" hidden="false" customHeight="false" outlineLevel="0" collapsed="false">
      <c r="A25" s="0" t="s">
        <v>3</v>
      </c>
      <c r="B25" s="0" t="n">
        <v>0</v>
      </c>
      <c r="C25" s="0" t="n">
        <v>1414.3075</v>
      </c>
    </row>
    <row r="26" customFormat="false" ht="13.8" hidden="false" customHeight="false" outlineLevel="0" collapsed="false">
      <c r="A26" s="0" t="s">
        <v>3</v>
      </c>
      <c r="B26" s="0" t="n">
        <v>0</v>
      </c>
      <c r="C26" s="0" t="n">
        <v>953.505</v>
      </c>
    </row>
    <row r="27" customFormat="false" ht="13.8" hidden="false" customHeight="false" outlineLevel="0" collapsed="false">
      <c r="A27" s="0" t="s">
        <v>4</v>
      </c>
      <c r="B27" s="0" t="n">
        <v>1</v>
      </c>
      <c r="C27" s="0" t="n">
        <v>40</v>
      </c>
    </row>
    <row r="28" customFormat="false" ht="13.8" hidden="false" customHeight="false" outlineLevel="0" collapsed="false">
      <c r="A28" s="0" t="s">
        <v>4</v>
      </c>
      <c r="B28" s="0" t="n">
        <v>1</v>
      </c>
      <c r="C28" s="0" t="n">
        <v>19.97</v>
      </c>
    </row>
    <row r="29" customFormat="false" ht="13.8" hidden="false" customHeight="false" outlineLevel="0" collapsed="false">
      <c r="A29" s="0" t="s">
        <v>4</v>
      </c>
      <c r="B29" s="0" t="n">
        <v>1</v>
      </c>
      <c r="C29" s="0" t="n">
        <v>40</v>
      </c>
    </row>
    <row r="30" customFormat="false" ht="13.8" hidden="false" customHeight="false" outlineLevel="0" collapsed="false">
      <c r="A30" s="0" t="s">
        <v>6</v>
      </c>
      <c r="B30" s="0" t="n">
        <v>1</v>
      </c>
      <c r="C30" s="0" t="n">
        <v>1315.2425</v>
      </c>
    </row>
    <row r="31" customFormat="false" ht="13.8" hidden="false" customHeight="false" outlineLevel="0" collapsed="false">
      <c r="A31" s="0" t="s">
        <v>7</v>
      </c>
      <c r="B31" s="0" t="n">
        <v>1</v>
      </c>
      <c r="C31" s="0" t="n">
        <v>889.095</v>
      </c>
    </row>
    <row r="32" customFormat="false" ht="13.8" hidden="false" customHeight="false" outlineLevel="0" collapsed="false">
      <c r="A32" s="0" t="s">
        <v>4</v>
      </c>
      <c r="B32" s="0" t="n">
        <v>1</v>
      </c>
      <c r="C32" s="0" t="n">
        <v>11.75</v>
      </c>
    </row>
    <row r="33" customFormat="false" ht="13.8" hidden="false" customHeight="false" outlineLevel="0" collapsed="false">
      <c r="A33" s="0" t="s">
        <v>4</v>
      </c>
      <c r="B33" s="0" t="n">
        <v>1</v>
      </c>
      <c r="C33" s="0" t="n">
        <v>28.6733333333333</v>
      </c>
    </row>
    <row r="34" customFormat="false" ht="13.8" hidden="false" customHeight="false" outlineLevel="0" collapsed="false">
      <c r="A34" s="0" t="s">
        <v>3</v>
      </c>
      <c r="B34" s="0" t="n">
        <v>0</v>
      </c>
      <c r="C34" s="0" t="n">
        <v>1246.865</v>
      </c>
    </row>
    <row r="35" customFormat="false" ht="13.8" hidden="false" customHeight="false" outlineLevel="0" collapsed="false">
      <c r="A35" s="0" t="s">
        <v>3</v>
      </c>
      <c r="B35" s="0" t="n">
        <v>1</v>
      </c>
      <c r="C35" s="0" t="n">
        <v>1162.24</v>
      </c>
    </row>
    <row r="36" customFormat="false" ht="13.8" hidden="false" customHeight="false" outlineLevel="0" collapsed="false">
      <c r="A36" s="0" t="s">
        <v>3</v>
      </c>
      <c r="B36" s="0" t="n">
        <v>0</v>
      </c>
      <c r="C36" s="0" t="n">
        <v>2441.28</v>
      </c>
    </row>
    <row r="37" customFormat="false" ht="13.8" hidden="false" customHeight="false" outlineLevel="0" collapsed="false">
      <c r="A37" s="0" t="s">
        <v>3</v>
      </c>
      <c r="B37" s="0" t="n">
        <v>0</v>
      </c>
      <c r="C37" s="0" t="n">
        <v>1406.24</v>
      </c>
    </row>
    <row r="38" customFormat="false" ht="13.8" hidden="false" customHeight="false" outlineLevel="0" collapsed="false">
      <c r="A38" s="0" t="s">
        <v>7</v>
      </c>
      <c r="B38" s="0" t="n">
        <v>1</v>
      </c>
      <c r="C38" s="0" t="n">
        <v>1631.4525</v>
      </c>
    </row>
    <row r="39" customFormat="false" ht="13.8" hidden="false" customHeight="false" outlineLevel="0" collapsed="false">
      <c r="A39" s="0" t="s">
        <v>4</v>
      </c>
      <c r="B39" s="0" t="n">
        <v>1</v>
      </c>
      <c r="C39" s="0" t="n">
        <v>10.5</v>
      </c>
    </row>
    <row r="40" customFormat="false" ht="13.8" hidden="false" customHeight="false" outlineLevel="0" collapsed="false">
      <c r="A40" s="0" t="s">
        <v>6</v>
      </c>
      <c r="B40" s="0" t="n">
        <v>1</v>
      </c>
      <c r="C40" s="0" t="n">
        <v>2544.39</v>
      </c>
    </row>
    <row r="41" customFormat="false" ht="13.8" hidden="false" customHeight="false" outlineLevel="0" collapsed="false">
      <c r="A41" s="0" t="s">
        <v>3</v>
      </c>
      <c r="B41" s="0" t="n">
        <v>0</v>
      </c>
      <c r="C41" s="0" t="n">
        <v>1485.4375</v>
      </c>
    </row>
    <row r="42" customFormat="false" ht="13.8" hidden="false" customHeight="false" outlineLevel="0" collapsed="false">
      <c r="A42" s="0" t="s">
        <v>6</v>
      </c>
      <c r="B42" s="0" t="n">
        <v>0</v>
      </c>
      <c r="C42" s="0" t="n">
        <v>270.625</v>
      </c>
    </row>
    <row r="43" customFormat="false" ht="13.8" hidden="false" customHeight="false" outlineLevel="0" collapsed="false">
      <c r="A43" s="0" t="s">
        <v>3</v>
      </c>
      <c r="B43" s="0" t="n">
        <v>0</v>
      </c>
      <c r="C43" s="0" t="n">
        <v>1246.1275</v>
      </c>
    </row>
    <row r="44" customFormat="false" ht="13.8" hidden="false" customHeight="false" outlineLevel="0" collapsed="false">
      <c r="A44" s="0" t="s">
        <v>4</v>
      </c>
      <c r="B44" s="0" t="n">
        <v>1</v>
      </c>
      <c r="C44" s="0" t="n">
        <v>12.65</v>
      </c>
    </row>
    <row r="45" customFormat="false" ht="13.8" hidden="false" customHeight="false" outlineLevel="0" collapsed="false">
      <c r="A45" s="0" t="s">
        <v>3</v>
      </c>
      <c r="B45" s="0" t="n">
        <v>0</v>
      </c>
      <c r="C45" s="0" t="n">
        <v>872.2175</v>
      </c>
    </row>
    <row r="46" customFormat="false" ht="13.8" hidden="false" customHeight="false" outlineLevel="0" collapsed="false">
      <c r="A46" s="0" t="s">
        <v>3</v>
      </c>
      <c r="B46" s="0" t="n">
        <v>0</v>
      </c>
      <c r="C46" s="0" t="n">
        <v>1745.11</v>
      </c>
    </row>
    <row r="47" customFormat="false" ht="13.8" hidden="false" customHeight="false" outlineLevel="0" collapsed="false">
      <c r="A47" s="0" t="s">
        <v>4</v>
      </c>
      <c r="B47" s="0" t="n">
        <v>1</v>
      </c>
      <c r="C47" s="0" t="n">
        <v>77.625</v>
      </c>
    </row>
    <row r="48" customFormat="false" ht="13.8" hidden="false" customHeight="false" outlineLevel="0" collapsed="false">
      <c r="A48" s="0" t="s">
        <v>4</v>
      </c>
      <c r="B48" s="0" t="n">
        <v>1</v>
      </c>
      <c r="C48" s="0" t="n">
        <v>32.5</v>
      </c>
    </row>
    <row r="49" customFormat="false" ht="13.8" hidden="false" customHeight="false" outlineLevel="0" collapsed="false">
      <c r="A49" s="0" t="s">
        <v>6</v>
      </c>
      <c r="B49" s="0" t="n">
        <v>0</v>
      </c>
      <c r="C49" s="0" t="n">
        <v>753.4125</v>
      </c>
    </row>
    <row r="50" customFormat="false" ht="13.8" hidden="false" customHeight="false" outlineLevel="0" collapsed="false">
      <c r="A50" s="0" t="s">
        <v>4</v>
      </c>
      <c r="B50" s="0" t="n">
        <v>1</v>
      </c>
      <c r="C50" s="0" t="n">
        <v>1124.8475</v>
      </c>
    </row>
    <row r="51" customFormat="false" ht="13.8" hidden="false" customHeight="false" outlineLevel="0" collapsed="false">
      <c r="A51" s="0" t="s">
        <v>3</v>
      </c>
      <c r="B51" s="0" t="n">
        <v>0</v>
      </c>
      <c r="C51" s="0" t="n">
        <v>1653.2925</v>
      </c>
    </row>
    <row r="52" customFormat="false" ht="13.8" hidden="false" customHeight="false" outlineLevel="0" collapsed="false">
      <c r="A52" s="0" t="s">
        <v>3</v>
      </c>
      <c r="B52" s="0" t="n">
        <v>0</v>
      </c>
      <c r="C52" s="0" t="n">
        <v>1518.695</v>
      </c>
    </row>
    <row r="53" customFormat="false" ht="13.8" hidden="false" customHeight="false" outlineLevel="0" collapsed="false">
      <c r="A53" s="0" t="s">
        <v>3</v>
      </c>
      <c r="B53" s="0" t="n">
        <v>0</v>
      </c>
      <c r="C53" s="0" t="n">
        <v>1118.36</v>
      </c>
    </row>
    <row r="54" customFormat="false" ht="13.8" hidden="false" customHeight="false" outlineLevel="0" collapsed="false">
      <c r="A54" s="0" t="s">
        <v>6</v>
      </c>
      <c r="B54" s="0" t="n">
        <v>0</v>
      </c>
      <c r="C54" s="0" t="n">
        <v>819.36</v>
      </c>
    </row>
    <row r="55" customFormat="false" ht="13.8" hidden="false" customHeight="false" outlineLevel="0" collapsed="false">
      <c r="A55" s="0" t="s">
        <v>5</v>
      </c>
      <c r="B55" s="0" t="n">
        <v>1</v>
      </c>
      <c r="C55" s="0" t="n">
        <v>783.05</v>
      </c>
    </row>
    <row r="56" customFormat="false" ht="13.8" hidden="false" customHeight="false" outlineLevel="0" collapsed="false">
      <c r="A56" s="0" t="s">
        <v>4</v>
      </c>
      <c r="B56" s="0" t="n">
        <v>1</v>
      </c>
      <c r="C56" s="0" t="n">
        <v>21.85</v>
      </c>
    </row>
    <row r="57" customFormat="false" ht="13.8" hidden="false" customHeight="false" outlineLevel="0" collapsed="false">
      <c r="A57" s="0" t="s">
        <v>7</v>
      </c>
      <c r="B57" s="0" t="n">
        <v>1</v>
      </c>
      <c r="C57" s="0" t="n">
        <v>907.883333333333</v>
      </c>
    </row>
    <row r="58" customFormat="false" ht="13.8" hidden="false" customHeight="false" outlineLevel="0" collapsed="false">
      <c r="A58" s="0" t="s">
        <v>3</v>
      </c>
      <c r="B58" s="0" t="n">
        <v>0</v>
      </c>
      <c r="C58" s="0" t="n">
        <v>2432.795</v>
      </c>
    </row>
    <row r="59" customFormat="false" ht="13.8" hidden="false" customHeight="false" outlineLevel="0" collapsed="false">
      <c r="A59" s="0" t="s">
        <v>3</v>
      </c>
      <c r="B59" s="0" t="n">
        <v>0</v>
      </c>
      <c r="C59" s="0" t="n">
        <v>2743.1025</v>
      </c>
    </row>
    <row r="60" customFormat="false" ht="13.8" hidden="false" customHeight="false" outlineLevel="0" collapsed="false">
      <c r="A60" s="0" t="s">
        <v>4</v>
      </c>
      <c r="B60" s="0" t="n">
        <v>1</v>
      </c>
      <c r="C60" s="0" t="n">
        <v>661.815</v>
      </c>
    </row>
    <row r="61" customFormat="false" ht="13.8" hidden="false" customHeight="false" outlineLevel="0" collapsed="false">
      <c r="A61" s="0" t="s">
        <v>4</v>
      </c>
      <c r="B61" s="0" t="n">
        <v>1</v>
      </c>
      <c r="C61" s="0" t="n">
        <v>10</v>
      </c>
    </row>
    <row r="62" customFormat="false" ht="13.8" hidden="false" customHeight="false" outlineLevel="0" collapsed="false">
      <c r="A62" s="0" t="s">
        <v>3</v>
      </c>
      <c r="B62" s="0" t="n">
        <v>0</v>
      </c>
      <c r="C62" s="0" t="n">
        <v>1712.0125</v>
      </c>
    </row>
    <row r="63" customFormat="false" ht="13.8" hidden="false" customHeight="false" outlineLevel="0" collapsed="false">
      <c r="A63" s="0" t="s">
        <v>4</v>
      </c>
      <c r="B63" s="0" t="n">
        <v>1</v>
      </c>
      <c r="C63" s="0" t="n">
        <v>18</v>
      </c>
    </row>
    <row r="64" customFormat="false" ht="13.8" hidden="false" customHeight="false" outlineLevel="0" collapsed="false">
      <c r="A64" s="0" t="s">
        <v>4</v>
      </c>
      <c r="B64" s="0" t="n">
        <v>0</v>
      </c>
      <c r="C64" s="0" t="n">
        <v>76.8125</v>
      </c>
    </row>
    <row r="65" customFormat="false" ht="13.8" hidden="false" customHeight="false" outlineLevel="0" collapsed="false">
      <c r="A65" s="0" t="s">
        <v>3</v>
      </c>
      <c r="B65" s="0" t="n">
        <v>0</v>
      </c>
      <c r="C65" s="0" t="n">
        <v>2308.7525</v>
      </c>
    </row>
    <row r="66" customFormat="false" ht="13.8" hidden="false" customHeight="false" outlineLevel="0" collapsed="false">
      <c r="A66" s="0" t="s">
        <v>6</v>
      </c>
      <c r="B66" s="0" t="n">
        <v>1</v>
      </c>
      <c r="C66" s="0" t="n">
        <v>1360.19</v>
      </c>
    </row>
    <row r="67" customFormat="false" ht="13.8" hidden="false" customHeight="false" outlineLevel="0" collapsed="false">
      <c r="A67" s="0" t="s">
        <v>4</v>
      </c>
      <c r="B67" s="0" t="n">
        <v>1</v>
      </c>
      <c r="C67" s="0" t="n">
        <v>535.01</v>
      </c>
    </row>
    <row r="68" customFormat="false" ht="13.8" hidden="false" customHeight="false" outlineLevel="0" collapsed="false">
      <c r="A68" s="0" t="s">
        <v>3</v>
      </c>
      <c r="B68" s="0" t="n">
        <v>0</v>
      </c>
      <c r="C68" s="0" t="n">
        <v>1390.92</v>
      </c>
    </row>
    <row r="69" customFormat="false" ht="13.8" hidden="false" customHeight="false" outlineLevel="0" collapsed="false">
      <c r="A69" s="0" t="s">
        <v>5</v>
      </c>
      <c r="B69" s="0" t="n">
        <v>0</v>
      </c>
      <c r="C69" s="0" t="n">
        <v>1502.6525</v>
      </c>
    </row>
    <row r="70" customFormat="false" ht="13.8" hidden="false" customHeight="false" outlineLevel="0" collapsed="false">
      <c r="A70" s="0" t="s">
        <v>7</v>
      </c>
      <c r="B70" s="0" t="n">
        <v>1</v>
      </c>
      <c r="C70" s="0" t="n">
        <v>37.375</v>
      </c>
    </row>
    <row r="71" customFormat="false" ht="13.8" hidden="false" customHeight="false" outlineLevel="0" collapsed="false">
      <c r="A71" s="0" t="s">
        <v>4</v>
      </c>
      <c r="B71" s="0" t="n">
        <v>1</v>
      </c>
      <c r="C71" s="0" t="n">
        <v>138.833333333333</v>
      </c>
    </row>
    <row r="72" customFormat="false" ht="13.8" hidden="false" customHeight="false" outlineLevel="0" collapsed="false">
      <c r="A72" s="0" t="s">
        <v>7</v>
      </c>
      <c r="B72" s="0" t="n">
        <v>0</v>
      </c>
      <c r="C72" s="0" t="n">
        <v>67.3333333333333</v>
      </c>
    </row>
    <row r="73" customFormat="false" ht="13.8" hidden="false" customHeight="false" outlineLevel="0" collapsed="false">
      <c r="A73" s="0" t="s">
        <v>3</v>
      </c>
      <c r="B73" s="0" t="n">
        <v>0</v>
      </c>
      <c r="C73" s="0" t="n">
        <v>1569.5175</v>
      </c>
    </row>
    <row r="74" customFormat="false" ht="13.8" hidden="false" customHeight="false" outlineLevel="0" collapsed="false">
      <c r="A74" s="0" t="s">
        <v>4</v>
      </c>
      <c r="B74" s="0" t="n">
        <v>1</v>
      </c>
      <c r="C74" s="0" t="n">
        <v>228.825</v>
      </c>
    </row>
    <row r="75" customFormat="false" ht="13.8" hidden="false" customHeight="false" outlineLevel="0" collapsed="false">
      <c r="A75" s="0" t="s">
        <v>4</v>
      </c>
      <c r="B75" s="0" t="n">
        <v>1</v>
      </c>
      <c r="C75" s="0" t="n">
        <v>45.75</v>
      </c>
    </row>
    <row r="76" customFormat="false" ht="13.8" hidden="false" customHeight="false" outlineLevel="0" collapsed="false">
      <c r="A76" s="0" t="s">
        <v>4</v>
      </c>
      <c r="B76" s="0" t="n">
        <v>0</v>
      </c>
      <c r="C76" s="0" t="n">
        <v>1411.8025</v>
      </c>
    </row>
    <row r="77" customFormat="false" ht="13.8" hidden="false" customHeight="false" outlineLevel="0" collapsed="false">
      <c r="A77" s="0" t="s">
        <v>4</v>
      </c>
      <c r="B77" s="0" t="n">
        <v>1</v>
      </c>
      <c r="C77" s="0" t="n">
        <v>10</v>
      </c>
    </row>
    <row r="78" customFormat="false" ht="13.8" hidden="false" customHeight="false" outlineLevel="0" collapsed="false">
      <c r="A78" s="0" t="s">
        <v>3</v>
      </c>
      <c r="B78" s="0" t="n">
        <v>0</v>
      </c>
      <c r="C78" s="0" t="n">
        <v>1363.425</v>
      </c>
    </row>
    <row r="79" customFormat="false" ht="13.8" hidden="false" customHeight="false" outlineLevel="0" collapsed="false">
      <c r="A79" s="0" t="s">
        <v>3</v>
      </c>
      <c r="B79" s="0" t="n">
        <v>0</v>
      </c>
      <c r="C79" s="0" t="n">
        <v>1228.1525</v>
      </c>
    </row>
    <row r="80" customFormat="false" ht="13.8" hidden="false" customHeight="false" outlineLevel="0" collapsed="false">
      <c r="A80" s="0" t="s">
        <v>4</v>
      </c>
      <c r="B80" s="0" t="n">
        <v>1</v>
      </c>
      <c r="C80" s="0" t="n">
        <v>50</v>
      </c>
    </row>
    <row r="81" customFormat="false" ht="13.8" hidden="false" customHeight="false" outlineLevel="0" collapsed="false">
      <c r="A81" s="0" t="s">
        <v>3</v>
      </c>
      <c r="B81" s="0" t="n">
        <v>0</v>
      </c>
      <c r="C81" s="0" t="n">
        <v>1814.8875</v>
      </c>
    </row>
    <row r="82" customFormat="false" ht="13.8" hidden="false" customHeight="false" outlineLevel="0" collapsed="false">
      <c r="A82" s="0" t="s">
        <v>3</v>
      </c>
      <c r="B82" s="0" t="n">
        <v>0</v>
      </c>
      <c r="C82" s="0" t="n">
        <v>2492.7775</v>
      </c>
    </row>
    <row r="83" customFormat="false" ht="13.8" hidden="false" customHeight="false" outlineLevel="0" collapsed="false">
      <c r="A83" s="0" t="s">
        <v>4</v>
      </c>
      <c r="B83" s="0" t="n">
        <v>1</v>
      </c>
      <c r="C83" s="0" t="n">
        <v>351.533333333333</v>
      </c>
    </row>
    <row r="84" customFormat="false" ht="13.8" hidden="false" customHeight="false" outlineLevel="0" collapsed="false">
      <c r="A84" s="0" t="s">
        <v>4</v>
      </c>
      <c r="B84" s="0" t="n">
        <v>1</v>
      </c>
      <c r="C84" s="0" t="n">
        <v>82.1666666666667</v>
      </c>
    </row>
    <row r="85" customFormat="false" ht="13.8" hidden="false" customHeight="false" outlineLevel="0" collapsed="false">
      <c r="A85" s="0" t="s">
        <v>4</v>
      </c>
      <c r="B85" s="0" t="n">
        <v>1</v>
      </c>
      <c r="C85" s="0" t="n">
        <v>861.26</v>
      </c>
    </row>
    <row r="86" customFormat="false" ht="13.8" hidden="false" customHeight="false" outlineLevel="0" collapsed="false">
      <c r="A86" s="0" t="s">
        <v>3</v>
      </c>
      <c r="B86" s="0" t="n">
        <v>1</v>
      </c>
      <c r="C86" s="0" t="n">
        <v>1329.59</v>
      </c>
    </row>
    <row r="87" customFormat="false" ht="13.8" hidden="false" customHeight="false" outlineLevel="0" collapsed="false">
      <c r="A87" s="0" t="s">
        <v>3</v>
      </c>
      <c r="B87" s="0" t="n">
        <v>0</v>
      </c>
      <c r="C87" s="0" t="n">
        <v>1094.08333333333</v>
      </c>
    </row>
    <row r="88" customFormat="false" ht="13.8" hidden="false" customHeight="false" outlineLevel="0" collapsed="false">
      <c r="A88" s="0" t="s">
        <v>4</v>
      </c>
      <c r="B88" s="0" t="n">
        <v>1</v>
      </c>
      <c r="C88" s="0" t="n">
        <v>1759.9525</v>
      </c>
    </row>
    <row r="89" customFormat="false" ht="13.8" hidden="false" customHeight="false" outlineLevel="0" collapsed="false">
      <c r="A89" s="0" t="s">
        <v>3</v>
      </c>
      <c r="B89" s="0" t="n">
        <v>0</v>
      </c>
      <c r="C89" s="0" t="n">
        <v>1883.0275</v>
      </c>
    </row>
    <row r="90" customFormat="false" ht="13.8" hidden="false" customHeight="false" outlineLevel="0" collapsed="false">
      <c r="A90" s="0" t="s">
        <v>3</v>
      </c>
      <c r="B90" s="0" t="n">
        <v>0</v>
      </c>
      <c r="C90" s="0" t="n">
        <v>2108.525</v>
      </c>
    </row>
    <row r="91" customFormat="false" ht="13.8" hidden="false" customHeight="false" outlineLevel="0" collapsed="false">
      <c r="A91" s="0" t="s">
        <v>6</v>
      </c>
      <c r="B91" s="0" t="n">
        <v>0</v>
      </c>
      <c r="C91" s="0" t="n">
        <v>396.74</v>
      </c>
    </row>
    <row r="92" customFormat="false" ht="13.8" hidden="false" customHeight="false" outlineLevel="0" collapsed="false">
      <c r="A92" s="0" t="s">
        <v>4</v>
      </c>
      <c r="B92" s="0" t="n">
        <v>1</v>
      </c>
      <c r="C92" s="0" t="n">
        <v>14.75</v>
      </c>
    </row>
    <row r="93" customFormat="false" ht="13.8" hidden="false" customHeight="false" outlineLevel="0" collapsed="false">
      <c r="A93" s="0" t="s">
        <v>6</v>
      </c>
      <c r="B93" s="0" t="n">
        <v>0</v>
      </c>
      <c r="C93" s="0" t="n">
        <v>1469.19</v>
      </c>
    </row>
    <row r="94" customFormat="false" ht="13.8" hidden="false" customHeight="false" outlineLevel="0" collapsed="false">
      <c r="A94" s="0" t="s">
        <v>4</v>
      </c>
      <c r="B94" s="0" t="n">
        <v>1</v>
      </c>
      <c r="C94" s="0" t="n">
        <v>7.625</v>
      </c>
    </row>
    <row r="95" customFormat="false" ht="13.8" hidden="false" customHeight="false" outlineLevel="0" collapsed="false">
      <c r="A95" s="0" t="s">
        <v>4</v>
      </c>
      <c r="B95" s="0" t="n">
        <v>1</v>
      </c>
      <c r="C95" s="0" t="n">
        <v>288.333333333333</v>
      </c>
    </row>
    <row r="96" customFormat="false" ht="13.8" hidden="false" customHeight="false" outlineLevel="0" collapsed="false">
      <c r="A96" s="0" t="s">
        <v>4</v>
      </c>
      <c r="B96" s="0" t="n">
        <v>1</v>
      </c>
      <c r="C96" s="0" t="n">
        <v>38.76</v>
      </c>
    </row>
    <row r="97" customFormat="false" ht="13.8" hidden="false" customHeight="false" outlineLevel="0" collapsed="false">
      <c r="A97" s="0" t="s">
        <v>4</v>
      </c>
      <c r="B97" s="0" t="n">
        <v>0</v>
      </c>
      <c r="C97" s="0" t="n">
        <v>124.5</v>
      </c>
    </row>
    <row r="98" customFormat="false" ht="13.8" hidden="false" customHeight="false" outlineLevel="0" collapsed="false">
      <c r="A98" s="0" t="s">
        <v>3</v>
      </c>
      <c r="B98" s="0" t="n">
        <v>0</v>
      </c>
      <c r="C98" s="0" t="n">
        <v>1712.775</v>
      </c>
    </row>
    <row r="99" customFormat="false" ht="13.8" hidden="false" customHeight="false" outlineLevel="0" collapsed="false">
      <c r="A99" s="0" t="s">
        <v>3</v>
      </c>
      <c r="B99" s="0" t="n">
        <v>1</v>
      </c>
      <c r="C99" s="0" t="n">
        <v>1002.42</v>
      </c>
    </row>
    <row r="100" customFormat="false" ht="13.8" hidden="false" customHeight="false" outlineLevel="0" collapsed="false">
      <c r="A100" s="0" t="s">
        <v>4</v>
      </c>
      <c r="B100" s="0" t="n">
        <v>1</v>
      </c>
      <c r="C100" s="0" t="n">
        <v>11</v>
      </c>
    </row>
    <row r="101" customFormat="false" ht="13.8" hidden="false" customHeight="false" outlineLevel="0" collapsed="false">
      <c r="A101" s="0" t="s">
        <v>4</v>
      </c>
      <c r="B101" s="0" t="n">
        <v>1</v>
      </c>
      <c r="C101" s="0" t="n">
        <v>6.9</v>
      </c>
    </row>
    <row r="102" customFormat="false" ht="13.8" hidden="false" customHeight="false" outlineLevel="0" collapsed="false">
      <c r="A102" s="0" t="s">
        <v>4</v>
      </c>
      <c r="B102" s="0" t="n">
        <v>1</v>
      </c>
      <c r="C102" s="0" t="n">
        <v>39.4</v>
      </c>
    </row>
    <row r="103" customFormat="false" ht="13.8" hidden="false" customHeight="false" outlineLevel="0" collapsed="false">
      <c r="A103" s="0" t="s">
        <v>3</v>
      </c>
      <c r="B103" s="0" t="n">
        <v>0</v>
      </c>
      <c r="C103" s="0" t="n">
        <v>1015.7</v>
      </c>
    </row>
    <row r="104" customFormat="false" ht="13.8" hidden="false" customHeight="false" outlineLevel="0" collapsed="false">
      <c r="A104" s="0" t="s">
        <v>3</v>
      </c>
      <c r="B104" s="0" t="n">
        <v>0</v>
      </c>
      <c r="C104" s="0" t="n">
        <v>2175.6175</v>
      </c>
    </row>
    <row r="105" customFormat="false" ht="13.8" hidden="false" customHeight="false" outlineLevel="0" collapsed="false">
      <c r="A105" s="0" t="s">
        <v>6</v>
      </c>
      <c r="B105" s="0" t="n">
        <v>1</v>
      </c>
      <c r="C105" s="0" t="n">
        <v>1396.9125</v>
      </c>
    </row>
    <row r="106" customFormat="false" ht="13.8" hidden="false" customHeight="false" outlineLevel="0" collapsed="false">
      <c r="A106" s="0" t="s">
        <v>3</v>
      </c>
      <c r="B106" s="0" t="n">
        <v>0</v>
      </c>
      <c r="C106" s="0" t="n">
        <v>1011.1025</v>
      </c>
    </row>
    <row r="107" customFormat="false" ht="13.8" hidden="false" customHeight="false" outlineLevel="0" collapsed="false">
      <c r="A107" s="0" t="s">
        <v>3</v>
      </c>
      <c r="B107" s="0" t="n">
        <v>0</v>
      </c>
      <c r="C107" s="0" t="n">
        <v>1593.42</v>
      </c>
    </row>
    <row r="108" customFormat="false" ht="13.8" hidden="false" customHeight="false" outlineLevel="0" collapsed="false">
      <c r="A108" s="0" t="s">
        <v>4</v>
      </c>
      <c r="B108" s="0" t="n">
        <v>1</v>
      </c>
      <c r="C108" s="0" t="n">
        <v>1238.8325</v>
      </c>
    </row>
    <row r="109" customFormat="false" ht="13.8" hidden="false" customHeight="false" outlineLevel="0" collapsed="false">
      <c r="A109" s="0" t="s">
        <v>4</v>
      </c>
      <c r="B109" s="0" t="n">
        <v>1</v>
      </c>
      <c r="C109" s="0" t="n">
        <v>855.325</v>
      </c>
    </row>
    <row r="110" customFormat="false" ht="13.8" hidden="false" customHeight="false" outlineLevel="0" collapsed="false">
      <c r="A110" s="0" t="s">
        <v>4</v>
      </c>
      <c r="B110" s="0" t="n">
        <v>1</v>
      </c>
      <c r="C110" s="0" t="n">
        <v>15.8333333333333</v>
      </c>
    </row>
    <row r="111" customFormat="false" ht="13.8" hidden="false" customHeight="false" outlineLevel="0" collapsed="false">
      <c r="A111" s="0" t="s">
        <v>3</v>
      </c>
      <c r="B111" s="0" t="n">
        <v>1</v>
      </c>
      <c r="C111" s="0" t="n">
        <v>959.225</v>
      </c>
    </row>
    <row r="112" customFormat="false" ht="13.8" hidden="false" customHeight="false" outlineLevel="0" collapsed="false">
      <c r="A112" s="0" t="s">
        <v>3</v>
      </c>
      <c r="B112" s="0" t="n">
        <v>0</v>
      </c>
      <c r="C112" s="0" t="n">
        <v>1474.415</v>
      </c>
    </row>
    <row r="113" customFormat="false" ht="13.8" hidden="false" customHeight="false" outlineLevel="0" collapsed="false">
      <c r="A113" s="0" t="s">
        <v>4</v>
      </c>
      <c r="B113" s="0" t="n">
        <v>1</v>
      </c>
      <c r="C113" s="0" t="n">
        <v>10.5</v>
      </c>
    </row>
    <row r="114" customFormat="false" ht="13.8" hidden="false" customHeight="false" outlineLevel="0" collapsed="false">
      <c r="A114" s="0" t="s">
        <v>3</v>
      </c>
      <c r="B114" s="0" t="n">
        <v>0</v>
      </c>
      <c r="C114" s="0" t="n">
        <v>1057.78</v>
      </c>
    </row>
    <row r="115" customFormat="false" ht="13.8" hidden="false" customHeight="false" outlineLevel="0" collapsed="false">
      <c r="A115" s="0" t="s">
        <v>4</v>
      </c>
      <c r="B115" s="0" t="n">
        <v>1</v>
      </c>
      <c r="C115" s="0" t="n">
        <v>25.5833333333333</v>
      </c>
    </row>
    <row r="116" customFormat="false" ht="13.8" hidden="false" customHeight="false" outlineLevel="0" collapsed="false">
      <c r="A116" s="0" t="s">
        <v>4</v>
      </c>
      <c r="B116" s="0" t="n">
        <v>1</v>
      </c>
      <c r="C116" s="0" t="n">
        <v>76.75</v>
      </c>
    </row>
    <row r="117" customFormat="false" ht="13.8" hidden="false" customHeight="false" outlineLevel="0" collapsed="false">
      <c r="A117" s="0" t="s">
        <v>3</v>
      </c>
      <c r="B117" s="0" t="n">
        <v>1</v>
      </c>
      <c r="C117" s="0" t="n">
        <v>1467.3325</v>
      </c>
    </row>
    <row r="118" customFormat="false" ht="13.8" hidden="false" customHeight="false" outlineLevel="0" collapsed="false">
      <c r="A118" s="0" t="s">
        <v>3</v>
      </c>
      <c r="B118" s="0" t="n">
        <v>0</v>
      </c>
      <c r="C118" s="0" t="n">
        <v>1943.3225</v>
      </c>
    </row>
    <row r="119" customFormat="false" ht="13.8" hidden="false" customHeight="false" outlineLevel="0" collapsed="false">
      <c r="A119" s="0" t="s">
        <v>4</v>
      </c>
      <c r="B119" s="0" t="n">
        <v>1</v>
      </c>
      <c r="C119" s="0" t="n">
        <v>169.85</v>
      </c>
    </row>
    <row r="120" customFormat="false" ht="13.8" hidden="false" customHeight="false" outlineLevel="0" collapsed="false">
      <c r="A120" s="0" t="s">
        <v>4</v>
      </c>
      <c r="B120" s="0" t="n">
        <v>1</v>
      </c>
      <c r="C120" s="0" t="n">
        <v>74.5</v>
      </c>
    </row>
    <row r="121" customFormat="false" ht="13.8" hidden="false" customHeight="false" outlineLevel="0" collapsed="false">
      <c r="A121" s="0" t="s">
        <v>3</v>
      </c>
      <c r="B121" s="0" t="n">
        <v>0</v>
      </c>
      <c r="C121" s="0" t="n">
        <v>1470.9975</v>
      </c>
    </row>
    <row r="122" customFormat="false" ht="13.8" hidden="false" customHeight="false" outlineLevel="0" collapsed="false">
      <c r="A122" s="0" t="s">
        <v>4</v>
      </c>
      <c r="B122" s="0" t="n">
        <v>1</v>
      </c>
      <c r="C122" s="0" t="n">
        <v>3.99</v>
      </c>
    </row>
    <row r="123" customFormat="false" ht="13.8" hidden="false" customHeight="false" outlineLevel="0" collapsed="false">
      <c r="A123" s="0" t="s">
        <v>3</v>
      </c>
      <c r="B123" s="0" t="n">
        <v>0</v>
      </c>
      <c r="C123" s="0" t="n">
        <v>855.875</v>
      </c>
    </row>
    <row r="124" customFormat="false" ht="13.8" hidden="false" customHeight="false" outlineLevel="0" collapsed="false">
      <c r="A124" s="0" t="s">
        <v>4</v>
      </c>
      <c r="B124" s="0" t="n">
        <v>1</v>
      </c>
      <c r="C124" s="0" t="n">
        <v>13</v>
      </c>
    </row>
    <row r="125" customFormat="false" ht="13.8" hidden="false" customHeight="false" outlineLevel="0" collapsed="false">
      <c r="A125" s="0" t="s">
        <v>3</v>
      </c>
      <c r="B125" s="0" t="n">
        <v>0</v>
      </c>
      <c r="C125" s="0" t="n">
        <v>1080.435</v>
      </c>
    </row>
    <row r="126" customFormat="false" ht="13.8" hidden="false" customHeight="false" outlineLevel="0" collapsed="false">
      <c r="A126" s="0" t="s">
        <v>7</v>
      </c>
      <c r="B126" s="0" t="n">
        <v>0</v>
      </c>
      <c r="C126" s="0" t="n">
        <v>923.4825</v>
      </c>
    </row>
    <row r="127" customFormat="false" ht="13.8" hidden="false" customHeight="false" outlineLevel="0" collapsed="false">
      <c r="A127" s="0" t="s">
        <v>3</v>
      </c>
      <c r="B127" s="0" t="n">
        <v>0</v>
      </c>
      <c r="C127" s="0" t="n">
        <v>2322.4125</v>
      </c>
    </row>
    <row r="128" customFormat="false" ht="13.8" hidden="false" customHeight="false" outlineLevel="0" collapsed="false">
      <c r="A128" s="0" t="s">
        <v>4</v>
      </c>
      <c r="B128" s="0" t="n">
        <v>1</v>
      </c>
      <c r="C128" s="0" t="n">
        <v>49.75</v>
      </c>
    </row>
    <row r="129" customFormat="false" ht="13.8" hidden="false" customHeight="false" outlineLevel="0" collapsed="false">
      <c r="A129" s="0" t="s">
        <v>5</v>
      </c>
      <c r="B129" s="0" t="n">
        <v>1</v>
      </c>
      <c r="C129" s="0" t="n">
        <v>1659.855</v>
      </c>
    </row>
    <row r="130" customFormat="false" ht="13.8" hidden="false" customHeight="false" outlineLevel="0" collapsed="false">
      <c r="A130" s="0" t="s">
        <v>3</v>
      </c>
      <c r="B130" s="0" t="n">
        <v>0</v>
      </c>
      <c r="C130" s="0" t="n">
        <v>1676.9175</v>
      </c>
    </row>
    <row r="131" customFormat="false" ht="13.8" hidden="false" customHeight="false" outlineLevel="0" collapsed="false">
      <c r="A131" s="0" t="s">
        <v>3</v>
      </c>
      <c r="B131" s="0" t="n">
        <v>0</v>
      </c>
      <c r="C131" s="0" t="n">
        <v>1629.7975</v>
      </c>
    </row>
    <row r="132" customFormat="false" ht="13.8" hidden="false" customHeight="false" outlineLevel="0" collapsed="false">
      <c r="A132" s="0" t="s">
        <v>5</v>
      </c>
      <c r="B132" s="0" t="n">
        <v>0</v>
      </c>
      <c r="C132" s="0" t="n">
        <v>1064.3775</v>
      </c>
    </row>
    <row r="133" customFormat="false" ht="13.8" hidden="false" customHeight="false" outlineLevel="0" collapsed="false">
      <c r="A133" s="0" t="s">
        <v>4</v>
      </c>
      <c r="B133" s="0" t="n">
        <v>1</v>
      </c>
      <c r="C133" s="0" t="n">
        <v>124</v>
      </c>
    </row>
    <row r="134" customFormat="false" ht="13.8" hidden="false" customHeight="false" outlineLevel="0" collapsed="false">
      <c r="A134" s="0" t="s">
        <v>4</v>
      </c>
      <c r="B134" s="0" t="n">
        <v>0</v>
      </c>
      <c r="C134" s="0" t="n">
        <v>21.5</v>
      </c>
    </row>
    <row r="135" customFormat="false" ht="13.8" hidden="false" customHeight="false" outlineLevel="0" collapsed="false">
      <c r="A135" s="0" t="s">
        <v>3</v>
      </c>
      <c r="B135" s="0" t="n">
        <v>0</v>
      </c>
      <c r="C135" s="0" t="n">
        <v>1148.275</v>
      </c>
    </row>
    <row r="136" customFormat="false" ht="13.8" hidden="false" customHeight="false" outlineLevel="0" collapsed="false">
      <c r="A136" s="0" t="s">
        <v>3</v>
      </c>
      <c r="B136" s="0" t="n">
        <v>0</v>
      </c>
      <c r="C136" s="0" t="n">
        <v>917.695</v>
      </c>
    </row>
    <row r="137" customFormat="false" ht="13.8" hidden="false" customHeight="false" outlineLevel="0" collapsed="false">
      <c r="A137" s="0" t="s">
        <v>3</v>
      </c>
      <c r="B137" s="0" t="n">
        <v>0</v>
      </c>
      <c r="C137" s="0" t="n">
        <v>1989.09</v>
      </c>
    </row>
    <row r="138" customFormat="false" ht="13.8" hidden="false" customHeight="false" outlineLevel="0" collapsed="false">
      <c r="A138" s="0" t="s">
        <v>6</v>
      </c>
      <c r="B138" s="0" t="n">
        <v>1</v>
      </c>
      <c r="C138" s="0" t="n">
        <v>1254.0525</v>
      </c>
    </row>
    <row r="139" customFormat="false" ht="13.8" hidden="false" customHeight="false" outlineLevel="0" collapsed="false">
      <c r="A139" s="0" t="s">
        <v>4</v>
      </c>
      <c r="B139" s="0" t="n">
        <v>1</v>
      </c>
      <c r="C139" s="0" t="n">
        <v>24.4166666666667</v>
      </c>
    </row>
    <row r="140" customFormat="false" ht="13.8" hidden="false" customHeight="false" outlineLevel="0" collapsed="false">
      <c r="A140" s="0" t="s">
        <v>3</v>
      </c>
      <c r="B140" s="0" t="n">
        <v>0</v>
      </c>
      <c r="C140" s="0" t="n">
        <v>1299.595</v>
      </c>
    </row>
    <row r="141" customFormat="false" ht="13.8" hidden="false" customHeight="false" outlineLevel="0" collapsed="false">
      <c r="A141" s="0" t="s">
        <v>3</v>
      </c>
      <c r="B141" s="0" t="n">
        <v>0</v>
      </c>
      <c r="C141" s="0" t="n">
        <v>832.7425</v>
      </c>
    </row>
    <row r="142" customFormat="false" ht="13.8" hidden="false" customHeight="false" outlineLevel="0" collapsed="false">
      <c r="A142" s="0" t="s">
        <v>4</v>
      </c>
      <c r="B142" s="0" t="n">
        <v>1</v>
      </c>
      <c r="C142" s="0" t="n">
        <v>13.25</v>
      </c>
    </row>
    <row r="143" customFormat="false" ht="13.8" hidden="false" customHeight="false" outlineLevel="0" collapsed="false">
      <c r="A143" s="0" t="s">
        <v>4</v>
      </c>
      <c r="B143" s="0" t="n">
        <v>1</v>
      </c>
      <c r="C143" s="0" t="n">
        <v>592.946666666667</v>
      </c>
    </row>
    <row r="144" customFormat="false" ht="13.8" hidden="false" customHeight="false" outlineLevel="0" collapsed="false">
      <c r="A144" s="0" t="s">
        <v>4</v>
      </c>
      <c r="B144" s="0" t="n">
        <v>1</v>
      </c>
      <c r="C144" s="0" t="n">
        <v>44</v>
      </c>
    </row>
    <row r="145" customFormat="false" ht="13.8" hidden="false" customHeight="false" outlineLevel="0" collapsed="false">
      <c r="A145" s="0" t="s">
        <v>3</v>
      </c>
      <c r="B145" s="0" t="n">
        <v>0</v>
      </c>
      <c r="C145" s="0" t="n">
        <v>1954.37</v>
      </c>
    </row>
    <row r="146" customFormat="false" ht="13.8" hidden="false" customHeight="false" outlineLevel="0" collapsed="false">
      <c r="A146" s="0" t="s">
        <v>4</v>
      </c>
      <c r="B146" s="0" t="n">
        <v>1</v>
      </c>
      <c r="C146" s="0" t="n">
        <v>35</v>
      </c>
    </row>
    <row r="147" customFormat="false" ht="13.8" hidden="false" customHeight="false" outlineLevel="0" collapsed="false">
      <c r="A147" s="0" t="s">
        <v>5</v>
      </c>
      <c r="B147" s="0" t="n">
        <v>1</v>
      </c>
      <c r="C147" s="0" t="n">
        <v>1493.06</v>
      </c>
    </row>
    <row r="148" customFormat="false" ht="13.8" hidden="false" customHeight="false" outlineLevel="0" collapsed="false">
      <c r="A148" s="0" t="s">
        <v>3</v>
      </c>
      <c r="B148" s="0" t="n">
        <v>1</v>
      </c>
      <c r="C148" s="0" t="n">
        <v>690.745</v>
      </c>
    </row>
    <row r="149" customFormat="false" ht="13.8" hidden="false" customHeight="false" outlineLevel="0" collapsed="false">
      <c r="A149" s="0" t="s">
        <v>3</v>
      </c>
      <c r="B149" s="0" t="n">
        <v>0</v>
      </c>
      <c r="C149" s="0" t="n">
        <v>1921.0975</v>
      </c>
    </row>
    <row r="150" customFormat="false" ht="13.8" hidden="false" customHeight="false" outlineLevel="0" collapsed="false">
      <c r="A150" s="0" t="s">
        <v>3</v>
      </c>
      <c r="B150" s="0" t="n">
        <v>0</v>
      </c>
      <c r="C150" s="0" t="n">
        <v>2535.6925</v>
      </c>
    </row>
    <row r="151" customFormat="false" ht="13.8" hidden="false" customHeight="false" outlineLevel="0" collapsed="false">
      <c r="A151" s="0" t="s">
        <v>4</v>
      </c>
      <c r="B151" s="0" t="n">
        <v>1</v>
      </c>
      <c r="C151" s="0" t="n">
        <v>85</v>
      </c>
    </row>
    <row r="152" customFormat="false" ht="13.8" hidden="false" customHeight="false" outlineLevel="0" collapsed="false">
      <c r="A152" s="0" t="s">
        <v>3</v>
      </c>
      <c r="B152" s="0" t="n">
        <v>0</v>
      </c>
      <c r="C152" s="0" t="n">
        <v>1754.48</v>
      </c>
    </row>
    <row r="153" customFormat="false" ht="13.8" hidden="false" customHeight="false" outlineLevel="0" collapsed="false">
      <c r="A153" s="0" t="s">
        <v>4</v>
      </c>
      <c r="B153" s="0" t="n">
        <v>1</v>
      </c>
      <c r="C153" s="0" t="n">
        <v>16.6666666666667</v>
      </c>
    </row>
    <row r="154" customFormat="false" ht="13.8" hidden="false" customHeight="false" outlineLevel="0" collapsed="false">
      <c r="A154" s="0" t="s">
        <v>4</v>
      </c>
      <c r="B154" s="0" t="n">
        <v>1</v>
      </c>
      <c r="C154" s="0" t="n">
        <v>171.5</v>
      </c>
    </row>
    <row r="155" customFormat="false" ht="13.8" hidden="false" customHeight="false" outlineLevel="0" collapsed="false">
      <c r="A155" s="0" t="s">
        <v>5</v>
      </c>
      <c r="B155" s="0" t="n">
        <v>0</v>
      </c>
      <c r="C155" s="0" t="n">
        <v>542.1525</v>
      </c>
    </row>
    <row r="156" customFormat="false" ht="13.8" hidden="false" customHeight="false" outlineLevel="0" collapsed="false">
      <c r="A156" s="0" t="s">
        <v>4</v>
      </c>
      <c r="B156" s="0" t="n">
        <v>1</v>
      </c>
      <c r="C156" s="0" t="n">
        <v>9</v>
      </c>
    </row>
    <row r="157" customFormat="false" ht="13.8" hidden="false" customHeight="false" outlineLevel="0" collapsed="false">
      <c r="A157" s="0" t="s">
        <v>7</v>
      </c>
      <c r="B157" s="0" t="n">
        <v>1</v>
      </c>
      <c r="C157" s="0" t="n">
        <v>1051.75</v>
      </c>
    </row>
    <row r="158" customFormat="false" ht="13.8" hidden="false" customHeight="false" outlineLevel="0" collapsed="false">
      <c r="A158" s="0" t="s">
        <v>3</v>
      </c>
      <c r="B158" s="0" t="n">
        <v>0</v>
      </c>
      <c r="C158" s="0" t="n">
        <v>2036.42</v>
      </c>
    </row>
    <row r="159" customFormat="false" ht="13.8" hidden="false" customHeight="false" outlineLevel="0" collapsed="false">
      <c r="A159" s="0" t="s">
        <v>4</v>
      </c>
      <c r="B159" s="0" t="n">
        <v>1</v>
      </c>
      <c r="C159" s="0" t="n">
        <v>39</v>
      </c>
    </row>
    <row r="160" customFormat="false" ht="13.8" hidden="false" customHeight="false" outlineLevel="0" collapsed="false">
      <c r="A160" s="0" t="s">
        <v>3</v>
      </c>
      <c r="B160" s="0" t="n">
        <v>1</v>
      </c>
      <c r="C160" s="0" t="n">
        <v>608.2025</v>
      </c>
    </row>
    <row r="161" customFormat="false" ht="13.8" hidden="false" customHeight="false" outlineLevel="0" collapsed="false">
      <c r="A161" s="0" t="s">
        <v>3</v>
      </c>
      <c r="B161" s="0" t="n">
        <v>1</v>
      </c>
      <c r="C161" s="0" t="n">
        <v>1605.1475</v>
      </c>
    </row>
    <row r="162" customFormat="false" ht="13.8" hidden="false" customHeight="false" outlineLevel="0" collapsed="false">
      <c r="A162" s="0" t="s">
        <v>3</v>
      </c>
      <c r="B162" s="0" t="n">
        <v>0</v>
      </c>
      <c r="C162" s="0" t="n">
        <v>1519.545</v>
      </c>
    </row>
    <row r="163" customFormat="false" ht="13.8" hidden="false" customHeight="false" outlineLevel="0" collapsed="false">
      <c r="A163" s="0" t="s">
        <v>3</v>
      </c>
      <c r="B163" s="0" t="n">
        <v>0</v>
      </c>
      <c r="C163" s="0" t="n">
        <v>1915.3525</v>
      </c>
    </row>
    <row r="164" customFormat="false" ht="13.8" hidden="false" customHeight="false" outlineLevel="0" collapsed="false">
      <c r="A164" s="0" t="s">
        <v>4</v>
      </c>
      <c r="B164" s="0" t="n">
        <v>1</v>
      </c>
      <c r="C164" s="0" t="n">
        <v>26.8</v>
      </c>
    </row>
    <row r="165" customFormat="false" ht="13.8" hidden="false" customHeight="false" outlineLevel="0" collapsed="false">
      <c r="A165" s="0" t="s">
        <v>4</v>
      </c>
      <c r="B165" s="0" t="n">
        <v>1</v>
      </c>
      <c r="C165" s="0" t="n">
        <v>25.955</v>
      </c>
    </row>
    <row r="166" customFormat="false" ht="13.8" hidden="false" customHeight="false" outlineLevel="0" collapsed="false">
      <c r="A166" s="0" t="s">
        <v>3</v>
      </c>
      <c r="B166" s="0" t="n">
        <v>0</v>
      </c>
      <c r="C166" s="0" t="n">
        <v>2253.41</v>
      </c>
    </row>
    <row r="167" customFormat="false" ht="13.8" hidden="false" customHeight="false" outlineLevel="0" collapsed="false">
      <c r="A167" s="0" t="s">
        <v>3</v>
      </c>
      <c r="B167" s="0" t="n">
        <v>0</v>
      </c>
      <c r="C167" s="0" t="n">
        <v>2124.845</v>
      </c>
    </row>
    <row r="168" customFormat="false" ht="13.8" hidden="false" customHeight="false" outlineLevel="0" collapsed="false">
      <c r="A168" s="0" t="s">
        <v>4</v>
      </c>
      <c r="B168" s="0" t="n">
        <v>1</v>
      </c>
      <c r="C168" s="0" t="n">
        <v>10.64</v>
      </c>
    </row>
    <row r="169" customFormat="false" ht="13.8" hidden="false" customHeight="false" outlineLevel="0" collapsed="false">
      <c r="A169" s="0" t="s">
        <v>4</v>
      </c>
      <c r="B169" s="0" t="n">
        <v>1</v>
      </c>
      <c r="C169" s="0" t="n">
        <v>36.8333333333333</v>
      </c>
    </row>
    <row r="170" customFormat="false" ht="13.8" hidden="false" customHeight="false" outlineLevel="0" collapsed="false">
      <c r="A170" s="0" t="s">
        <v>4</v>
      </c>
      <c r="B170" s="0" t="n">
        <v>1</v>
      </c>
      <c r="C170" s="0" t="n">
        <v>11</v>
      </c>
    </row>
    <row r="171" customFormat="false" ht="13.8" hidden="false" customHeight="false" outlineLevel="0" collapsed="false">
      <c r="A171" s="0" t="s">
        <v>3</v>
      </c>
      <c r="B171" s="0" t="n">
        <v>0</v>
      </c>
      <c r="C171" s="0" t="n">
        <v>1287.8675</v>
      </c>
    </row>
    <row r="172" customFormat="false" ht="13.8" hidden="false" customHeight="false" outlineLevel="0" collapsed="false">
      <c r="A172" s="0" t="s">
        <v>5</v>
      </c>
      <c r="B172" s="0" t="n">
        <v>0</v>
      </c>
      <c r="C172" s="0" t="n">
        <v>907.575</v>
      </c>
    </row>
    <row r="173" customFormat="false" ht="13.8" hidden="false" customHeight="false" outlineLevel="0" collapsed="false">
      <c r="A173" s="0" t="s">
        <v>4</v>
      </c>
      <c r="B173" s="0" t="n">
        <v>1</v>
      </c>
      <c r="C173" s="0" t="n">
        <v>12</v>
      </c>
    </row>
    <row r="174" customFormat="false" ht="13.8" hidden="false" customHeight="false" outlineLevel="0" collapsed="false">
      <c r="A174" s="0" t="s">
        <v>3</v>
      </c>
      <c r="B174" s="0" t="n">
        <v>0</v>
      </c>
      <c r="C174" s="0" t="n">
        <v>1672.575</v>
      </c>
    </row>
    <row r="175" customFormat="false" ht="13.8" hidden="false" customHeight="false" outlineLevel="0" collapsed="false">
      <c r="A175" s="0" t="s">
        <v>3</v>
      </c>
      <c r="B175" s="0" t="n">
        <v>0</v>
      </c>
      <c r="C175" s="0" t="n">
        <v>2614.205</v>
      </c>
    </row>
    <row r="176" customFormat="false" ht="13.8" hidden="false" customHeight="false" outlineLevel="0" collapsed="false">
      <c r="A176" s="0" t="s">
        <v>4</v>
      </c>
      <c r="B176" s="0" t="n">
        <v>1</v>
      </c>
      <c r="C176" s="0" t="n">
        <v>34.215</v>
      </c>
    </row>
    <row r="177" customFormat="false" ht="13.8" hidden="false" customHeight="false" outlineLevel="0" collapsed="false">
      <c r="A177" s="0" t="s">
        <v>3</v>
      </c>
      <c r="B177" s="0" t="n">
        <v>0</v>
      </c>
      <c r="C177" s="0" t="n">
        <v>1286.7</v>
      </c>
    </row>
    <row r="178" customFormat="false" ht="13.8" hidden="false" customHeight="false" outlineLevel="0" collapsed="false">
      <c r="A178" s="0" t="s">
        <v>3</v>
      </c>
      <c r="B178" s="0" t="n">
        <v>0</v>
      </c>
      <c r="C178" s="0" t="n">
        <v>1427.4075</v>
      </c>
    </row>
    <row r="179" customFormat="false" ht="13.8" hidden="false" customHeight="false" outlineLevel="0" collapsed="false">
      <c r="A179" s="0" t="s">
        <v>3</v>
      </c>
      <c r="B179" s="0" t="n">
        <v>0</v>
      </c>
      <c r="C179" s="0" t="n">
        <v>312.933333333333</v>
      </c>
    </row>
    <row r="180" customFormat="false" ht="13.8" hidden="false" customHeight="false" outlineLevel="0" collapsed="false">
      <c r="A180" s="0" t="s">
        <v>3</v>
      </c>
      <c r="B180" s="0" t="n">
        <v>0</v>
      </c>
      <c r="C180" s="0" t="n">
        <v>1322.755</v>
      </c>
    </row>
    <row r="181" customFormat="false" ht="13.8" hidden="false" customHeight="false" outlineLevel="0" collapsed="false">
      <c r="A181" s="0" t="s">
        <v>3</v>
      </c>
      <c r="B181" s="0" t="n">
        <v>0</v>
      </c>
      <c r="C181" s="0" t="n">
        <v>1274.7025</v>
      </c>
    </row>
    <row r="182" customFormat="false" ht="13.8" hidden="false" customHeight="false" outlineLevel="0" collapsed="false">
      <c r="A182" s="0" t="s">
        <v>4</v>
      </c>
      <c r="B182" s="0" t="n">
        <v>1</v>
      </c>
      <c r="C182" s="0" t="n">
        <v>129</v>
      </c>
    </row>
    <row r="183" customFormat="false" ht="13.8" hidden="false" customHeight="false" outlineLevel="0" collapsed="false">
      <c r="A183" s="0" t="s">
        <v>4</v>
      </c>
      <c r="B183" s="0" t="n">
        <v>1</v>
      </c>
      <c r="C183" s="0" t="n">
        <v>34.6666666666667</v>
      </c>
    </row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5" activeCellId="0" sqref="A4:A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3.37"/>
    <col collapsed="false" customWidth="true" hidden="false" outlineLevel="0" max="3" min="3" style="0" width="10.81"/>
    <col collapsed="false" customWidth="true" hidden="false" outlineLevel="0" max="4" min="4" style="0" width="13.37"/>
  </cols>
  <sheetData>
    <row r="1" customFormat="false" ht="12.8" hidden="false" customHeight="false" outlineLevel="0" collapsed="false">
      <c r="A1" s="2" t="s">
        <v>1</v>
      </c>
      <c r="B1" s="3" t="s">
        <v>8</v>
      </c>
    </row>
    <row r="3" customFormat="false" ht="13.8" hidden="false" customHeight="false" outlineLevel="0" collapsed="false">
      <c r="A3" s="4"/>
      <c r="B3" s="5" t="s">
        <v>9</v>
      </c>
      <c r="C3" s="6"/>
      <c r="F3" s="7"/>
    </row>
    <row r="4" customFormat="false" ht="13.8" hidden="false" customHeight="false" outlineLevel="0" collapsed="false">
      <c r="A4" s="8" t="s">
        <v>0</v>
      </c>
      <c r="B4" s="9" t="s">
        <v>10</v>
      </c>
      <c r="C4" s="10" t="s">
        <v>11</v>
      </c>
      <c r="F4" s="7"/>
    </row>
    <row r="5" customFormat="false" ht="13.8" hidden="false" customHeight="false" outlineLevel="0" collapsed="false">
      <c r="A5" s="11" t="s">
        <v>3</v>
      </c>
      <c r="B5" s="12" t="n">
        <v>127916.196666667</v>
      </c>
      <c r="C5" s="13" t="n">
        <v>83</v>
      </c>
      <c r="D5" s="14" t="n">
        <f aca="false">B5/C5</f>
        <v>1541.15899598394</v>
      </c>
      <c r="F5" s="7"/>
    </row>
    <row r="6" customFormat="false" ht="13.8" hidden="false" customHeight="false" outlineLevel="0" collapsed="false">
      <c r="A6" s="15" t="s">
        <v>5</v>
      </c>
      <c r="B6" s="16" t="n">
        <v>9290.66583333333</v>
      </c>
      <c r="C6" s="17" t="n">
        <v>8</v>
      </c>
      <c r="D6" s="14" t="n">
        <f aca="false">B6/C6</f>
        <v>1161.33322916667</v>
      </c>
      <c r="F6" s="7"/>
    </row>
    <row r="7" customFormat="false" ht="13.8" hidden="false" customHeight="false" outlineLevel="0" collapsed="false">
      <c r="A7" s="15" t="s">
        <v>6</v>
      </c>
      <c r="B7" s="16" t="n">
        <v>11580.115</v>
      </c>
      <c r="C7" s="17" t="n">
        <v>10</v>
      </c>
      <c r="D7" s="14" t="n">
        <f aca="false">B7/C7</f>
        <v>1158.0115</v>
      </c>
      <c r="F7" s="7"/>
    </row>
    <row r="8" customFormat="false" ht="13.8" hidden="false" customHeight="false" outlineLevel="0" collapsed="false">
      <c r="A8" s="15" t="s">
        <v>7</v>
      </c>
      <c r="B8" s="16" t="n">
        <v>5508.37166666667</v>
      </c>
      <c r="C8" s="17" t="n">
        <v>7</v>
      </c>
      <c r="D8" s="14" t="n">
        <f aca="false">B8/C8</f>
        <v>786.910238095238</v>
      </c>
    </row>
    <row r="9" customFormat="false" ht="13.8" hidden="false" customHeight="false" outlineLevel="0" collapsed="false">
      <c r="A9" s="15" t="s">
        <v>4</v>
      </c>
      <c r="B9" s="16" t="n">
        <v>12827.7266666667</v>
      </c>
      <c r="C9" s="17" t="n">
        <v>74</v>
      </c>
      <c r="D9" s="14" t="n">
        <f aca="false">B9/C9</f>
        <v>173.347657657658</v>
      </c>
    </row>
    <row r="10" customFormat="false" ht="12.8" hidden="false" customHeight="false" outlineLevel="0" collapsed="false">
      <c r="A10" s="15" t="s">
        <v>12</v>
      </c>
      <c r="B10" s="18"/>
      <c r="C10" s="19"/>
    </row>
    <row r="11" customFormat="false" ht="12.8" hidden="false" customHeight="false" outlineLevel="0" collapsed="false">
      <c r="A11" s="20" t="s">
        <v>13</v>
      </c>
      <c r="B11" s="21" t="n">
        <v>167123.075833333</v>
      </c>
      <c r="C11" s="22" t="n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4" activeCellId="0" sqref="A4:A8"/>
    </sheetView>
  </sheetViews>
  <sheetFormatPr defaultColWidth="11.55078125" defaultRowHeight="12.8" zeroHeight="false" outlineLevelRow="0" outlineLevelCol="0"/>
  <sheetData>
    <row r="2" customFormat="false" ht="13.8" hidden="false" customHeight="false" outlineLevel="0" collapsed="false">
      <c r="A2" s="23" t="s">
        <v>14</v>
      </c>
      <c r="B2" s="23" t="s">
        <v>15</v>
      </c>
      <c r="C2" s="23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s">
        <v>23</v>
      </c>
    </row>
    <row r="3" customFormat="false" ht="13.8" hidden="false" customHeight="false" outlineLevel="0" collapsed="false">
      <c r="H3" s="7" t="n">
        <v>0</v>
      </c>
      <c r="I3" s="7" t="n">
        <v>0</v>
      </c>
      <c r="J3" s="7" t="n">
        <f aca="false">ABS(I3-H3)</f>
        <v>0</v>
      </c>
    </row>
    <row r="4" customFormat="false" ht="13.8" hidden="false" customHeight="false" outlineLevel="0" collapsed="false">
      <c r="A4" s="11" t="s">
        <v>3</v>
      </c>
      <c r="B4" s="24" t="n">
        <f aca="false">COUNTIFS(Sheet1!$A:$A,$A4,Sheet1!$B:$B,0)</f>
        <v>75</v>
      </c>
      <c r="C4" s="24" t="n">
        <f aca="false">COUNTIFS(Sheet1!$A:$A,$A4,Sheet1!$B:$B,1)</f>
        <v>8</v>
      </c>
      <c r="D4" s="24" t="n">
        <f aca="false">C4+B4</f>
        <v>83</v>
      </c>
      <c r="E4" s="7" t="n">
        <f aca="false">D4/$D$9</f>
        <v>0.456043956043956</v>
      </c>
      <c r="F4" s="7" t="n">
        <f aca="false">B4/D4</f>
        <v>0.903614457831325</v>
      </c>
      <c r="G4" s="7" t="n">
        <f aca="false">C4/D4</f>
        <v>0.0963855421686747</v>
      </c>
      <c r="H4" s="7" t="n">
        <f aca="false">SUM(B$4:B4)/B$9</f>
        <v>0.824175824175824</v>
      </c>
      <c r="I4" s="7" t="n">
        <f aca="false">SUM(C$4:C4)/C$9</f>
        <v>0.0879120879120879</v>
      </c>
      <c r="J4" s="7" t="n">
        <f aca="false">ABS(I4-H4)</f>
        <v>0.736263736263736</v>
      </c>
      <c r="L4" s="14" t="n">
        <v>1549.22512253109</v>
      </c>
    </row>
    <row r="5" customFormat="false" ht="13.8" hidden="false" customHeight="false" outlineLevel="0" collapsed="false">
      <c r="A5" s="15" t="s">
        <v>5</v>
      </c>
      <c r="B5" s="24" t="n">
        <f aca="false">COUNTIFS(Sheet1!$A:$A,$A5,Sheet1!$B:$B,0)</f>
        <v>5</v>
      </c>
      <c r="C5" s="24" t="n">
        <f aca="false">COUNTIFS(Sheet1!$A:$A,$A5,Sheet1!$B:$B,1)</f>
        <v>3</v>
      </c>
      <c r="D5" s="24" t="n">
        <f aca="false">C5+B5</f>
        <v>8</v>
      </c>
      <c r="E5" s="7" t="n">
        <f aca="false">D5/$D$9</f>
        <v>0.043956043956044</v>
      </c>
      <c r="F5" s="7" t="n">
        <f aca="false">B5/D5</f>
        <v>0.625</v>
      </c>
      <c r="G5" s="7" t="n">
        <f aca="false">C5/D5</f>
        <v>0.375</v>
      </c>
      <c r="H5" s="7" t="n">
        <f aca="false">SUM(B$4:B5)/B$9</f>
        <v>0.879120879120879</v>
      </c>
      <c r="I5" s="7" t="n">
        <f aca="false">SUM(C$4:C5)/C$9</f>
        <v>0.120879120879121</v>
      </c>
      <c r="J5" s="7" t="n">
        <f aca="false">ABS(I5-H5)</f>
        <v>0.758241758241758</v>
      </c>
      <c r="L5" s="14" t="n">
        <v>522.1360625</v>
      </c>
    </row>
    <row r="6" customFormat="false" ht="13.8" hidden="false" customHeight="false" outlineLevel="0" collapsed="false">
      <c r="A6" s="15" t="s">
        <v>6</v>
      </c>
      <c r="B6" s="24" t="n">
        <f aca="false">COUNTIFS(Sheet1!$A:$A,$A6,Sheet1!$B:$B,0)</f>
        <v>5</v>
      </c>
      <c r="C6" s="24" t="n">
        <f aca="false">COUNTIFS(Sheet1!$A:$A,$A6,Sheet1!$B:$B,1)</f>
        <v>5</v>
      </c>
      <c r="D6" s="24" t="n">
        <f aca="false">C6+B6</f>
        <v>10</v>
      </c>
      <c r="E6" s="7" t="n">
        <f aca="false">D6/$D$9</f>
        <v>0.0549450549450549</v>
      </c>
      <c r="F6" s="7" t="n">
        <f aca="false">B6/D6</f>
        <v>0.5</v>
      </c>
      <c r="G6" s="7" t="n">
        <f aca="false">C6/D6</f>
        <v>0.5</v>
      </c>
      <c r="H6" s="7" t="n">
        <f aca="false">SUM(B$4:B6)/B$9</f>
        <v>0.934065934065934</v>
      </c>
      <c r="I6" s="7" t="n">
        <f aca="false">SUM(C$4:C6)/C$9</f>
        <v>0.175824175824176</v>
      </c>
      <c r="J6" s="7" t="n">
        <f aca="false">ABS(I6-H6)</f>
        <v>0.758241758241758</v>
      </c>
      <c r="L6" s="14" t="n">
        <v>231.798166666667</v>
      </c>
    </row>
    <row r="7" customFormat="false" ht="13.8" hidden="false" customHeight="false" outlineLevel="0" collapsed="false">
      <c r="A7" s="15" t="s">
        <v>7</v>
      </c>
      <c r="B7" s="24" t="n">
        <f aca="false">COUNTIFS(Sheet1!$A:$A,$A7,Sheet1!$B:$B,0)</f>
        <v>2</v>
      </c>
      <c r="C7" s="24" t="n">
        <f aca="false">COUNTIFS(Sheet1!$A:$A,$A7,Sheet1!$B:$B,1)</f>
        <v>5</v>
      </c>
      <c r="D7" s="24" t="n">
        <f aca="false">C7+B7</f>
        <v>7</v>
      </c>
      <c r="E7" s="7" t="n">
        <f aca="false">D7/$D$9</f>
        <v>0.0384615384615385</v>
      </c>
      <c r="F7" s="7" t="n">
        <f aca="false">B7/D7</f>
        <v>0.285714285714286</v>
      </c>
      <c r="G7" s="7" t="n">
        <f aca="false">C7/D7</f>
        <v>0.714285714285714</v>
      </c>
      <c r="H7" s="7" t="n">
        <f aca="false">SUM(B$4:B7)/B$9</f>
        <v>0.956043956043956</v>
      </c>
      <c r="I7" s="7" t="n">
        <f aca="false">SUM(C$4:C7)/C$9</f>
        <v>0.230769230769231</v>
      </c>
      <c r="J7" s="7" t="n">
        <f aca="false">ABS(I7-H7)</f>
        <v>0.725274725274725</v>
      </c>
      <c r="L7" s="14" t="n">
        <v>72.7467708333333</v>
      </c>
    </row>
    <row r="8" customFormat="false" ht="13.8" hidden="false" customHeight="false" outlineLevel="0" collapsed="false">
      <c r="A8" s="15" t="s">
        <v>4</v>
      </c>
      <c r="B8" s="24" t="n">
        <f aca="false">COUNTIFS(Sheet1!$A:$A,$A8,Sheet1!$B:$B,0)</f>
        <v>4</v>
      </c>
      <c r="C8" s="24" t="n">
        <f aca="false">COUNTIFS(Sheet1!$A:$A,$A8,Sheet1!$B:$B,1)</f>
        <v>70</v>
      </c>
      <c r="D8" s="24" t="n">
        <f aca="false">C8+B8</f>
        <v>74</v>
      </c>
      <c r="E8" s="7" t="n">
        <f aca="false">D8/$D$9</f>
        <v>0.406593406593407</v>
      </c>
      <c r="F8" s="7" t="n">
        <f aca="false">B8/D8</f>
        <v>0.0540540540540541</v>
      </c>
      <c r="G8" s="7" t="n">
        <f aca="false">C8/D8</f>
        <v>0.945945945945946</v>
      </c>
      <c r="H8" s="7" t="n">
        <f aca="false">SUM(B$4:B8)/B$9</f>
        <v>1</v>
      </c>
      <c r="I8" s="7" t="n">
        <f aca="false">SUM(C$4:C8)/C$9</f>
        <v>1</v>
      </c>
      <c r="J8" s="7" t="n">
        <f aca="false">ABS(I8-H8)</f>
        <v>0</v>
      </c>
      <c r="L8" s="14" t="n">
        <v>36.2433333333333</v>
      </c>
    </row>
    <row r="9" customFormat="false" ht="13.8" hidden="false" customHeight="false" outlineLevel="0" collapsed="false">
      <c r="A9" s="23" t="s">
        <v>17</v>
      </c>
      <c r="B9" s="25" t="n">
        <f aca="false">SUM(B4:B8)</f>
        <v>91</v>
      </c>
      <c r="C9" s="25" t="n">
        <f aca="false">SUM(C4:C8)</f>
        <v>91</v>
      </c>
      <c r="D9" s="25" t="n">
        <f aca="false">C9+B9</f>
        <v>182</v>
      </c>
      <c r="F9" s="26" t="n">
        <f aca="false">B9/D9</f>
        <v>0.5</v>
      </c>
      <c r="G9" s="26" t="n">
        <f aca="false">C9/D9</f>
        <v>0.5</v>
      </c>
      <c r="J9" s="26" t="n">
        <f aca="false">MAX(J3:J8)</f>
        <v>0.758241758241758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8" activeCellId="1" sqref="A4:A8 J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8.6"/>
    <col collapsed="false" customWidth="true" hidden="false" outlineLevel="0" max="3" min="3" style="0" width="9.69"/>
    <col collapsed="false" customWidth="true" hidden="false" outlineLevel="0" max="4" min="4" style="0" width="13.31"/>
    <col collapsed="false" customWidth="true" hidden="false" outlineLevel="0" max="5" min="5" style="0" width="8.6"/>
    <col collapsed="false" customWidth="true" hidden="false" outlineLevel="0" max="6" min="6" style="0" width="6.08"/>
    <col collapsed="false" customWidth="true" hidden="false" outlineLevel="0" max="7" min="7" style="0" width="17.96"/>
    <col collapsed="false" customWidth="true" hidden="false" outlineLevel="0" max="8" min="8" style="0" width="6.5"/>
    <col collapsed="false" customWidth="true" hidden="false" outlineLevel="0" max="9" min="9" style="0" width="10.73"/>
    <col collapsed="false" customWidth="true" hidden="false" outlineLevel="0" max="10" min="10" style="0" width="13.31"/>
  </cols>
  <sheetData>
    <row r="1" customFormat="false" ht="13.8" hidden="false" customHeight="false" outlineLevel="0" collapsed="false">
      <c r="A1" s="0" t="s">
        <v>24</v>
      </c>
      <c r="B1" s="0" t="s">
        <v>18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7" t="n">
        <f aca="false">SUM(B3:B6)</f>
        <v>0.0840871021775544</v>
      </c>
      <c r="I1" s="7" t="n">
        <f aca="false">H1-B8</f>
        <v>0.0740871021775544</v>
      </c>
    </row>
    <row r="2" customFormat="false" ht="13.8" hidden="false" customHeight="false" outlineLevel="0" collapsed="false">
      <c r="A2" s="24" t="n">
        <v>2734</v>
      </c>
      <c r="B2" s="7" t="n">
        <v>0.915912897822446</v>
      </c>
      <c r="C2" s="14" t="n">
        <v>1549.22512253109</v>
      </c>
      <c r="D2" s="14" t="n">
        <f aca="false">C2*A2</f>
        <v>4235581.485</v>
      </c>
      <c r="E2" s="7" t="n">
        <f aca="false">B2+B8</f>
        <v>0.925912897822446</v>
      </c>
      <c r="F2" s="24" t="n">
        <f aca="false">E2*$A$7</f>
        <v>2763.85</v>
      </c>
      <c r="G2" s="14" t="n">
        <f aca="false">F2*C2</f>
        <v>4281825.85490755</v>
      </c>
    </row>
    <row r="3" customFormat="false" ht="13.8" hidden="false" customHeight="false" outlineLevel="0" collapsed="false">
      <c r="A3" s="24" t="n">
        <v>80</v>
      </c>
      <c r="B3" s="7" t="n">
        <v>0.0268006700167504</v>
      </c>
      <c r="C3" s="14" t="n">
        <v>522.1360625</v>
      </c>
      <c r="D3" s="14" t="n">
        <f aca="false">C3*A3</f>
        <v>41770.885</v>
      </c>
      <c r="E3" s="7" t="n">
        <f aca="false">$I$1*B3/$H$1</f>
        <v>0.0236134190207345</v>
      </c>
      <c r="F3" s="24" t="n">
        <f aca="false">E3*$A$7</f>
        <v>70.4860557768924</v>
      </c>
      <c r="G3" s="14" t="n">
        <f aca="false">F3*C3</f>
        <v>36803.311624502</v>
      </c>
    </row>
    <row r="4" customFormat="false" ht="13.8" hidden="false" customHeight="false" outlineLevel="0" collapsed="false">
      <c r="A4" s="24" t="n">
        <v>50</v>
      </c>
      <c r="B4" s="7" t="n">
        <v>0.016750418760469</v>
      </c>
      <c r="C4" s="14" t="n">
        <v>231.798166666667</v>
      </c>
      <c r="D4" s="14" t="n">
        <f aca="false">C4*A4</f>
        <v>11589.9083333333</v>
      </c>
      <c r="E4" s="7" t="n">
        <f aca="false">$I$1*B4/$H$1</f>
        <v>0.0147583868879591</v>
      </c>
      <c r="F4" s="24" t="n">
        <f aca="false">E4*$A$7</f>
        <v>44.0537848605578</v>
      </c>
      <c r="G4" s="14" t="n">
        <f aca="false">F4*C4</f>
        <v>10211.586565405</v>
      </c>
    </row>
    <row r="5" customFormat="false" ht="13.8" hidden="false" customHeight="false" outlineLevel="0" collapsed="false">
      <c r="A5" s="24" t="n">
        <v>64</v>
      </c>
      <c r="B5" s="7" t="n">
        <v>0.0214405360134003</v>
      </c>
      <c r="C5" s="14" t="n">
        <v>72.7467708333333</v>
      </c>
      <c r="D5" s="14" t="n">
        <f aca="false">C5*A5</f>
        <v>4655.79333333333</v>
      </c>
      <c r="E5" s="7" t="n">
        <f aca="false">$I$1*B5/$H$1</f>
        <v>0.0188907352165876</v>
      </c>
      <c r="F5" s="24" t="n">
        <f aca="false">E5*$A$7</f>
        <v>56.3888446215139</v>
      </c>
      <c r="G5" s="14" t="n">
        <f aca="false">F5*C5</f>
        <v>4102.10635723772</v>
      </c>
    </row>
    <row r="6" customFormat="false" ht="13.8" hidden="false" customHeight="false" outlineLevel="0" collapsed="false">
      <c r="A6" s="24" t="n">
        <v>57</v>
      </c>
      <c r="B6" s="7" t="n">
        <v>0.0190954773869347</v>
      </c>
      <c r="C6" s="14" t="n">
        <v>36.2433333333333</v>
      </c>
      <c r="D6" s="14" t="n">
        <f aca="false">C6*A6</f>
        <v>2065.87</v>
      </c>
      <c r="E6" s="7" t="n">
        <f aca="false">$I$1*B6/$H$1</f>
        <v>0.0168245610522733</v>
      </c>
      <c r="F6" s="24" t="n">
        <f aca="false">E6*$A$7</f>
        <v>50.2213147410359</v>
      </c>
      <c r="G6" s="14" t="n">
        <f aca="false">F6*C6</f>
        <v>1820.18785059761</v>
      </c>
    </row>
    <row r="7" customFormat="false" ht="13.8" hidden="false" customHeight="false" outlineLevel="0" collapsed="false">
      <c r="A7" s="0" t="n">
        <f aca="false">SUM(A2:A6)</f>
        <v>2985</v>
      </c>
      <c r="B7" s="7" t="n">
        <f aca="false">SUM(B2:B6)</f>
        <v>1</v>
      </c>
      <c r="D7" s="14" t="n">
        <f aca="false">SUM(D2:D6)</f>
        <v>4295663.94166667</v>
      </c>
      <c r="E7" s="7" t="n">
        <f aca="false">SUM(E2:E6)</f>
        <v>1</v>
      </c>
      <c r="F7" s="0" t="n">
        <f aca="false">SUM(F2:F6)</f>
        <v>2985</v>
      </c>
      <c r="G7" s="14" t="n">
        <f aca="false">SUM(G2:G6)</f>
        <v>4334763.04730529</v>
      </c>
    </row>
    <row r="8" customFormat="false" ht="13.8" hidden="false" customHeight="false" outlineLevel="0" collapsed="false">
      <c r="A8" s="0" t="s">
        <v>30</v>
      </c>
      <c r="B8" s="7" t="n">
        <v>0.01</v>
      </c>
      <c r="I8" s="14" t="n">
        <f aca="false">G7-D7</f>
        <v>39099.1056386279</v>
      </c>
      <c r="J8" s="14" t="n">
        <f aca="false">I8*12</f>
        <v>469189.267663535</v>
      </c>
    </row>
    <row r="9" customFormat="false" ht="12.8" hidden="false" customHeight="false" outlineLevel="0" collapsed="false">
      <c r="I9" s="7" t="n">
        <f aca="false">G7/D7-1</f>
        <v>0.00910199358459551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LibreOffice/6.3.4.2$Linux_X86_64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2020-02-19T20:31:47Z</dcterms:created>
  <dc:creator>openpyxl</dc:creator>
  <dc:description/>
  <dc:language>es-MX</dc:language>
  <cp:lastModifiedBy/>
  <dcterms:modified xsi:type="dcterms:W3CDTF">2020-02-19T21:23:46Z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