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00" tabRatio="500" activeTab="1"/>
  </bookViews>
  <sheets>
    <sheet name="Gráfico_Valores" sheetId="4" r:id="rId1"/>
    <sheet name="DespesasDez2023" sheetId="1" r:id="rId2"/>
    <sheet name="Resumo" sheetId="2" r:id="rId3"/>
    <sheet name="Fuções Data e hora" sheetId="3" r:id="rId4"/>
  </sheets>
  <definedNames>
    <definedName name="_xlnm._FilterDatabase" localSheetId="1" hidden="1">DespesasDez2023!$B$1:$E$13</definedName>
    <definedName name="_xlnm.Criteria" localSheetId="1">DespesasDez2023!$B$1:$E$10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<sst xmlns="http://schemas.openxmlformats.org/spreadsheetml/2006/main" count="30" uniqueCount="27">
  <si>
    <t>Viagens Anuais</t>
  </si>
  <si>
    <t>Data</t>
  </si>
  <si>
    <t>Dieta</t>
  </si>
  <si>
    <t>Valor Gasto</t>
  </si>
  <si>
    <t>Proporção(%)</t>
  </si>
  <si>
    <t>Vitaminas</t>
  </si>
  <si>
    <t>Minerais</t>
  </si>
  <si>
    <t>Suplementos</t>
  </si>
  <si>
    <t>Frutas</t>
  </si>
  <si>
    <t>Remédios</t>
  </si>
  <si>
    <t>Saúde mental</t>
  </si>
  <si>
    <t>Total</t>
  </si>
  <si>
    <t>Média</t>
  </si>
  <si>
    <t>Mínimo</t>
  </si>
  <si>
    <t>Máximo</t>
  </si>
  <si>
    <t>Resumo Anual</t>
  </si>
  <si>
    <t>Dezembro 2023</t>
  </si>
  <si>
    <t xml:space="preserve">Média </t>
  </si>
  <si>
    <t xml:space="preserve">Mínimo </t>
  </si>
  <si>
    <t>Manipulação de Data e Hora</t>
  </si>
  <si>
    <t>Hoje:</t>
  </si>
  <si>
    <t>Agora:</t>
  </si>
  <si>
    <t xml:space="preserve">Dia: </t>
  </si>
  <si>
    <t>Mês:</t>
  </si>
  <si>
    <t>Ano:</t>
  </si>
  <si>
    <t>Data:</t>
  </si>
  <si>
    <t>Dia da Semana: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</si>
</sst>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 &quot;* #,##0.00_-;&quot;-R$ &quot;* #,##0.00_-;_-&quot;R$ &quot;* \-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\ h:mm"/>
    <numFmt numFmtId="181" formatCode="_-[$R$-416]\ * #,##0.00_-;\-[$R$-416]\ * #,##0.00_-;_-[$R$-416]\ * &quot;-&quot;??_-;_-@_-"/>
    <numFmt numFmtId="182" formatCode="[$-416]mmm\-yy;@"/>
    <numFmt numFmtId="183" formatCode="[$R$-416]\ #,##0.00;[Red]\-[$R$-416]\ #,##0.00"/>
  </numFmts>
  <fonts count="31">
    <font>
      <sz val="10"/>
      <color rgb="FF000000"/>
      <name val="Calibri"/>
      <charset val="134"/>
    </font>
    <font>
      <sz val="12"/>
      <color theme="1"/>
      <name val="Bahnschrift SemiCondensed"/>
      <charset val="134"/>
    </font>
    <font>
      <sz val="14"/>
      <color theme="1" tint="0.149998474074526"/>
      <name val="Calibri"/>
      <charset val="134"/>
    </font>
    <font>
      <sz val="12"/>
      <color theme="1" tint="0.149998474074526"/>
      <name val="Calibri"/>
      <charset val="134"/>
    </font>
    <font>
      <sz val="12"/>
      <color rgb="FFFFFFFF"/>
      <name val="Calibri"/>
      <charset val="134"/>
    </font>
    <font>
      <sz val="12"/>
      <color rgb="FF000000"/>
      <name val="Calibri"/>
      <charset val="134"/>
    </font>
    <font>
      <sz val="10"/>
      <color rgb="FF000000"/>
      <name val="Bahnschrift SemiLight Condensed"/>
      <charset val="1"/>
    </font>
    <font>
      <sz val="10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FFFFF"/>
      </patternFill>
    </fill>
    <fill>
      <patternFill patternType="solid">
        <fgColor rgb="FFFFE994"/>
        <bgColor rgb="FFFFD966"/>
      </patternFill>
    </fill>
    <fill>
      <patternFill patternType="solid">
        <fgColor theme="7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/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D966"/>
      </bottom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 style="thin">
        <color rgb="FFFFC000"/>
      </right>
      <top style="thin">
        <color rgb="FFFFD966"/>
      </top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C000"/>
      </bottom>
      <diagonal/>
    </border>
    <border>
      <left/>
      <right/>
      <top style="thin">
        <color rgb="FFFFD966"/>
      </top>
      <bottom style="thin">
        <color rgb="FFFFC000"/>
      </bottom>
      <diagonal/>
    </border>
    <border>
      <left/>
      <right style="thin">
        <color rgb="FFFFC000"/>
      </right>
      <top style="thin">
        <color rgb="FFFFD966"/>
      </top>
      <bottom style="thin">
        <color rgb="FFFFC0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177" fontId="0" fillId="0" borderId="0" applyBorder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1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2" applyNumberFormat="0" applyAlignment="0" applyProtection="0">
      <alignment vertical="center"/>
    </xf>
    <xf numFmtId="0" fontId="21" fillId="9" borderId="23" applyNumberFormat="0" applyAlignment="0" applyProtection="0">
      <alignment vertical="center"/>
    </xf>
    <xf numFmtId="0" fontId="22" fillId="9" borderId="22" applyNumberFormat="0" applyAlignment="0" applyProtection="0">
      <alignment vertical="center"/>
    </xf>
    <xf numFmtId="0" fontId="23" fillId="10" borderId="24" applyNumberFormat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177" fontId="3" fillId="3" borderId="3" xfId="0" applyNumberFormat="1" applyFont="1" applyFill="1" applyBorder="1" applyAlignment="1">
      <alignment horizontal="right"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181" fontId="3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3" fillId="0" borderId="5" xfId="0" applyFont="1" applyBorder="1">
      <alignment vertical="center"/>
    </xf>
    <xf numFmtId="181" fontId="3" fillId="0" borderId="6" xfId="0" applyNumberFormat="1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5" fillId="4" borderId="5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1" xfId="0" applyFont="1" applyFill="1" applyBorder="1" applyAlignment="1">
      <alignment horizontal="center" vertical="center" textRotation="90"/>
    </xf>
    <xf numFmtId="0" fontId="9" fillId="3" borderId="12" xfId="0" applyFont="1" applyFill="1" applyBorder="1" applyAlignment="1"/>
    <xf numFmtId="182" fontId="7" fillId="5" borderId="13" xfId="0" applyNumberFormat="1" applyFont="1" applyFill="1" applyBorder="1" applyAlignment="1">
      <alignment horizontal="right"/>
    </xf>
    <xf numFmtId="0" fontId="7" fillId="5" borderId="13" xfId="0" applyFont="1" applyFill="1" applyBorder="1" applyAlignment="1"/>
    <xf numFmtId="177" fontId="7" fillId="5" borderId="13" xfId="2" applyFont="1" applyFill="1" applyBorder="1" applyAlignment="1" applyProtection="1">
      <alignment horizontal="right"/>
    </xf>
    <xf numFmtId="10" fontId="7" fillId="5" borderId="14" xfId="0" applyNumberFormat="1" applyFont="1" applyFill="1" applyBorder="1" applyAlignment="1"/>
    <xf numFmtId="0" fontId="10" fillId="3" borderId="15" xfId="0" applyFont="1" applyFill="1" applyBorder="1" applyAlignment="1">
      <alignment horizontal="right"/>
    </xf>
    <xf numFmtId="0" fontId="10" fillId="3" borderId="16" xfId="0" applyFont="1" applyFill="1" applyBorder="1" applyAlignment="1">
      <alignment horizontal="right"/>
    </xf>
    <xf numFmtId="183" fontId="7" fillId="3" borderId="0" xfId="0" applyNumberFormat="1" applyFont="1" applyFill="1" applyAlignment="1">
      <alignment horizontal="right"/>
    </xf>
    <xf numFmtId="10" fontId="7" fillId="6" borderId="14" xfId="0" applyNumberFormat="1" applyFont="1" applyFill="1" applyBorder="1" applyAlignment="1"/>
    <xf numFmtId="0" fontId="10" fillId="3" borderId="17" xfId="0" applyFont="1" applyFill="1" applyBorder="1" applyAlignment="1">
      <alignment horizontal="right" vertical="center"/>
    </xf>
    <xf numFmtId="0" fontId="10" fillId="3" borderId="18" xfId="0" applyFont="1" applyFill="1" applyBorder="1" applyAlignment="1">
      <alignment horizontal="right" vertical="center"/>
    </xf>
    <xf numFmtId="183" fontId="7" fillId="3" borderId="18" xfId="0" applyNumberFormat="1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994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E994"/>
      <color rgb="00F4B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Valor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1382783882784"/>
          <c:y val="0.104895104895105"/>
        </c:manualLayout>
      </c:layout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/>
        </a:scene3d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20422803938029"/>
          <c:y val="0.153324287652646"/>
          <c:w val="0.811951461497367"/>
          <c:h val="0.637407368750652"/>
        </c:manualLayout>
      </c:layout>
      <c:pie3DChart>
        <c:varyColors val="1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 Gasto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DespesasDez2023!$C$2:$C$9</c:f>
              <c:strCache>
                <c:ptCount val="8"/>
                <c:pt idx="0">
                  <c:v>Dieta</c:v>
                </c:pt>
                <c:pt idx="1">
                  <c:v>Vitaminas</c:v>
                </c:pt>
                <c:pt idx="2">
                  <c:v>Minerais</c:v>
                </c:pt>
                <c:pt idx="3">
                  <c:v>Suplementos</c:v>
                </c:pt>
                <c:pt idx="4">
                  <c:v>Frutas</c:v>
                </c:pt>
                <c:pt idx="5">
                  <c:v>Remédios</c:v>
                </c:pt>
                <c:pt idx="6">
                  <c:v>Saúde mental</c:v>
                </c:pt>
                <c:pt idx="7">
                  <c:v>Saúde mental</c:v>
                </c:pt>
              </c:strCache>
            </c:strRef>
          </c:cat>
          <c:val>
            <c:numRef>
              <c:f>DespesasDez2023!$D$2:$D$9</c:f>
              <c:numCache>
                <c:formatCode>_-"R$ "* #,##0.00_-;"-R$ "* #,##0.00_-;_-"R$ "* \-??_-;_-@_-</c:formatCode>
                <c:ptCount val="8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79945054945055"/>
          <c:y val="0.803673938002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ef2120-ff1f-4a8a-8e2f-3069b68205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2"/>
              </a:solidFill>
              <a:effectLst>
                <a:outerShdw blurRad="393700" dist="876300" dir="2700000" algn="tl" rotWithShape="0">
                  <a:prstClr val="black">
                    <a:alpha val="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 Gasto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DespesasDez2023!$C$2:$C$9</c:f>
              <c:strCache>
                <c:ptCount val="8"/>
                <c:pt idx="0">
                  <c:v>Dieta</c:v>
                </c:pt>
                <c:pt idx="1">
                  <c:v>Vitaminas</c:v>
                </c:pt>
                <c:pt idx="2">
                  <c:v>Minerais</c:v>
                </c:pt>
                <c:pt idx="3">
                  <c:v>Suplementos</c:v>
                </c:pt>
                <c:pt idx="4">
                  <c:v>Frutas</c:v>
                </c:pt>
                <c:pt idx="5">
                  <c:v>Remédios</c:v>
                </c:pt>
                <c:pt idx="6">
                  <c:v>Saúde mental</c:v>
                </c:pt>
                <c:pt idx="7">
                  <c:v>Saúde mental</c:v>
                </c:pt>
              </c:strCache>
            </c:strRef>
          </c:cat>
          <c:val>
            <c:numRef>
              <c:f>DespesasDez2023!$D$2:$D$9</c:f>
              <c:numCache>
                <c:formatCode>_-"R$ "* #,##0.00_-;"-R$ "* #,##0.00_-;_-"R$ "* \-??_-;_-@_-</c:formatCode>
                <c:ptCount val="8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3411058"/>
        <c:axId val="835623087"/>
      </c:barChart>
      <c:catAx>
        <c:axId val="6134110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35623087"/>
        <c:crosses val="autoZero"/>
        <c:auto val="1"/>
        <c:lblAlgn val="ctr"/>
        <c:lblOffset val="100"/>
        <c:noMultiLvlLbl val="0"/>
      </c:catAx>
      <c:valAx>
        <c:axId val="835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613411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2"/>
              </a:solidFill>
              <a:effectLst>
                <a:outerShdw blurRad="393700" dist="876300" dir="2700000" algn="tl" rotWithShape="0">
                  <a:prstClr val="black">
                    <a:alpha val="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e9cee0-88af-4f7f-8709-c7be7ec38122}"/>
      </c:ext>
    </c:extLst>
  </c:chart>
  <c:spPr>
    <a:gradFill>
      <a:gsLst>
        <a:gs pos="0">
          <a:srgbClr val="FECF40"/>
        </a:gs>
        <a:gs pos="100000">
          <a:srgbClr val="846C21"/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>
          <a:solidFill>
            <a:schemeClr val="tx2"/>
          </a:solidFill>
          <a:effectLst>
            <a:outerShdw blurRad="393700" dist="876300" dir="2700000" algn="tl" rotWithShape="0">
              <a:prstClr val="black">
                <a:alpha val="0"/>
              </a:prstClr>
            </a:outerShdw>
          </a:effectLst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0</xdr:row>
      <xdr:rowOff>635</xdr:rowOff>
    </xdr:from>
    <xdr:to>
      <xdr:col>13</xdr:col>
      <xdr:colOff>406400</xdr:colOff>
      <xdr:row>37</xdr:row>
      <xdr:rowOff>93980</xdr:rowOff>
    </xdr:to>
    <xdr:graphicFrame>
      <xdr:nvGraphicFramePr>
        <xdr:cNvPr id="3" name="Gráfico 2"/>
        <xdr:cNvGraphicFramePr/>
      </xdr:nvGraphicFramePr>
      <xdr:xfrm>
        <a:off x="10160" y="635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13</xdr:row>
      <xdr:rowOff>6350</xdr:rowOff>
    </xdr:from>
    <xdr:to>
      <xdr:col>4</xdr:col>
      <xdr:colOff>1209040</xdr:colOff>
      <xdr:row>25</xdr:row>
      <xdr:rowOff>120650</xdr:rowOff>
    </xdr:to>
    <xdr:graphicFrame>
      <xdr:nvGraphicFramePr>
        <xdr:cNvPr id="3" name="Gráfico 2"/>
        <xdr:cNvGraphicFramePr/>
      </xdr:nvGraphicFramePr>
      <xdr:xfrm>
        <a:off x="12700" y="2159000"/>
        <a:ext cx="480631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4"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C22"/>
  <sheetViews>
    <sheetView tabSelected="1" workbookViewId="0">
      <selection activeCell="C2" sqref="C2"/>
    </sheetView>
  </sheetViews>
  <sheetFormatPr defaultColWidth="12.7142857142857" defaultRowHeight="12.75"/>
  <cols>
    <col min="1" max="1" width="4.57142857142857" style="26" customWidth="1"/>
    <col min="2" max="2" width="21.8571428571429" style="26" customWidth="1"/>
    <col min="3" max="3" width="14.8571428571429" style="26" customWidth="1"/>
    <col min="4" max="4" width="12.8571428571429" style="26" customWidth="1"/>
    <col min="5" max="5" width="18.2857142857143" style="26" customWidth="1"/>
    <col min="6" max="27" width="12.7142857142857" style="26"/>
    <col min="28" max="1017" width="12.7142857142857" style="25"/>
  </cols>
  <sheetData>
    <row r="1" ht="18.75" customHeight="1" spans="1: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 spans="1:5">
      <c r="A2" s="27"/>
      <c r="B2" s="29">
        <v>45508</v>
      </c>
      <c r="C2" s="30" t="s">
        <v>2</v>
      </c>
      <c r="D2" s="31">
        <v>300</v>
      </c>
      <c r="E2" s="32">
        <f>D2/D10</f>
        <v>0.123558484349259</v>
      </c>
    </row>
    <row r="3" spans="1:5">
      <c r="A3" s="27"/>
      <c r="B3" s="29">
        <v>45509</v>
      </c>
      <c r="C3" s="30" t="s">
        <v>5</v>
      </c>
      <c r="D3" s="31">
        <v>301</v>
      </c>
      <c r="E3" s="32">
        <f t="shared" ref="E3:E14" si="0">D3/$D$10</f>
        <v>0.123970345963756</v>
      </c>
    </row>
    <row r="4" spans="1:5">
      <c r="A4" s="27"/>
      <c r="B4" s="29">
        <v>45510</v>
      </c>
      <c r="C4" s="30" t="s">
        <v>6</v>
      </c>
      <c r="D4" s="31">
        <v>302</v>
      </c>
      <c r="E4" s="32">
        <f t="shared" si="0"/>
        <v>0.124382207578254</v>
      </c>
    </row>
    <row r="5" spans="1:5">
      <c r="A5" s="27"/>
      <c r="B5" s="29">
        <v>45511</v>
      </c>
      <c r="C5" s="30" t="s">
        <v>7</v>
      </c>
      <c r="D5" s="31">
        <v>303</v>
      </c>
      <c r="E5" s="32">
        <f t="shared" si="0"/>
        <v>0.124794069192751</v>
      </c>
    </row>
    <row r="6" spans="1:5">
      <c r="A6" s="27"/>
      <c r="B6" s="29">
        <v>45512</v>
      </c>
      <c r="C6" s="30" t="s">
        <v>8</v>
      </c>
      <c r="D6" s="31">
        <v>304</v>
      </c>
      <c r="E6" s="32">
        <f t="shared" si="0"/>
        <v>0.125205930807249</v>
      </c>
    </row>
    <row r="7" spans="1:5">
      <c r="A7" s="27"/>
      <c r="B7" s="29">
        <v>45513</v>
      </c>
      <c r="C7" s="30" t="s">
        <v>9</v>
      </c>
      <c r="D7" s="31">
        <v>305</v>
      </c>
      <c r="E7" s="32">
        <f t="shared" si="0"/>
        <v>0.125617792421746</v>
      </c>
    </row>
    <row r="8" spans="1:5">
      <c r="A8" s="27"/>
      <c r="B8" s="29">
        <v>45514</v>
      </c>
      <c r="C8" s="30" t="s">
        <v>10</v>
      </c>
      <c r="D8" s="31">
        <v>306</v>
      </c>
      <c r="E8" s="32">
        <f t="shared" si="0"/>
        <v>0.126029654036244</v>
      </c>
    </row>
    <row r="9" spans="1:5">
      <c r="A9" s="27"/>
      <c r="B9" s="29">
        <v>45515</v>
      </c>
      <c r="C9" s="30" t="s">
        <v>10</v>
      </c>
      <c r="D9" s="31">
        <v>307</v>
      </c>
      <c r="E9" s="32">
        <f t="shared" si="0"/>
        <v>0.126441515650741</v>
      </c>
    </row>
    <row r="10" s="25" customFormat="1" customHeight="1" spans="1:27">
      <c r="A10" s="27"/>
      <c r="B10" s="33" t="s">
        <v>11</v>
      </c>
      <c r="C10" s="34"/>
      <c r="D10" s="35">
        <f>SUM(D2:D9)</f>
        <v>2428</v>
      </c>
      <c r="E10" s="36">
        <f t="shared" si="0"/>
        <v>1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2" customHeight="1" spans="1:5">
      <c r="A11" s="27"/>
      <c r="B11" s="37" t="s">
        <v>12</v>
      </c>
      <c r="C11" s="38"/>
      <c r="D11" s="39">
        <f>AVERAGE(D$4:D$9)</f>
        <v>304.5</v>
      </c>
      <c r="E11" s="36">
        <f t="shared" si="0"/>
        <v>0.125411861614498</v>
      </c>
    </row>
    <row r="12" ht="12" customHeight="1" spans="1:5">
      <c r="A12" s="27"/>
      <c r="B12" s="37" t="s">
        <v>13</v>
      </c>
      <c r="C12" s="38"/>
      <c r="D12" s="39">
        <f>MIN(D$2:D$9)</f>
        <v>300</v>
      </c>
      <c r="E12" s="36">
        <f t="shared" si="0"/>
        <v>0.123558484349259</v>
      </c>
    </row>
    <row r="13" ht="12" customHeight="1" spans="1:5">
      <c r="A13" s="27"/>
      <c r="B13" s="37" t="s">
        <v>14</v>
      </c>
      <c r="C13" s="38"/>
      <c r="D13" s="39">
        <f>MAX(D$2:D$9)</f>
        <v>307</v>
      </c>
      <c r="E13" s="36">
        <f t="shared" si="0"/>
        <v>0.126441515650741</v>
      </c>
    </row>
    <row r="16" spans="25:1017">
      <c r="Y16" s="25"/>
      <c r="Z16" s="25"/>
      <c r="AA16" s="25"/>
      <c r="AMA16"/>
      <c r="AMB16"/>
      <c r="AMC16"/>
    </row>
    <row r="17" spans="25:1017">
      <c r="Y17" s="25"/>
      <c r="Z17" s="25"/>
      <c r="AA17" s="25"/>
      <c r="AMA17"/>
      <c r="AMB17"/>
      <c r="AMC17"/>
    </row>
    <row r="18" spans="25:1017">
      <c r="Y18" s="25"/>
      <c r="Z18" s="25"/>
      <c r="AA18" s="25"/>
      <c r="AMA18"/>
      <c r="AMB18"/>
      <c r="AMC18"/>
    </row>
    <row r="19" spans="25:1017">
      <c r="Y19" s="25"/>
      <c r="Z19" s="25"/>
      <c r="AA19" s="25"/>
      <c r="AMA19"/>
      <c r="AMB19"/>
      <c r="AMC19"/>
    </row>
    <row r="20" spans="25:1017">
      <c r="Y20" s="25"/>
      <c r="Z20" s="25"/>
      <c r="AA20" s="25"/>
      <c r="AMA20"/>
      <c r="AMB20"/>
      <c r="AMC20"/>
    </row>
    <row r="21" spans="25:1017">
      <c r="Y21" s="25"/>
      <c r="Z21" s="25"/>
      <c r="AA21" s="25"/>
      <c r="AMA21"/>
      <c r="AMB21"/>
      <c r="AMC21"/>
    </row>
    <row r="22" spans="25:1017">
      <c r="Y22" s="25"/>
      <c r="Z22" s="25"/>
      <c r="AA22" s="25"/>
      <c r="AMA22"/>
      <c r="AMB22"/>
      <c r="AMC22"/>
    </row>
  </sheetData>
  <mergeCells count="5">
    <mergeCell ref="B10:C10"/>
    <mergeCell ref="B11:C11"/>
    <mergeCell ref="B12:C12"/>
    <mergeCell ref="B13:C13"/>
    <mergeCell ref="A1:A13"/>
  </mergeCells>
  <printOptions horizontalCentered="1"/>
  <pageMargins left="0.751388888888889" right="0.751388888888889" top="1" bottom="1" header="0.5" footer="0.5"/>
  <pageSetup paperSize="9" orientation="landscape" horizontalDpi="300" verticalDpi="300"/>
  <headerFooter>
    <oddHeader>&amp;C&amp;"Microsoft JhengHei,Negrito"Despesas dezembro 2023&amp;R&amp;D
&amp;T</oddHeader>
    <oddFooter>&amp;L&amp;P&amp;CRua são francisco do sul, 279
Guarulhos - Sp&amp;REdson Rocha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5" sqref="B5"/>
    </sheetView>
  </sheetViews>
  <sheetFormatPr defaultColWidth="9.14285714285714" defaultRowHeight="12.75" outlineLevelCol="5"/>
  <cols>
    <col min="1" max="1" width="17.4285714285714" customWidth="1"/>
    <col min="2" max="2" width="14.1428571428571" customWidth="1"/>
  </cols>
  <sheetData>
    <row r="1" s="4" customFormat="1" ht="18.75" spans="1:6">
      <c r="A1" s="5" t="s">
        <v>15</v>
      </c>
      <c r="B1" s="5"/>
      <c r="C1" s="5"/>
      <c r="D1" s="5"/>
      <c r="E1" s="5"/>
      <c r="F1" s="5"/>
    </row>
    <row r="2" ht="15.75" spans="1:6">
      <c r="A2" s="6" t="s">
        <v>16</v>
      </c>
      <c r="B2" s="7">
        <f>DespesasDez2023!D10</f>
        <v>2428</v>
      </c>
      <c r="C2" s="8"/>
      <c r="D2" s="8"/>
      <c r="E2" s="8"/>
      <c r="F2" s="9"/>
    </row>
    <row r="3" ht="15.75" spans="1:6">
      <c r="A3" s="10" t="s">
        <v>17</v>
      </c>
      <c r="B3" s="11">
        <f>DespesasDez2023!D11</f>
        <v>304.5</v>
      </c>
      <c r="C3" s="12"/>
      <c r="D3" s="13"/>
      <c r="E3" s="13"/>
      <c r="F3" s="14"/>
    </row>
    <row r="4" ht="15.75" spans="1:6">
      <c r="A4" s="15" t="s">
        <v>18</v>
      </c>
      <c r="B4" s="16">
        <f>DespesasDez2023!D12</f>
        <v>300</v>
      </c>
      <c r="C4" s="17"/>
      <c r="D4" s="17"/>
      <c r="E4" s="17"/>
      <c r="F4" s="18"/>
    </row>
    <row r="5" ht="15.75" spans="1:6">
      <c r="A5" s="10" t="s">
        <v>14</v>
      </c>
      <c r="B5" s="11">
        <f>DespesasDez2023!D13</f>
        <v>307</v>
      </c>
      <c r="C5" s="13"/>
      <c r="D5" s="13"/>
      <c r="E5" s="13"/>
      <c r="F5" s="14"/>
    </row>
    <row r="6" ht="15.75" spans="1:6">
      <c r="A6" s="15"/>
      <c r="B6" s="19"/>
      <c r="C6" s="17"/>
      <c r="D6" s="17"/>
      <c r="E6" s="17"/>
      <c r="F6" s="18"/>
    </row>
    <row r="7" ht="15.75" spans="1:6">
      <c r="A7" s="20"/>
      <c r="B7" s="13"/>
      <c r="C7" s="13"/>
      <c r="D7" s="13"/>
      <c r="E7" s="13"/>
      <c r="F7" s="14"/>
    </row>
    <row r="8" ht="15.75" spans="1:6">
      <c r="A8" s="21"/>
      <c r="B8" s="17"/>
      <c r="C8" s="17"/>
      <c r="D8" s="17"/>
      <c r="E8" s="17"/>
      <c r="F8" s="18"/>
    </row>
    <row r="9" ht="15.75" spans="1:6">
      <c r="A9" s="20"/>
      <c r="B9" s="13"/>
      <c r="C9" s="13"/>
      <c r="D9" s="13"/>
      <c r="E9" s="13"/>
      <c r="F9" s="14"/>
    </row>
    <row r="10" ht="15.75" spans="1:6">
      <c r="A10" s="21"/>
      <c r="B10" s="17"/>
      <c r="C10" s="17"/>
      <c r="D10" s="17"/>
      <c r="E10" s="17"/>
      <c r="F10" s="18"/>
    </row>
    <row r="11" ht="15.75" spans="1:6">
      <c r="A11" s="20"/>
      <c r="B11" s="13"/>
      <c r="C11" s="13"/>
      <c r="D11" s="13"/>
      <c r="E11" s="13"/>
      <c r="F11" s="14"/>
    </row>
    <row r="12" ht="15.75" spans="1:6">
      <c r="A12" s="21"/>
      <c r="B12" s="17"/>
      <c r="C12" s="17"/>
      <c r="D12" s="17"/>
      <c r="E12" s="17"/>
      <c r="F12" s="18"/>
    </row>
    <row r="13" ht="15.75" spans="1:6">
      <c r="A13" s="20"/>
      <c r="B13" s="13"/>
      <c r="C13" s="13"/>
      <c r="D13" s="13"/>
      <c r="E13" s="13"/>
      <c r="F13" s="14"/>
    </row>
    <row r="14" ht="15.75" spans="1:6">
      <c r="A14" s="21"/>
      <c r="B14" s="17"/>
      <c r="C14" s="17"/>
      <c r="D14" s="17"/>
      <c r="E14" s="17"/>
      <c r="F14" s="18"/>
    </row>
    <row r="15" ht="15.75" spans="1:6">
      <c r="A15" s="22"/>
      <c r="B15" s="23"/>
      <c r="C15" s="23"/>
      <c r="D15" s="23"/>
      <c r="E15" s="23"/>
      <c r="F15" s="24"/>
    </row>
  </sheetData>
  <mergeCells count="1">
    <mergeCell ref="A1:F1"/>
  </mergeCells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45" zoomScaleNormal="145" workbookViewId="0">
      <selection activeCell="D6" sqref="D6"/>
    </sheetView>
  </sheetViews>
  <sheetFormatPr defaultColWidth="9.14285714285714" defaultRowHeight="12.75" outlineLevelRow="7" outlineLevelCol="1"/>
  <cols>
    <col min="1" max="1" width="17.7142857142857" customWidth="1"/>
    <col min="2" max="2" width="16.5714285714286"/>
  </cols>
  <sheetData>
    <row r="1" ht="15" spans="1:2">
      <c r="A1" s="1" t="s">
        <v>19</v>
      </c>
      <c r="B1" s="1"/>
    </row>
    <row r="2" spans="1:2">
      <c r="A2" t="s">
        <v>20</v>
      </c>
      <c r="B2" s="2">
        <f ca="1">TODAY()</f>
        <v>45631</v>
      </c>
    </row>
    <row r="3" spans="1:2">
      <c r="A3" t="s">
        <v>21</v>
      </c>
      <c r="B3" s="3">
        <f ca="1">NOW()</f>
        <v>45631.7558796296</v>
      </c>
    </row>
    <row r="4" spans="1:2">
      <c r="A4" t="s">
        <v>22</v>
      </c>
      <c r="B4">
        <f ca="1">DAY(B2)</f>
        <v>5</v>
      </c>
    </row>
    <row r="5" spans="1:2">
      <c r="A5" t="s">
        <v>23</v>
      </c>
      <c r="B5">
        <f ca="1">MONTH(B2)</f>
        <v>12</v>
      </c>
    </row>
    <row r="6" spans="1:2">
      <c r="A6" t="s">
        <v>24</v>
      </c>
      <c r="B6">
        <f ca="1">YEAR(B2)</f>
        <v>2024</v>
      </c>
    </row>
    <row r="7" spans="1:2">
      <c r="A7" t="s">
        <v>25</v>
      </c>
      <c r="B7" s="2">
        <f ca="1">DATE(B6,B5,B4)</f>
        <v>45631</v>
      </c>
    </row>
    <row r="8" spans="1:2">
      <c r="A8" t="s">
        <v>26</v>
      </c>
      <c r="B8">
        <f ca="1">WEEKDAY(B7)</f>
        <v>5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Gráfico_Valores</vt:lpstr>
      <vt:lpstr>DespesasDez2023</vt:lpstr>
      <vt:lpstr>Resumo</vt:lpstr>
      <vt:lpstr>Fuções Data e hora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dcterms:created xsi:type="dcterms:W3CDTF">2024-11-20T03:05:00Z</dcterms:created>
  <dcterms:modified xsi:type="dcterms:W3CDTF">2024-12-05T21:08:45Z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5615317C34EA4ED8B0137CA485A1D815_11</vt:lpwstr>
  </property>
  <property fmtid="{D5CDD505-2E9C-101B-9397-08002B2CF9AE}" pid="3" name="KSOProductBuildVer">
    <vt:lpwstr>1046-12.2.0.18911</vt:lpwstr>
  </property>
</Properties>
</file>