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code basics\excel\lessons\2_excel_basics_cleaning_and_combining_data_2\Xlookup\"/>
    </mc:Choice>
  </mc:AlternateContent>
  <xr:revisionPtr revIDLastSave="0" documentId="13_ncr:1_{26BC5587-4963-4137-9B0E-EEDE28FE90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food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1" i="7"/>
  <c r="D3" i="7"/>
  <c r="L3" i="1"/>
  <c r="L11" i="1"/>
  <c r="L19" i="1"/>
  <c r="L27" i="1"/>
  <c r="L35" i="1"/>
  <c r="L32" i="1"/>
  <c r="L4" i="1"/>
  <c r="L12" i="1"/>
  <c r="L20" i="1"/>
  <c r="L28" i="1"/>
  <c r="L36" i="1"/>
  <c r="L16" i="1"/>
  <c r="L25" i="1"/>
  <c r="L5" i="1"/>
  <c r="L13" i="1"/>
  <c r="L21" i="1"/>
  <c r="L29" i="1"/>
  <c r="L37" i="1"/>
  <c r="L39" i="1"/>
  <c r="L9" i="1"/>
  <c r="L6" i="1"/>
  <c r="L14" i="1"/>
  <c r="L22" i="1"/>
  <c r="L30" i="1"/>
  <c r="L38" i="1"/>
  <c r="L24" i="1"/>
  <c r="L33" i="1"/>
  <c r="L7" i="1"/>
  <c r="L15" i="1"/>
  <c r="L23" i="1"/>
  <c r="L31" i="1"/>
  <c r="L40" i="1"/>
  <c r="L8" i="1"/>
  <c r="L10" i="1"/>
  <c r="L18" i="1"/>
  <c r="L26" i="1"/>
  <c r="L34" i="1"/>
  <c r="L17" i="1"/>
  <c r="L2" i="1"/>
  <c r="K5" i="1"/>
  <c r="K13" i="1"/>
  <c r="K21" i="1"/>
  <c r="K29" i="1"/>
  <c r="K37" i="1"/>
  <c r="K6" i="1"/>
  <c r="K14" i="1"/>
  <c r="K22" i="1"/>
  <c r="K30" i="1"/>
  <c r="K38" i="1"/>
  <c r="K7" i="1"/>
  <c r="K15" i="1"/>
  <c r="K23" i="1"/>
  <c r="K31" i="1"/>
  <c r="K39" i="1"/>
  <c r="K8" i="1"/>
  <c r="K16" i="1"/>
  <c r="K24" i="1"/>
  <c r="K32" i="1"/>
  <c r="K40" i="1"/>
  <c r="K9" i="1"/>
  <c r="K17" i="1"/>
  <c r="K25" i="1"/>
  <c r="K33" i="1"/>
  <c r="K2" i="1"/>
  <c r="K10" i="1"/>
  <c r="K18" i="1"/>
  <c r="K26" i="1"/>
  <c r="K34" i="1"/>
  <c r="K3" i="1"/>
  <c r="K11" i="1"/>
  <c r="K19" i="1"/>
  <c r="K27" i="1"/>
  <c r="K35" i="1"/>
  <c r="K4" i="1"/>
  <c r="K12" i="1"/>
  <c r="K20" i="1"/>
  <c r="K28" i="1"/>
  <c r="K36" i="1"/>
  <c r="J5" i="1"/>
  <c r="J13" i="1"/>
  <c r="J21" i="1"/>
  <c r="J29" i="1"/>
  <c r="J37" i="1"/>
  <c r="J6" i="1"/>
  <c r="J14" i="1"/>
  <c r="J22" i="1"/>
  <c r="J30" i="1"/>
  <c r="J38" i="1"/>
  <c r="J7" i="1"/>
  <c r="J15" i="1"/>
  <c r="J23" i="1"/>
  <c r="J31" i="1"/>
  <c r="J39" i="1"/>
  <c r="J8" i="1"/>
  <c r="J16" i="1"/>
  <c r="J24" i="1"/>
  <c r="J32" i="1"/>
  <c r="J40" i="1"/>
  <c r="J9" i="1"/>
  <c r="J17" i="1"/>
  <c r="J25" i="1"/>
  <c r="J33" i="1"/>
  <c r="J2" i="1"/>
  <c r="J10" i="1"/>
  <c r="J18" i="1"/>
  <c r="J26" i="1"/>
  <c r="J34" i="1"/>
  <c r="J3" i="1"/>
  <c r="J11" i="1"/>
  <c r="J19" i="1"/>
  <c r="J27" i="1"/>
  <c r="J35" i="1"/>
  <c r="J4" i="1"/>
  <c r="J12" i="1"/>
  <c r="J20" i="1"/>
  <c r="J28" i="1"/>
  <c r="J36" i="1"/>
  <c r="H34" i="1"/>
  <c r="H37" i="1"/>
  <c r="G30" i="1"/>
  <c r="I25" i="1"/>
  <c r="G25" i="1"/>
  <c r="G36" i="1"/>
  <c r="H40" i="1"/>
  <c r="I21" i="1"/>
  <c r="I8" i="1"/>
  <c r="H6" i="1"/>
  <c r="I15" i="1"/>
  <c r="G20" i="1"/>
  <c r="H4" i="1"/>
  <c r="G10" i="1"/>
  <c r="F4" i="1"/>
  <c r="F38" i="1"/>
  <c r="F30" i="1"/>
  <c r="F40" i="1"/>
  <c r="F25" i="1"/>
  <c r="I33" i="1"/>
  <c r="I27" i="1"/>
  <c r="G23" i="1"/>
  <c r="G3" i="1"/>
  <c r="G22" i="1"/>
  <c r="H11" i="1"/>
  <c r="G9" i="1"/>
  <c r="I10" i="1"/>
  <c r="I22" i="1"/>
  <c r="G7" i="1"/>
  <c r="H15" i="1"/>
  <c r="F12" i="1"/>
  <c r="F15" i="1"/>
  <c r="F7" i="1"/>
  <c r="F10" i="1"/>
  <c r="F33" i="1"/>
  <c r="I39" i="1"/>
  <c r="G27" i="1"/>
  <c r="H35" i="1"/>
  <c r="H36" i="1"/>
  <c r="H30" i="1"/>
  <c r="G31" i="1"/>
  <c r="I5" i="1"/>
  <c r="I7" i="1"/>
  <c r="I11" i="1"/>
  <c r="I9" i="1"/>
  <c r="F23" i="1"/>
  <c r="G37" i="1"/>
  <c r="G40" i="1"/>
  <c r="I32" i="1"/>
  <c r="H28" i="1"/>
  <c r="G24" i="1"/>
  <c r="H32" i="1"/>
  <c r="G38" i="1"/>
  <c r="H23" i="1"/>
  <c r="G33" i="1"/>
  <c r="G39" i="1"/>
  <c r="H8" i="1"/>
  <c r="H18" i="1"/>
  <c r="I16" i="1"/>
  <c r="H14" i="1"/>
  <c r="I6" i="1"/>
  <c r="I12" i="1"/>
  <c r="H12" i="1"/>
  <c r="H5" i="1"/>
  <c r="F28" i="1"/>
  <c r="F5" i="1"/>
  <c r="F39" i="1"/>
  <c r="F3" i="1"/>
  <c r="F18" i="1"/>
  <c r="I24" i="1"/>
  <c r="H25" i="1"/>
  <c r="H16" i="1"/>
  <c r="G8" i="1"/>
  <c r="I14" i="1"/>
  <c r="H20" i="1"/>
  <c r="F14" i="1"/>
  <c r="F24" i="1"/>
  <c r="F27" i="1"/>
  <c r="I34" i="1"/>
  <c r="I37" i="1"/>
  <c r="I30" i="1"/>
  <c r="G19" i="1"/>
  <c r="I3" i="1"/>
  <c r="H17" i="1"/>
  <c r="I4" i="1"/>
  <c r="F6" i="1"/>
  <c r="G14" i="1"/>
  <c r="H7" i="1"/>
  <c r="F26" i="1"/>
  <c r="I23" i="1"/>
  <c r="I26" i="1"/>
  <c r="H24" i="1"/>
  <c r="I40" i="1"/>
  <c r="I28" i="1"/>
  <c r="I35" i="1"/>
  <c r="G26" i="1"/>
  <c r="G11" i="1"/>
  <c r="H13" i="1"/>
  <c r="H19" i="1"/>
  <c r="G17" i="1"/>
  <c r="H9" i="1"/>
  <c r="I20" i="1"/>
  <c r="G15" i="1"/>
  <c r="I18" i="1"/>
  <c r="F36" i="1"/>
  <c r="F13" i="1"/>
  <c r="F8" i="1"/>
  <c r="F19" i="1"/>
  <c r="F34" i="1"/>
  <c r="F16" i="1"/>
  <c r="F11" i="1"/>
  <c r="G32" i="1"/>
  <c r="H33" i="1"/>
  <c r="I29" i="1"/>
  <c r="G34" i="1"/>
  <c r="H3" i="1"/>
  <c r="H22" i="1"/>
  <c r="G21" i="1"/>
  <c r="I2" i="1"/>
  <c r="F37" i="1"/>
  <c r="F9" i="1"/>
  <c r="I31" i="1"/>
  <c r="H27" i="1"/>
  <c r="I38" i="1"/>
  <c r="H39" i="1"/>
  <c r="G6" i="1"/>
  <c r="G18" i="1"/>
  <c r="G16" i="1"/>
  <c r="F22" i="1"/>
  <c r="F32" i="1"/>
  <c r="G4" i="1"/>
  <c r="H10" i="1"/>
  <c r="F31" i="1"/>
  <c r="H26" i="1"/>
  <c r="H29" i="1"/>
  <c r="G35" i="1"/>
  <c r="G28" i="1"/>
  <c r="I36" i="1"/>
  <c r="H38" i="1"/>
  <c r="H31" i="1"/>
  <c r="I13" i="1"/>
  <c r="H21" i="1"/>
  <c r="G5" i="1"/>
  <c r="I19" i="1"/>
  <c r="G12" i="1"/>
  <c r="G13" i="1"/>
  <c r="I17" i="1"/>
  <c r="H2" i="1"/>
  <c r="F29" i="1"/>
  <c r="F21" i="1"/>
  <c r="F35" i="1"/>
  <c r="F17" i="1"/>
  <c r="G29" i="1"/>
  <c r="G2" i="1"/>
  <c r="F20" i="1"/>
  <c r="F2" i="1"/>
</calcChain>
</file>

<file path=xl/sharedStrings.xml><?xml version="1.0" encoding="utf-8"?>
<sst xmlns="http://schemas.openxmlformats.org/spreadsheetml/2006/main" count="264" uniqueCount="159">
  <si>
    <t>movie_id</t>
  </si>
  <si>
    <t>imdb_rating</t>
  </si>
  <si>
    <t>studio</t>
  </si>
  <si>
    <t>language_id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</si>
  <si>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</si>
  <si>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</si>
  <si>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</si>
  <si>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</si>
  <si>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</si>
  <si>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</si>
  <si>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</si>
  <si>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</si>
  <si>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</si>
  <si>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</si>
  <si>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</si>
  <si>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</si>
  <si>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</si>
  <si>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</si>
  <si>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</si>
  <si>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</si>
  <si>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</si>
  <si>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</si>
  <si>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</si>
  <si>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</si>
  <si>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</si>
  <si>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</si>
  <si>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</si>
  <si>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</si>
  <si>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</si>
  <si>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</si>
  <si>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</si>
  <si>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</si>
  <si>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</si>
  <si>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</si>
  <si>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</si>
  <si>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</si>
  <si>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</si>
  <si>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</si>
  <si>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</si>
  <si>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</si>
  <si>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</si>
  <si>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</si>
  <si>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</si>
  <si>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</si>
  <si>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</si>
  <si>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</si>
  <si>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</si>
  <si>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</si>
  <si>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</si>
  <si>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</si>
  <si>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</si>
  <si>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</si>
  <si>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</si>
  <si>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</si>
  <si>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</si>
  <si>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</si>
  <si>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</si>
  <si>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</si>
  <si>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</si>
  <si>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</si>
  <si>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</si>
  <si>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</si>
  <si>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</si>
  <si>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</si>
  <si>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</si>
  <si>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</si>
  <si>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</si>
  <si>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</si>
  <si>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</si>
  <si>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</si>
  <si>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</si>
  <si>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</si>
  <si>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</si>
  <si>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</si>
  <si>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</si>
  <si>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</si>
  <si>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</si>
  <si>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</si>
  <si>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</si>
  <si>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</si>
  <si>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</si>
  <si>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</si>
  <si>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</si>
  <si>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</si>
  <si>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</si>
  <si>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</si>
  <si>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</si>
  <si>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</si>
  <si>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</si>
  <si>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</si>
  <si>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</si>
  <si>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</si>
  <si>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</si>
  <si>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</si>
  <si>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</si>
  <si>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</si>
  <si>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</si>
  <si>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</si>
  <si>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</si>
  <si>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</si>
  <si>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</si>
  <si>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</si>
  <si>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</si>
  <si>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</si>
  <si>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</si>
  <si>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</si>
  <si>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</si>
  <si>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</si>
  <si>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</si>
  <si>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</si>
  <si>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</si>
  <si>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</si>
  <si>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</si>
  <si>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</si>
  <si>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</si>
  <si>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</si>
  <si>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</si>
  <si>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</si>
  <si>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</si>
  <si>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</si>
  <si>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</si>
  <si>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</si>
  <si>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</si>
  <si>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</si>
  <si>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</si>
  <si>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</si>
  <si>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</si>
  <si>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</si>
  <si>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</si>
  <si>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</si>
  <si>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</si>
  <si>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</si>
  <si>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</si>
  <si>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</si>
  <si>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</si>
  <si>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</si>
  <si>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</si>
  <si>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</si>
  <si>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</si>
  <si>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</si>
  <si>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</si>
  <si>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</si>
  <si>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</si>
  <si>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</si>
  <si>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</si>
  <si>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</si>
  <si>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</si>
  <si>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</si>
  <si>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</si>
  <si>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</si>
  <si>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</si>
  <si>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</si>
  <si>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Pursuit of Happyness</t>
  </si>
  <si>
    <t>item</t>
  </si>
  <si>
    <t>price</t>
  </si>
  <si>
    <t xml:space="preserve">dosa </t>
  </si>
  <si>
    <t>burger</t>
  </si>
  <si>
    <t>dumpling</t>
  </si>
  <si>
    <t>samosa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</si>
</sst>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L40" totalsRowShown="0" headerRowDxfId="13">
  <autoFilter ref="A1:L40" xr:uid="{6A7FE39D-5614-4A7F-89B7-C167ABC0A251}"/>
  <tableColumns count="12">
    <tableColumn id="1" xr3:uid="{5E453F0D-B27C-433C-BF11-BA3FE1A6822E}" name="movie_id"/>
    <tableColumn id="4" xr3:uid="{DFE5EBBB-5DEF-4AB9-A5C9-802FC0AD1B5B}" name="title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3" xr3:uid="{7FBA245D-DFD1-4B72-B8DB-B9A071732487}" name="budget" dataDxfId="12">
      <calculatedColumnFormula>_xll.XLOOKUP(Movies[[#This Row],[movie_id]:[movie_id]],Financials[[#All],[movie_id]:[movie_id]],Financials[[#All],[budget]],"not_available",0)</calculatedColumnFormula>
    </tableColumn>
    <tableColumn id="8" xr3:uid="{AECAB423-4A02-42E8-B0FE-31ED22376AD8}" name="revenue" dataDxfId="11">
      <calculatedColumnFormula>_xll.XLOOKUP(Movies[[#This Row],[movie_id]:[movie_id]],Financials[[#All],[movie_id]:[movie_id]],Financials[[#All],[revenue]],"not_available",0)</calculatedColumnFormula>
    </tableColumn>
    <tableColumn id="9" xr3:uid="{DABF2B87-A4A4-42D2-8B08-40142BD4E212}" name="unit" dataDxfId="10">
      <calculatedColumnFormula>_xll.XLOOKUP(Movies[[#This Row],[movie_id]:[movie_id]],Financials[[#All],[movie_id]:[movie_id]],Financials[[#All],[unit]],"not_available",0)</calculatedColumnFormula>
    </tableColumn>
    <tableColumn id="10" xr3:uid="{804DFDBA-8508-45DF-90AB-06288284B8F4}" name="currency" dataDxfId="9">
      <calculatedColumnFormula>_xll.XLOOKUP(Movies[[#This Row],[movie_id]:[movie_id]],Financials[[#All],[movie_id]:[movie_id]],Financials[[#All],[currency]],"not_available",0)</calculatedColumnFormula>
    </tableColumn>
    <tableColumn id="2" xr3:uid="{7E8AC911-FBC2-4CD5-8906-9A251C1E99D2}" name="actor_id" dataDxfId="2">
      <calculatedColumnFormula>_xll.XLOOKUP(Movies[[#This Row],[movie_id]],movieactor[[#All],[movie_id]],movieactor[[#All],[actor_id]],"not_available",0)</calculatedColumnFormula>
    </tableColumn>
    <tableColumn id="11" xr3:uid="{CEF73239-19E3-4D6B-B85C-E42F6E4F6ACB}" name="name" dataDxfId="0">
      <calculatedColumnFormula>_xll.XLOOKUP(Movies[[#This Row],[actor_id]:[actor_id]],actors[[#All],[actor_id]:[actor_id]],actors[[#All],[name]],"not_available",0)</calculatedColumnFormula>
    </tableColumn>
    <tableColumn id="12" xr3:uid="{BDE452FB-9ECB-4C1A-A026-DADF65C26828}" name="birth_year" dataDxfId="1">
      <calculatedColumnFormula>_xll.XLOOKUP(Movies[[#This Row],[actor_id]:[actor_id]],actors[[#All],[actor_id]:[actor_id]],actors[[#All],[birth_year]],"not_available",0)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8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7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6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5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A8BA98-5BEE-48DE-9D73-8C752BF76F4D}" name="food" displayName="food" ref="A1:B5" totalsRowShown="0">
  <autoFilter ref="A1:B5" xr:uid="{A9A8BA98-5BEE-48DE-9D73-8C752BF76F4D}"/>
  <tableColumns count="2">
    <tableColumn id="1" xr3:uid="{E09DDFDE-2013-4765-B380-204A6AB3559B}" name="item"/>
    <tableColumn id="2" xr3:uid="{23D34DB8-D3CF-44A4-99F2-AE5243A51FFD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96" zoomScaleNormal="96" workbookViewId="0">
      <selection activeCell="L2" sqref="L2:L40"/>
    </sheetView>
  </sheetViews>
  <sheetFormatPr defaultRowHeight="14.4" x14ac:dyDescent="0.3"/>
  <cols>
    <col min="1" max="1" width="11.44140625" customWidth="1"/>
    <col min="2" max="2" width="27.21875" customWidth="1"/>
    <col min="3" max="3" width="14.6640625" customWidth="1"/>
    <col min="4" max="4" width="16.88671875" customWidth="1"/>
    <col min="5" max="5" width="26.44140625" bestFit="1" customWidth="1"/>
    <col min="6" max="6" width="17.44140625" customWidth="1"/>
    <col min="7" max="7" width="17.77734375" customWidth="1"/>
    <col min="9" max="9" width="12.77734375" customWidth="1"/>
    <col min="11" max="11" width="20.44140625" customWidth="1"/>
    <col min="12" max="12" width="12.109375" customWidth="1"/>
  </cols>
  <sheetData>
    <row r="1" spans="1:12" x14ac:dyDescent="0.3">
      <c r="A1" s="1" t="s">
        <v>0</v>
      </c>
      <c r="B1" s="1" t="s">
        <v>151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31</v>
      </c>
      <c r="K1" s="1" t="s">
        <v>32</v>
      </c>
      <c r="L1" s="1" t="s">
        <v>33</v>
      </c>
    </row>
    <row r="2" spans="1:12" x14ac:dyDescent="0.3">
      <c r="A2">
        <v>101</v>
      </c>
      <c r="B2" t="s">
        <v>113</v>
      </c>
      <c r="C2">
        <v>8.4</v>
      </c>
      <c r="D2" t="s">
        <v>111</v>
      </c>
      <c r="E2">
        <v>3</v>
      </c>
      <c r="F2">
        <f>_xll.XLOOKUP(Movies[[#This Row],[movie_id]:[movie_id]],Financials[[#All],[movie_id]:[movie_id]],Financials[[#All],[budget]],"not_available",0)</f>
        <v>1</v>
      </c>
      <c r="G2">
        <f>_xll.XLOOKUP(Movies[[#This Row],[movie_id]:[movie_id]],Financials[[#All],[movie_id]:[movie_id]],Financials[[#All],[revenue]],"not_available",0)</f>
        <v>12.5</v>
      </c>
      <c r="H2" t="str">
        <f>_xll.XLOOKUP(Movies[[#This Row],[movie_id]:[movie_id]],Financials[[#All],[movie_id]:[movie_id]],Financials[[#All],[unit]],"not_available",0)</f>
        <v>Billions</v>
      </c>
      <c r="I2" t="str">
        <f>_xll.XLOOKUP(Movies[[#This Row],[movie_id]:[movie_id]],Financials[[#All],[movie_id]:[movie_id]],Financials[[#All],[currency]],"not_available",0)</f>
        <v>INR</v>
      </c>
      <c r="J2" s="3">
        <f>_xll.XLOOKUP(Movies[[#This Row],[movie_id]],movieactor[[#All],[movie_id]],movieactor[[#All],[actor_id]],"not_available",0)</f>
        <v>50</v>
      </c>
      <c r="K2" s="3" t="str">
        <f>_xll.XLOOKUP(Movies[[#This Row],[actor_id]:[actor_id]],actors[[#All],[actor_id]:[actor_id]],actors[[#All],[name]],"not_available",0)</f>
        <v>Yash</v>
      </c>
      <c r="L2" s="3">
        <f>_xll.XLOOKUP(Movies[[#This Row],[actor_id]:[actor_id]],actors[[#All],[actor_id]:[actor_id]],actors[[#All],[birth_year]],"not_available",0)</f>
        <v>1986</v>
      </c>
    </row>
    <row r="3" spans="1:12" x14ac:dyDescent="0.3">
      <c r="A3">
        <v>102</v>
      </c>
      <c r="B3" t="s">
        <v>114</v>
      </c>
      <c r="C3">
        <v>7</v>
      </c>
      <c r="D3" t="s">
        <v>4</v>
      </c>
      <c r="E3">
        <v>5</v>
      </c>
      <c r="F3">
        <f>_xll.XLOOKUP(Movies[[#This Row],[movie_id]:[movie_id]],Financials[[#All],[movie_id]:[movie_id]],Financials[[#All],[budget]],"not_available",0)</f>
        <v>200</v>
      </c>
      <c r="G3">
        <f>_xll.XLOOKUP(Movies[[#This Row],[movie_id]:[movie_id]],Financials[[#All],[movie_id]:[movie_id]],Financials[[#All],[revenue]],"not_available",0)</f>
        <v>954.8</v>
      </c>
      <c r="H3" t="str">
        <f>_xll.XLOOKUP(Movies[[#This Row],[movie_id]:[movie_id]],Financials[[#All],[movie_id]:[movie_id]],Financials[[#All],[unit]],"not_available",0)</f>
        <v>Millions</v>
      </c>
      <c r="I3" t="str">
        <f>_xll.XLOOKUP(Movies[[#This Row],[movie_id]:[movie_id]],Financials[[#All],[movie_id]:[movie_id]],Financials[[#All],[currency]],"not_available",0)</f>
        <v>USD</v>
      </c>
      <c r="J3" s="3">
        <f>_xll.XLOOKUP(Movies[[#This Row],[movie_id]],movieactor[[#All],[movie_id]],movieactor[[#All],[actor_id]],"not_available",0)</f>
        <v>52</v>
      </c>
      <c r="K3" s="3" t="str">
        <f>_xll.XLOOKUP(Movies[[#This Row],[actor_id]:[actor_id]],actors[[#All],[actor_id]:[actor_id]],actors[[#All],[name]],"not_available",0)</f>
        <v>Benedict Cumberbatch</v>
      </c>
      <c r="L3" s="3">
        <f>_xll.XLOOKUP(Movies[[#This Row],[actor_id]:[actor_id]],actors[[#All],[actor_id]:[actor_id]],actors[[#All],[birth_year]],"not_available",0)</f>
        <v>1976</v>
      </c>
    </row>
    <row r="4" spans="1:12" x14ac:dyDescent="0.3">
      <c r="A4">
        <v>103</v>
      </c>
      <c r="B4" t="s">
        <v>115</v>
      </c>
      <c r="C4">
        <v>6.8</v>
      </c>
      <c r="D4" t="s">
        <v>4</v>
      </c>
      <c r="E4">
        <v>5</v>
      </c>
      <c r="F4">
        <f>_xll.XLOOKUP(Movies[[#This Row],[movie_id]:[movie_id]],Financials[[#All],[movie_id]:[movie_id]],Financials[[#All],[budget]],"not_available",0)</f>
        <v>165</v>
      </c>
      <c r="G4">
        <f>_xll.XLOOKUP(Movies[[#This Row],[movie_id]:[movie_id]],Financials[[#All],[movie_id]:[movie_id]],Financials[[#All],[revenue]],"not_available",0)</f>
        <v>644.79999999999995</v>
      </c>
      <c r="H4" t="str">
        <f>_xll.XLOOKUP(Movies[[#This Row],[movie_id]:[movie_id]],Financials[[#All],[movie_id]:[movie_id]],Financials[[#All],[unit]],"not_available",0)</f>
        <v>Millions</v>
      </c>
      <c r="I4" t="str">
        <f>_xll.XLOOKUP(Movies[[#This Row],[movie_id]:[movie_id]],Financials[[#All],[movie_id]:[movie_id]],Financials[[#All],[currency]],"not_available",0)</f>
        <v>USD</v>
      </c>
      <c r="J4" s="3">
        <f>_xll.XLOOKUP(Movies[[#This Row],[movie_id]],movieactor[[#All],[movie_id]],movieactor[[#All],[actor_id]],"not_available",0)</f>
        <v>54</v>
      </c>
      <c r="K4" s="3" t="str">
        <f>_xll.XLOOKUP(Movies[[#This Row],[actor_id]:[actor_id]],actors[[#All],[actor_id]:[actor_id]],actors[[#All],[name]],"not_available",0)</f>
        <v>Chris Hemsworth</v>
      </c>
      <c r="L4" s="3">
        <f>_xll.XLOOKUP(Movies[[#This Row],[actor_id]:[actor_id]],actors[[#All],[actor_id]:[actor_id]],actors[[#All],[birth_year]],"not_available",0)</f>
        <v>1983</v>
      </c>
    </row>
    <row r="5" spans="1:12" x14ac:dyDescent="0.3">
      <c r="A5">
        <v>104</v>
      </c>
      <c r="B5" t="s">
        <v>116</v>
      </c>
      <c r="C5">
        <v>7.9</v>
      </c>
      <c r="D5" t="s">
        <v>4</v>
      </c>
      <c r="E5">
        <v>5</v>
      </c>
      <c r="F5">
        <f>_xll.XLOOKUP(Movies[[#This Row],[movie_id]:[movie_id]],Financials[[#All],[movie_id]:[movie_id]],Financials[[#All],[budget]],"not_available",0)</f>
        <v>180</v>
      </c>
      <c r="G5">
        <f>_xll.XLOOKUP(Movies[[#This Row],[movie_id]:[movie_id]],Financials[[#All],[movie_id]:[movie_id]],Financials[[#All],[revenue]],"not_available",0)</f>
        <v>854</v>
      </c>
      <c r="H5" t="str">
        <f>_xll.XLOOKUP(Movies[[#This Row],[movie_id]:[movie_id]],Financials[[#All],[movie_id]:[movie_id]],Financials[[#All],[unit]],"not_available",0)</f>
        <v>Millions</v>
      </c>
      <c r="I5" t="str">
        <f>_xll.XLOOKUP(Movies[[#This Row],[movie_id]:[movie_id]],Financials[[#All],[movie_id]:[movie_id]],Financials[[#All],[currency]],"not_available",0)</f>
        <v>USD</v>
      </c>
      <c r="J5" s="3">
        <f>_xll.XLOOKUP(Movies[[#This Row],[movie_id]],movieactor[[#All],[movie_id]],movieactor[[#All],[actor_id]],"not_available",0)</f>
        <v>54</v>
      </c>
      <c r="K5" s="3" t="str">
        <f>_xll.XLOOKUP(Movies[[#This Row],[actor_id]:[actor_id]],actors[[#All],[actor_id]:[actor_id]],actors[[#All],[name]],"not_available",0)</f>
        <v>Chris Hemsworth</v>
      </c>
      <c r="L5" s="3">
        <f>_xll.XLOOKUP(Movies[[#This Row],[actor_id]:[actor_id]],actors[[#All],[actor_id]:[actor_id]],actors[[#All],[birth_year]],"not_available",0)</f>
        <v>1983</v>
      </c>
    </row>
    <row r="6" spans="1:12" x14ac:dyDescent="0.3">
      <c r="A6">
        <v>105</v>
      </c>
      <c r="B6" t="s">
        <v>117</v>
      </c>
      <c r="C6">
        <v>6.8</v>
      </c>
      <c r="D6" t="s">
        <v>4</v>
      </c>
      <c r="E6">
        <v>5</v>
      </c>
      <c r="F6">
        <f>_xll.XLOOKUP(Movies[[#This Row],[movie_id]:[movie_id]],Financials[[#All],[movie_id]:[movie_id]],Financials[[#All],[budget]],"not_available",0)</f>
        <v>250</v>
      </c>
      <c r="G6">
        <f>_xll.XLOOKUP(Movies[[#This Row],[movie_id]:[movie_id]],Financials[[#All],[movie_id]:[movie_id]],Financials[[#All],[revenue]],"not_available",0)</f>
        <v>670</v>
      </c>
      <c r="H6" t="str">
        <f>_xll.XLOOKUP(Movies[[#This Row],[movie_id]:[movie_id]],Financials[[#All],[movie_id]:[movie_id]],Financials[[#All],[unit]],"not_available",0)</f>
        <v>Millions</v>
      </c>
      <c r="I6" t="str">
        <f>_xll.XLOOKUP(Movies[[#This Row],[movie_id]:[movie_id]],Financials[[#All],[movie_id]:[movie_id]],Financials[[#All],[currency]],"not_available",0)</f>
        <v>USD</v>
      </c>
      <c r="J6" s="3">
        <f>_xll.XLOOKUP(Movies[[#This Row],[movie_id]],movieactor[[#All],[movie_id]],movieactor[[#All],[actor_id]],"not_available",0)</f>
        <v>54</v>
      </c>
      <c r="K6" s="3" t="str">
        <f>_xll.XLOOKUP(Movies[[#This Row],[actor_id]:[actor_id]],actors[[#All],[actor_id]:[actor_id]],actors[[#All],[name]],"not_available",0)</f>
        <v>Chris Hemsworth</v>
      </c>
      <c r="L6" s="3">
        <f>_xll.XLOOKUP(Movies[[#This Row],[actor_id]:[actor_id]],actors[[#All],[actor_id]:[actor_id]],actors[[#All],[birth_year]],"not_available",0)</f>
        <v>1983</v>
      </c>
    </row>
    <row r="7" spans="1:12" x14ac:dyDescent="0.3">
      <c r="A7">
        <v>106</v>
      </c>
      <c r="B7" t="s">
        <v>118</v>
      </c>
      <c r="C7">
        <v>8.1</v>
      </c>
      <c r="D7" t="s">
        <v>5</v>
      </c>
      <c r="E7">
        <v>1</v>
      </c>
      <c r="F7" t="str">
        <f>_xll.XLOOKUP(Movies[[#This Row],[movie_id]:[movie_id]],Financials[[#All],[movie_id]:[movie_id]],Financials[[#All],[budget]],"not_available",0)</f>
        <v>not_available</v>
      </c>
      <c r="G7" t="str">
        <f>_xll.XLOOKUP(Movies[[#This Row],[movie_id]:[movie_id]],Financials[[#All],[movie_id]:[movie_id]],Financials[[#All],[revenue]],"not_available",0)</f>
        <v>not_available</v>
      </c>
      <c r="H7" t="str">
        <f>_xll.XLOOKUP(Movies[[#This Row],[movie_id]:[movie_id]],Financials[[#All],[movie_id]:[movie_id]],Financials[[#All],[unit]],"not_available",0)</f>
        <v>not_available</v>
      </c>
      <c r="I7" t="str">
        <f>_xll.XLOOKUP(Movies[[#This Row],[movie_id]:[movie_id]],Financials[[#All],[movie_id]:[movie_id]],Financials[[#All],[currency]],"not_available",0)</f>
        <v>not_available</v>
      </c>
      <c r="J7" s="3">
        <f>_xll.XLOOKUP(Movies[[#This Row],[movie_id]],movieactor[[#All],[movie_id]],movieactor[[#All],[actor_id]],"not_available",0)</f>
        <v>57</v>
      </c>
      <c r="K7" s="3" t="str">
        <f>_xll.XLOOKUP(Movies[[#This Row],[actor_id]:[actor_id]],actors[[#All],[actor_id]:[actor_id]],actors[[#All],[name]],"not_available",0)</f>
        <v>Amitabh Bachchan</v>
      </c>
      <c r="L7" s="3">
        <f>_xll.XLOOKUP(Movies[[#This Row],[actor_id]:[actor_id]],actors[[#All],[actor_id]:[actor_id]],actors[[#All],[birth_year]],"not_available",0)</f>
        <v>1942</v>
      </c>
    </row>
    <row r="8" spans="1:12" x14ac:dyDescent="0.3">
      <c r="A8">
        <v>107</v>
      </c>
      <c r="B8" t="s">
        <v>119</v>
      </c>
      <c r="C8">
        <v>8</v>
      </c>
      <c r="D8" t="s">
        <v>6</v>
      </c>
      <c r="E8">
        <v>1</v>
      </c>
      <c r="F8">
        <f>_xll.XLOOKUP(Movies[[#This Row],[movie_id]:[movie_id]],Financials[[#All],[movie_id]:[movie_id]],Financials[[#All],[budget]],"not_available",0)</f>
        <v>400</v>
      </c>
      <c r="G8">
        <f>_xll.XLOOKUP(Movies[[#This Row],[movie_id]:[movie_id]],Financials[[#All],[movie_id]:[movie_id]],Financials[[#All],[revenue]],"not_available",0)</f>
        <v>2000</v>
      </c>
      <c r="H8" t="str">
        <f>_xll.XLOOKUP(Movies[[#This Row],[movie_id]:[movie_id]],Financials[[#All],[movie_id]:[movie_id]],Financials[[#All],[unit]],"not_available",0)</f>
        <v>Millions</v>
      </c>
      <c r="I8" t="str">
        <f>_xll.XLOOKUP(Movies[[#This Row],[movie_id]:[movie_id]],Financials[[#All],[movie_id]:[movie_id]],Financials[[#All],[currency]],"not_available",0)</f>
        <v>INR</v>
      </c>
      <c r="J8" s="3">
        <f>_xll.XLOOKUP(Movies[[#This Row],[movie_id]],movieactor[[#All],[movie_id]],movieactor[[#All],[actor_id]],"not_available",0)</f>
        <v>59</v>
      </c>
      <c r="K8" s="3" t="str">
        <f>_xll.XLOOKUP(Movies[[#This Row],[actor_id]:[actor_id]],actors[[#All],[actor_id]:[actor_id]],actors[[#All],[name]],"not_available",0)</f>
        <v>Shah Rukh Khan</v>
      </c>
      <c r="L8" s="3">
        <f>_xll.XLOOKUP(Movies[[#This Row],[actor_id]:[actor_id]],actors[[#All],[actor_id]:[actor_id]],actors[[#All],[birth_year]],"not_available",0)</f>
        <v>1965</v>
      </c>
    </row>
    <row r="9" spans="1:12" x14ac:dyDescent="0.3">
      <c r="A9">
        <v>108</v>
      </c>
      <c r="B9" t="s">
        <v>120</v>
      </c>
      <c r="C9">
        <v>8.4</v>
      </c>
      <c r="D9" t="s">
        <v>7</v>
      </c>
      <c r="E9">
        <v>1</v>
      </c>
      <c r="F9">
        <f>_xll.XLOOKUP(Movies[[#This Row],[movie_id]:[movie_id]],Financials[[#All],[movie_id]:[movie_id]],Financials[[#All],[budget]],"not_available",0)</f>
        <v>550</v>
      </c>
      <c r="G9">
        <f>_xll.XLOOKUP(Movies[[#This Row],[movie_id]:[movie_id]],Financials[[#All],[movie_id]:[movie_id]],Financials[[#All],[revenue]],"not_available",0)</f>
        <v>4000</v>
      </c>
      <c r="H9" t="str">
        <f>_xll.XLOOKUP(Movies[[#This Row],[movie_id]:[movie_id]],Financials[[#All],[movie_id]:[movie_id]],Financials[[#All],[unit]],"not_available",0)</f>
        <v>Millions</v>
      </c>
      <c r="I9" t="str">
        <f>_xll.XLOOKUP(Movies[[#This Row],[movie_id]:[movie_id]],Financials[[#All],[movie_id]:[movie_id]],Financials[[#All],[currency]],"not_available",0)</f>
        <v>INR</v>
      </c>
      <c r="J9" s="3">
        <f>_xll.XLOOKUP(Movies[[#This Row],[movie_id]],movieactor[[#All],[movie_id]],movieactor[[#All],[actor_id]],"not_available",0)</f>
        <v>61</v>
      </c>
      <c r="K9" s="3" t="str">
        <f>_xll.XLOOKUP(Movies[[#This Row],[actor_id]:[actor_id]],actors[[#All],[actor_id]:[actor_id]],actors[[#All],[name]],"not_available",0)</f>
        <v>Aamir Khan</v>
      </c>
      <c r="L9" s="3">
        <f>_xll.XLOOKUP(Movies[[#This Row],[actor_id]:[actor_id]],actors[[#All],[actor_id]:[actor_id]],actors[[#All],[birth_year]],"not_available",0)</f>
        <v>1965</v>
      </c>
    </row>
    <row r="10" spans="1:12" x14ac:dyDescent="0.3">
      <c r="A10">
        <v>109</v>
      </c>
      <c r="B10" t="s">
        <v>121</v>
      </c>
      <c r="C10">
        <v>7.4</v>
      </c>
      <c r="D10" t="s">
        <v>8</v>
      </c>
      <c r="E10">
        <v>1</v>
      </c>
      <c r="F10">
        <f>_xll.XLOOKUP(Movies[[#This Row],[movie_id]:[movie_id]],Financials[[#All],[movie_id]:[movie_id]],Financials[[#All],[budget]],"not_available",0)</f>
        <v>390</v>
      </c>
      <c r="G10">
        <f>_xll.XLOOKUP(Movies[[#This Row],[movie_id]:[movie_id]],Financials[[#All],[movie_id]:[movie_id]],Financials[[#All],[revenue]],"not_available",0)</f>
        <v>1360</v>
      </c>
      <c r="H10" t="str">
        <f>_xll.XLOOKUP(Movies[[#This Row],[movie_id]:[movie_id]],Financials[[#All],[movie_id]:[movie_id]],Financials[[#All],[unit]],"not_available",0)</f>
        <v>Millions</v>
      </c>
      <c r="I10" t="str">
        <f>_xll.XLOOKUP(Movies[[#This Row],[movie_id]:[movie_id]],Financials[[#All],[movie_id]:[movie_id]],Financials[[#All],[currency]],"not_available",0)</f>
        <v>INR</v>
      </c>
      <c r="J10" s="3">
        <f>_xll.XLOOKUP(Movies[[#This Row],[movie_id]],movieactor[[#All],[movie_id]],movieactor[[#All],[actor_id]],"not_available",0)</f>
        <v>59</v>
      </c>
      <c r="K10" s="3" t="str">
        <f>_xll.XLOOKUP(Movies[[#This Row],[actor_id]:[actor_id]],actors[[#All],[actor_id]:[actor_id]],actors[[#All],[name]],"not_available",0)</f>
        <v>Shah Rukh Khan</v>
      </c>
      <c r="L10" s="3">
        <f>_xll.XLOOKUP(Movies[[#This Row],[actor_id]:[actor_id]],actors[[#All],[actor_id]:[actor_id]],actors[[#All],[birth_year]],"not_available",0)</f>
        <v>1965</v>
      </c>
    </row>
    <row r="11" spans="1:12" x14ac:dyDescent="0.3">
      <c r="A11">
        <v>110</v>
      </c>
      <c r="B11" t="s">
        <v>122</v>
      </c>
      <c r="C11">
        <v>7.2</v>
      </c>
      <c r="D11" t="s">
        <v>110</v>
      </c>
      <c r="E11">
        <v>1</v>
      </c>
      <c r="F11">
        <f>_xll.XLOOKUP(Movies[[#This Row],[movie_id]:[movie_id]],Financials[[#All],[movie_id]:[movie_id]],Financials[[#All],[budget]],"not_available",0)</f>
        <v>1.4</v>
      </c>
      <c r="G11">
        <f>_xll.XLOOKUP(Movies[[#This Row],[movie_id]:[movie_id]],Financials[[#All],[movie_id]:[movie_id]],Financials[[#All],[revenue]],"not_available",0)</f>
        <v>3.5</v>
      </c>
      <c r="H11" t="str">
        <f>_xll.XLOOKUP(Movies[[#This Row],[movie_id]:[movie_id]],Financials[[#All],[movie_id]:[movie_id]],Financials[[#All],[unit]],"not_available",0)</f>
        <v>Billions</v>
      </c>
      <c r="I11" t="str">
        <f>_xll.XLOOKUP(Movies[[#This Row],[movie_id]:[movie_id]],Financials[[#All],[movie_id]:[movie_id]],Financials[[#All],[currency]],"not_available",0)</f>
        <v>INR</v>
      </c>
      <c r="J11" s="3">
        <f>_xll.XLOOKUP(Movies[[#This Row],[movie_id]],movieactor[[#All],[movie_id]],movieactor[[#All],[actor_id]],"not_available",0)</f>
        <v>65</v>
      </c>
      <c r="K11" s="3" t="str">
        <f>_xll.XLOOKUP(Movies[[#This Row],[actor_id]:[actor_id]],actors[[#All],[actor_id]:[actor_id]],actors[[#All],[name]],"not_available",0)</f>
        <v>Ranveer Singh</v>
      </c>
      <c r="L11" s="3">
        <f>_xll.XLOOKUP(Movies[[#This Row],[actor_id]:[actor_id]],actors[[#All],[actor_id]:[actor_id]],actors[[#All],[birth_year]],"not_available",0)</f>
        <v>1985</v>
      </c>
    </row>
    <row r="12" spans="1:12" x14ac:dyDescent="0.3">
      <c r="A12">
        <v>111</v>
      </c>
      <c r="B12" t="s">
        <v>123</v>
      </c>
      <c r="C12">
        <v>9.3000000000000007</v>
      </c>
      <c r="D12" t="s">
        <v>9</v>
      </c>
      <c r="E12">
        <v>5</v>
      </c>
      <c r="F12">
        <f>_xll.XLOOKUP(Movies[[#This Row],[movie_id]:[movie_id]],Financials[[#All],[movie_id]:[movie_id]],Financials[[#All],[budget]],"not_available",0)</f>
        <v>25</v>
      </c>
      <c r="G12">
        <f>_xll.XLOOKUP(Movies[[#This Row],[movie_id]:[movie_id]],Financials[[#All],[movie_id]:[movie_id]],Financials[[#All],[revenue]],"not_available",0)</f>
        <v>73.3</v>
      </c>
      <c r="H12" t="str">
        <f>_xll.XLOOKUP(Movies[[#This Row],[movie_id]:[movie_id]],Financials[[#All],[movie_id]:[movie_id]],Financials[[#All],[unit]],"not_available",0)</f>
        <v>Millions</v>
      </c>
      <c r="I12" t="str">
        <f>_xll.XLOOKUP(Movies[[#This Row],[movie_id]:[movie_id]],Financials[[#All],[movie_id]:[movie_id]],Financials[[#All],[currency]],"not_available",0)</f>
        <v>USD</v>
      </c>
      <c r="J12" s="3">
        <f>_xll.XLOOKUP(Movies[[#This Row],[movie_id]],movieactor[[#All],[movie_id]],movieactor[[#All],[actor_id]],"not_available",0)</f>
        <v>67</v>
      </c>
      <c r="K12" s="3" t="str">
        <f>_xll.XLOOKUP(Movies[[#This Row],[actor_id]:[actor_id]],actors[[#All],[actor_id]:[actor_id]],actors[[#All],[name]],"not_available",0)</f>
        <v>Tim Robbins</v>
      </c>
      <c r="L12" s="3">
        <f>_xll.XLOOKUP(Movies[[#This Row],[actor_id]:[actor_id]],actors[[#All],[actor_id]:[actor_id]],actors[[#All],[birth_year]],"not_available",0)</f>
        <v>1958</v>
      </c>
    </row>
    <row r="13" spans="1:12" x14ac:dyDescent="0.3">
      <c r="A13">
        <v>112</v>
      </c>
      <c r="B13" t="s">
        <v>124</v>
      </c>
      <c r="C13">
        <v>8.8000000000000007</v>
      </c>
      <c r="D13" t="s">
        <v>10</v>
      </c>
      <c r="E13">
        <v>5</v>
      </c>
      <c r="F13" t="str">
        <f>_xll.XLOOKUP(Movies[[#This Row],[movie_id]:[movie_id]],Financials[[#All],[movie_id]:[movie_id]],Financials[[#All],[budget]],"not_available",0)</f>
        <v>not_available</v>
      </c>
      <c r="G13" t="str">
        <f>_xll.XLOOKUP(Movies[[#This Row],[movie_id]:[movie_id]],Financials[[#All],[movie_id]:[movie_id]],Financials[[#All],[revenue]],"not_available",0)</f>
        <v>not_available</v>
      </c>
      <c r="H13" t="str">
        <f>_xll.XLOOKUP(Movies[[#This Row],[movie_id]:[movie_id]],Financials[[#All],[movie_id]:[movie_id]],Financials[[#All],[unit]],"not_available",0)</f>
        <v>not_available</v>
      </c>
      <c r="I13" t="str">
        <f>_xll.XLOOKUP(Movies[[#This Row],[movie_id]:[movie_id]],Financials[[#All],[movie_id]:[movie_id]],Financials[[#All],[currency]],"not_available",0)</f>
        <v>not_available</v>
      </c>
      <c r="J13" s="3">
        <f>_xll.XLOOKUP(Movies[[#This Row],[movie_id]],movieactor[[#All],[movie_id]],movieactor[[#All],[actor_id]],"not_available",0)</f>
        <v>69</v>
      </c>
      <c r="K13" s="3" t="str">
        <f>_xll.XLOOKUP(Movies[[#This Row],[actor_id]:[actor_id]],actors[[#All],[actor_id]:[actor_id]],actors[[#All],[name]],"not_available",0)</f>
        <v>Leonardo DiCaprio</v>
      </c>
      <c r="L13" s="3">
        <f>_xll.XLOOKUP(Movies[[#This Row],[actor_id]:[actor_id]],actors[[#All],[actor_id]:[actor_id]],actors[[#All],[birth_year]],"not_available",0)</f>
        <v>1974</v>
      </c>
    </row>
    <row r="14" spans="1:12" x14ac:dyDescent="0.3">
      <c r="A14">
        <v>113</v>
      </c>
      <c r="B14" t="s">
        <v>125</v>
      </c>
      <c r="C14">
        <v>8.6</v>
      </c>
      <c r="D14" t="s">
        <v>10</v>
      </c>
      <c r="E14">
        <v>5</v>
      </c>
      <c r="F14">
        <f>_xll.XLOOKUP(Movies[[#This Row],[movie_id]:[movie_id]],Financials[[#All],[movie_id]:[movie_id]],Financials[[#All],[budget]],"not_available",0)</f>
        <v>165</v>
      </c>
      <c r="G14">
        <f>_xll.XLOOKUP(Movies[[#This Row],[movie_id]:[movie_id]],Financials[[#All],[movie_id]:[movie_id]],Financials[[#All],[revenue]],"not_available",0)</f>
        <v>701.8</v>
      </c>
      <c r="H14" t="str">
        <f>_xll.XLOOKUP(Movies[[#This Row],[movie_id]:[movie_id]],Financials[[#All],[movie_id]:[movie_id]],Financials[[#All],[unit]],"not_available",0)</f>
        <v>Millions</v>
      </c>
      <c r="I14" t="str">
        <f>_xll.XLOOKUP(Movies[[#This Row],[movie_id]:[movie_id]],Financials[[#All],[movie_id]:[movie_id]],Financials[[#All],[currency]],"not_available",0)</f>
        <v>USD</v>
      </c>
      <c r="J14" s="3">
        <f>_xll.XLOOKUP(Movies[[#This Row],[movie_id]],movieactor[[#All],[movie_id]],movieactor[[#All],[actor_id]],"not_available",0)</f>
        <v>71</v>
      </c>
      <c r="K14" s="3" t="str">
        <f>_xll.XLOOKUP(Movies[[#This Row],[actor_id]:[actor_id]],actors[[#All],[actor_id]:[actor_id]],actors[[#All],[name]],"not_available",0)</f>
        <v>Matthew McConaughey</v>
      </c>
      <c r="L14" s="3">
        <f>_xll.XLOOKUP(Movies[[#This Row],[actor_id]:[actor_id]],actors[[#All],[actor_id]:[actor_id]],actors[[#All],[birth_year]],"not_available",0)</f>
        <v>1969</v>
      </c>
    </row>
    <row r="15" spans="1:12" x14ac:dyDescent="0.3">
      <c r="A15">
        <v>115</v>
      </c>
      <c r="B15" t="s">
        <v>152</v>
      </c>
      <c r="C15">
        <v>8</v>
      </c>
      <c r="D15" t="s">
        <v>11</v>
      </c>
      <c r="E15">
        <v>5</v>
      </c>
      <c r="F15">
        <f>_xll.XLOOKUP(Movies[[#This Row],[movie_id]:[movie_id]],Financials[[#All],[movie_id]:[movie_id]],Financials[[#All],[budget]],"not_available",0)</f>
        <v>55</v>
      </c>
      <c r="G15">
        <f>_xll.XLOOKUP(Movies[[#This Row],[movie_id]:[movie_id]],Financials[[#All],[movie_id]:[movie_id]],Financials[[#All],[revenue]],"not_available",0)</f>
        <v>307.10000000000002</v>
      </c>
      <c r="H15" t="str">
        <f>_xll.XLOOKUP(Movies[[#This Row],[movie_id]:[movie_id]],Financials[[#All],[movie_id]:[movie_id]],Financials[[#All],[unit]],"not_available",0)</f>
        <v>Millions</v>
      </c>
      <c r="I15" t="str">
        <f>_xll.XLOOKUP(Movies[[#This Row],[movie_id]:[movie_id]],Financials[[#All],[movie_id]:[movie_id]],Financials[[#All],[currency]],"not_available",0)</f>
        <v>USD</v>
      </c>
      <c r="J15" s="3">
        <f>_xll.XLOOKUP(Movies[[#This Row],[movie_id]],movieactor[[#All],[movie_id]],movieactor[[#All],[actor_id]],"not_available",0)</f>
        <v>75</v>
      </c>
      <c r="K15" s="3" t="str">
        <f>_xll.XLOOKUP(Movies[[#This Row],[actor_id]:[actor_id]],actors[[#All],[actor_id]:[actor_id]],actors[[#All],[name]],"not_available",0)</f>
        <v>Will Smith</v>
      </c>
      <c r="L15" s="3">
        <f>_xll.XLOOKUP(Movies[[#This Row],[actor_id]:[actor_id]],actors[[#All],[actor_id]:[actor_id]],actors[[#All],[birth_year]],"not_available",0)</f>
        <v>1968</v>
      </c>
    </row>
    <row r="16" spans="1:12" x14ac:dyDescent="0.3">
      <c r="A16">
        <v>116</v>
      </c>
      <c r="B16" t="s">
        <v>126</v>
      </c>
      <c r="C16">
        <v>8.5</v>
      </c>
      <c r="D16" t="s">
        <v>16</v>
      </c>
      <c r="E16">
        <v>5</v>
      </c>
      <c r="F16">
        <f>_xll.XLOOKUP(Movies[[#This Row],[movie_id]:[movie_id]],Financials[[#All],[movie_id]:[movie_id]],Financials[[#All],[budget]],"not_available",0)</f>
        <v>103</v>
      </c>
      <c r="G16">
        <f>_xll.XLOOKUP(Movies[[#This Row],[movie_id]:[movie_id]],Financials[[#All],[movie_id]:[movie_id]],Financials[[#All],[revenue]],"not_available",0)</f>
        <v>460.5</v>
      </c>
      <c r="H16" t="str">
        <f>_xll.XLOOKUP(Movies[[#This Row],[movie_id]:[movie_id]],Financials[[#All],[movie_id]:[movie_id]],Financials[[#All],[unit]],"not_available",0)</f>
        <v>Millions</v>
      </c>
      <c r="I16" t="str">
        <f>_xll.XLOOKUP(Movies[[#This Row],[movie_id]:[movie_id]],Financials[[#All],[movie_id]:[movie_id]],Financials[[#All],[currency]],"not_available",0)</f>
        <v>USD</v>
      </c>
      <c r="J16" s="3">
        <f>_xll.XLOOKUP(Movies[[#This Row],[movie_id]],movieactor[[#All],[movie_id]],movieactor[[#All],[actor_id]],"not_available",0)</f>
        <v>77</v>
      </c>
      <c r="K16" s="3" t="str">
        <f>_xll.XLOOKUP(Movies[[#This Row],[actor_id]:[actor_id]],actors[[#All],[actor_id]:[actor_id]],actors[[#All],[name]],"not_available",0)</f>
        <v>Russell Crowe</v>
      </c>
      <c r="L16" s="3">
        <f>_xll.XLOOKUP(Movies[[#This Row],[actor_id]:[actor_id]],actors[[#All],[actor_id]:[actor_id]],actors[[#All],[birth_year]],"not_available",0)</f>
        <v>1964</v>
      </c>
    </row>
    <row r="17" spans="1:12" x14ac:dyDescent="0.3">
      <c r="A17">
        <v>117</v>
      </c>
      <c r="B17" t="s">
        <v>127</v>
      </c>
      <c r="C17">
        <v>7.9</v>
      </c>
      <c r="D17" t="s">
        <v>12</v>
      </c>
      <c r="E17">
        <v>5</v>
      </c>
      <c r="F17">
        <f>_xll.XLOOKUP(Movies[[#This Row],[movie_id]:[movie_id]],Financials[[#All],[movie_id]:[movie_id]],Financials[[#All],[budget]],"not_available",0)</f>
        <v>200</v>
      </c>
      <c r="G17">
        <f>_xll.XLOOKUP(Movies[[#This Row],[movie_id]:[movie_id]],Financials[[#All],[movie_id]:[movie_id]],Financials[[#All],[revenue]],"not_available",0)</f>
        <v>2202</v>
      </c>
      <c r="H17" t="str">
        <f>_xll.XLOOKUP(Movies[[#This Row],[movie_id]:[movie_id]],Financials[[#All],[movie_id]:[movie_id]],Financials[[#All],[unit]],"not_available",0)</f>
        <v>Millions</v>
      </c>
      <c r="I17" t="str">
        <f>_xll.XLOOKUP(Movies[[#This Row],[movie_id]:[movie_id]],Financials[[#All],[movie_id]:[movie_id]],Financials[[#All],[currency]],"not_available",0)</f>
        <v>USD</v>
      </c>
      <c r="J17" s="3">
        <f>_xll.XLOOKUP(Movies[[#This Row],[movie_id]],movieactor[[#All],[movie_id]],movieactor[[#All],[actor_id]],"not_available",0)</f>
        <v>69</v>
      </c>
      <c r="K17" s="3" t="str">
        <f>_xll.XLOOKUP(Movies[[#This Row],[actor_id]:[actor_id]],actors[[#All],[actor_id]:[actor_id]],actors[[#All],[name]],"not_available",0)</f>
        <v>Leonardo DiCaprio</v>
      </c>
      <c r="L17" s="3">
        <f>_xll.XLOOKUP(Movies[[#This Row],[actor_id]:[actor_id]],actors[[#All],[actor_id]:[actor_id]],actors[[#All],[birth_year]],"not_available",0)</f>
        <v>1974</v>
      </c>
    </row>
    <row r="18" spans="1:12" x14ac:dyDescent="0.3">
      <c r="A18">
        <v>118</v>
      </c>
      <c r="B18" t="s">
        <v>128</v>
      </c>
      <c r="C18">
        <v>8.6</v>
      </c>
      <c r="D18" t="s">
        <v>13</v>
      </c>
      <c r="E18">
        <v>5</v>
      </c>
      <c r="F18">
        <f>_xll.XLOOKUP(Movies[[#This Row],[movie_id]:[movie_id]],Financials[[#All],[movie_id]:[movie_id]],Financials[[#All],[budget]],"not_available",0)</f>
        <v>3.18</v>
      </c>
      <c r="G18">
        <f>_xll.XLOOKUP(Movies[[#This Row],[movie_id]:[movie_id]],Financials[[#All],[movie_id]:[movie_id]],Financials[[#All],[revenue]],"not_available",0)</f>
        <v>3.3</v>
      </c>
      <c r="H18" t="str">
        <f>_xll.XLOOKUP(Movies[[#This Row],[movie_id]:[movie_id]],Financials[[#All],[movie_id]:[movie_id]],Financials[[#All],[unit]],"not_available",0)</f>
        <v>Millions</v>
      </c>
      <c r="I18" t="str">
        <f>_xll.XLOOKUP(Movies[[#This Row],[movie_id]:[movie_id]],Financials[[#All],[movie_id]:[movie_id]],Financials[[#All],[currency]],"not_available",0)</f>
        <v>USD</v>
      </c>
      <c r="J18" s="3">
        <f>_xll.XLOOKUP(Movies[[#This Row],[movie_id]],movieactor[[#All],[movie_id]],movieactor[[#All],[actor_id]],"not_available",0)</f>
        <v>80</v>
      </c>
      <c r="K18" s="3" t="str">
        <f>_xll.XLOOKUP(Movies[[#This Row],[actor_id]:[actor_id]],actors[[#All],[actor_id]:[actor_id]],actors[[#All],[name]],"not_available",0)</f>
        <v>James Stewart</v>
      </c>
      <c r="L18" s="3">
        <f>_xll.XLOOKUP(Movies[[#This Row],[actor_id]:[actor_id]],actors[[#All],[actor_id]:[actor_id]],actors[[#All],[birth_year]],"not_available",0)</f>
        <v>1908</v>
      </c>
    </row>
    <row r="19" spans="1:12" x14ac:dyDescent="0.3">
      <c r="A19">
        <v>119</v>
      </c>
      <c r="B19" t="s">
        <v>129</v>
      </c>
      <c r="C19">
        <v>7.8</v>
      </c>
      <c r="D19" t="s">
        <v>14</v>
      </c>
      <c r="E19">
        <v>5</v>
      </c>
      <c r="F19">
        <f>_xll.XLOOKUP(Movies[[#This Row],[movie_id]:[movie_id]],Financials[[#All],[movie_id]:[movie_id]],Financials[[#All],[budget]],"not_available",0)</f>
        <v>237</v>
      </c>
      <c r="G19">
        <f>_xll.XLOOKUP(Movies[[#This Row],[movie_id]:[movie_id]],Financials[[#All],[movie_id]:[movie_id]],Financials[[#All],[revenue]],"not_available",0)</f>
        <v>2847</v>
      </c>
      <c r="H19" t="str">
        <f>_xll.XLOOKUP(Movies[[#This Row],[movie_id]:[movie_id]],Financials[[#All],[movie_id]:[movie_id]],Financials[[#All],[unit]],"not_available",0)</f>
        <v>Millions</v>
      </c>
      <c r="I19" t="str">
        <f>_xll.XLOOKUP(Movies[[#This Row],[movie_id]:[movie_id]],Financials[[#All],[movie_id]:[movie_id]],Financials[[#All],[currency]],"not_available",0)</f>
        <v>USD</v>
      </c>
      <c r="J19" s="3">
        <f>_xll.XLOOKUP(Movies[[#This Row],[movie_id]],movieactor[[#All],[movie_id]],movieactor[[#All],[actor_id]],"not_available",0)</f>
        <v>82</v>
      </c>
      <c r="K19" s="3" t="str">
        <f>_xll.XLOOKUP(Movies[[#This Row],[actor_id]:[actor_id]],actors[[#All],[actor_id]:[actor_id]],actors[[#All],[name]],"not_available",0)</f>
        <v>Sam Worthington</v>
      </c>
      <c r="L19" s="3">
        <f>_xll.XLOOKUP(Movies[[#This Row],[actor_id]:[actor_id]],actors[[#All],[actor_id]:[actor_id]],actors[[#All],[birth_year]],"not_available",0)</f>
        <v>1976</v>
      </c>
    </row>
    <row r="20" spans="1:12" x14ac:dyDescent="0.3">
      <c r="A20">
        <v>120</v>
      </c>
      <c r="B20" t="s">
        <v>130</v>
      </c>
      <c r="C20">
        <v>9.1999999999999993</v>
      </c>
      <c r="D20" t="s">
        <v>12</v>
      </c>
      <c r="E20">
        <v>5</v>
      </c>
      <c r="F20">
        <f>_xll.XLOOKUP(Movies[[#This Row],[movie_id]:[movie_id]],Financials[[#All],[movie_id]:[movie_id]],Financials[[#All],[budget]],"not_available",0)</f>
        <v>7.2</v>
      </c>
      <c r="G20">
        <f>_xll.XLOOKUP(Movies[[#This Row],[movie_id]:[movie_id]],Financials[[#All],[movie_id]:[movie_id]],Financials[[#All],[revenue]],"not_available",0)</f>
        <v>291</v>
      </c>
      <c r="H20" t="str">
        <f>_xll.XLOOKUP(Movies[[#This Row],[movie_id]:[movie_id]],Financials[[#All],[movie_id]:[movie_id]],Financials[[#All],[unit]],"not_available",0)</f>
        <v>Millions</v>
      </c>
      <c r="I20" t="str">
        <f>_xll.XLOOKUP(Movies[[#This Row],[movie_id]:[movie_id]],Financials[[#All],[movie_id]:[movie_id]],Financials[[#All],[currency]],"not_available",0)</f>
        <v>USD</v>
      </c>
      <c r="J20" s="3">
        <f>_xll.XLOOKUP(Movies[[#This Row],[movie_id]],movieactor[[#All],[movie_id]],movieactor[[#All],[actor_id]],"not_available",0)</f>
        <v>84</v>
      </c>
      <c r="K20" s="3" t="str">
        <f>_xll.XLOOKUP(Movies[[#This Row],[actor_id]:[actor_id]],actors[[#All],[actor_id]:[actor_id]],actors[[#All],[name]],"not_available",0)</f>
        <v>Marlon Brando</v>
      </c>
      <c r="L20" s="3">
        <f>_xll.XLOOKUP(Movies[[#This Row],[actor_id]:[actor_id]],actors[[#All],[actor_id]:[actor_id]],actors[[#All],[birth_year]],"not_available",0)</f>
        <v>1924</v>
      </c>
    </row>
    <row r="21" spans="1:12" x14ac:dyDescent="0.3">
      <c r="A21">
        <v>121</v>
      </c>
      <c r="B21" t="s">
        <v>131</v>
      </c>
      <c r="C21">
        <v>9</v>
      </c>
      <c r="D21" t="s">
        <v>15</v>
      </c>
      <c r="E21">
        <v>5</v>
      </c>
      <c r="F21">
        <f>_xll.XLOOKUP(Movies[[#This Row],[movie_id]:[movie_id]],Financials[[#All],[movie_id]:[movie_id]],Financials[[#All],[budget]],"not_available",0)</f>
        <v>185</v>
      </c>
      <c r="G21">
        <f>_xll.XLOOKUP(Movies[[#This Row],[movie_id]:[movie_id]],Financials[[#All],[movie_id]:[movie_id]],Financials[[#All],[revenue]],"not_available",0)</f>
        <v>1006</v>
      </c>
      <c r="H21" t="str">
        <f>_xll.XLOOKUP(Movies[[#This Row],[movie_id]:[movie_id]],Financials[[#All],[movie_id]:[movie_id]],Financials[[#All],[unit]],"not_available",0)</f>
        <v>Millions</v>
      </c>
      <c r="I21" t="str">
        <f>_xll.XLOOKUP(Movies[[#This Row],[movie_id]:[movie_id]],Financials[[#All],[movie_id]:[movie_id]],Financials[[#All],[currency]],"not_available",0)</f>
        <v>USD</v>
      </c>
      <c r="J21" s="3">
        <f>_xll.XLOOKUP(Movies[[#This Row],[movie_id]],movieactor[[#All],[movie_id]],movieactor[[#All],[actor_id]],"not_available",0)</f>
        <v>86</v>
      </c>
      <c r="K21" s="3" t="str">
        <f>_xll.XLOOKUP(Movies[[#This Row],[actor_id]:[actor_id]],actors[[#All],[actor_id]:[actor_id]],actors[[#All],[name]],"not_available",0)</f>
        <v>Christian Bale</v>
      </c>
      <c r="L21" s="3">
        <f>_xll.XLOOKUP(Movies[[#This Row],[actor_id]:[actor_id]],actors[[#All],[actor_id]:[actor_id]],actors[[#All],[birth_year]],"not_available",0)</f>
        <v>1974</v>
      </c>
    </row>
    <row r="22" spans="1:12" x14ac:dyDescent="0.3">
      <c r="A22">
        <v>122</v>
      </c>
      <c r="B22" t="s">
        <v>132</v>
      </c>
      <c r="C22">
        <v>9</v>
      </c>
      <c r="D22" t="s">
        <v>16</v>
      </c>
      <c r="E22">
        <v>5</v>
      </c>
      <c r="F22">
        <f>_xll.XLOOKUP(Movies[[#This Row],[movie_id]:[movie_id]],Financials[[#All],[movie_id]:[movie_id]],Financials[[#All],[budget]],"not_available",0)</f>
        <v>22</v>
      </c>
      <c r="G22">
        <f>_xll.XLOOKUP(Movies[[#This Row],[movie_id]:[movie_id]],Financials[[#All],[movie_id]:[movie_id]],Financials[[#All],[revenue]],"not_available",0)</f>
        <v>322.2</v>
      </c>
      <c r="H22" t="str">
        <f>_xll.XLOOKUP(Movies[[#This Row],[movie_id]:[movie_id]],Financials[[#All],[movie_id]:[movie_id]],Financials[[#All],[unit]],"not_available",0)</f>
        <v>Millions</v>
      </c>
      <c r="I22" t="str">
        <f>_xll.XLOOKUP(Movies[[#This Row],[movie_id]:[movie_id]],Financials[[#All],[movie_id]:[movie_id]],Financials[[#All],[currency]],"not_available",0)</f>
        <v>USD</v>
      </c>
      <c r="J22" s="3">
        <f>_xll.XLOOKUP(Movies[[#This Row],[movie_id]],movieactor[[#All],[movie_id]],movieactor[[#All],[actor_id]],"not_available",0)</f>
        <v>88</v>
      </c>
      <c r="K22" s="3" t="str">
        <f>_xll.XLOOKUP(Movies[[#This Row],[actor_id]:[actor_id]],actors[[#All],[actor_id]:[actor_id]],actors[[#All],[name]],"not_available",0)</f>
        <v>Liam Neeson</v>
      </c>
      <c r="L22" s="3">
        <f>_xll.XLOOKUP(Movies[[#This Row],[actor_id]:[actor_id]],actors[[#All],[actor_id]:[actor_id]],actors[[#All],[birth_year]],"not_available",0)</f>
        <v>1952</v>
      </c>
    </row>
    <row r="23" spans="1:12" x14ac:dyDescent="0.3">
      <c r="A23">
        <v>123</v>
      </c>
      <c r="B23" t="s">
        <v>133</v>
      </c>
      <c r="C23">
        <v>8.1999999999999993</v>
      </c>
      <c r="D23" t="s">
        <v>16</v>
      </c>
      <c r="E23">
        <v>5</v>
      </c>
      <c r="F23">
        <f>_xll.XLOOKUP(Movies[[#This Row],[movie_id]:[movie_id]],Financials[[#All],[movie_id]:[movie_id]],Financials[[#All],[budget]],"not_available",0)</f>
        <v>63</v>
      </c>
      <c r="G23">
        <f>_xll.XLOOKUP(Movies[[#This Row],[movie_id]:[movie_id]],Financials[[#All],[movie_id]:[movie_id]],Financials[[#All],[revenue]],"not_available",0)</f>
        <v>1046</v>
      </c>
      <c r="H23" t="str">
        <f>_xll.XLOOKUP(Movies[[#This Row],[movie_id]:[movie_id]],Financials[[#All],[movie_id]:[movie_id]],Financials[[#All],[unit]],"not_available",0)</f>
        <v>Millions</v>
      </c>
      <c r="I23" t="str">
        <f>_xll.XLOOKUP(Movies[[#This Row],[movie_id]:[movie_id]],Financials[[#All],[movie_id]:[movie_id]],Financials[[#All],[currency]],"not_available",0)</f>
        <v>USD</v>
      </c>
      <c r="J23" s="3">
        <f>_xll.XLOOKUP(Movies[[#This Row],[movie_id]],movieactor[[#All],[movie_id]],movieactor[[#All],[actor_id]],"not_available",0)</f>
        <v>90</v>
      </c>
      <c r="K23" s="3" t="str">
        <f>_xll.XLOOKUP(Movies[[#This Row],[actor_id]:[actor_id]],actors[[#All],[actor_id]:[actor_id]],actors[[#All],[name]],"not_available",0)</f>
        <v>Sam Neill</v>
      </c>
      <c r="L23" s="3">
        <f>_xll.XLOOKUP(Movies[[#This Row],[actor_id]:[actor_id]],actors[[#All],[actor_id]:[actor_id]],actors[[#All],[birth_year]],"not_available",0)</f>
        <v>1947</v>
      </c>
    </row>
    <row r="24" spans="1:12" x14ac:dyDescent="0.3">
      <c r="A24">
        <v>124</v>
      </c>
      <c r="B24" t="s">
        <v>134</v>
      </c>
      <c r="C24">
        <v>8.5</v>
      </c>
      <c r="D24" t="s">
        <v>110</v>
      </c>
      <c r="E24">
        <v>5</v>
      </c>
      <c r="F24">
        <f>_xll.XLOOKUP(Movies[[#This Row],[movie_id]:[movie_id]],Financials[[#All],[movie_id]:[movie_id]],Financials[[#All],[budget]],"not_available",0)</f>
        <v>15.5</v>
      </c>
      <c r="G24">
        <f>_xll.XLOOKUP(Movies[[#This Row],[movie_id]:[movie_id]],Financials[[#All],[movie_id]:[movie_id]],Financials[[#All],[revenue]],"not_available",0)</f>
        <v>263.10000000000002</v>
      </c>
      <c r="H24" t="str">
        <f>_xll.XLOOKUP(Movies[[#This Row],[movie_id]:[movie_id]],Financials[[#All],[movie_id]:[movie_id]],Financials[[#All],[unit]],"not_available",0)</f>
        <v>Millions</v>
      </c>
      <c r="I24" t="str">
        <f>_xll.XLOOKUP(Movies[[#This Row],[movie_id]:[movie_id]],Financials[[#All],[movie_id]:[movie_id]],Financials[[#All],[currency]],"not_available",0)</f>
        <v>USD</v>
      </c>
      <c r="J24" s="3">
        <f>_xll.XLOOKUP(Movies[[#This Row],[movie_id]],movieactor[[#All],[movie_id]],movieactor[[#All],[actor_id]],"not_available",0)</f>
        <v>92</v>
      </c>
      <c r="K24" s="3" t="str">
        <f>_xll.XLOOKUP(Movies[[#This Row],[actor_id]:[actor_id]],actors[[#All],[actor_id]:[actor_id]],actors[[#All],[name]],"not_available",0)</f>
        <v>Song Kang-ho</v>
      </c>
      <c r="L24" s="3">
        <f>_xll.XLOOKUP(Movies[[#This Row],[actor_id]:[actor_id]],actors[[#All],[actor_id]:[actor_id]],actors[[#All],[birth_year]],"not_available",0)</f>
        <v>1967</v>
      </c>
    </row>
    <row r="25" spans="1:12" x14ac:dyDescent="0.3">
      <c r="A25">
        <v>125</v>
      </c>
      <c r="B25" t="s">
        <v>135</v>
      </c>
      <c r="C25">
        <v>8.4</v>
      </c>
      <c r="D25" t="s">
        <v>4</v>
      </c>
      <c r="E25">
        <v>5</v>
      </c>
      <c r="F25">
        <f>_xll.XLOOKUP(Movies[[#This Row],[movie_id]:[movie_id]],Financials[[#All],[movie_id]:[movie_id]],Financials[[#All],[budget]],"not_available",0)</f>
        <v>400</v>
      </c>
      <c r="G25">
        <f>_xll.XLOOKUP(Movies[[#This Row],[movie_id]:[movie_id]],Financials[[#All],[movie_id]:[movie_id]],Financials[[#All],[revenue]],"not_available",0)</f>
        <v>2798</v>
      </c>
      <c r="H25" t="str">
        <f>_xll.XLOOKUP(Movies[[#This Row],[movie_id]:[movie_id]],Financials[[#All],[movie_id]:[movie_id]],Financials[[#All],[unit]],"not_available",0)</f>
        <v>Millions</v>
      </c>
      <c r="I25" t="str">
        <f>_xll.XLOOKUP(Movies[[#This Row],[movie_id]:[movie_id]],Financials[[#All],[movie_id]:[movie_id]],Financials[[#All],[currency]],"not_available",0)</f>
        <v>USD</v>
      </c>
      <c r="J25" s="3">
        <f>_xll.XLOOKUP(Movies[[#This Row],[movie_id]],movieactor[[#All],[movie_id]],movieactor[[#All],[actor_id]],"not_available",0)</f>
        <v>94</v>
      </c>
      <c r="K25" s="3" t="str">
        <f>_xll.XLOOKUP(Movies[[#This Row],[actor_id]:[actor_id]],actors[[#All],[actor_id]:[actor_id]],actors[[#All],[name]],"not_available",0)</f>
        <v>Robert Downey Jr.</v>
      </c>
      <c r="L25" s="3">
        <f>_xll.XLOOKUP(Movies[[#This Row],[actor_id]:[actor_id]],actors[[#All],[actor_id]:[actor_id]],actors[[#All],[birth_year]],"not_available",0)</f>
        <v>1965</v>
      </c>
    </row>
    <row r="26" spans="1:12" x14ac:dyDescent="0.3">
      <c r="A26">
        <v>126</v>
      </c>
      <c r="B26" t="s">
        <v>136</v>
      </c>
      <c r="C26">
        <v>8.4</v>
      </c>
      <c r="D26" t="s">
        <v>4</v>
      </c>
      <c r="E26">
        <v>5</v>
      </c>
      <c r="F26">
        <f>_xll.XLOOKUP(Movies[[#This Row],[movie_id]:[movie_id]],Financials[[#All],[movie_id]:[movie_id]],Financials[[#All],[budget]],"not_available",0)</f>
        <v>400</v>
      </c>
      <c r="G26">
        <f>_xll.XLOOKUP(Movies[[#This Row],[movie_id]:[movie_id]],Financials[[#All],[movie_id]:[movie_id]],Financials[[#All],[revenue]],"not_available",0)</f>
        <v>2048</v>
      </c>
      <c r="H26" t="str">
        <f>_xll.XLOOKUP(Movies[[#This Row],[movie_id]:[movie_id]],Financials[[#All],[movie_id]:[movie_id]],Financials[[#All],[unit]],"not_available",0)</f>
        <v>Millions</v>
      </c>
      <c r="I26" t="str">
        <f>_xll.XLOOKUP(Movies[[#This Row],[movie_id]:[movie_id]],Financials[[#All],[movie_id]:[movie_id]],Financials[[#All],[currency]],"not_available",0)</f>
        <v>USD</v>
      </c>
      <c r="J26" s="3">
        <f>_xll.XLOOKUP(Movies[[#This Row],[movie_id]],movieactor[[#All],[movie_id]],movieactor[[#All],[actor_id]],"not_available",0)</f>
        <v>94</v>
      </c>
      <c r="K26" s="3" t="str">
        <f>_xll.XLOOKUP(Movies[[#This Row],[actor_id]:[actor_id]],actors[[#All],[actor_id]:[actor_id]],actors[[#All],[name]],"not_available",0)</f>
        <v>Robert Downey Jr.</v>
      </c>
      <c r="L26" s="3">
        <f>_xll.XLOOKUP(Movies[[#This Row],[actor_id]:[actor_id]],actors[[#All],[actor_id]:[actor_id]],actors[[#All],[birth_year]],"not_available",0)</f>
        <v>1965</v>
      </c>
    </row>
    <row r="27" spans="1:12" x14ac:dyDescent="0.3">
      <c r="A27">
        <v>127</v>
      </c>
      <c r="B27" t="s">
        <v>137</v>
      </c>
      <c r="C27">
        <v>8.3000000000000007</v>
      </c>
      <c r="D27" t="s">
        <v>112</v>
      </c>
      <c r="E27">
        <v>7</v>
      </c>
      <c r="F27">
        <f>_xll.XLOOKUP(Movies[[#This Row],[movie_id]:[movie_id]],Financials[[#All],[movie_id]:[movie_id]],Financials[[#All],[budget]],"not_available",0)</f>
        <v>70</v>
      </c>
      <c r="G27">
        <f>_xll.XLOOKUP(Movies[[#This Row],[movie_id]:[movie_id]],Financials[[#All],[movie_id]:[movie_id]],Financials[[#All],[revenue]],"not_available",0)</f>
        <v>100</v>
      </c>
      <c r="H27" t="str">
        <f>_xll.XLOOKUP(Movies[[#This Row],[movie_id]:[movie_id]],Financials[[#All],[movie_id]:[movie_id]],Financials[[#All],[unit]],"not_available",0)</f>
        <v>Millions</v>
      </c>
      <c r="I27" t="str">
        <f>_xll.XLOOKUP(Movies[[#This Row],[movie_id]:[movie_id]],Financials[[#All],[movie_id]:[movie_id]],Financials[[#All],[currency]],"not_available",0)</f>
        <v>INR</v>
      </c>
      <c r="J27" s="3">
        <f>_xll.XLOOKUP(Movies[[#This Row],[movie_id]],movieactor[[#All],[movie_id]],movieactor[[#All],[actor_id]],"not_available",0)</f>
        <v>150</v>
      </c>
      <c r="K27" s="3" t="str">
        <f>_xll.XLOOKUP(Movies[[#This Row],[actor_id]:[actor_id]],actors[[#All],[actor_id]:[actor_id]],actors[[#All],[name]],"not_available",0)</f>
        <v>Kanu Banerjee</v>
      </c>
      <c r="L27" s="3">
        <f>_xll.XLOOKUP(Movies[[#This Row],[actor_id]:[actor_id]],actors[[#All],[actor_id]:[actor_id]],actors[[#All],[birth_year]],"not_available",0)</f>
        <v>1905</v>
      </c>
    </row>
    <row r="28" spans="1:12" x14ac:dyDescent="0.3">
      <c r="A28">
        <v>128</v>
      </c>
      <c r="B28" t="s">
        <v>138</v>
      </c>
      <c r="C28">
        <v>8.3000000000000007</v>
      </c>
      <c r="D28" t="s">
        <v>110</v>
      </c>
      <c r="E28">
        <v>1</v>
      </c>
      <c r="F28">
        <f>_xll.XLOOKUP(Movies[[#This Row],[movie_id]:[movie_id]],Financials[[#All],[movie_id]:[movie_id]],Financials[[#All],[budget]],"not_available",0)</f>
        <v>120</v>
      </c>
      <c r="G28">
        <f>_xll.XLOOKUP(Movies[[#This Row],[movie_id]:[movie_id]],Financials[[#All],[movie_id]:[movie_id]],Financials[[#All],[revenue]],"not_available",0)</f>
        <v>1350</v>
      </c>
      <c r="H28" t="str">
        <f>_xll.XLOOKUP(Movies[[#This Row],[movie_id]:[movie_id]],Financials[[#All],[movie_id]:[movie_id]],Financials[[#All],[unit]],"not_available",0)</f>
        <v>Millions</v>
      </c>
      <c r="I28" t="str">
        <f>_xll.XLOOKUP(Movies[[#This Row],[movie_id]:[movie_id]],Financials[[#All],[movie_id]:[movie_id]],Financials[[#All],[currency]],"not_available",0)</f>
        <v>INR</v>
      </c>
      <c r="J28" s="3">
        <f>_xll.XLOOKUP(Movies[[#This Row],[movie_id]],movieactor[[#All],[movie_id]],movieactor[[#All],[actor_id]],"not_available",0)</f>
        <v>61</v>
      </c>
      <c r="K28" s="3" t="str">
        <f>_xll.XLOOKUP(Movies[[#This Row],[actor_id]:[actor_id]],actors[[#All],[actor_id]:[actor_id]],actors[[#All],[name]],"not_available",0)</f>
        <v>Aamir Khan</v>
      </c>
      <c r="L28" s="3">
        <f>_xll.XLOOKUP(Movies[[#This Row],[actor_id]:[actor_id]],actors[[#All],[actor_id]:[actor_id]],actors[[#All],[birth_year]],"not_available",0)</f>
        <v>1965</v>
      </c>
    </row>
    <row r="29" spans="1:12" x14ac:dyDescent="0.3">
      <c r="A29">
        <v>129</v>
      </c>
      <c r="B29" t="s">
        <v>139</v>
      </c>
      <c r="C29">
        <v>8.1</v>
      </c>
      <c r="D29" t="s">
        <v>17</v>
      </c>
      <c r="E29">
        <v>1</v>
      </c>
      <c r="F29">
        <f>_xll.XLOOKUP(Movies[[#This Row],[movie_id]:[movie_id]],Financials[[#All],[movie_id]:[movie_id]],Financials[[#All],[budget]],"not_available",0)</f>
        <v>100</v>
      </c>
      <c r="G29">
        <f>_xll.XLOOKUP(Movies[[#This Row],[movie_id]:[movie_id]],Financials[[#All],[movie_id]:[movie_id]],Financials[[#All],[revenue]],"not_available",0)</f>
        <v>410</v>
      </c>
      <c r="H29" t="str">
        <f>_xll.XLOOKUP(Movies[[#This Row],[movie_id]:[movie_id]],Financials[[#All],[movie_id]:[movie_id]],Financials[[#All],[unit]],"not_available",0)</f>
        <v>Millions</v>
      </c>
      <c r="I29" t="str">
        <f>_xll.XLOOKUP(Movies[[#This Row],[movie_id]:[movie_id]],Financials[[#All],[movie_id]:[movie_id]],Financials[[#All],[currency]],"not_available",0)</f>
        <v>INR</v>
      </c>
      <c r="J29" s="3">
        <f>_xll.XLOOKUP(Movies[[#This Row],[movie_id]],movieactor[[#All],[movie_id]],movieactor[[#All],[actor_id]],"not_available",0)</f>
        <v>51</v>
      </c>
      <c r="K29" s="3" t="str">
        <f>_xll.XLOOKUP(Movies[[#This Row],[actor_id]:[actor_id]],actors[[#All],[actor_id]:[actor_id]],actors[[#All],[name]],"not_available",0)</f>
        <v>Sanjay Dutt</v>
      </c>
      <c r="L29" s="3">
        <f>_xll.XLOOKUP(Movies[[#This Row],[actor_id]:[actor_id]],actors[[#All],[actor_id]:[actor_id]],actors[[#All],[birth_year]],"not_available",0)</f>
        <v>1959</v>
      </c>
    </row>
    <row r="30" spans="1:12" x14ac:dyDescent="0.3">
      <c r="A30">
        <v>130</v>
      </c>
      <c r="B30" t="s">
        <v>140</v>
      </c>
      <c r="C30">
        <v>8.1</v>
      </c>
      <c r="D30" t="s">
        <v>7</v>
      </c>
      <c r="E30">
        <v>1</v>
      </c>
      <c r="F30">
        <f>_xll.XLOOKUP(Movies[[#This Row],[movie_id]:[movie_id]],Financials[[#All],[movie_id]:[movie_id]],Financials[[#All],[budget]],"not_available",0)</f>
        <v>850</v>
      </c>
      <c r="G30">
        <f>_xll.XLOOKUP(Movies[[#This Row],[movie_id]:[movie_id]],Financials[[#All],[movie_id]:[movie_id]],Financials[[#All],[revenue]],"not_available",0)</f>
        <v>8540</v>
      </c>
      <c r="H30" t="str">
        <f>_xll.XLOOKUP(Movies[[#This Row],[movie_id]:[movie_id]],Financials[[#All],[movie_id]:[movie_id]],Financials[[#All],[unit]],"not_available",0)</f>
        <v>Millions</v>
      </c>
      <c r="I30" t="str">
        <f>_xll.XLOOKUP(Movies[[#This Row],[movie_id]:[movie_id]],Financials[[#All],[movie_id]:[movie_id]],Financials[[#All],[currency]],"not_available",0)</f>
        <v>INR</v>
      </c>
      <c r="J30" s="3">
        <f>_xll.XLOOKUP(Movies[[#This Row],[movie_id]],movieactor[[#All],[movie_id]],movieactor[[#All],[actor_id]],"not_available",0)</f>
        <v>61</v>
      </c>
      <c r="K30" s="3" t="str">
        <f>_xll.XLOOKUP(Movies[[#This Row],[actor_id]:[actor_id]],actors[[#All],[actor_id]:[actor_id]],actors[[#All],[name]],"not_available",0)</f>
        <v>Aamir Khan</v>
      </c>
      <c r="L30" s="3">
        <f>_xll.XLOOKUP(Movies[[#This Row],[actor_id]:[actor_id]],actors[[#All],[actor_id]:[actor_id]],actors[[#All],[birth_year]],"not_available",0)</f>
        <v>1965</v>
      </c>
    </row>
    <row r="31" spans="1:12" x14ac:dyDescent="0.3">
      <c r="A31">
        <v>131</v>
      </c>
      <c r="B31" t="s">
        <v>141</v>
      </c>
      <c r="C31" t="s">
        <v>109</v>
      </c>
      <c r="D31" t="s">
        <v>7</v>
      </c>
      <c r="E31">
        <v>1</v>
      </c>
      <c r="F31">
        <f>_xll.XLOOKUP(Movies[[#This Row],[movie_id]:[movie_id]],Financials[[#All],[movie_id]:[movie_id]],Financials[[#All],[budget]],"not_available",0)</f>
        <v>1</v>
      </c>
      <c r="G31">
        <f>_xll.XLOOKUP(Movies[[#This Row],[movie_id]:[movie_id]],Financials[[#All],[movie_id]:[movie_id]],Financials[[#All],[revenue]],"not_available",0)</f>
        <v>5.9</v>
      </c>
      <c r="H31" t="str">
        <f>_xll.XLOOKUP(Movies[[#This Row],[movie_id]:[movie_id]],Financials[[#All],[movie_id]:[movie_id]],Financials[[#All],[unit]],"not_available",0)</f>
        <v>Billions</v>
      </c>
      <c r="I31" t="str">
        <f>_xll.XLOOKUP(Movies[[#This Row],[movie_id]:[movie_id]],Financials[[#All],[movie_id]:[movie_id]],Financials[[#All],[currency]],"not_available",0)</f>
        <v>INR</v>
      </c>
      <c r="J31" s="3">
        <f>_xll.XLOOKUP(Movies[[#This Row],[movie_id]],movieactor[[#All],[movie_id]],movieactor[[#All],[actor_id]],"not_available",0)</f>
        <v>155</v>
      </c>
      <c r="K31" s="3" t="str">
        <f>_xll.XLOOKUP(Movies[[#This Row],[actor_id]:[actor_id]],actors[[#All],[actor_id]:[actor_id]],actors[[#All],[name]],"not_available",0)</f>
        <v>Ranbir Kapoor</v>
      </c>
      <c r="L31" s="3">
        <f>_xll.XLOOKUP(Movies[[#This Row],[actor_id]:[actor_id]],actors[[#All],[actor_id]:[actor_id]],actors[[#All],[birth_year]],"not_available",0)</f>
        <v>1982</v>
      </c>
    </row>
    <row r="32" spans="1:12" x14ac:dyDescent="0.3">
      <c r="A32">
        <v>132</v>
      </c>
      <c r="B32" t="s">
        <v>142</v>
      </c>
      <c r="C32">
        <v>7.6</v>
      </c>
      <c r="D32" t="s">
        <v>18</v>
      </c>
      <c r="E32">
        <v>2</v>
      </c>
      <c r="F32">
        <f>_xll.XLOOKUP(Movies[[#This Row],[movie_id]:[movie_id]],Financials[[#All],[movie_id]:[movie_id]],Financials[[#All],[budget]],"not_available",0)</f>
        <v>2</v>
      </c>
      <c r="G32">
        <f>_xll.XLOOKUP(Movies[[#This Row],[movie_id]:[movie_id]],Financials[[#All],[movie_id]:[movie_id]],Financials[[#All],[revenue]],"not_available",0)</f>
        <v>3.6</v>
      </c>
      <c r="H32" t="str">
        <f>_xll.XLOOKUP(Movies[[#This Row],[movie_id]:[movie_id]],Financials[[#All],[movie_id]:[movie_id]],Financials[[#All],[unit]],"not_available",0)</f>
        <v>Billions</v>
      </c>
      <c r="I32" t="str">
        <f>_xll.XLOOKUP(Movies[[#This Row],[movie_id]:[movie_id]],Financials[[#All],[movie_id]:[movie_id]],Financials[[#All],[currency]],"not_available",0)</f>
        <v>INR</v>
      </c>
      <c r="J32" s="3">
        <f>_xll.XLOOKUP(Movies[[#This Row],[movie_id]],movieactor[[#All],[movie_id]],movieactor[[#All],[actor_id]],"not_available",0)</f>
        <v>156</v>
      </c>
      <c r="K32" s="3" t="str">
        <f>_xll.XLOOKUP(Movies[[#This Row],[actor_id]:[actor_id]],actors[[#All],[actor_id]:[actor_id]],actors[[#All],[name]],"not_available",0)</f>
        <v>Allu Arjun</v>
      </c>
      <c r="L32" s="3">
        <f>_xll.XLOOKUP(Movies[[#This Row],[actor_id]:[actor_id]],actors[[#All],[actor_id]:[actor_id]],actors[[#All],[birth_year]],"not_available",0)</f>
        <v>1982</v>
      </c>
    </row>
    <row r="33" spans="1:12" x14ac:dyDescent="0.3">
      <c r="A33">
        <v>133</v>
      </c>
      <c r="B33" t="s">
        <v>143</v>
      </c>
      <c r="C33">
        <v>8</v>
      </c>
      <c r="D33" t="s">
        <v>19</v>
      </c>
      <c r="E33">
        <v>2</v>
      </c>
      <c r="F33">
        <f>_xll.XLOOKUP(Movies[[#This Row],[movie_id]:[movie_id]],Financials[[#All],[movie_id]:[movie_id]],Financials[[#All],[budget]],"not_available",0)</f>
        <v>5.5</v>
      </c>
      <c r="G33">
        <f>_xll.XLOOKUP(Movies[[#This Row],[movie_id]:[movie_id]],Financials[[#All],[movie_id]:[movie_id]],Financials[[#All],[revenue]],"not_available",0)</f>
        <v>12</v>
      </c>
      <c r="H33" t="str">
        <f>_xll.XLOOKUP(Movies[[#This Row],[movie_id]:[movie_id]],Financials[[#All],[movie_id]:[movie_id]],Financials[[#All],[unit]],"not_available",0)</f>
        <v>Billions</v>
      </c>
      <c r="I33" t="str">
        <f>_xll.XLOOKUP(Movies[[#This Row],[movie_id]:[movie_id]],Financials[[#All],[movie_id]:[movie_id]],Financials[[#All],[currency]],"not_available",0)</f>
        <v>INR</v>
      </c>
      <c r="J33" s="3">
        <f>_xll.XLOOKUP(Movies[[#This Row],[movie_id]],movieactor[[#All],[movie_id]],movieactor[[#All],[actor_id]],"not_available",0)</f>
        <v>158</v>
      </c>
      <c r="K33" s="3" t="str">
        <f>_xll.XLOOKUP(Movies[[#This Row],[actor_id]:[actor_id]],actors[[#All],[actor_id]:[actor_id]],actors[[#All],[name]],"not_available",0)</f>
        <v>N. T. Rama Rao Jr.</v>
      </c>
      <c r="L33" s="3">
        <f>_xll.XLOOKUP(Movies[[#This Row],[actor_id]:[actor_id]],actors[[#All],[actor_id]:[actor_id]],actors[[#All],[birth_year]],"not_available",0)</f>
        <v>1983</v>
      </c>
    </row>
    <row r="34" spans="1:12" x14ac:dyDescent="0.3">
      <c r="A34">
        <v>134</v>
      </c>
      <c r="B34" t="s">
        <v>144</v>
      </c>
      <c r="C34">
        <v>8</v>
      </c>
      <c r="D34" t="s">
        <v>20</v>
      </c>
      <c r="E34">
        <v>2</v>
      </c>
      <c r="F34">
        <f>_xll.XLOOKUP(Movies[[#This Row],[movie_id]:[movie_id]],Financials[[#All],[movie_id]:[movie_id]],Financials[[#All],[budget]],"not_available",0)</f>
        <v>1.8</v>
      </c>
      <c r="G34">
        <f>_xll.XLOOKUP(Movies[[#This Row],[movie_id]:[movie_id]],Financials[[#All],[movie_id]:[movie_id]],Financials[[#All],[revenue]],"not_available",0)</f>
        <v>6.5</v>
      </c>
      <c r="H34" t="str">
        <f>_xll.XLOOKUP(Movies[[#This Row],[movie_id]:[movie_id]],Financials[[#All],[movie_id]:[movie_id]],Financials[[#All],[unit]],"not_available",0)</f>
        <v>Billions</v>
      </c>
      <c r="I34" t="str">
        <f>_xll.XLOOKUP(Movies[[#This Row],[movie_id]:[movie_id]],Financials[[#All],[movie_id]:[movie_id]],Financials[[#All],[currency]],"not_available",0)</f>
        <v>INR</v>
      </c>
      <c r="J34" s="3">
        <f>_xll.XLOOKUP(Movies[[#This Row],[movie_id]],movieactor[[#All],[movie_id]],movieactor[[#All],[actor_id]],"not_available",0)</f>
        <v>160</v>
      </c>
      <c r="K34" s="3" t="str">
        <f>_xll.XLOOKUP(Movies[[#This Row],[actor_id]:[actor_id]],actors[[#All],[actor_id]:[actor_id]],actors[[#All],[name]],"not_available",0)</f>
        <v>Prabhas</v>
      </c>
      <c r="L34" s="3">
        <f>_xll.XLOOKUP(Movies[[#This Row],[actor_id]:[actor_id]],actors[[#All],[actor_id]:[actor_id]],actors[[#All],[birth_year]],"not_available",0)</f>
        <v>1979</v>
      </c>
    </row>
    <row r="35" spans="1:12" x14ac:dyDescent="0.3">
      <c r="A35">
        <v>135</v>
      </c>
      <c r="B35" t="s">
        <v>145</v>
      </c>
      <c r="C35">
        <v>8.3000000000000007</v>
      </c>
      <c r="D35" t="s">
        <v>21</v>
      </c>
      <c r="E35">
        <v>1</v>
      </c>
      <c r="F35">
        <f>_xll.XLOOKUP(Movies[[#This Row],[movie_id]:[movie_id]],Financials[[#All],[movie_id]:[movie_id]],Financials[[#All],[budget]],"not_available",0)</f>
        <v>250</v>
      </c>
      <c r="G35">
        <f>_xll.XLOOKUP(Movies[[#This Row],[movie_id]:[movie_id]],Financials[[#All],[movie_id]:[movie_id]],Financials[[#All],[revenue]],"not_available",0)</f>
        <v>3409</v>
      </c>
      <c r="H35" t="str">
        <f>_xll.XLOOKUP(Movies[[#This Row],[movie_id]:[movie_id]],Financials[[#All],[movie_id]:[movie_id]],Financials[[#All],[unit]],"not_available",0)</f>
        <v>Millions</v>
      </c>
      <c r="I35" t="str">
        <f>_xll.XLOOKUP(Movies[[#This Row],[movie_id]:[movie_id]],Financials[[#All],[movie_id]:[movie_id]],Financials[[#All],[currency]],"not_available",0)</f>
        <v>INR</v>
      </c>
      <c r="J35" s="3">
        <f>_xll.XLOOKUP(Movies[[#This Row],[movie_id]],movieactor[[#All],[movie_id]],movieactor[[#All],[actor_id]],"not_available",0)</f>
        <v>162</v>
      </c>
      <c r="K35" s="3" t="str">
        <f>_xll.XLOOKUP(Movies[[#This Row],[actor_id]:[actor_id]],actors[[#All],[actor_id]:[actor_id]],actors[[#All],[name]],"not_available",0)</f>
        <v>Mithun Chakraborty</v>
      </c>
      <c r="L35" s="3">
        <f>_xll.XLOOKUP(Movies[[#This Row],[actor_id]:[actor_id]],actors[[#All],[actor_id]:[actor_id]],actors[[#All],[birth_year]],"not_available",0)</f>
        <v>1950</v>
      </c>
    </row>
    <row r="36" spans="1:12" x14ac:dyDescent="0.3">
      <c r="A36">
        <v>136</v>
      </c>
      <c r="B36" t="s">
        <v>146</v>
      </c>
      <c r="C36">
        <v>8.1</v>
      </c>
      <c r="D36" t="s">
        <v>22</v>
      </c>
      <c r="E36">
        <v>1</v>
      </c>
      <c r="F36">
        <f>_xll.XLOOKUP(Movies[[#This Row],[movie_id]:[movie_id]],Financials[[#All],[movie_id]:[movie_id]],Financials[[#All],[budget]],"not_available",0)</f>
        <v>900</v>
      </c>
      <c r="G36">
        <f>_xll.XLOOKUP(Movies[[#This Row],[movie_id]:[movie_id]],Financials[[#All],[movie_id]:[movie_id]],Financials[[#All],[revenue]],"not_available",0)</f>
        <v>11690</v>
      </c>
      <c r="H36" t="str">
        <f>_xll.XLOOKUP(Movies[[#This Row],[movie_id]:[movie_id]],Financials[[#All],[movie_id]:[movie_id]],Financials[[#All],[unit]],"not_available",0)</f>
        <v>Millions</v>
      </c>
      <c r="I36" t="str">
        <f>_xll.XLOOKUP(Movies[[#This Row],[movie_id]:[movie_id]],Financials[[#All],[movie_id]:[movie_id]],Financials[[#All],[currency]],"not_available",0)</f>
        <v>INR</v>
      </c>
      <c r="J36" s="3">
        <f>_xll.XLOOKUP(Movies[[#This Row],[movie_id]],movieactor[[#All],[movie_id]],movieactor[[#All],[actor_id]],"not_available",0)</f>
        <v>164</v>
      </c>
      <c r="K36" s="3" t="str">
        <f>_xll.XLOOKUP(Movies[[#This Row],[actor_id]:[actor_id]],actors[[#All],[actor_id]:[actor_id]],actors[[#All],[name]],"not_available",0)</f>
        <v>Salman Khan</v>
      </c>
      <c r="L36" s="3">
        <f>_xll.XLOOKUP(Movies[[#This Row],[actor_id]:[actor_id]],actors[[#All],[actor_id]:[actor_id]],actors[[#All],[birth_year]],"not_available",0)</f>
        <v>1965</v>
      </c>
    </row>
    <row r="37" spans="1:12" x14ac:dyDescent="0.3">
      <c r="A37">
        <v>137</v>
      </c>
      <c r="B37" t="s">
        <v>147</v>
      </c>
      <c r="C37">
        <v>6.9</v>
      </c>
      <c r="D37" t="s">
        <v>4</v>
      </c>
      <c r="E37">
        <v>5</v>
      </c>
      <c r="F37">
        <f>_xll.XLOOKUP(Movies[[#This Row],[movie_id]:[movie_id]],Financials[[#All],[movie_id]:[movie_id]],Financials[[#All],[budget]],"not_available",0)</f>
        <v>216.7</v>
      </c>
      <c r="G37">
        <f>_xll.XLOOKUP(Movies[[#This Row],[movie_id]:[movie_id]],Financials[[#All],[movie_id]:[movie_id]],Financials[[#All],[revenue]],"not_available",0)</f>
        <v>370.6</v>
      </c>
      <c r="H37" t="str">
        <f>_xll.XLOOKUP(Movies[[#This Row],[movie_id]:[movie_id]],Financials[[#All],[movie_id]:[movie_id]],Financials[[#All],[unit]],"not_available",0)</f>
        <v>Millions</v>
      </c>
      <c r="I37" t="str">
        <f>_xll.XLOOKUP(Movies[[#This Row],[movie_id]:[movie_id]],Financials[[#All],[movie_id]:[movie_id]],Financials[[#All],[currency]],"not_available",0)</f>
        <v>USD</v>
      </c>
      <c r="J37" s="3">
        <f>_xll.XLOOKUP(Movies[[#This Row],[movie_id]],movieactor[[#All],[movie_id]],movieactor[[#All],[actor_id]],"not_available",0)</f>
        <v>95</v>
      </c>
      <c r="K37" s="3" t="str">
        <f>_xll.XLOOKUP(Movies[[#This Row],[actor_id]:[actor_id]],actors[[#All],[actor_id]:[actor_id]],actors[[#All],[name]],"not_available",0)</f>
        <v>Chris Evans</v>
      </c>
      <c r="L37" s="3">
        <f>_xll.XLOOKUP(Movies[[#This Row],[actor_id]:[actor_id]],actors[[#All],[actor_id]:[actor_id]],actors[[#All],[birth_year]],"not_available",0)</f>
        <v>1981</v>
      </c>
    </row>
    <row r="38" spans="1:12" x14ac:dyDescent="0.3">
      <c r="A38">
        <v>138</v>
      </c>
      <c r="B38" t="s">
        <v>148</v>
      </c>
      <c r="C38">
        <v>7.8</v>
      </c>
      <c r="D38" t="s">
        <v>4</v>
      </c>
      <c r="E38">
        <v>5</v>
      </c>
      <c r="F38">
        <f>_xll.XLOOKUP(Movies[[#This Row],[movie_id]:[movie_id]],Financials[[#All],[movie_id]:[movie_id]],Financials[[#All],[budget]],"not_available",0)</f>
        <v>177</v>
      </c>
      <c r="G38">
        <f>_xll.XLOOKUP(Movies[[#This Row],[movie_id]:[movie_id]],Financials[[#All],[movie_id]:[movie_id]],Financials[[#All],[revenue]],"not_available",0)</f>
        <v>714.4</v>
      </c>
      <c r="H38" t="str">
        <f>_xll.XLOOKUP(Movies[[#This Row],[movie_id]:[movie_id]],Financials[[#All],[movie_id]:[movie_id]],Financials[[#All],[unit]],"not_available",0)</f>
        <v>Millions</v>
      </c>
      <c r="I38" t="str">
        <f>_xll.XLOOKUP(Movies[[#This Row],[movie_id]:[movie_id]],Financials[[#All],[movie_id]:[movie_id]],Financials[[#All],[currency]],"not_available",0)</f>
        <v>USD</v>
      </c>
      <c r="J38" s="3">
        <f>_xll.XLOOKUP(Movies[[#This Row],[movie_id]],movieactor[[#All],[movie_id]],movieactor[[#All],[actor_id]],"not_available",0)</f>
        <v>95</v>
      </c>
      <c r="K38" s="3" t="str">
        <f>_xll.XLOOKUP(Movies[[#This Row],[actor_id]:[actor_id]],actors[[#All],[actor_id]:[actor_id]],actors[[#All],[name]],"not_available",0)</f>
        <v>Chris Evans</v>
      </c>
      <c r="L38" s="3">
        <f>_xll.XLOOKUP(Movies[[#This Row],[actor_id]:[actor_id]],actors[[#All],[actor_id]:[actor_id]],actors[[#All],[birth_year]],"not_available",0)</f>
        <v>1981</v>
      </c>
    </row>
    <row r="39" spans="1:12" x14ac:dyDescent="0.3">
      <c r="A39">
        <v>139</v>
      </c>
      <c r="B39" t="s">
        <v>149</v>
      </c>
      <c r="C39">
        <v>1.9</v>
      </c>
      <c r="D39" t="s">
        <v>22</v>
      </c>
      <c r="E39">
        <v>1</v>
      </c>
      <c r="F39">
        <f>_xll.XLOOKUP(Movies[[#This Row],[movie_id]:[movie_id]],Financials[[#All],[movie_id]:[movie_id]],Financials[[#All],[budget]],"not_available",0)</f>
        <v>1.8</v>
      </c>
      <c r="G39">
        <f>_xll.XLOOKUP(Movies[[#This Row],[movie_id]:[movie_id]],Financials[[#All],[movie_id]:[movie_id]],Financials[[#All],[revenue]],"not_available",0)</f>
        <v>3.1</v>
      </c>
      <c r="H39" t="str">
        <f>_xll.XLOOKUP(Movies[[#This Row],[movie_id]:[movie_id]],Financials[[#All],[movie_id]:[movie_id]],Financials[[#All],[unit]],"not_available",0)</f>
        <v>Billions</v>
      </c>
      <c r="I39" t="str">
        <f>_xll.XLOOKUP(Movies[[#This Row],[movie_id]:[movie_id]],Financials[[#All],[movie_id]:[movie_id]],Financials[[#All],[currency]],"not_available",0)</f>
        <v>INR</v>
      </c>
      <c r="J39" s="3">
        <f>_xll.XLOOKUP(Movies[[#This Row],[movie_id]],movieactor[[#All],[movie_id]],movieactor[[#All],[actor_id]],"not_available",0)</f>
        <v>164</v>
      </c>
      <c r="K39" s="3" t="str">
        <f>_xll.XLOOKUP(Movies[[#This Row],[actor_id]:[actor_id]],actors[[#All],[actor_id]:[actor_id]],actors[[#All],[name]],"not_available",0)</f>
        <v>Salman Khan</v>
      </c>
      <c r="L39" s="3">
        <f>_xll.XLOOKUP(Movies[[#This Row],[actor_id]:[actor_id]],actors[[#All],[actor_id]:[actor_id]],actors[[#All],[birth_year]],"not_available",0)</f>
        <v>1965</v>
      </c>
    </row>
    <row r="40" spans="1:12" x14ac:dyDescent="0.3">
      <c r="A40">
        <v>140</v>
      </c>
      <c r="B40" t="s">
        <v>150</v>
      </c>
      <c r="C40">
        <v>8.4</v>
      </c>
      <c r="D40" t="s">
        <v>8</v>
      </c>
      <c r="E40">
        <v>1</v>
      </c>
      <c r="F40">
        <f>_xll.XLOOKUP(Movies[[#This Row],[movie_id]:[movie_id]],Financials[[#All],[movie_id]:[movie_id]],Financials[[#All],[budget]],"not_available",0)</f>
        <v>500</v>
      </c>
      <c r="G40">
        <f>_xll.XLOOKUP(Movies[[#This Row],[movie_id]:[movie_id]],Financials[[#All],[movie_id]:[movie_id]],Financials[[#All],[revenue]],"not_available",0)</f>
        <v>950</v>
      </c>
      <c r="H40" t="str">
        <f>_xll.XLOOKUP(Movies[[#This Row],[movie_id]:[movie_id]],Financials[[#All],[movie_id]:[movie_id]],Financials[[#All],[unit]],"not_available",0)</f>
        <v>Millions</v>
      </c>
      <c r="I40" t="str">
        <f>_xll.XLOOKUP(Movies[[#This Row],[movie_id]:[movie_id]],Financials[[#All],[movie_id]:[movie_id]],Financials[[#All],[currency]],"not_available",0)</f>
        <v>INR</v>
      </c>
      <c r="J40" s="3">
        <f>_xll.XLOOKUP(Movies[[#This Row],[movie_id]],movieactor[[#All],[movie_id]],movieactor[[#All],[actor_id]],"not_available",0)</f>
        <v>169</v>
      </c>
      <c r="K40" s="3" t="str">
        <f>_xll.XLOOKUP(Movies[[#This Row],[actor_id]:[actor_id]],actors[[#All],[actor_id]:[actor_id]],actors[[#All],[name]],"not_available",0)</f>
        <v>Sidharth Malhotra</v>
      </c>
      <c r="L40" s="3">
        <f>_xll.XLOOKUP(Movies[[#This Row],[actor_id]:[actor_id]],actors[[#All],[actor_id]:[actor_id]],actors[[#All],[birth_year]],"not_available",0)</f>
        <v>1985</v>
      </c>
    </row>
  </sheetData>
  <conditionalFormatting sqref="A1:A40">
    <cfRule type="duplicateValues" dxfId="4" priority="1"/>
    <cfRule type="duplicateValues" dxfId="3" priority="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2" sqref="B2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3">
      <c r="A2">
        <v>101</v>
      </c>
      <c r="B2">
        <v>1</v>
      </c>
      <c r="C2">
        <v>12.5</v>
      </c>
      <c r="D2" t="s">
        <v>27</v>
      </c>
      <c r="E2" t="s">
        <v>28</v>
      </c>
    </row>
    <row r="3" spans="1:5" x14ac:dyDescent="0.3">
      <c r="A3">
        <v>102</v>
      </c>
      <c r="B3">
        <v>200</v>
      </c>
      <c r="C3">
        <v>954.8</v>
      </c>
      <c r="D3" t="s">
        <v>29</v>
      </c>
      <c r="E3" t="s">
        <v>30</v>
      </c>
    </row>
    <row r="4" spans="1:5" x14ac:dyDescent="0.3">
      <c r="A4">
        <v>103</v>
      </c>
      <c r="B4">
        <v>165</v>
      </c>
      <c r="C4">
        <v>644.79999999999995</v>
      </c>
      <c r="D4" t="s">
        <v>29</v>
      </c>
      <c r="E4" t="s">
        <v>30</v>
      </c>
    </row>
    <row r="5" spans="1:5" x14ac:dyDescent="0.3">
      <c r="A5">
        <v>104</v>
      </c>
      <c r="B5">
        <v>180</v>
      </c>
      <c r="C5">
        <v>854</v>
      </c>
      <c r="D5" t="s">
        <v>29</v>
      </c>
      <c r="E5" t="s">
        <v>30</v>
      </c>
    </row>
    <row r="6" spans="1:5" x14ac:dyDescent="0.3">
      <c r="A6">
        <v>105</v>
      </c>
      <c r="B6">
        <v>250</v>
      </c>
      <c r="C6">
        <v>670</v>
      </c>
      <c r="D6" t="s">
        <v>29</v>
      </c>
      <c r="E6" t="s">
        <v>30</v>
      </c>
    </row>
    <row r="7" spans="1:5" x14ac:dyDescent="0.3">
      <c r="A7">
        <v>107</v>
      </c>
      <c r="B7">
        <v>400</v>
      </c>
      <c r="C7">
        <v>2000</v>
      </c>
      <c r="D7" t="s">
        <v>29</v>
      </c>
      <c r="E7" t="s">
        <v>28</v>
      </c>
    </row>
    <row r="8" spans="1:5" x14ac:dyDescent="0.3">
      <c r="A8">
        <v>108</v>
      </c>
      <c r="B8">
        <v>550</v>
      </c>
      <c r="C8">
        <v>4000</v>
      </c>
      <c r="D8" t="s">
        <v>29</v>
      </c>
      <c r="E8" t="s">
        <v>28</v>
      </c>
    </row>
    <row r="9" spans="1:5" x14ac:dyDescent="0.3">
      <c r="A9">
        <v>109</v>
      </c>
      <c r="B9">
        <v>390</v>
      </c>
      <c r="C9">
        <v>1360</v>
      </c>
      <c r="D9" t="s">
        <v>29</v>
      </c>
      <c r="E9" t="s">
        <v>28</v>
      </c>
    </row>
    <row r="10" spans="1:5" x14ac:dyDescent="0.3">
      <c r="A10">
        <v>110</v>
      </c>
      <c r="B10">
        <v>1.4</v>
      </c>
      <c r="C10">
        <v>3.5</v>
      </c>
      <c r="D10" t="s">
        <v>27</v>
      </c>
      <c r="E10" t="s">
        <v>28</v>
      </c>
    </row>
    <row r="11" spans="1:5" x14ac:dyDescent="0.3">
      <c r="A11">
        <v>111</v>
      </c>
      <c r="B11">
        <v>25</v>
      </c>
      <c r="C11">
        <v>73.3</v>
      </c>
      <c r="D11" t="s">
        <v>29</v>
      </c>
      <c r="E11" t="s">
        <v>30</v>
      </c>
    </row>
    <row r="12" spans="1:5" x14ac:dyDescent="0.3">
      <c r="A12">
        <v>113</v>
      </c>
      <c r="B12">
        <v>165</v>
      </c>
      <c r="C12">
        <v>701.8</v>
      </c>
      <c r="D12" t="s">
        <v>29</v>
      </c>
      <c r="E12" t="s">
        <v>30</v>
      </c>
    </row>
    <row r="13" spans="1:5" x14ac:dyDescent="0.3">
      <c r="A13">
        <v>114</v>
      </c>
      <c r="B13">
        <v>205</v>
      </c>
      <c r="C13">
        <v>365.3</v>
      </c>
      <c r="D13" t="s">
        <v>29</v>
      </c>
      <c r="E13" t="s">
        <v>30</v>
      </c>
    </row>
    <row r="14" spans="1:5" x14ac:dyDescent="0.3">
      <c r="A14">
        <v>115</v>
      </c>
      <c r="B14">
        <v>55</v>
      </c>
      <c r="C14">
        <v>307.10000000000002</v>
      </c>
      <c r="D14" t="s">
        <v>29</v>
      </c>
      <c r="E14" t="s">
        <v>30</v>
      </c>
    </row>
    <row r="15" spans="1:5" x14ac:dyDescent="0.3">
      <c r="A15">
        <v>116</v>
      </c>
      <c r="B15">
        <v>103</v>
      </c>
      <c r="C15">
        <v>460.5</v>
      </c>
      <c r="D15" t="s">
        <v>29</v>
      </c>
      <c r="E15" t="s">
        <v>30</v>
      </c>
    </row>
    <row r="16" spans="1:5" x14ac:dyDescent="0.3">
      <c r="A16">
        <v>117</v>
      </c>
      <c r="B16">
        <v>200</v>
      </c>
      <c r="C16">
        <v>2202</v>
      </c>
      <c r="D16" t="s">
        <v>29</v>
      </c>
      <c r="E16" t="s">
        <v>30</v>
      </c>
    </row>
    <row r="17" spans="1:5" x14ac:dyDescent="0.3">
      <c r="A17">
        <v>118</v>
      </c>
      <c r="B17">
        <v>3.18</v>
      </c>
      <c r="C17">
        <v>3.3</v>
      </c>
      <c r="D17" t="s">
        <v>29</v>
      </c>
      <c r="E17" t="s">
        <v>30</v>
      </c>
    </row>
    <row r="18" spans="1:5" x14ac:dyDescent="0.3">
      <c r="A18">
        <v>119</v>
      </c>
      <c r="B18">
        <v>237</v>
      </c>
      <c r="C18">
        <v>2847</v>
      </c>
      <c r="D18" t="s">
        <v>29</v>
      </c>
      <c r="E18" t="s">
        <v>30</v>
      </c>
    </row>
    <row r="19" spans="1:5" x14ac:dyDescent="0.3">
      <c r="A19">
        <v>120</v>
      </c>
      <c r="B19">
        <v>7.2</v>
      </c>
      <c r="C19">
        <v>291</v>
      </c>
      <c r="D19" t="s">
        <v>29</v>
      </c>
      <c r="E19" t="s">
        <v>30</v>
      </c>
    </row>
    <row r="20" spans="1:5" x14ac:dyDescent="0.3">
      <c r="A20">
        <v>121</v>
      </c>
      <c r="B20">
        <v>185</v>
      </c>
      <c r="C20">
        <v>1006</v>
      </c>
      <c r="D20" t="s">
        <v>29</v>
      </c>
      <c r="E20" t="s">
        <v>30</v>
      </c>
    </row>
    <row r="21" spans="1:5" x14ac:dyDescent="0.3">
      <c r="A21">
        <v>122</v>
      </c>
      <c r="B21">
        <v>22</v>
      </c>
      <c r="C21">
        <v>322.2</v>
      </c>
      <c r="D21" t="s">
        <v>29</v>
      </c>
      <c r="E21" t="s">
        <v>30</v>
      </c>
    </row>
    <row r="22" spans="1:5" x14ac:dyDescent="0.3">
      <c r="A22">
        <v>123</v>
      </c>
      <c r="B22">
        <v>63</v>
      </c>
      <c r="C22">
        <v>1046</v>
      </c>
      <c r="D22" t="s">
        <v>29</v>
      </c>
      <c r="E22" t="s">
        <v>30</v>
      </c>
    </row>
    <row r="23" spans="1:5" x14ac:dyDescent="0.3">
      <c r="A23">
        <v>124</v>
      </c>
      <c r="B23">
        <v>15.5</v>
      </c>
      <c r="C23">
        <v>263.10000000000002</v>
      </c>
      <c r="D23" t="s">
        <v>29</v>
      </c>
      <c r="E23" t="s">
        <v>30</v>
      </c>
    </row>
    <row r="24" spans="1:5" x14ac:dyDescent="0.3">
      <c r="A24">
        <v>125</v>
      </c>
      <c r="B24">
        <v>400</v>
      </c>
      <c r="C24">
        <v>2798</v>
      </c>
      <c r="D24" t="s">
        <v>29</v>
      </c>
      <c r="E24" t="s">
        <v>30</v>
      </c>
    </row>
    <row r="25" spans="1:5" x14ac:dyDescent="0.3">
      <c r="A25">
        <v>126</v>
      </c>
      <c r="B25">
        <v>400</v>
      </c>
      <c r="C25">
        <v>2048</v>
      </c>
      <c r="D25" t="s">
        <v>29</v>
      </c>
      <c r="E25" t="s">
        <v>30</v>
      </c>
    </row>
    <row r="26" spans="1:5" x14ac:dyDescent="0.3">
      <c r="A26">
        <v>127</v>
      </c>
      <c r="B26">
        <v>70</v>
      </c>
      <c r="C26">
        <v>100</v>
      </c>
      <c r="D26" t="s">
        <v>29</v>
      </c>
      <c r="E26" t="s">
        <v>28</v>
      </c>
    </row>
    <row r="27" spans="1:5" x14ac:dyDescent="0.3">
      <c r="A27">
        <v>128</v>
      </c>
      <c r="B27">
        <v>120</v>
      </c>
      <c r="C27">
        <v>1350</v>
      </c>
      <c r="D27" t="s">
        <v>29</v>
      </c>
      <c r="E27" t="s">
        <v>28</v>
      </c>
    </row>
    <row r="28" spans="1:5" x14ac:dyDescent="0.3">
      <c r="A28">
        <v>129</v>
      </c>
      <c r="B28">
        <v>100</v>
      </c>
      <c r="C28">
        <v>410</v>
      </c>
      <c r="D28" t="s">
        <v>29</v>
      </c>
      <c r="E28" t="s">
        <v>28</v>
      </c>
    </row>
    <row r="29" spans="1:5" x14ac:dyDescent="0.3">
      <c r="A29">
        <v>130</v>
      </c>
      <c r="B29">
        <v>850</v>
      </c>
      <c r="C29">
        <v>8540</v>
      </c>
      <c r="D29" t="s">
        <v>29</v>
      </c>
      <c r="E29" t="s">
        <v>28</v>
      </c>
    </row>
    <row r="30" spans="1:5" x14ac:dyDescent="0.3">
      <c r="A30">
        <v>131</v>
      </c>
      <c r="B30">
        <v>1</v>
      </c>
      <c r="C30">
        <v>5.9</v>
      </c>
      <c r="D30" t="s">
        <v>27</v>
      </c>
      <c r="E30" t="s">
        <v>28</v>
      </c>
    </row>
    <row r="31" spans="1:5" x14ac:dyDescent="0.3">
      <c r="A31">
        <v>132</v>
      </c>
      <c r="B31">
        <v>2</v>
      </c>
      <c r="C31">
        <v>3.6</v>
      </c>
      <c r="D31" t="s">
        <v>27</v>
      </c>
      <c r="E31" t="s">
        <v>28</v>
      </c>
    </row>
    <row r="32" spans="1:5" x14ac:dyDescent="0.3">
      <c r="A32">
        <v>133</v>
      </c>
      <c r="B32">
        <v>5.5</v>
      </c>
      <c r="C32">
        <v>12</v>
      </c>
      <c r="D32" t="s">
        <v>27</v>
      </c>
      <c r="E32" t="s">
        <v>28</v>
      </c>
    </row>
    <row r="33" spans="1:5" x14ac:dyDescent="0.3">
      <c r="A33">
        <v>134</v>
      </c>
      <c r="B33">
        <v>1.8</v>
      </c>
      <c r="C33">
        <v>6.5</v>
      </c>
      <c r="D33" t="s">
        <v>27</v>
      </c>
      <c r="E33" t="s">
        <v>28</v>
      </c>
    </row>
    <row r="34" spans="1:5" x14ac:dyDescent="0.3">
      <c r="A34">
        <v>135</v>
      </c>
      <c r="B34">
        <v>250</v>
      </c>
      <c r="C34">
        <v>3409</v>
      </c>
      <c r="D34" t="s">
        <v>29</v>
      </c>
      <c r="E34" t="s">
        <v>28</v>
      </c>
    </row>
    <row r="35" spans="1:5" x14ac:dyDescent="0.3">
      <c r="A35">
        <v>136</v>
      </c>
      <c r="B35">
        <v>900</v>
      </c>
      <c r="C35">
        <v>11690</v>
      </c>
      <c r="D35" t="s">
        <v>29</v>
      </c>
      <c r="E35" t="s">
        <v>28</v>
      </c>
    </row>
    <row r="36" spans="1:5" x14ac:dyDescent="0.3">
      <c r="A36">
        <v>137</v>
      </c>
      <c r="B36">
        <v>216.7</v>
      </c>
      <c r="C36">
        <v>370.6</v>
      </c>
      <c r="D36" t="s">
        <v>29</v>
      </c>
      <c r="E36" t="s">
        <v>30</v>
      </c>
    </row>
    <row r="37" spans="1:5" x14ac:dyDescent="0.3">
      <c r="A37">
        <v>138</v>
      </c>
      <c r="B37">
        <v>177</v>
      </c>
      <c r="C37">
        <v>714.4</v>
      </c>
      <c r="D37" t="s">
        <v>29</v>
      </c>
      <c r="E37" t="s">
        <v>30</v>
      </c>
    </row>
    <row r="38" spans="1:5" x14ac:dyDescent="0.3">
      <c r="A38">
        <v>139</v>
      </c>
      <c r="B38">
        <v>1.8</v>
      </c>
      <c r="C38">
        <v>3.1</v>
      </c>
      <c r="D38" t="s">
        <v>27</v>
      </c>
      <c r="E38" t="s">
        <v>28</v>
      </c>
    </row>
    <row r="39" spans="1:5" x14ac:dyDescent="0.3">
      <c r="A39">
        <v>140</v>
      </c>
      <c r="B39">
        <v>500</v>
      </c>
      <c r="C39">
        <v>950</v>
      </c>
      <c r="D39" t="s">
        <v>29</v>
      </c>
      <c r="E39" t="s">
        <v>28</v>
      </c>
    </row>
    <row r="40" spans="1:5" x14ac:dyDescent="0.3">
      <c r="A40">
        <v>406</v>
      </c>
      <c r="B40">
        <v>30</v>
      </c>
      <c r="C40">
        <v>350</v>
      </c>
      <c r="D40" t="s">
        <v>29</v>
      </c>
      <c r="E40" t="s">
        <v>28</v>
      </c>
    </row>
    <row r="41" spans="1:5" x14ac:dyDescent="0.3">
      <c r="A41">
        <v>412</v>
      </c>
      <c r="B41">
        <v>160</v>
      </c>
      <c r="C41">
        <v>836.8</v>
      </c>
      <c r="D41" t="s">
        <v>29</v>
      </c>
      <c r="E41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B1" sqref="B1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31</v>
      </c>
      <c r="B1" s="2" t="s">
        <v>32</v>
      </c>
      <c r="C1" s="2" t="s">
        <v>33</v>
      </c>
    </row>
    <row r="2" spans="1:3" x14ac:dyDescent="0.3">
      <c r="A2">
        <v>50</v>
      </c>
      <c r="B2" t="s">
        <v>34</v>
      </c>
      <c r="C2">
        <v>1986</v>
      </c>
    </row>
    <row r="3" spans="1:3" x14ac:dyDescent="0.3">
      <c r="A3">
        <v>51</v>
      </c>
      <c r="B3" t="s">
        <v>35</v>
      </c>
      <c r="C3">
        <v>1959</v>
      </c>
    </row>
    <row r="4" spans="1:3" x14ac:dyDescent="0.3">
      <c r="A4">
        <v>52</v>
      </c>
      <c r="B4" t="s">
        <v>36</v>
      </c>
      <c r="C4">
        <v>1976</v>
      </c>
    </row>
    <row r="5" spans="1:3" x14ac:dyDescent="0.3">
      <c r="A5">
        <v>53</v>
      </c>
      <c r="B5" t="s">
        <v>37</v>
      </c>
      <c r="C5">
        <v>1989</v>
      </c>
    </row>
    <row r="6" spans="1:3" x14ac:dyDescent="0.3">
      <c r="A6">
        <v>54</v>
      </c>
      <c r="B6" t="s">
        <v>38</v>
      </c>
      <c r="C6">
        <v>1983</v>
      </c>
    </row>
    <row r="7" spans="1:3" x14ac:dyDescent="0.3">
      <c r="A7">
        <v>55</v>
      </c>
      <c r="B7" t="s">
        <v>39</v>
      </c>
      <c r="C7">
        <v>1981</v>
      </c>
    </row>
    <row r="8" spans="1:3" x14ac:dyDescent="0.3">
      <c r="A8">
        <v>56</v>
      </c>
      <c r="B8" t="s">
        <v>40</v>
      </c>
      <c r="C8">
        <v>1981</v>
      </c>
    </row>
    <row r="9" spans="1:3" x14ac:dyDescent="0.3">
      <c r="A9">
        <v>57</v>
      </c>
      <c r="B9" t="s">
        <v>41</v>
      </c>
      <c r="C9">
        <v>1942</v>
      </c>
    </row>
    <row r="10" spans="1:3" x14ac:dyDescent="0.3">
      <c r="A10">
        <v>58</v>
      </c>
      <c r="B10" t="s">
        <v>42</v>
      </c>
      <c r="C10">
        <v>1948</v>
      </c>
    </row>
    <row r="11" spans="1:3" x14ac:dyDescent="0.3">
      <c r="A11">
        <v>59</v>
      </c>
      <c r="B11" t="s">
        <v>43</v>
      </c>
      <c r="C11">
        <v>1965</v>
      </c>
    </row>
    <row r="12" spans="1:3" x14ac:dyDescent="0.3">
      <c r="A12">
        <v>60</v>
      </c>
      <c r="B12" t="s">
        <v>44</v>
      </c>
      <c r="C12">
        <v>1974</v>
      </c>
    </row>
    <row r="13" spans="1:3" x14ac:dyDescent="0.3">
      <c r="A13">
        <v>61</v>
      </c>
      <c r="B13" t="s">
        <v>45</v>
      </c>
      <c r="C13">
        <v>1965</v>
      </c>
    </row>
    <row r="14" spans="1:3" x14ac:dyDescent="0.3">
      <c r="A14">
        <v>62</v>
      </c>
      <c r="B14" t="s">
        <v>46</v>
      </c>
      <c r="C14">
        <v>1970</v>
      </c>
    </row>
    <row r="15" spans="1:3" x14ac:dyDescent="0.3">
      <c r="A15">
        <v>63</v>
      </c>
      <c r="B15" t="s">
        <v>47</v>
      </c>
      <c r="C15">
        <v>1979</v>
      </c>
    </row>
    <row r="16" spans="1:3" x14ac:dyDescent="0.3">
      <c r="A16">
        <v>64</v>
      </c>
      <c r="B16" t="s">
        <v>48</v>
      </c>
      <c r="C16">
        <v>1974</v>
      </c>
    </row>
    <row r="17" spans="1:3" x14ac:dyDescent="0.3">
      <c r="A17">
        <v>65</v>
      </c>
      <c r="B17" t="s">
        <v>49</v>
      </c>
      <c r="C17">
        <v>1985</v>
      </c>
    </row>
    <row r="18" spans="1:3" x14ac:dyDescent="0.3">
      <c r="A18">
        <v>66</v>
      </c>
      <c r="B18" t="s">
        <v>50</v>
      </c>
      <c r="C18">
        <v>1986</v>
      </c>
    </row>
    <row r="19" spans="1:3" x14ac:dyDescent="0.3">
      <c r="A19">
        <v>67</v>
      </c>
      <c r="B19" t="s">
        <v>51</v>
      </c>
      <c r="C19">
        <v>1958</v>
      </c>
    </row>
    <row r="20" spans="1:3" x14ac:dyDescent="0.3">
      <c r="A20">
        <v>68</v>
      </c>
      <c r="B20" t="s">
        <v>52</v>
      </c>
      <c r="C20">
        <v>1937</v>
      </c>
    </row>
    <row r="21" spans="1:3" x14ac:dyDescent="0.3">
      <c r="A21">
        <v>69</v>
      </c>
      <c r="B21" t="s">
        <v>53</v>
      </c>
      <c r="C21">
        <v>1974</v>
      </c>
    </row>
    <row r="22" spans="1:3" x14ac:dyDescent="0.3">
      <c r="A22">
        <v>70</v>
      </c>
      <c r="B22" t="s">
        <v>54</v>
      </c>
      <c r="C22">
        <v>1959</v>
      </c>
    </row>
    <row r="23" spans="1:3" x14ac:dyDescent="0.3">
      <c r="A23">
        <v>71</v>
      </c>
      <c r="B23" t="s">
        <v>55</v>
      </c>
      <c r="C23">
        <v>1969</v>
      </c>
    </row>
    <row r="24" spans="1:3" x14ac:dyDescent="0.3">
      <c r="A24">
        <v>72</v>
      </c>
      <c r="B24" t="s">
        <v>56</v>
      </c>
      <c r="C24">
        <v>1982</v>
      </c>
    </row>
    <row r="25" spans="1:3" x14ac:dyDescent="0.3">
      <c r="A25">
        <v>73</v>
      </c>
      <c r="B25" t="s">
        <v>57</v>
      </c>
      <c r="C25">
        <v>1984</v>
      </c>
    </row>
    <row r="26" spans="1:3" x14ac:dyDescent="0.3">
      <c r="A26">
        <v>74</v>
      </c>
      <c r="B26" t="s">
        <v>58</v>
      </c>
      <c r="C26">
        <v>1986</v>
      </c>
    </row>
    <row r="27" spans="1:3" x14ac:dyDescent="0.3">
      <c r="A27">
        <v>75</v>
      </c>
      <c r="B27" t="s">
        <v>59</v>
      </c>
      <c r="C27">
        <v>1968</v>
      </c>
    </row>
    <row r="28" spans="1:3" x14ac:dyDescent="0.3">
      <c r="A28">
        <v>76</v>
      </c>
      <c r="B28" t="s">
        <v>60</v>
      </c>
      <c r="C28">
        <v>1972</v>
      </c>
    </row>
    <row r="29" spans="1:3" x14ac:dyDescent="0.3">
      <c r="A29">
        <v>77</v>
      </c>
      <c r="B29" t="s">
        <v>61</v>
      </c>
      <c r="C29">
        <v>1964</v>
      </c>
    </row>
    <row r="30" spans="1:3" x14ac:dyDescent="0.3">
      <c r="A30">
        <v>78</v>
      </c>
      <c r="B30" t="s">
        <v>62</v>
      </c>
      <c r="C30">
        <v>1974</v>
      </c>
    </row>
    <row r="31" spans="1:3" x14ac:dyDescent="0.3">
      <c r="A31">
        <v>79</v>
      </c>
      <c r="B31" t="s">
        <v>63</v>
      </c>
      <c r="C31">
        <v>1975</v>
      </c>
    </row>
    <row r="32" spans="1:3" x14ac:dyDescent="0.3">
      <c r="A32">
        <v>80</v>
      </c>
      <c r="B32" t="s">
        <v>64</v>
      </c>
      <c r="C32">
        <v>1908</v>
      </c>
    </row>
    <row r="33" spans="1:3" x14ac:dyDescent="0.3">
      <c r="A33">
        <v>81</v>
      </c>
      <c r="B33" t="s">
        <v>65</v>
      </c>
      <c r="C33">
        <v>1921</v>
      </c>
    </row>
    <row r="34" spans="1:3" x14ac:dyDescent="0.3">
      <c r="A34">
        <v>82</v>
      </c>
      <c r="B34" t="s">
        <v>66</v>
      </c>
      <c r="C34">
        <v>1976</v>
      </c>
    </row>
    <row r="35" spans="1:3" x14ac:dyDescent="0.3">
      <c r="A35">
        <v>83</v>
      </c>
      <c r="B35" t="s">
        <v>67</v>
      </c>
      <c r="C35">
        <v>1978</v>
      </c>
    </row>
    <row r="36" spans="1:3" x14ac:dyDescent="0.3">
      <c r="A36">
        <v>84</v>
      </c>
      <c r="B36" t="s">
        <v>68</v>
      </c>
      <c r="C36">
        <v>1924</v>
      </c>
    </row>
    <row r="37" spans="1:3" x14ac:dyDescent="0.3">
      <c r="A37">
        <v>85</v>
      </c>
      <c r="B37" t="s">
        <v>69</v>
      </c>
      <c r="C37">
        <v>1940</v>
      </c>
    </row>
    <row r="38" spans="1:3" x14ac:dyDescent="0.3">
      <c r="A38">
        <v>86</v>
      </c>
      <c r="B38" t="s">
        <v>70</v>
      </c>
      <c r="C38">
        <v>1974</v>
      </c>
    </row>
    <row r="39" spans="1:3" x14ac:dyDescent="0.3">
      <c r="A39">
        <v>87</v>
      </c>
      <c r="B39" t="s">
        <v>71</v>
      </c>
      <c r="C39">
        <v>1979</v>
      </c>
    </row>
    <row r="40" spans="1:3" x14ac:dyDescent="0.3">
      <c r="A40">
        <v>88</v>
      </c>
      <c r="B40" t="s">
        <v>72</v>
      </c>
      <c r="C40">
        <v>1952</v>
      </c>
    </row>
    <row r="41" spans="1:3" x14ac:dyDescent="0.3">
      <c r="A41">
        <v>89</v>
      </c>
      <c r="B41" t="s">
        <v>73</v>
      </c>
      <c r="C41">
        <v>1943</v>
      </c>
    </row>
    <row r="42" spans="1:3" x14ac:dyDescent="0.3">
      <c r="A42">
        <v>90</v>
      </c>
      <c r="B42" t="s">
        <v>74</v>
      </c>
      <c r="C42">
        <v>1947</v>
      </c>
    </row>
    <row r="43" spans="1:3" x14ac:dyDescent="0.3">
      <c r="A43">
        <v>91</v>
      </c>
      <c r="B43" t="s">
        <v>75</v>
      </c>
      <c r="C43">
        <v>1967</v>
      </c>
    </row>
    <row r="44" spans="1:3" x14ac:dyDescent="0.3">
      <c r="A44">
        <v>92</v>
      </c>
      <c r="B44" t="s">
        <v>76</v>
      </c>
      <c r="C44">
        <v>1967</v>
      </c>
    </row>
    <row r="45" spans="1:3" x14ac:dyDescent="0.3">
      <c r="A45">
        <v>93</v>
      </c>
      <c r="B45" t="s">
        <v>77</v>
      </c>
      <c r="C45">
        <v>1975</v>
      </c>
    </row>
    <row r="46" spans="1:3" x14ac:dyDescent="0.3">
      <c r="A46">
        <v>94</v>
      </c>
      <c r="B46" t="s">
        <v>78</v>
      </c>
      <c r="C46">
        <v>1965</v>
      </c>
    </row>
    <row r="47" spans="1:3" x14ac:dyDescent="0.3">
      <c r="A47">
        <v>95</v>
      </c>
      <c r="B47" t="s">
        <v>79</v>
      </c>
      <c r="C47">
        <v>1981</v>
      </c>
    </row>
    <row r="48" spans="1:3" x14ac:dyDescent="0.3">
      <c r="A48">
        <v>150</v>
      </c>
      <c r="B48" t="s">
        <v>80</v>
      </c>
      <c r="C48">
        <v>1905</v>
      </c>
    </row>
    <row r="49" spans="1:3" x14ac:dyDescent="0.3">
      <c r="A49">
        <v>151</v>
      </c>
      <c r="B49" t="s">
        <v>81</v>
      </c>
      <c r="C49">
        <v>1919</v>
      </c>
    </row>
    <row r="50" spans="1:3" x14ac:dyDescent="0.3">
      <c r="A50">
        <v>152</v>
      </c>
      <c r="B50" t="s">
        <v>82</v>
      </c>
      <c r="C50">
        <v>1997</v>
      </c>
    </row>
    <row r="51" spans="1:3" x14ac:dyDescent="0.3">
      <c r="A51">
        <v>153</v>
      </c>
      <c r="B51" t="s">
        <v>83</v>
      </c>
      <c r="C51">
        <v>1929</v>
      </c>
    </row>
    <row r="52" spans="1:3" x14ac:dyDescent="0.3">
      <c r="A52">
        <v>154</v>
      </c>
      <c r="B52" t="s">
        <v>84</v>
      </c>
      <c r="C52">
        <v>1988</v>
      </c>
    </row>
    <row r="53" spans="1:3" x14ac:dyDescent="0.3">
      <c r="A53">
        <v>155</v>
      </c>
      <c r="B53" t="s">
        <v>85</v>
      </c>
      <c r="C53">
        <v>1982</v>
      </c>
    </row>
    <row r="54" spans="1:3" x14ac:dyDescent="0.3">
      <c r="A54">
        <v>156</v>
      </c>
      <c r="B54" t="s">
        <v>86</v>
      </c>
      <c r="C54">
        <v>1982</v>
      </c>
    </row>
    <row r="55" spans="1:3" x14ac:dyDescent="0.3">
      <c r="A55">
        <v>157</v>
      </c>
      <c r="B55" t="s">
        <v>87</v>
      </c>
      <c r="C55">
        <v>1982</v>
      </c>
    </row>
    <row r="56" spans="1:3" x14ac:dyDescent="0.3">
      <c r="A56">
        <v>158</v>
      </c>
      <c r="B56" t="s">
        <v>88</v>
      </c>
      <c r="C56">
        <v>1983</v>
      </c>
    </row>
    <row r="57" spans="1:3" x14ac:dyDescent="0.3">
      <c r="A57">
        <v>159</v>
      </c>
      <c r="B57" t="s">
        <v>89</v>
      </c>
      <c r="C57">
        <v>1985</v>
      </c>
    </row>
    <row r="58" spans="1:3" x14ac:dyDescent="0.3">
      <c r="A58">
        <v>160</v>
      </c>
      <c r="B58" t="s">
        <v>90</v>
      </c>
      <c r="C58">
        <v>1979</v>
      </c>
    </row>
    <row r="59" spans="1:3" x14ac:dyDescent="0.3">
      <c r="A59">
        <v>161</v>
      </c>
      <c r="B59" t="s">
        <v>91</v>
      </c>
      <c r="C59">
        <v>1984</v>
      </c>
    </row>
    <row r="60" spans="1:3" x14ac:dyDescent="0.3">
      <c r="A60">
        <v>162</v>
      </c>
      <c r="B60" t="s">
        <v>92</v>
      </c>
      <c r="C60">
        <v>1950</v>
      </c>
    </row>
    <row r="61" spans="1:3" x14ac:dyDescent="0.3">
      <c r="A61">
        <v>163</v>
      </c>
      <c r="B61" t="s">
        <v>93</v>
      </c>
      <c r="C61">
        <v>1955</v>
      </c>
    </row>
    <row r="62" spans="1:3" x14ac:dyDescent="0.3">
      <c r="A62">
        <v>164</v>
      </c>
      <c r="B62" t="s">
        <v>94</v>
      </c>
      <c r="C62">
        <v>1965</v>
      </c>
    </row>
    <row r="63" spans="1:3" x14ac:dyDescent="0.3">
      <c r="A63">
        <v>165</v>
      </c>
      <c r="B63" t="s">
        <v>95</v>
      </c>
      <c r="C63">
        <v>1967</v>
      </c>
    </row>
    <row r="64" spans="1:3" x14ac:dyDescent="0.3">
      <c r="A64">
        <v>166</v>
      </c>
      <c r="B64" t="s">
        <v>96</v>
      </c>
      <c r="C64">
        <v>1946</v>
      </c>
    </row>
    <row r="65" spans="1:3" x14ac:dyDescent="0.3">
      <c r="A65">
        <v>167</v>
      </c>
      <c r="B65" t="s">
        <v>97</v>
      </c>
      <c r="C65">
        <v>1982</v>
      </c>
    </row>
    <row r="66" spans="1:3" x14ac:dyDescent="0.3">
      <c r="A66">
        <v>168</v>
      </c>
      <c r="B66" t="s">
        <v>98</v>
      </c>
      <c r="C66">
        <v>1956</v>
      </c>
    </row>
    <row r="67" spans="1:3" x14ac:dyDescent="0.3">
      <c r="A67">
        <v>169</v>
      </c>
      <c r="B67" t="s">
        <v>99</v>
      </c>
      <c r="C67">
        <v>1985</v>
      </c>
    </row>
    <row r="68" spans="1:3" x14ac:dyDescent="0.3">
      <c r="A68">
        <v>170</v>
      </c>
      <c r="B68" t="s">
        <v>100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A2" sqref="A2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31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5" sqref="A5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3</v>
      </c>
      <c r="B1" s="2" t="s">
        <v>32</v>
      </c>
    </row>
    <row r="2" spans="1:2" x14ac:dyDescent="0.3">
      <c r="A2">
        <v>1</v>
      </c>
      <c r="B2" t="s">
        <v>101</v>
      </c>
    </row>
    <row r="3" spans="1:2" x14ac:dyDescent="0.3">
      <c r="A3">
        <v>2</v>
      </c>
      <c r="B3" t="s">
        <v>102</v>
      </c>
    </row>
    <row r="4" spans="1:2" x14ac:dyDescent="0.3">
      <c r="A4">
        <v>3</v>
      </c>
      <c r="B4" t="s">
        <v>103</v>
      </c>
    </row>
    <row r="5" spans="1:2" x14ac:dyDescent="0.3">
      <c r="A5">
        <v>4</v>
      </c>
      <c r="B5" t="s">
        <v>104</v>
      </c>
    </row>
    <row r="6" spans="1:2" x14ac:dyDescent="0.3">
      <c r="A6">
        <v>5</v>
      </c>
      <c r="B6" t="s">
        <v>105</v>
      </c>
    </row>
    <row r="7" spans="1:2" x14ac:dyDescent="0.3">
      <c r="A7">
        <v>6</v>
      </c>
      <c r="B7" t="s">
        <v>106</v>
      </c>
    </row>
    <row r="8" spans="1:2" x14ac:dyDescent="0.3">
      <c r="A8">
        <v>7</v>
      </c>
      <c r="B8" t="s">
        <v>107</v>
      </c>
    </row>
    <row r="9" spans="1:2" x14ac:dyDescent="0.3">
      <c r="A9">
        <v>8</v>
      </c>
      <c r="B9" t="s">
        <v>108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90BB-5D60-4B2B-81AF-E2ECA06686AF}">
  <dimension ref="A1:D5"/>
  <sheetViews>
    <sheetView workbookViewId="0">
      <selection activeCell="D3" sqref="D3"/>
    </sheetView>
  </sheetViews>
  <sheetFormatPr defaultRowHeight="14.4" x14ac:dyDescent="0.3"/>
  <cols>
    <col min="8" max="8" width="9.88671875" customWidth="1"/>
  </cols>
  <sheetData>
    <row r="1" spans="1:4" x14ac:dyDescent="0.3">
      <c r="A1" t="s">
        <v>153</v>
      </c>
      <c r="B1" t="s">
        <v>154</v>
      </c>
      <c r="D1" t="str">
        <f>INDEX(food[],3,1)</f>
        <v>dumpling</v>
      </c>
    </row>
    <row r="2" spans="1:4" x14ac:dyDescent="0.3">
      <c r="A2" t="s">
        <v>155</v>
      </c>
      <c r="B2">
        <v>20</v>
      </c>
      <c r="D2">
        <f>MATCH("price", food[#Headers])</f>
        <v>2</v>
      </c>
    </row>
    <row r="3" spans="1:4" x14ac:dyDescent="0.3">
      <c r="A3" t="s">
        <v>156</v>
      </c>
      <c r="B3">
        <v>15</v>
      </c>
      <c r="D3">
        <f>MATCH("samosa", food[item], 0)</f>
        <v>4</v>
      </c>
    </row>
    <row r="4" spans="1:4" x14ac:dyDescent="0.3">
      <c r="A4" t="s">
        <v>157</v>
      </c>
      <c r="B4">
        <v>13</v>
      </c>
    </row>
    <row r="5" spans="1:4" x14ac:dyDescent="0.3">
      <c r="A5" t="s">
        <v>158</v>
      </c>
      <c r="B5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financials</vt:lpstr>
      <vt:lpstr>actors</vt:lpstr>
      <vt:lpstr>movie_actor</vt:lpstr>
      <vt:lpstr>languages</vt:lpstr>
      <vt:lpstr>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Rochak Bhusal</cp:lastModifiedBy>
  <dcterms:created xsi:type="dcterms:W3CDTF">2015-06-05T18:17:20Z</dcterms:created>
  <dcterms:modified xsi:type="dcterms:W3CDTF">2023-10-28T11:15:37Z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