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eo\Desktop\Building Database\"/>
    </mc:Choice>
  </mc:AlternateContent>
  <xr:revisionPtr revIDLastSave="0" documentId="8_{F07A25BE-81E4-4E9A-BD1E-47B7ADE38465}" xr6:coauthVersionLast="47" xr6:coauthVersionMax="47" xr10:uidLastSave="{00000000-0000-0000-0000-000000000000}"/>
  <bookViews>
    <workbookView xWindow="-120" yWindow="-120" windowWidth="29040" windowHeight="15720" xr2:uid="{FE151EAC-F883-4202-913E-9ADA241C0762}"/>
  </bookViews>
  <sheets>
    <sheet name="CSUSM-Build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1" l="1" a="1"/>
  <c r="H11" i="1"/>
  <c r="H7" i="1" a="1"/>
  <c r="H7" i="1"/>
  <c r="R7" i="1" s="1"/>
  <c r="Q11" i="1"/>
  <c r="R11" i="1"/>
  <c r="S11" i="1"/>
  <c r="T11" i="1"/>
  <c r="W11" i="1"/>
  <c r="Q10" i="1"/>
  <c r="R10" i="1"/>
  <c r="S10" i="1"/>
  <c r="T10" i="1"/>
  <c r="U10" i="1"/>
  <c r="V10" i="1"/>
  <c r="W10" i="1"/>
  <c r="Q9" i="1"/>
  <c r="R9" i="1"/>
  <c r="T9" i="1"/>
  <c r="U9" i="1"/>
  <c r="V9" i="1"/>
  <c r="W9" i="1"/>
  <c r="Q8" i="1"/>
  <c r="R8" i="1"/>
  <c r="S8" i="1"/>
  <c r="T8" i="1"/>
  <c r="U8" i="1"/>
  <c r="V8" i="1"/>
  <c r="W8" i="1"/>
  <c r="Q7" i="1"/>
  <c r="S7" i="1"/>
  <c r="T7" i="1"/>
  <c r="U7" i="1"/>
  <c r="V7" i="1"/>
  <c r="W7" i="1"/>
  <c r="Q6" i="1"/>
  <c r="R6" i="1"/>
  <c r="S6" i="1"/>
  <c r="T6" i="1"/>
  <c r="U6" i="1"/>
  <c r="V6" i="1"/>
  <c r="W6" i="1"/>
  <c r="Q5" i="1"/>
  <c r="R5" i="1"/>
  <c r="S5" i="1"/>
  <c r="T5" i="1"/>
  <c r="U5" i="1"/>
  <c r="V5" i="1"/>
  <c r="W5" i="1"/>
  <c r="Q4" i="1"/>
  <c r="R4" i="1"/>
  <c r="S4" i="1"/>
  <c r="T4" i="1"/>
  <c r="U4" i="1"/>
  <c r="V4" i="1"/>
  <c r="W4" i="1"/>
  <c r="Q3" i="1"/>
  <c r="R3" i="1"/>
  <c r="S3" i="1"/>
  <c r="T3" i="1"/>
  <c r="U3" i="1"/>
  <c r="V3" i="1"/>
  <c r="W3" i="1"/>
  <c r="Q2" i="1"/>
  <c r="R2" i="1"/>
  <c r="S2" i="1"/>
  <c r="T2" i="1"/>
  <c r="U2" i="1"/>
  <c r="V2" i="1"/>
  <c r="W2" i="1"/>
  <c r="P3" i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6" i="1" a="1"/>
  <c r="G6" i="1" s="1"/>
  <c r="F6" i="1" a="1"/>
  <c r="F6" i="1" s="1"/>
  <c r="P6" i="1" s="1"/>
  <c r="F7" i="1" a="1"/>
  <c r="F7" i="1"/>
  <c r="P7" i="1" s="1"/>
  <c r="F8" i="1" a="1"/>
  <c r="F8" i="1" s="1"/>
  <c r="P8" i="1" s="1"/>
  <c r="F9" i="1" a="1"/>
  <c r="F9" i="1" s="1"/>
  <c r="P9" i="1" s="1"/>
  <c r="F10" i="1" a="1"/>
  <c r="F10" i="1" s="1"/>
  <c r="P10" i="1" s="1"/>
  <c r="F11" i="1" a="1"/>
  <c r="F11" i="1" s="1"/>
  <c r="P11" i="1" s="1"/>
  <c r="F5" i="1" a="1"/>
  <c r="F5" i="1" s="1"/>
  <c r="P5" i="1" s="1"/>
  <c r="E6" i="1" a="1"/>
  <c r="E6" i="1"/>
  <c r="O6" i="1" s="1"/>
  <c r="E7" i="1" a="1"/>
  <c r="E7" i="1" s="1"/>
  <c r="O7" i="1" s="1"/>
  <c r="E8" i="1" a="1"/>
  <c r="E8" i="1" s="1"/>
  <c r="O8" i="1" s="1"/>
  <c r="E9" i="1" a="1"/>
  <c r="E9" i="1" s="1"/>
  <c r="O9" i="1" s="1"/>
  <c r="E10" i="1" a="1"/>
  <c r="E10" i="1" s="1"/>
  <c r="O10" i="1" s="1"/>
  <c r="E11" i="1" a="1"/>
  <c r="E11" i="1" s="1"/>
  <c r="O11" i="1" s="1"/>
  <c r="E5" i="1" a="1"/>
  <c r="E5" i="1" s="1"/>
  <c r="O5" i="1" s="1"/>
  <c r="D6" i="1" a="1"/>
  <c r="D6" i="1"/>
  <c r="N6" i="1" s="1"/>
  <c r="D8" i="1" a="1"/>
  <c r="D8" i="1" s="1"/>
  <c r="N8" i="1" s="1"/>
  <c r="D9" i="1" a="1"/>
  <c r="D9" i="1" s="1"/>
  <c r="N9" i="1" s="1"/>
  <c r="D10" i="1" a="1"/>
  <c r="D10" i="1" s="1"/>
  <c r="N10" i="1" s="1"/>
  <c r="D11" i="1" a="1"/>
  <c r="D11" i="1" s="1"/>
  <c r="N11" i="1" s="1"/>
  <c r="D5" i="1" a="1"/>
  <c r="D5" i="1" s="1"/>
  <c r="N5" i="1" s="1"/>
  <c r="N2" i="1"/>
  <c r="J8" i="1"/>
  <c r="F2" i="1"/>
  <c r="P2" i="1" s="1"/>
  <c r="E2" i="1"/>
  <c r="D3" i="1" s="1" a="1"/>
  <c r="D3" i="1" s="1"/>
  <c r="N3" i="1" s="1"/>
  <c r="I2" i="1"/>
  <c r="H8" i="1" a="1"/>
  <c r="H8" i="1" s="1"/>
  <c r="L11" i="1" a="1"/>
  <c r="L11" i="1" s="1"/>
  <c r="V11" i="1" s="1"/>
  <c r="K11" i="1" a="1"/>
  <c r="K11" i="1" s="1"/>
  <c r="U11" i="1" s="1"/>
  <c r="K10" i="1" a="1"/>
  <c r="K10" i="1" s="1"/>
  <c r="J10" i="1" a="1"/>
  <c r="J10" i="1" s="1"/>
  <c r="J11" i="1" a="1"/>
  <c r="J11" i="1" s="1"/>
  <c r="J9" i="1" a="1"/>
  <c r="J9" i="1" s="1"/>
  <c r="I9" i="1" a="1"/>
  <c r="I9" i="1" s="1"/>
  <c r="S9" i="1" s="1"/>
  <c r="I10" i="1" a="1"/>
  <c r="I10" i="1" s="1"/>
  <c r="I11" i="1" a="1"/>
  <c r="I11" i="1" s="1"/>
  <c r="H9" i="1" a="1"/>
  <c r="H9" i="1" s="1"/>
  <c r="H10" i="1" a="1"/>
  <c r="H10" i="1" s="1"/>
  <c r="E4" i="1" a="1"/>
  <c r="E4" i="1" s="1"/>
  <c r="O4" i="1" s="1"/>
  <c r="I8" i="1" a="1"/>
  <c r="I8" i="1" s="1"/>
  <c r="E3" i="1"/>
  <c r="O3" i="1" s="1"/>
  <c r="F4" i="1"/>
  <c r="P4" i="1" s="1"/>
  <c r="H6" i="1"/>
  <c r="I7" i="1"/>
  <c r="K9" i="1"/>
  <c r="L10" i="1"/>
  <c r="M11" i="1"/>
  <c r="D4" i="1" l="1" a="1"/>
  <c r="D4" i="1" s="1"/>
  <c r="N4" i="1" s="1"/>
  <c r="D7" i="1" a="1"/>
  <c r="D7" i="1" s="1"/>
  <c r="N7" i="1" s="1"/>
  <c r="O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<sst xmlns="http://schemas.openxmlformats.org/spreadsheetml/2006/main" count="43" uniqueCount="23">
  <si>
    <t>Building</t>
  </si>
  <si>
    <t>Abbreviation</t>
  </si>
  <si>
    <t>Floors</t>
  </si>
  <si>
    <t>Markstein Hall</t>
  </si>
  <si>
    <t>Science Hall</t>
  </si>
  <si>
    <t>University Hall</t>
  </si>
  <si>
    <t>Academic Hall</t>
  </si>
  <si>
    <t>Arts Building</t>
  </si>
  <si>
    <t>Science Hall II</t>
  </si>
  <si>
    <t>Social and Behavioral Sciences Building</t>
  </si>
  <si>
    <t>Viasat Engineering Pavilion</t>
  </si>
  <si>
    <t>ACD</t>
  </si>
  <si>
    <t>ARTS</t>
  </si>
  <si>
    <t>Extended Learning Building</t>
  </si>
  <si>
    <t>ELB</t>
  </si>
  <si>
    <t>SBSB</t>
  </si>
  <si>
    <t>VEP</t>
  </si>
  <si>
    <t>MARK</t>
  </si>
  <si>
    <t>UNIV</t>
  </si>
  <si>
    <t>SCI 1</t>
  </si>
  <si>
    <t>SCI 2</t>
  </si>
  <si>
    <t>Kellogg Library</t>
  </si>
  <si>
    <t>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</si>
</sst>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4106A-402B-44A2-B244-A9F76455B29B}">
  <dimension ref="A1:W12"/>
  <sheetViews>
    <sheetView tabSelected="1" workbookViewId="0">
      <selection activeCell="X18" sqref="X18"/>
    </sheetView>
  </sheetViews>
  <sheetFormatPr defaultRowHeight="15" x14ac:dyDescent="0.25"/>
  <cols>
    <col min="1" max="1" width="36.85546875" bestFit="1" customWidth="1"/>
    <col min="2" max="2" width="12.140625" customWidth="1"/>
    <col min="3" max="3" width="6.5703125" bestFit="1" customWidth="1"/>
    <col min="4" max="4" width="5" bestFit="1" customWidth="1"/>
    <col min="5" max="5" width="5.28515625" bestFit="1" customWidth="1"/>
    <col min="6" max="7" width="5" bestFit="1" customWidth="1"/>
    <col min="8" max="8" width="6" bestFit="1" customWidth="1"/>
    <col min="9" max="10" width="5.140625" bestFit="1" customWidth="1"/>
    <col min="11" max="11" width="5.28515625" bestFit="1" customWidth="1"/>
    <col min="12" max="12" width="5.42578125" bestFit="1" customWidth="1"/>
    <col min="13" max="13" width="5" bestFit="1" customWidth="1"/>
    <col min="14" max="14" width="5.5703125" bestFit="1" customWidth="1"/>
    <col min="15" max="15" width="5.28515625" bestFit="1" customWidth="1"/>
    <col min="16" max="16" width="5.5703125" bestFit="1" customWidth="1"/>
    <col min="17" max="17" width="4.5703125" bestFit="1" customWidth="1"/>
    <col min="18" max="18" width="6" bestFit="1" customWidth="1"/>
    <col min="19" max="19" width="5.5703125" bestFit="1" customWidth="1"/>
    <col min="20" max="20" width="5.140625" bestFit="1" customWidth="1"/>
    <col min="21" max="21" width="5.28515625" bestFit="1" customWidth="1"/>
    <col min="22" max="22" width="5.42578125" bestFit="1" customWidth="1"/>
    <col min="23" max="23" width="5.5703125" bestFit="1" customWidth="1"/>
  </cols>
  <sheetData>
    <row r="1" spans="1:23" ht="14.25" customHeight="1" x14ac:dyDescent="0.25">
      <c r="A1" s="17" t="s">
        <v>0</v>
      </c>
      <c r="B1" s="17" t="s">
        <v>1</v>
      </c>
      <c r="C1" s="17" t="s">
        <v>2</v>
      </c>
      <c r="D1" s="4" t="s">
        <v>11</v>
      </c>
      <c r="E1" s="5" t="s">
        <v>12</v>
      </c>
      <c r="F1" s="5" t="s">
        <v>14</v>
      </c>
      <c r="G1" s="5" t="s">
        <v>22</v>
      </c>
      <c r="H1" s="5" t="s">
        <v>17</v>
      </c>
      <c r="I1" s="5" t="s">
        <v>19</v>
      </c>
      <c r="J1" s="5" t="s">
        <v>20</v>
      </c>
      <c r="K1" s="5" t="s">
        <v>15</v>
      </c>
      <c r="L1" s="5" t="s">
        <v>18</v>
      </c>
      <c r="M1" s="6" t="s">
        <v>16</v>
      </c>
      <c r="N1" s="4" t="s">
        <v>11</v>
      </c>
      <c r="O1" s="5" t="s">
        <v>12</v>
      </c>
      <c r="P1" s="5" t="s">
        <v>14</v>
      </c>
      <c r="Q1" s="5" t="s">
        <v>22</v>
      </c>
      <c r="R1" s="5" t="s">
        <v>17</v>
      </c>
      <c r="S1" s="5" t="s">
        <v>19</v>
      </c>
      <c r="T1" s="5" t="s">
        <v>20</v>
      </c>
      <c r="U1" s="5" t="s">
        <v>15</v>
      </c>
      <c r="V1" s="5" t="s">
        <v>18</v>
      </c>
      <c r="W1" s="6" t="s">
        <v>16</v>
      </c>
    </row>
    <row r="2" spans="1:23" x14ac:dyDescent="0.25">
      <c r="A2" s="20" t="s">
        <v>6</v>
      </c>
      <c r="B2" s="18" t="s">
        <v>11</v>
      </c>
      <c r="C2" s="18">
        <v>4</v>
      </c>
      <c r="D2" s="2">
        <v>0</v>
      </c>
      <c r="E2" s="12">
        <f>783+50+156</f>
        <v>989</v>
      </c>
      <c r="F2" s="12">
        <f>2564+50+154</f>
        <v>2768</v>
      </c>
      <c r="G2" s="12">
        <v>729</v>
      </c>
      <c r="H2" s="12">
        <v>316</v>
      </c>
      <c r="I2" s="12">
        <f>180+43</f>
        <v>223</v>
      </c>
      <c r="J2" s="12">
        <v>1230</v>
      </c>
      <c r="K2" s="12">
        <v>1310</v>
      </c>
      <c r="L2" s="12">
        <v>254</v>
      </c>
      <c r="M2" s="13">
        <v>512</v>
      </c>
      <c r="N2" s="3">
        <f>D2/264</f>
        <v>0</v>
      </c>
      <c r="O2" s="7">
        <f t="shared" ref="O2:P11" si="0">E2/264</f>
        <v>3.7462121212121211</v>
      </c>
      <c r="P2" s="7">
        <f t="shared" si="0"/>
        <v>10.484848484848484</v>
      </c>
      <c r="Q2" s="7">
        <f t="shared" ref="Q2:Q11" si="1">G2/264</f>
        <v>2.7613636363636362</v>
      </c>
      <c r="R2" s="7">
        <f t="shared" ref="R2:R11" si="2">H2/264</f>
        <v>1.196969696969697</v>
      </c>
      <c r="S2" s="7">
        <f t="shared" ref="S2:S11" si="3">I2/264</f>
        <v>0.84469696969696972</v>
      </c>
      <c r="T2" s="7">
        <f t="shared" ref="T2:T11" si="4">J2/264</f>
        <v>4.6590909090909092</v>
      </c>
      <c r="U2" s="7">
        <f t="shared" ref="U2:U11" si="5">K2/264</f>
        <v>4.9621212121212119</v>
      </c>
      <c r="V2" s="7">
        <f t="shared" ref="V2:V11" si="6">L2/264</f>
        <v>0.96212121212121215</v>
      </c>
      <c r="W2" s="8">
        <f t="shared" ref="W2:W11" si="7">M2/264</f>
        <v>1.9393939393939394</v>
      </c>
    </row>
    <row r="3" spans="1:23" x14ac:dyDescent="0.25">
      <c r="A3" s="20" t="s">
        <v>7</v>
      </c>
      <c r="B3" s="18" t="s">
        <v>12</v>
      </c>
      <c r="C3" s="18">
        <v>3</v>
      </c>
      <c r="D3" s="2" cm="1">
        <f t="array" ref="D3">INDEX($E$2:$AB$2, ROW(A1))</f>
        <v>989</v>
      </c>
      <c r="E3" s="12">
        <f>D2</f>
        <v>0</v>
      </c>
      <c r="F3" s="12">
        <v>1995</v>
      </c>
      <c r="G3" s="12">
        <v>833</v>
      </c>
      <c r="H3" s="12">
        <v>1090</v>
      </c>
      <c r="I3" s="12">
        <v>1147</v>
      </c>
      <c r="J3" s="12">
        <v>593</v>
      </c>
      <c r="K3" s="12">
        <v>617</v>
      </c>
      <c r="L3" s="12">
        <v>637</v>
      </c>
      <c r="M3" s="13">
        <v>1445</v>
      </c>
      <c r="N3" s="3">
        <f t="shared" ref="N3:N11" si="8">D3/264</f>
        <v>3.7462121212121211</v>
      </c>
      <c r="O3" s="7">
        <f t="shared" si="0"/>
        <v>0</v>
      </c>
      <c r="P3" s="7">
        <f t="shared" si="0"/>
        <v>7.5568181818181817</v>
      </c>
      <c r="Q3" s="7">
        <f t="shared" si="1"/>
        <v>3.1553030303030303</v>
      </c>
      <c r="R3" s="7">
        <f t="shared" si="2"/>
        <v>4.1287878787878789</v>
      </c>
      <c r="S3" s="7">
        <f t="shared" si="3"/>
        <v>4.3446969696969697</v>
      </c>
      <c r="T3" s="7">
        <f t="shared" si="4"/>
        <v>2.2462121212121211</v>
      </c>
      <c r="U3" s="7">
        <f t="shared" si="5"/>
        <v>2.3371212121212119</v>
      </c>
      <c r="V3" s="7">
        <f t="shared" si="6"/>
        <v>2.4128787878787881</v>
      </c>
      <c r="W3" s="8">
        <f t="shared" si="7"/>
        <v>5.4734848484848486</v>
      </c>
    </row>
    <row r="4" spans="1:23" x14ac:dyDescent="0.25">
      <c r="A4" s="20" t="s">
        <v>13</v>
      </c>
      <c r="B4" s="18" t="s">
        <v>14</v>
      </c>
      <c r="C4" s="18">
        <v>6</v>
      </c>
      <c r="D4" s="2" cm="1">
        <f t="array" ref="D4">INDEX($E$2:$AB$2, ROW(A2))</f>
        <v>2768</v>
      </c>
      <c r="E4" s="12" cm="1">
        <f t="array" ref="E4">INDEX($F$3:$AB$3, ROW(A1))</f>
        <v>1995</v>
      </c>
      <c r="F4" s="12">
        <f>D2</f>
        <v>0</v>
      </c>
      <c r="G4" s="12">
        <v>2317</v>
      </c>
      <c r="H4" s="12">
        <v>3076</v>
      </c>
      <c r="I4" s="12">
        <v>2863</v>
      </c>
      <c r="J4" s="12">
        <v>2058</v>
      </c>
      <c r="K4" s="12">
        <v>2134</v>
      </c>
      <c r="L4" s="12">
        <v>2402</v>
      </c>
      <c r="M4" s="13">
        <v>3166</v>
      </c>
      <c r="N4" s="3">
        <f t="shared" si="8"/>
        <v>10.484848484848484</v>
      </c>
      <c r="O4" s="7">
        <f t="shared" si="0"/>
        <v>7.5568181818181817</v>
      </c>
      <c r="P4" s="7">
        <f t="shared" si="0"/>
        <v>0</v>
      </c>
      <c r="Q4" s="7">
        <f t="shared" si="1"/>
        <v>8.7765151515151523</v>
      </c>
      <c r="R4" s="7">
        <f t="shared" si="2"/>
        <v>11.651515151515152</v>
      </c>
      <c r="S4" s="7">
        <f t="shared" si="3"/>
        <v>10.844696969696969</v>
      </c>
      <c r="T4" s="7">
        <f t="shared" si="4"/>
        <v>7.7954545454545459</v>
      </c>
      <c r="U4" s="7">
        <f t="shared" si="5"/>
        <v>8.0833333333333339</v>
      </c>
      <c r="V4" s="7">
        <f t="shared" si="6"/>
        <v>9.0984848484848477</v>
      </c>
      <c r="W4" s="8">
        <f t="shared" si="7"/>
        <v>11.992424242424242</v>
      </c>
    </row>
    <row r="5" spans="1:23" x14ac:dyDescent="0.25">
      <c r="A5" s="20" t="s">
        <v>21</v>
      </c>
      <c r="B5" s="18" t="s">
        <v>22</v>
      </c>
      <c r="C5" s="18">
        <v>1</v>
      </c>
      <c r="D5" s="2" cm="1">
        <f t="array" ref="D5">INDEX($E$2:$AB$2, ROW(A3))</f>
        <v>729</v>
      </c>
      <c r="E5" s="12" cm="1">
        <f t="array" ref="E5">INDEX($F$3:$AB$3, ROW(A2))</f>
        <v>833</v>
      </c>
      <c r="F5" s="12" cm="1">
        <f t="array" ref="F5">INDEX($G$4:$AB$4, ROW(A1))</f>
        <v>2317</v>
      </c>
      <c r="G5" s="12">
        <v>0</v>
      </c>
      <c r="H5" s="12">
        <v>875</v>
      </c>
      <c r="I5" s="12">
        <v>841</v>
      </c>
      <c r="J5" s="12">
        <v>937</v>
      </c>
      <c r="K5" s="12">
        <v>1017</v>
      </c>
      <c r="L5" s="12">
        <v>478</v>
      </c>
      <c r="M5" s="13">
        <v>1119</v>
      </c>
      <c r="N5" s="3">
        <f t="shared" si="8"/>
        <v>2.7613636363636362</v>
      </c>
      <c r="O5" s="7">
        <f t="shared" si="0"/>
        <v>3.1553030303030303</v>
      </c>
      <c r="P5" s="7">
        <f t="shared" si="0"/>
        <v>8.7765151515151523</v>
      </c>
      <c r="Q5" s="7">
        <f t="shared" si="1"/>
        <v>0</v>
      </c>
      <c r="R5" s="7">
        <f t="shared" si="2"/>
        <v>3.3143939393939394</v>
      </c>
      <c r="S5" s="7">
        <f t="shared" si="3"/>
        <v>3.1856060606060606</v>
      </c>
      <c r="T5" s="7">
        <f t="shared" si="4"/>
        <v>3.5492424242424243</v>
      </c>
      <c r="U5" s="7">
        <f t="shared" si="5"/>
        <v>3.8522727272727271</v>
      </c>
      <c r="V5" s="7">
        <f t="shared" si="6"/>
        <v>1.8106060606060606</v>
      </c>
      <c r="W5" s="8">
        <f t="shared" si="7"/>
        <v>4.2386363636363633</v>
      </c>
    </row>
    <row r="6" spans="1:23" x14ac:dyDescent="0.25">
      <c r="A6" s="20" t="s">
        <v>3</v>
      </c>
      <c r="B6" s="18" t="s">
        <v>17</v>
      </c>
      <c r="C6" s="18">
        <v>4</v>
      </c>
      <c r="D6" s="2" cm="1">
        <f t="array" ref="D6">INDEX($E$2:$AB$2, ROW(A4))</f>
        <v>316</v>
      </c>
      <c r="E6" s="12" cm="1">
        <f t="array" ref="E6">INDEX($F$3:$AB$3, ROW(A3))</f>
        <v>1090</v>
      </c>
      <c r="F6" s="12" cm="1">
        <f t="array" ref="F6">INDEX($G$4:$AB$4, ROW(A2))</f>
        <v>3076</v>
      </c>
      <c r="G6" s="12" cm="1">
        <f t="array" ref="G6">INDEX($H$5:$AB$5, ROW(A1))</f>
        <v>875</v>
      </c>
      <c r="H6" s="12">
        <f>D2</f>
        <v>0</v>
      </c>
      <c r="I6" s="12">
        <v>491</v>
      </c>
      <c r="J6" s="12">
        <v>1451</v>
      </c>
      <c r="K6" s="12">
        <v>1536</v>
      </c>
      <c r="L6" s="12">
        <v>394</v>
      </c>
      <c r="M6" s="13">
        <v>569</v>
      </c>
      <c r="N6" s="3">
        <f t="shared" si="8"/>
        <v>1.196969696969697</v>
      </c>
      <c r="O6" s="7">
        <f t="shared" si="0"/>
        <v>4.1287878787878789</v>
      </c>
      <c r="P6" s="7">
        <f t="shared" si="0"/>
        <v>11.651515151515152</v>
      </c>
      <c r="Q6" s="7">
        <f t="shared" si="1"/>
        <v>3.3143939393939394</v>
      </c>
      <c r="R6" s="7">
        <f t="shared" si="2"/>
        <v>0</v>
      </c>
      <c r="S6" s="7">
        <f t="shared" si="3"/>
        <v>1.8598484848484849</v>
      </c>
      <c r="T6" s="7">
        <f t="shared" si="4"/>
        <v>5.4962121212121211</v>
      </c>
      <c r="U6" s="7">
        <f t="shared" si="5"/>
        <v>5.8181818181818183</v>
      </c>
      <c r="V6" s="7">
        <f t="shared" si="6"/>
        <v>1.4924242424242424</v>
      </c>
      <c r="W6" s="8">
        <f t="shared" si="7"/>
        <v>2.1553030303030303</v>
      </c>
    </row>
    <row r="7" spans="1:23" x14ac:dyDescent="0.25">
      <c r="A7" s="20" t="s">
        <v>4</v>
      </c>
      <c r="B7" s="18" t="s">
        <v>19</v>
      </c>
      <c r="C7" s="18">
        <v>3</v>
      </c>
      <c r="D7" s="2" cm="1">
        <f t="array" ref="D7">INDEX($E$2:$AB$2, ROW(A5))</f>
        <v>223</v>
      </c>
      <c r="E7" s="12" cm="1">
        <f t="array" ref="E7">INDEX($F$3:$AB$3, ROW(A4))</f>
        <v>1147</v>
      </c>
      <c r="F7" s="12" cm="1">
        <f t="array" ref="F7">INDEX($G$4:$AB$4, ROW(A3))</f>
        <v>2863</v>
      </c>
      <c r="G7" s="12" cm="1">
        <f t="array" ref="G7">INDEX($H$5:$AB$5, ROW(A2))</f>
        <v>841</v>
      </c>
      <c r="H7" s="12" cm="1">
        <f t="array" ref="H7">INDEX($I$6:$AB$6, ROW(A1))</f>
        <v>491</v>
      </c>
      <c r="I7" s="12">
        <f>D2</f>
        <v>0</v>
      </c>
      <c r="J7" s="12">
        <v>1486</v>
      </c>
      <c r="K7" s="12">
        <v>1559</v>
      </c>
      <c r="L7" s="12">
        <v>478</v>
      </c>
      <c r="M7" s="13">
        <v>535</v>
      </c>
      <c r="N7" s="3">
        <f t="shared" si="8"/>
        <v>0.84469696969696972</v>
      </c>
      <c r="O7" s="7">
        <f t="shared" si="0"/>
        <v>4.3446969696969697</v>
      </c>
      <c r="P7" s="7">
        <f t="shared" si="0"/>
        <v>10.844696969696969</v>
      </c>
      <c r="Q7" s="7">
        <f t="shared" si="1"/>
        <v>3.1856060606060606</v>
      </c>
      <c r="R7" s="7">
        <f t="shared" si="2"/>
        <v>1.8598484848484849</v>
      </c>
      <c r="S7" s="7">
        <f t="shared" si="3"/>
        <v>0</v>
      </c>
      <c r="T7" s="7">
        <f t="shared" si="4"/>
        <v>5.6287878787878789</v>
      </c>
      <c r="U7" s="7">
        <f t="shared" si="5"/>
        <v>5.9053030303030303</v>
      </c>
      <c r="V7" s="7">
        <f t="shared" si="6"/>
        <v>1.8106060606060606</v>
      </c>
      <c r="W7" s="8">
        <f t="shared" si="7"/>
        <v>2.0265151515151514</v>
      </c>
    </row>
    <row r="8" spans="1:23" x14ac:dyDescent="0.25">
      <c r="A8" s="20" t="s">
        <v>8</v>
      </c>
      <c r="B8" s="18" t="s">
        <v>20</v>
      </c>
      <c r="C8" s="18">
        <v>3</v>
      </c>
      <c r="D8" s="2" cm="1">
        <f t="array" ref="D8">INDEX($E$2:$AB$2, ROW(A6))</f>
        <v>1230</v>
      </c>
      <c r="E8" s="12" cm="1">
        <f t="array" ref="E8">INDEX($F$3:$AB$3, ROW(A5))</f>
        <v>593</v>
      </c>
      <c r="F8" s="12" cm="1">
        <f t="array" ref="F8">INDEX($G$4:$AB$4, ROW(A4))</f>
        <v>2058</v>
      </c>
      <c r="G8" s="12" cm="1">
        <f t="array" ref="G8">INDEX($H$5:$AB$5, ROW(A3))</f>
        <v>937</v>
      </c>
      <c r="H8" s="12" cm="1">
        <f t="array" ref="H8">INDEX($I$6:$AB$6, ROW(A2))</f>
        <v>1451</v>
      </c>
      <c r="I8" s="12" cm="1">
        <f t="array" ref="I8">INDEX($J$7:$AB$7, ROW(A1))</f>
        <v>1486</v>
      </c>
      <c r="J8" s="12">
        <f>D2</f>
        <v>0</v>
      </c>
      <c r="K8" s="12">
        <v>306</v>
      </c>
      <c r="L8" s="12">
        <v>1048</v>
      </c>
      <c r="M8" s="13">
        <v>1801</v>
      </c>
      <c r="N8" s="3">
        <f t="shared" si="8"/>
        <v>4.6590909090909092</v>
      </c>
      <c r="O8" s="7">
        <f t="shared" si="0"/>
        <v>2.2462121212121211</v>
      </c>
      <c r="P8" s="7">
        <f t="shared" si="0"/>
        <v>7.7954545454545459</v>
      </c>
      <c r="Q8" s="7">
        <f t="shared" si="1"/>
        <v>3.5492424242424243</v>
      </c>
      <c r="R8" s="7">
        <f t="shared" si="2"/>
        <v>5.4962121212121211</v>
      </c>
      <c r="S8" s="7">
        <f t="shared" si="3"/>
        <v>5.6287878787878789</v>
      </c>
      <c r="T8" s="7">
        <f t="shared" si="4"/>
        <v>0</v>
      </c>
      <c r="U8" s="7">
        <f t="shared" si="5"/>
        <v>1.1590909090909092</v>
      </c>
      <c r="V8" s="7">
        <f t="shared" si="6"/>
        <v>3.9696969696969697</v>
      </c>
      <c r="W8" s="8">
        <f t="shared" si="7"/>
        <v>6.8219696969696972</v>
      </c>
    </row>
    <row r="9" spans="1:23" x14ac:dyDescent="0.25">
      <c r="A9" s="20" t="s">
        <v>9</v>
      </c>
      <c r="B9" s="18" t="s">
        <v>15</v>
      </c>
      <c r="C9" s="18">
        <v>4</v>
      </c>
      <c r="D9" s="2" cm="1">
        <f t="array" ref="D9">INDEX($E$2:$AB$2, ROW(A7))</f>
        <v>1310</v>
      </c>
      <c r="E9" s="12" cm="1">
        <f t="array" ref="E9">INDEX($F$3:$AB$3, ROW(A6))</f>
        <v>617</v>
      </c>
      <c r="F9" s="12" cm="1">
        <f t="array" ref="F9">INDEX($G$4:$AB$4, ROW(A5))</f>
        <v>2134</v>
      </c>
      <c r="G9" s="12" cm="1">
        <f t="array" ref="G9">INDEX($H$5:$AB$5, ROW(A4))</f>
        <v>1017</v>
      </c>
      <c r="H9" s="12" cm="1">
        <f t="array" ref="H9">INDEX($I$6:$AB$6, ROW(A3))</f>
        <v>1536</v>
      </c>
      <c r="I9" s="12" cm="1">
        <f t="array" ref="I9">INDEX($J$7:$AB$7, ROW(A2))</f>
        <v>1559</v>
      </c>
      <c r="J9" s="12" cm="1">
        <f t="array" ref="J9">INDEX($K$8:$AB$8, ROW(A1))</f>
        <v>306</v>
      </c>
      <c r="K9" s="12">
        <f>D2</f>
        <v>0</v>
      </c>
      <c r="L9" s="12">
        <v>1136</v>
      </c>
      <c r="M9" s="13">
        <v>1914</v>
      </c>
      <c r="N9" s="3">
        <f t="shared" si="8"/>
        <v>4.9621212121212119</v>
      </c>
      <c r="O9" s="7">
        <f t="shared" si="0"/>
        <v>2.3371212121212119</v>
      </c>
      <c r="P9" s="7">
        <f t="shared" si="0"/>
        <v>8.0833333333333339</v>
      </c>
      <c r="Q9" s="7">
        <f t="shared" si="1"/>
        <v>3.8522727272727271</v>
      </c>
      <c r="R9" s="7">
        <f t="shared" si="2"/>
        <v>5.8181818181818183</v>
      </c>
      <c r="S9" s="7">
        <f t="shared" si="3"/>
        <v>5.9053030303030303</v>
      </c>
      <c r="T9" s="7">
        <f t="shared" si="4"/>
        <v>1.1590909090909092</v>
      </c>
      <c r="U9" s="7">
        <f t="shared" si="5"/>
        <v>0</v>
      </c>
      <c r="V9" s="7">
        <f t="shared" si="6"/>
        <v>4.3030303030303028</v>
      </c>
      <c r="W9" s="8">
        <f t="shared" si="7"/>
        <v>7.25</v>
      </c>
    </row>
    <row r="10" spans="1:23" x14ac:dyDescent="0.25">
      <c r="A10" s="20" t="s">
        <v>5</v>
      </c>
      <c r="B10" s="18" t="s">
        <v>18</v>
      </c>
      <c r="C10" s="18">
        <v>4</v>
      </c>
      <c r="D10" s="2" cm="1">
        <f t="array" ref="D10">INDEX($E$2:$AB$2, ROW(A8))</f>
        <v>254</v>
      </c>
      <c r="E10" s="12" cm="1">
        <f t="array" ref="E10">INDEX($F$3:$AB$3, ROW(A7))</f>
        <v>637</v>
      </c>
      <c r="F10" s="12" cm="1">
        <f t="array" ref="F10">INDEX($G$4:$AB$4, ROW(A6))</f>
        <v>2402</v>
      </c>
      <c r="G10" s="12" cm="1">
        <f t="array" ref="G10">INDEX($H$5:$AB$5, ROW(A5))</f>
        <v>478</v>
      </c>
      <c r="H10" s="12" cm="1">
        <f t="array" ref="H10">INDEX($I$6:$AB$6, ROW(A4))</f>
        <v>394</v>
      </c>
      <c r="I10" s="12" cm="1">
        <f t="array" ref="I10">INDEX($J$7:$AB$7, ROW(A3))</f>
        <v>478</v>
      </c>
      <c r="J10" s="12" cm="1">
        <f t="array" ref="J10">INDEX($K$8:$AB$8, ROW(A2))</f>
        <v>1048</v>
      </c>
      <c r="K10" s="12" cm="1">
        <f t="array" ref="K10">INDEX($L$9:$AB$9, ROW(A1))</f>
        <v>1136</v>
      </c>
      <c r="L10" s="12">
        <f>D2</f>
        <v>0</v>
      </c>
      <c r="M10" s="13">
        <v>805</v>
      </c>
      <c r="N10" s="3">
        <f t="shared" si="8"/>
        <v>0.96212121212121215</v>
      </c>
      <c r="O10" s="7">
        <f t="shared" si="0"/>
        <v>2.4128787878787881</v>
      </c>
      <c r="P10" s="7">
        <f t="shared" si="0"/>
        <v>9.0984848484848477</v>
      </c>
      <c r="Q10" s="7">
        <f t="shared" si="1"/>
        <v>1.8106060606060606</v>
      </c>
      <c r="R10" s="7">
        <f t="shared" si="2"/>
        <v>1.4924242424242424</v>
      </c>
      <c r="S10" s="7">
        <f t="shared" si="3"/>
        <v>1.8106060606060606</v>
      </c>
      <c r="T10" s="7">
        <f t="shared" si="4"/>
        <v>3.9696969696969697</v>
      </c>
      <c r="U10" s="7">
        <f t="shared" si="5"/>
        <v>4.3030303030303028</v>
      </c>
      <c r="V10" s="7">
        <f t="shared" si="6"/>
        <v>0</v>
      </c>
      <c r="W10" s="8">
        <f t="shared" si="7"/>
        <v>3.0492424242424243</v>
      </c>
    </row>
    <row r="11" spans="1:23" x14ac:dyDescent="0.25">
      <c r="A11" s="21" t="s">
        <v>10</v>
      </c>
      <c r="B11" s="19" t="s">
        <v>16</v>
      </c>
      <c r="C11" s="19">
        <v>1</v>
      </c>
      <c r="D11" s="16" cm="1">
        <f t="array" ref="D11">INDEX($E$2:$AB$2, ROW(A9))</f>
        <v>512</v>
      </c>
      <c r="E11" s="14" cm="1">
        <f t="array" ref="E11">INDEX($F$3:$AB$3, ROW(A8))</f>
        <v>1445</v>
      </c>
      <c r="F11" s="14" cm="1">
        <f t="array" ref="F11">INDEX($G$4:$AB$4, ROW(A7))</f>
        <v>3166</v>
      </c>
      <c r="G11" s="14" cm="1">
        <f t="array" ref="G11">INDEX($H$5:$AB$5, ROW(A6))</f>
        <v>1119</v>
      </c>
      <c r="H11" s="14" cm="1">
        <f t="array" ref="H11">INDEX($I$6:$AB$6, ROW(A5))</f>
        <v>569</v>
      </c>
      <c r="I11" s="14" cm="1">
        <f t="array" ref="I11">INDEX($J$7:$AB$7, ROW(A4))</f>
        <v>535</v>
      </c>
      <c r="J11" s="14" cm="1">
        <f t="array" ref="J11">INDEX($K$8:$AB$8, ROW(A3))</f>
        <v>1801</v>
      </c>
      <c r="K11" s="14" cm="1">
        <f t="array" ref="K11">INDEX($L$9:$AB$9, ROW(A2))</f>
        <v>1914</v>
      </c>
      <c r="L11" s="14" cm="1">
        <f t="array" ref="L11">INDEX($M$10:$AB$10, ROW(A1))</f>
        <v>805</v>
      </c>
      <c r="M11" s="15">
        <f>D2</f>
        <v>0</v>
      </c>
      <c r="N11" s="9">
        <f t="shared" si="8"/>
        <v>1.9393939393939394</v>
      </c>
      <c r="O11" s="10">
        <f t="shared" si="0"/>
        <v>5.4734848484848486</v>
      </c>
      <c r="P11" s="10">
        <f t="shared" si="0"/>
        <v>11.992424242424242</v>
      </c>
      <c r="Q11" s="10">
        <f t="shared" si="1"/>
        <v>4.2386363636363633</v>
      </c>
      <c r="R11" s="10">
        <f t="shared" si="2"/>
        <v>2.1553030303030303</v>
      </c>
      <c r="S11" s="10">
        <f t="shared" si="3"/>
        <v>2.0265151515151514</v>
      </c>
      <c r="T11" s="10">
        <f t="shared" si="4"/>
        <v>6.8219696969696972</v>
      </c>
      <c r="U11" s="10">
        <f t="shared" si="5"/>
        <v>7.25</v>
      </c>
      <c r="V11" s="10">
        <f t="shared" si="6"/>
        <v>3.0492424242424243</v>
      </c>
      <c r="W11" s="11">
        <f t="shared" si="7"/>
        <v>0</v>
      </c>
    </row>
    <row r="12" spans="1:23" x14ac:dyDescent="0.25">
      <c r="E12" s="1"/>
    </row>
  </sheetData>
  <sortState xmlns:xlrd2="http://schemas.microsoft.com/office/spreadsheetml/2017/richdata2" ref="A2:A11">
    <sortCondition ref="A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CSUSM-Buildings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Leahy</dc:creator>
  <cp:lastModifiedBy>Cole Leahy</cp:lastModifiedBy>
  <dcterms:created xsi:type="dcterms:W3CDTF">2025-07-14T01:28:15Z</dcterms:created>
  <dcterms:modified xsi:type="dcterms:W3CDTF">2025-07-14T20:18:07Z</dcterms:modified>
</cp:coreProperties>
</file>