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798203F8-36F9-4B0B-BC5A-AE2B0B3CA308}" xr6:coauthVersionLast="47" xr6:coauthVersionMax="47" xr10:uidLastSave="{00000000-0000-0000-0000-000000000000}"/>
  <bookViews>
    <workbookView xWindow="-110" yWindow="-110" windowWidth="19420" windowHeight="10300" xr2:uid="{9E529271-F0C8-4868-B61B-412BE0B07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E19" i="1"/>
  <c r="E20" i="1" s="1"/>
  <c r="E21" i="1" s="1"/>
  <c r="E22" i="1" s="1"/>
  <c r="E18" i="1"/>
  <c r="G18" i="1" s="1"/>
  <c r="G5" i="1"/>
  <c r="E6" i="1"/>
  <c r="G6" i="1" s="1"/>
  <c r="K11" i="1"/>
  <c r="K6" i="1"/>
  <c r="K8" i="1"/>
  <c r="C28" i="1"/>
  <c r="K10" i="1"/>
  <c r="K9" i="1"/>
  <c r="E23" i="1"/>
  <c r="I23" i="1"/>
  <c r="G10" i="1"/>
  <c r="G23" i="1"/>
  <c r="E10" i="1"/>
  <c r="F10" i="1"/>
  <c r="K7" i="1"/>
  <c r="C30" i="1"/>
  <c r="F23" i="1"/>
  <c r="K13" i="1"/>
  <c r="I10" i="1"/>
  <c r="C29" i="1"/>
  <c r="J10" i="1"/>
  <c r="J23" i="1"/>
  <c r="F18" i="1" l="1"/>
  <c r="I18" i="1" s="1"/>
  <c r="J18" i="1" s="1"/>
  <c r="F6" i="1"/>
  <c r="I6" i="1" s="1"/>
  <c r="J6" i="1" s="1"/>
  <c r="E7" i="1"/>
  <c r="F7" i="1" s="1"/>
  <c r="F19" i="1" l="1"/>
  <c r="G19" i="1"/>
  <c r="G7" i="1"/>
  <c r="I7" i="1" s="1"/>
  <c r="E8" i="1"/>
  <c r="G8" i="1" s="1"/>
  <c r="J7" i="1"/>
  <c r="I5" i="1"/>
  <c r="J5" i="1" s="1"/>
  <c r="B12" i="1"/>
  <c r="F5" i="1"/>
  <c r="E5" i="1"/>
  <c r="B7" i="1"/>
  <c r="B8" i="1" s="1"/>
  <c r="K5" i="1"/>
  <c r="I19" i="1" l="1"/>
  <c r="J19" i="1" s="1"/>
  <c r="F20" i="1"/>
  <c r="G20" i="1"/>
  <c r="E9" i="1"/>
  <c r="F8" i="1"/>
  <c r="I8" i="1" s="1"/>
  <c r="J8" i="1" s="1"/>
  <c r="G9" i="1"/>
  <c r="F9" i="1"/>
  <c r="I20" i="1" l="1"/>
  <c r="J20" i="1" s="1"/>
  <c r="G21" i="1"/>
  <c r="F21" i="1"/>
  <c r="I9" i="1"/>
  <c r="J9" i="1" s="1"/>
  <c r="J11" i="1" s="1"/>
  <c r="J13" i="1" s="1"/>
  <c r="G22" i="1" l="1"/>
  <c r="F22" i="1"/>
  <c r="I21" i="1"/>
  <c r="J21" i="1" s="1"/>
  <c r="I22" i="1" l="1"/>
  <c r="J22" i="1" s="1"/>
  <c r="J24" i="1" s="1"/>
  <c r="B29" i="1" l="1"/>
  <c r="B30" i="1" s="1"/>
</calcChain>
</file>

<file path=xl/sharedStrings.xml><?xml version="1.0" encoding="utf-8"?>
<sst xmlns="http://schemas.openxmlformats.org/spreadsheetml/2006/main" count="39" uniqueCount="29">
  <si>
    <t>Toy Shop</t>
  </si>
  <si>
    <t>Development Cost:</t>
  </si>
  <si>
    <t xml:space="preserve">Year 1 </t>
  </si>
  <si>
    <t>unit price</t>
  </si>
  <si>
    <t>Revenue</t>
  </si>
  <si>
    <t>variable costs</t>
  </si>
  <si>
    <t>SG&amp;A</t>
  </si>
  <si>
    <t>decrease rate</t>
  </si>
  <si>
    <t>Revenue:</t>
  </si>
  <si>
    <t>Expected Sales:</t>
  </si>
  <si>
    <t>Growth Rate:</t>
  </si>
  <si>
    <t>units</t>
  </si>
  <si>
    <t>For NPV values Question  #6</t>
  </si>
  <si>
    <t>revenue</t>
  </si>
  <si>
    <t>S,G,A Cost</t>
  </si>
  <si>
    <t>S,G,A Rate Decline</t>
  </si>
  <si>
    <t>Total Costs</t>
  </si>
  <si>
    <t>Profit</t>
  </si>
  <si>
    <t>dummy number</t>
  </si>
  <si>
    <t>Total Profit:</t>
  </si>
  <si>
    <t>Use for Growth Rate Calculation</t>
  </si>
  <si>
    <t>For No 7</t>
  </si>
  <si>
    <t>Year</t>
  </si>
  <si>
    <t>NPV values</t>
  </si>
  <si>
    <t>Discount Rate:</t>
  </si>
  <si>
    <t>Growth Rate For NPV</t>
  </si>
  <si>
    <t xml:space="preserve">NPV </t>
  </si>
  <si>
    <t>True NPV</t>
  </si>
  <si>
    <t>start with dummy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</si>
</sst>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2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0" applyNumberFormat="1"/>
    <xf numFmtId="0" fontId="3" fillId="0" borderId="0" xfId="3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2" borderId="0" xfId="0" applyNumberFormat="1" applyFill="1"/>
    <xf numFmtId="8" fontId="0" fillId="0" borderId="0" xfId="0" applyNumberFormat="1"/>
    <xf numFmtId="0" fontId="4" fillId="0" borderId="0" xfId="0" applyFont="1"/>
  </cellXfs>
  <cellStyles count="4">
    <cellStyle name="Heading 1" xfId="2" builtinId="16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D641-252F-466A-A58F-F021D532FED0}">
  <dimension ref="A1:K30"/>
  <sheetViews>
    <sheetView tabSelected="1" topLeftCell="A3" zoomScale="98" zoomScaleNormal="115" workbookViewId="0">
      <selection activeCell="B27" sqref="B27"/>
    </sheetView>
  </sheetViews>
  <sheetFormatPr defaultRowHeight="14.5" x14ac:dyDescent="0.35"/>
  <cols>
    <col min="1" max="1" width="20" customWidth="1"/>
    <col min="2" max="2" width="18.6328125" customWidth="1"/>
    <col min="3" max="3" width="15.81640625" customWidth="1"/>
    <col min="4" max="4" width="16.6328125" customWidth="1"/>
    <col min="5" max="5" width="14.7265625" customWidth="1"/>
    <col min="6" max="6" width="17.1796875" customWidth="1"/>
    <col min="7" max="7" width="14.36328125" customWidth="1"/>
    <col min="8" max="8" width="18.08984375" customWidth="1"/>
    <col min="9" max="9" width="29.6328125" customWidth="1"/>
    <col min="10" max="10" width="13.36328125" customWidth="1"/>
    <col min="11" max="11" width="17.36328125" customWidth="1"/>
  </cols>
  <sheetData>
    <row r="1" spans="1:11" ht="20" thickBot="1" x14ac:dyDescent="0.5">
      <c r="A1" s="1" t="s">
        <v>0</v>
      </c>
    </row>
    <row r="2" spans="1:11" ht="15" thickTop="1" x14ac:dyDescent="0.35">
      <c r="D2" s="6" t="s">
        <v>12</v>
      </c>
    </row>
    <row r="3" spans="1:11" x14ac:dyDescent="0.35">
      <c r="A3" t="s">
        <v>1</v>
      </c>
      <c r="B3" s="5">
        <v>4000000</v>
      </c>
    </row>
    <row r="4" spans="1:11" x14ac:dyDescent="0.35">
      <c r="D4" s="7" t="s">
        <v>22</v>
      </c>
      <c r="E4" s="7" t="s">
        <v>13</v>
      </c>
      <c r="F4" s="7" t="s">
        <v>5</v>
      </c>
      <c r="G4" s="7" t="s">
        <v>14</v>
      </c>
      <c r="H4" s="7" t="s">
        <v>15</v>
      </c>
      <c r="I4" s="7" t="s">
        <v>16</v>
      </c>
      <c r="J4" s="7" t="s">
        <v>17</v>
      </c>
      <c r="K4" s="7"/>
    </row>
    <row r="5" spans="1:11" x14ac:dyDescent="0.35">
      <c r="A5" t="s">
        <v>2</v>
      </c>
      <c r="B5">
        <v>80000</v>
      </c>
      <c r="D5" s="7">
        <v>1</v>
      </c>
      <c r="E5" s="8">
        <f>B7</f>
        <v>2000000</v>
      </c>
      <c r="F5" s="8">
        <f>E5/2</f>
        <v>1000000</v>
      </c>
      <c r="G5" s="8">
        <f>E5*H5</f>
        <v>800000</v>
      </c>
      <c r="H5" s="9">
        <v>0.4</v>
      </c>
      <c r="I5" s="8">
        <f>G5+F5</f>
        <v>1800000</v>
      </c>
      <c r="J5" s="8">
        <f>E5-I5</f>
        <v>200000</v>
      </c>
      <c r="K5" s="7" t="str">
        <f ca="1">_xlfn.FORMULATEXT(J5)</f>
        <v>=E5-I5</v>
      </c>
    </row>
    <row r="6" spans="1:11" x14ac:dyDescent="0.35">
      <c r="A6" t="s">
        <v>3</v>
      </c>
      <c r="B6" s="2">
        <v>25</v>
      </c>
      <c r="D6" s="7">
        <v>2</v>
      </c>
      <c r="E6" s="8">
        <f>E5*(1+$B$14)</f>
        <v>2976945.5461388086</v>
      </c>
      <c r="F6" s="8">
        <f t="shared" ref="F6:F9" si="0">E6/2</f>
        <v>1488472.7730694043</v>
      </c>
      <c r="G6" s="8">
        <f t="shared" ref="G6:G9" si="1">E6*H6</f>
        <v>1131239.3075327473</v>
      </c>
      <c r="H6" s="10">
        <v>0.38</v>
      </c>
      <c r="I6" s="8">
        <f t="shared" ref="I6:I9" si="2">G6+F6</f>
        <v>2619712.0806021513</v>
      </c>
      <c r="J6" s="8">
        <f t="shared" ref="J6:J9" si="3">E6-I6</f>
        <v>357233.46553665726</v>
      </c>
      <c r="K6" s="7" t="str">
        <f t="shared" ref="K6:K11" ca="1" si="4">_xlfn.FORMULATEXT(J6)</f>
        <v>=E6-I6</v>
      </c>
    </row>
    <row r="7" spans="1:11" x14ac:dyDescent="0.35">
      <c r="A7" t="s">
        <v>4</v>
      </c>
      <c r="B7" s="2">
        <f>B6*B5</f>
        <v>2000000</v>
      </c>
      <c r="D7" s="7">
        <v>3</v>
      </c>
      <c r="E7" s="8">
        <f t="shared" ref="E7:E9" si="5">E6*(1+$B$14)</f>
        <v>4431102.3923378447</v>
      </c>
      <c r="F7" s="8">
        <f t="shared" si="0"/>
        <v>2215551.1961689224</v>
      </c>
      <c r="G7" s="8">
        <f t="shared" si="1"/>
        <v>1595196.861241624</v>
      </c>
      <c r="H7" s="9">
        <v>0.36</v>
      </c>
      <c r="I7" s="8">
        <f t="shared" si="2"/>
        <v>3810748.0574105466</v>
      </c>
      <c r="J7" s="8">
        <f t="shared" si="3"/>
        <v>620354.33492729813</v>
      </c>
      <c r="K7" s="7" t="str">
        <f t="shared" ca="1" si="4"/>
        <v>=E7-I7</v>
      </c>
    </row>
    <row r="8" spans="1:11" x14ac:dyDescent="0.35">
      <c r="A8" t="s">
        <v>5</v>
      </c>
      <c r="B8" s="2">
        <f>B7/2</f>
        <v>1000000</v>
      </c>
      <c r="D8" s="7">
        <v>4</v>
      </c>
      <c r="E8" s="8">
        <f t="shared" si="5"/>
        <v>6595575.2656775834</v>
      </c>
      <c r="F8" s="8">
        <f t="shared" si="0"/>
        <v>3297787.6328387917</v>
      </c>
      <c r="G8" s="8">
        <f t="shared" si="1"/>
        <v>2242495.5903303786</v>
      </c>
      <c r="H8" s="10">
        <v>0.34</v>
      </c>
      <c r="I8" s="8">
        <f t="shared" si="2"/>
        <v>5540283.2231691703</v>
      </c>
      <c r="J8" s="8">
        <f t="shared" si="3"/>
        <v>1055292.0425084131</v>
      </c>
      <c r="K8" s="7" t="str">
        <f t="shared" ca="1" si="4"/>
        <v>=E8-I8</v>
      </c>
    </row>
    <row r="9" spans="1:11" x14ac:dyDescent="0.35">
      <c r="A9" t="s">
        <v>6</v>
      </c>
      <c r="B9" s="4">
        <v>0.4</v>
      </c>
      <c r="D9" s="7">
        <v>5</v>
      </c>
      <c r="E9" s="8">
        <f t="shared" si="5"/>
        <v>9817334.2056910861</v>
      </c>
      <c r="F9" s="8">
        <f t="shared" si="0"/>
        <v>4908667.1028455431</v>
      </c>
      <c r="G9" s="8">
        <f t="shared" si="1"/>
        <v>3141546.9458211474</v>
      </c>
      <c r="H9" s="9">
        <v>0.32</v>
      </c>
      <c r="I9" s="8">
        <f t="shared" si="2"/>
        <v>8050214.0486666905</v>
      </c>
      <c r="J9" s="8">
        <f t="shared" si="3"/>
        <v>1767120.1570243957</v>
      </c>
      <c r="K9" s="7" t="str">
        <f t="shared" ca="1" si="4"/>
        <v>=E9-I9</v>
      </c>
    </row>
    <row r="10" spans="1:11" x14ac:dyDescent="0.35">
      <c r="A10" t="s">
        <v>7</v>
      </c>
      <c r="B10" s="3">
        <v>-0.02</v>
      </c>
      <c r="D10" s="7"/>
      <c r="E10" s="8" t="str">
        <f ca="1">_xlfn.FORMULATEXT(E9)</f>
        <v>=E8*(1+$B$14)</v>
      </c>
      <c r="F10" s="8" t="str">
        <f t="shared" ref="F10:J10" ca="1" si="6">_xlfn.FORMULATEXT(F9)</f>
        <v>=E9/2</v>
      </c>
      <c r="G10" s="8" t="str">
        <f t="shared" ca="1" si="6"/>
        <v>=E9*H9</v>
      </c>
      <c r="H10" s="8"/>
      <c r="I10" s="8" t="str">
        <f t="shared" ca="1" si="6"/>
        <v>=G9+F9</v>
      </c>
      <c r="J10" s="8" t="str">
        <f t="shared" ca="1" si="6"/>
        <v>=E9-I9</v>
      </c>
      <c r="K10" s="7" t="str">
        <f t="shared" ca="1" si="4"/>
        <v>=FORMULATEXT(J9)</v>
      </c>
    </row>
    <row r="11" spans="1:11" x14ac:dyDescent="0.35">
      <c r="D11" s="7"/>
      <c r="E11" s="7"/>
      <c r="F11" s="7"/>
      <c r="G11" s="7"/>
      <c r="H11" s="7"/>
      <c r="I11" s="7" t="s">
        <v>19</v>
      </c>
      <c r="J11" s="8">
        <f>SUM(J5:J9)</f>
        <v>3999999.9999967641</v>
      </c>
      <c r="K11" s="7" t="str">
        <f t="shared" ca="1" si="4"/>
        <v>=SUM(J5:J9)</v>
      </c>
    </row>
    <row r="12" spans="1:11" x14ac:dyDescent="0.35">
      <c r="A12" t="s">
        <v>8</v>
      </c>
      <c r="B12" s="2">
        <f>B13*B6</f>
        <v>2000000</v>
      </c>
      <c r="D12" s="7"/>
      <c r="E12" s="7"/>
      <c r="F12" s="7"/>
      <c r="G12" s="7"/>
      <c r="H12" s="7"/>
      <c r="I12" s="7"/>
      <c r="J12" s="7"/>
      <c r="K12" s="7"/>
    </row>
    <row r="13" spans="1:11" x14ac:dyDescent="0.35">
      <c r="A13" t="s">
        <v>9</v>
      </c>
      <c r="B13">
        <v>80000</v>
      </c>
      <c r="C13" t="s">
        <v>11</v>
      </c>
      <c r="D13" s="7"/>
      <c r="E13" s="7"/>
      <c r="F13" s="7"/>
      <c r="G13" s="7"/>
      <c r="H13" s="7"/>
      <c r="I13" s="7" t="s">
        <v>20</v>
      </c>
      <c r="J13" s="11">
        <f>J11-B3</f>
        <v>-3.2358802855014801E-6</v>
      </c>
      <c r="K13" s="7" t="str">
        <f ca="1">_xlfn.FORMULATEXT(J13)</f>
        <v>=J11-B3</v>
      </c>
    </row>
    <row r="14" spans="1:11" x14ac:dyDescent="0.35">
      <c r="A14" t="s">
        <v>10</v>
      </c>
      <c r="B14" s="12">
        <v>0.48847277306940418</v>
      </c>
      <c r="C14" t="s">
        <v>18</v>
      </c>
    </row>
    <row r="16" spans="1:11" x14ac:dyDescent="0.35">
      <c r="D16" s="6" t="s">
        <v>21</v>
      </c>
    </row>
    <row r="17" spans="1:10" x14ac:dyDescent="0.35">
      <c r="D17" s="7" t="s">
        <v>22</v>
      </c>
      <c r="E17" s="7" t="s">
        <v>13</v>
      </c>
      <c r="F17" s="7" t="s">
        <v>5</v>
      </c>
      <c r="G17" s="7" t="s">
        <v>14</v>
      </c>
      <c r="H17" s="7" t="s">
        <v>15</v>
      </c>
      <c r="I17" s="7" t="s">
        <v>16</v>
      </c>
      <c r="J17" s="7" t="s">
        <v>17</v>
      </c>
    </row>
    <row r="18" spans="1:10" x14ac:dyDescent="0.35">
      <c r="D18" s="7">
        <v>1</v>
      </c>
      <c r="E18" s="8">
        <f>B7</f>
        <v>2000000</v>
      </c>
      <c r="F18" s="8">
        <f>E18/2</f>
        <v>1000000</v>
      </c>
      <c r="G18" s="8">
        <f>E18*H18</f>
        <v>800000</v>
      </c>
      <c r="H18" s="9">
        <v>0.4</v>
      </c>
      <c r="I18" s="8">
        <f>G18+F18</f>
        <v>1800000</v>
      </c>
      <c r="J18" s="8">
        <f>E18-I18</f>
        <v>200000</v>
      </c>
    </row>
    <row r="19" spans="1:10" x14ac:dyDescent="0.35">
      <c r="D19" s="7">
        <v>2</v>
      </c>
      <c r="E19" s="8">
        <f>E18*(1+$B$27)</f>
        <v>3177574.7776578702</v>
      </c>
      <c r="F19" s="8">
        <f t="shared" ref="F19:F22" si="7">E19/2</f>
        <v>1588787.3888289351</v>
      </c>
      <c r="G19" s="8">
        <f t="shared" ref="G19:G22" si="8">E19*H19</f>
        <v>1207478.4155099906</v>
      </c>
      <c r="H19" s="10">
        <v>0.38</v>
      </c>
      <c r="I19" s="8">
        <f t="shared" ref="I19:I22" si="9">G19+F19</f>
        <v>2796265.8043389255</v>
      </c>
      <c r="J19" s="8">
        <f t="shared" ref="J19:J22" si="10">E19-I19</f>
        <v>381308.97331894469</v>
      </c>
    </row>
    <row r="20" spans="1:10" x14ac:dyDescent="0.35">
      <c r="D20" s="7">
        <v>3</v>
      </c>
      <c r="E20" s="8">
        <f t="shared" ref="E20:E22" si="11">E19*(1+$B$27)</f>
        <v>5048490.7338037314</v>
      </c>
      <c r="F20" s="8">
        <f t="shared" si="7"/>
        <v>2524245.3669018657</v>
      </c>
      <c r="G20" s="8">
        <f t="shared" si="8"/>
        <v>1817456.6641693432</v>
      </c>
      <c r="H20" s="9">
        <v>0.36</v>
      </c>
      <c r="I20" s="8">
        <f t="shared" si="9"/>
        <v>4341702.0310712084</v>
      </c>
      <c r="J20" s="8">
        <f t="shared" si="10"/>
        <v>706788.70273252297</v>
      </c>
    </row>
    <row r="21" spans="1:10" x14ac:dyDescent="0.35">
      <c r="D21" s="7">
        <v>4</v>
      </c>
      <c r="E21" s="8">
        <f t="shared" si="11"/>
        <v>8020978.4104871042</v>
      </c>
      <c r="F21" s="8">
        <f t="shared" si="7"/>
        <v>4010489.2052435521</v>
      </c>
      <c r="G21" s="8">
        <f t="shared" si="8"/>
        <v>2727132.6595656155</v>
      </c>
      <c r="H21" s="10">
        <v>0.34</v>
      </c>
      <c r="I21" s="8">
        <f t="shared" si="9"/>
        <v>6737621.8648091676</v>
      </c>
      <c r="J21" s="8">
        <f t="shared" si="10"/>
        <v>1283356.5456779366</v>
      </c>
    </row>
    <row r="22" spans="1:10" x14ac:dyDescent="0.35">
      <c r="D22" s="7">
        <v>5</v>
      </c>
      <c r="E22" s="8">
        <f t="shared" si="11"/>
        <v>12743629.344651068</v>
      </c>
      <c r="F22" s="8">
        <f t="shared" si="7"/>
        <v>6371814.6723255338</v>
      </c>
      <c r="G22" s="8">
        <f t="shared" si="8"/>
        <v>4077961.3902883418</v>
      </c>
      <c r="H22" s="9">
        <v>0.32</v>
      </c>
      <c r="I22" s="8">
        <f t="shared" si="9"/>
        <v>10449776.062613875</v>
      </c>
      <c r="J22" s="8">
        <f t="shared" si="10"/>
        <v>2293853.282037193</v>
      </c>
    </row>
    <row r="23" spans="1:10" x14ac:dyDescent="0.35">
      <c r="D23" s="7"/>
      <c r="E23" s="8" t="str">
        <f ca="1">_xlfn.FORMULATEXT(E22)</f>
        <v>=E21*(1+$B$27)</v>
      </c>
      <c r="F23" s="8" t="str">
        <f t="shared" ref="F23" ca="1" si="12">_xlfn.FORMULATEXT(F22)</f>
        <v>=E22/2</v>
      </c>
      <c r="G23" s="8" t="str">
        <f t="shared" ref="G23" ca="1" si="13">_xlfn.FORMULATEXT(G22)</f>
        <v>=E22*H22</v>
      </c>
      <c r="H23" s="8"/>
      <c r="I23" s="8" t="str">
        <f t="shared" ref="I23" ca="1" si="14">_xlfn.FORMULATEXT(I22)</f>
        <v>=G22+F22</v>
      </c>
      <c r="J23" s="8" t="str">
        <f t="shared" ref="J23" ca="1" si="15">_xlfn.FORMULATEXT(J22)</f>
        <v>=E22-I22</v>
      </c>
    </row>
    <row r="24" spans="1:10" x14ac:dyDescent="0.35">
      <c r="D24" s="7"/>
      <c r="E24" s="7"/>
      <c r="F24" s="7"/>
      <c r="G24" s="7"/>
      <c r="H24" s="7"/>
      <c r="I24" s="7" t="s">
        <v>19</v>
      </c>
      <c r="J24" s="8">
        <f>SUM(J18:J22)</f>
        <v>4865307.5037665972</v>
      </c>
    </row>
    <row r="25" spans="1:10" x14ac:dyDescent="0.35">
      <c r="A25" t="s">
        <v>23</v>
      </c>
    </row>
    <row r="26" spans="1:10" x14ac:dyDescent="0.35">
      <c r="A26" t="s">
        <v>24</v>
      </c>
      <c r="B26" s="3">
        <v>0.05</v>
      </c>
    </row>
    <row r="27" spans="1:10" x14ac:dyDescent="0.35">
      <c r="A27" t="s">
        <v>25</v>
      </c>
      <c r="B27" s="12">
        <v>0.588787388828935</v>
      </c>
      <c r="C27" t="s">
        <v>28</v>
      </c>
    </row>
    <row r="28" spans="1:10" x14ac:dyDescent="0.35">
      <c r="A28" t="s">
        <v>1</v>
      </c>
      <c r="B28" s="5">
        <f>B3</f>
        <v>4000000</v>
      </c>
      <c r="C28" s="5" t="str">
        <f ca="1">_xlfn.FORMULATEXT(B28)</f>
        <v>=B3</v>
      </c>
    </row>
    <row r="29" spans="1:10" x14ac:dyDescent="0.35">
      <c r="A29" t="s">
        <v>26</v>
      </c>
      <c r="B29" s="13">
        <f>NPV(B26,J18:J22)</f>
        <v>3999999.9999999814</v>
      </c>
      <c r="C29" t="str">
        <f ca="1">_xlfn.FORMULATEXT(B29)</f>
        <v>=NPV(B26,J18:J22)</v>
      </c>
    </row>
    <row r="30" spans="1:10" x14ac:dyDescent="0.35">
      <c r="A30" s="14" t="s">
        <v>27</v>
      </c>
      <c r="B30" s="13">
        <f>B29-B28</f>
        <v>-1.862645149230957E-8</v>
      </c>
      <c r="C30" t="str">
        <f ca="1">_xlfn.FORMULATEXT(B30)</f>
        <v>=B29-B28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2024-04-21T06:16:06Z</dcterms:created>
  <dcterms:modified xsi:type="dcterms:W3CDTF">2024-04-26T09:40:58Z</dcterms:modified>
</cp:coreProperties>
</file>