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8302DCDB-C12E-4F6E-AA48-77DEAF93A8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1" l="1"/>
  <c r="AB14" i="1"/>
  <c r="AC11" i="1"/>
  <c r="AC12" i="1"/>
  <c r="AC13" i="1"/>
  <c r="AC10" i="1"/>
  <c r="AB10" i="1"/>
  <c r="AB11" i="1"/>
  <c r="AB12" i="1"/>
  <c r="AB13" i="1"/>
  <c r="AB9" i="1"/>
  <c r="AA10" i="1"/>
  <c r="AA11" i="1"/>
  <c r="AA12" i="1" s="1"/>
  <c r="AA13" i="1" s="1"/>
  <c r="AA9" i="1"/>
  <c r="AA6" i="1"/>
  <c r="AA5" i="1"/>
  <c r="AA4" i="1"/>
  <c r="AA3" i="1"/>
  <c r="AA2" i="1"/>
  <c r="W9" i="1"/>
  <c r="W8" i="1"/>
  <c r="W7" i="1"/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" i="1"/>
  <c r="E2" i="1" s="1"/>
  <c r="C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E22" i="1" l="1"/>
</calcChain>
</file>

<file path=xl/sharedStrings.xml><?xml version="1.0" encoding="utf-8"?>
<sst xmlns="http://schemas.openxmlformats.org/spreadsheetml/2006/main" count="27" uniqueCount="22">
  <si>
    <t>Average of Seasonally Adjusted Sales</t>
  </si>
  <si>
    <t>Year</t>
  </si>
  <si>
    <t>Percent Growth</t>
  </si>
  <si>
    <t>exponential: y=ae^(bx)</t>
  </si>
  <si>
    <t>constant</t>
  </si>
  <si>
    <t xml:space="preserve">exponent </t>
  </si>
  <si>
    <t>error</t>
  </si>
  <si>
    <t xml:space="preserve">Exponential </t>
  </si>
  <si>
    <t>Toy Shop</t>
  </si>
  <si>
    <t>Development Cost:</t>
  </si>
  <si>
    <t>millions</t>
  </si>
  <si>
    <t xml:space="preserve">Year 1 </t>
  </si>
  <si>
    <t>knits</t>
  </si>
  <si>
    <t>unit price</t>
  </si>
  <si>
    <t>Revenue</t>
  </si>
  <si>
    <t>variable costs</t>
  </si>
  <si>
    <t>SG&amp;A</t>
  </si>
  <si>
    <t>decrease rate</t>
  </si>
  <si>
    <t xml:space="preserve"> Sales</t>
  </si>
  <si>
    <t>Cost</t>
  </si>
  <si>
    <t>profit</t>
  </si>
  <si>
    <t>percent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</si>
</sst>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4" fontId="0" fillId="0" borderId="2" xfId="0" applyNumberFormat="1" applyBorder="1"/>
    <xf numFmtId="165" fontId="0" fillId="0" borderId="2" xfId="2" applyNumberFormat="1" applyFont="1" applyBorder="1"/>
    <xf numFmtId="165" fontId="2" fillId="0" borderId="2" xfId="0" applyNumberFormat="1" applyFont="1" applyBorder="1"/>
    <xf numFmtId="0" fontId="3" fillId="0" borderId="1" xfId="3"/>
    <xf numFmtId="164" fontId="0" fillId="0" borderId="0" xfId="0" applyNumberFormat="1"/>
    <xf numFmtId="167" fontId="0" fillId="0" borderId="0" xfId="0" applyNumberFormat="1"/>
    <xf numFmtId="9" fontId="0" fillId="0" borderId="0" xfId="0" applyNumberFormat="1"/>
    <xf numFmtId="165" fontId="0" fillId="0" borderId="0" xfId="2" applyNumberFormat="1" applyFont="1"/>
    <xf numFmtId="167" fontId="2" fillId="0" borderId="0" xfId="0" applyNumberFormat="1" applyFont="1"/>
    <xf numFmtId="165" fontId="2" fillId="0" borderId="0" xfId="2" applyNumberFormat="1" applyFon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929724409448819E-2"/>
                  <c:y val="0.694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"$"#,##0.00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3-4E5B-9F84-2B5714B3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30672"/>
        <c:axId val="1907525872"/>
      </c:scatterChart>
      <c:valAx>
        <c:axId val="19075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25872"/>
        <c:crosses val="autoZero"/>
        <c:crossBetween val="midCat"/>
      </c:valAx>
      <c:valAx>
        <c:axId val="1907525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19075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332507</xdr:colOff>
      <xdr:row>0</xdr:row>
      <xdr:rowOff>160420</xdr:rowOff>
    </xdr:from>
    <xdr:to>
      <xdr:col>18</xdr:col>
      <xdr:colOff>22789</xdr:colOff>
      <xdr:row>15</xdr:row>
      <xdr:rowOff>141370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95DDA-3F2F-5250-805C-707E10ACA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"/>
  <sheetViews>
    <sheetView tabSelected="1" zoomScale="108" workbookViewId="0">
      <selection activeCell="M25" sqref="M25"/>
    </sheetView>
  </sheetViews>
  <sheetFormatPr defaultRowHeight="14.5" x14ac:dyDescent="0.35"/>
  <cols>
    <col min="1" max="1" width="22.81640625" style="2" customWidth="1"/>
    <col min="2" max="2" width="32" style="1" bestFit="1" customWidth="1"/>
    <col min="3" max="3" width="15" customWidth="1"/>
    <col min="4" max="4" width="14.08984375" customWidth="1"/>
    <col min="5" max="5" width="12.36328125" customWidth="1"/>
    <col min="10" max="10" width="28" customWidth="1"/>
    <col min="13" max="13" width="23.453125" customWidth="1"/>
    <col min="20" max="20" width="1.26953125" customWidth="1"/>
    <col min="21" max="21" width="12.7265625" customWidth="1"/>
    <col min="22" max="22" width="16.81640625" customWidth="1"/>
    <col min="23" max="23" width="17.54296875" customWidth="1"/>
    <col min="27" max="27" width="9.81640625" bestFit="1" customWidth="1"/>
    <col min="28" max="28" width="15.26953125" customWidth="1"/>
    <col min="29" max="29" width="14.453125" customWidth="1"/>
  </cols>
  <sheetData>
    <row r="1" spans="1:29" ht="20" thickBot="1" x14ac:dyDescent="0.5">
      <c r="A1" s="3" t="s">
        <v>1</v>
      </c>
      <c r="B1" s="4" t="s">
        <v>0</v>
      </c>
      <c r="C1" s="7" t="s">
        <v>2</v>
      </c>
      <c r="D1" s="8" t="s">
        <v>7</v>
      </c>
      <c r="E1" s="8" t="s">
        <v>6</v>
      </c>
      <c r="V1" s="14" t="s">
        <v>8</v>
      </c>
      <c r="Z1" t="s">
        <v>1</v>
      </c>
      <c r="AA1" t="s">
        <v>18</v>
      </c>
    </row>
    <row r="2" spans="1:29" ht="15" thickTop="1" x14ac:dyDescent="0.35">
      <c r="A2" s="5">
        <v>1</v>
      </c>
      <c r="B2" s="6">
        <v>150781.16666666666</v>
      </c>
      <c r="C2" s="7"/>
      <c r="D2" s="11">
        <f t="shared" ref="D2:D33" si="0">$J$25*EXP($J$26*A2)</f>
        <v>165143.66740010298</v>
      </c>
      <c r="E2" s="12">
        <f>ABS(D2-B2)/B2</f>
        <v>9.5253943519270107E-2</v>
      </c>
      <c r="Z2">
        <v>1</v>
      </c>
      <c r="AA2" s="16">
        <f>W7</f>
        <v>2000000</v>
      </c>
    </row>
    <row r="3" spans="1:29" x14ac:dyDescent="0.35">
      <c r="A3" s="7">
        <v>2</v>
      </c>
      <c r="B3" s="6">
        <v>161696.25</v>
      </c>
      <c r="C3" s="9">
        <f>(B3 - B2) / B2</f>
        <v>7.2390229991146179E-2</v>
      </c>
      <c r="D3" s="11">
        <f t="shared" si="0"/>
        <v>172399.73249357322</v>
      </c>
      <c r="E3" s="12">
        <f t="shared" ref="E3:E21" si="1">ABS(D3-B3)/B3</f>
        <v>6.6194995205969331E-2</v>
      </c>
      <c r="V3" t="s">
        <v>9</v>
      </c>
      <c r="W3">
        <v>4</v>
      </c>
      <c r="X3" t="s">
        <v>10</v>
      </c>
      <c r="Z3">
        <v>2</v>
      </c>
      <c r="AA3" s="16">
        <f>W7</f>
        <v>2000000</v>
      </c>
    </row>
    <row r="4" spans="1:29" x14ac:dyDescent="0.35">
      <c r="A4" s="5">
        <v>3</v>
      </c>
      <c r="B4" s="6">
        <v>175688.83333333334</v>
      </c>
      <c r="C4" s="9">
        <f t="shared" ref="C4:C21" si="2">(B4 - B3) / B3</f>
        <v>8.6536226618325052E-2</v>
      </c>
      <c r="D4" s="11">
        <f t="shared" si="0"/>
        <v>179974.61381214956</v>
      </c>
      <c r="E4" s="12">
        <f t="shared" si="1"/>
        <v>2.4394154127512661E-2</v>
      </c>
      <c r="Z4">
        <v>3</v>
      </c>
      <c r="AA4" s="16">
        <f>W7</f>
        <v>2000000</v>
      </c>
    </row>
    <row r="5" spans="1:29" x14ac:dyDescent="0.35">
      <c r="A5" s="7">
        <v>4</v>
      </c>
      <c r="B5" s="6">
        <v>185437.25</v>
      </c>
      <c r="C5" s="9">
        <f t="shared" si="2"/>
        <v>5.5486831358092327E-2</v>
      </c>
      <c r="D5" s="11">
        <f t="shared" si="0"/>
        <v>187882.31946960744</v>
      </c>
      <c r="E5" s="12">
        <f t="shared" si="1"/>
        <v>1.3185427790842644E-2</v>
      </c>
      <c r="V5" t="s">
        <v>11</v>
      </c>
      <c r="W5">
        <v>80000</v>
      </c>
      <c r="X5" t="s">
        <v>12</v>
      </c>
      <c r="Z5">
        <v>4</v>
      </c>
      <c r="AA5" s="16">
        <f>W7</f>
        <v>2000000</v>
      </c>
    </row>
    <row r="6" spans="1:29" x14ac:dyDescent="0.35">
      <c r="A6" s="5">
        <v>5</v>
      </c>
      <c r="B6" s="6">
        <v>196728.16666666666</v>
      </c>
      <c r="C6" s="9">
        <f t="shared" si="2"/>
        <v>6.0888072200524203E-2</v>
      </c>
      <c r="D6" s="11">
        <f t="shared" si="0"/>
        <v>196137.47306675219</v>
      </c>
      <c r="E6" s="12">
        <f t="shared" si="1"/>
        <v>3.0025878343863449E-3</v>
      </c>
      <c r="V6" t="s">
        <v>13</v>
      </c>
      <c r="W6" s="16">
        <v>25</v>
      </c>
      <c r="Z6">
        <v>5</v>
      </c>
      <c r="AA6" s="16">
        <f>W7</f>
        <v>2000000</v>
      </c>
    </row>
    <row r="7" spans="1:29" x14ac:dyDescent="0.35">
      <c r="A7" s="7">
        <v>6</v>
      </c>
      <c r="B7" s="6">
        <v>206334.08333333334</v>
      </c>
      <c r="C7" s="9">
        <f t="shared" si="2"/>
        <v>4.8828374855659648E-2</v>
      </c>
      <c r="D7" s="11">
        <f t="shared" si="0"/>
        <v>204755.34073462404</v>
      </c>
      <c r="E7" s="12">
        <f t="shared" si="1"/>
        <v>7.6513902754439152E-3</v>
      </c>
      <c r="V7" t="s">
        <v>14</v>
      </c>
      <c r="W7" s="16">
        <f>W6*W5</f>
        <v>2000000</v>
      </c>
    </row>
    <row r="8" spans="1:29" x14ac:dyDescent="0.35">
      <c r="A8" s="5">
        <v>7</v>
      </c>
      <c r="B8" s="6">
        <v>215657.66666666666</v>
      </c>
      <c r="C8" s="9">
        <f t="shared" si="2"/>
        <v>4.5186830904087892E-2</v>
      </c>
      <c r="D8" s="11">
        <f t="shared" si="0"/>
        <v>213751.8593659233</v>
      </c>
      <c r="E8" s="12">
        <f t="shared" si="1"/>
        <v>8.8371877995373337E-3</v>
      </c>
      <c r="V8" t="s">
        <v>15</v>
      </c>
      <c r="W8" s="16">
        <f>W7/2</f>
        <v>1000000</v>
      </c>
      <c r="Z8" t="s">
        <v>1</v>
      </c>
      <c r="AA8" t="s">
        <v>19</v>
      </c>
      <c r="AB8" t="s">
        <v>20</v>
      </c>
      <c r="AC8" t="s">
        <v>21</v>
      </c>
    </row>
    <row r="9" spans="1:29" x14ac:dyDescent="0.35">
      <c r="A9" s="7">
        <v>8</v>
      </c>
      <c r="B9" s="6">
        <v>233872</v>
      </c>
      <c r="C9" s="9">
        <f t="shared" si="2"/>
        <v>8.4459475124927977E-2</v>
      </c>
      <c r="D9" s="11">
        <f t="shared" si="0"/>
        <v>223143.66608686617</v>
      </c>
      <c r="E9" s="12">
        <f t="shared" si="1"/>
        <v>4.5872673569875101E-2</v>
      </c>
      <c r="V9" t="s">
        <v>16</v>
      </c>
      <c r="W9" s="16">
        <f>W7*40%</f>
        <v>800000</v>
      </c>
      <c r="Z9">
        <v>1</v>
      </c>
      <c r="AA9" s="16">
        <f>(W8+W9)</f>
        <v>1800000</v>
      </c>
      <c r="AB9" s="16">
        <f>AA2-AA9</f>
        <v>200000</v>
      </c>
      <c r="AC9" s="15"/>
    </row>
    <row r="10" spans="1:29" x14ac:dyDescent="0.35">
      <c r="A10" s="5">
        <v>9</v>
      </c>
      <c r="B10" s="6">
        <v>248748.25</v>
      </c>
      <c r="C10" s="9">
        <f t="shared" si="2"/>
        <v>6.3608512348635154E-2</v>
      </c>
      <c r="D10" s="11">
        <f t="shared" si="0"/>
        <v>232948.12902397109</v>
      </c>
      <c r="E10" s="12">
        <f t="shared" si="1"/>
        <v>6.3518521139460909E-2</v>
      </c>
      <c r="V10" t="s">
        <v>17</v>
      </c>
      <c r="W10" s="17">
        <v>0.02</v>
      </c>
      <c r="Z10">
        <v>2</v>
      </c>
      <c r="AA10" s="16">
        <f>AA9*(1-$W$10)</f>
        <v>1764000</v>
      </c>
      <c r="AB10" s="16">
        <f t="shared" ref="AB10:AB13" si="3">AA3-AA10</f>
        <v>236000</v>
      </c>
      <c r="AC10" s="18">
        <f>(AB10-AB9)/AB9</f>
        <v>0.18</v>
      </c>
    </row>
    <row r="11" spans="1:29" x14ac:dyDescent="0.35">
      <c r="A11" s="7">
        <v>10</v>
      </c>
      <c r="B11" s="6">
        <v>255663.75</v>
      </c>
      <c r="C11" s="9">
        <f t="shared" si="2"/>
        <v>2.7801200611461588E-2</v>
      </c>
      <c r="D11" s="11">
        <f t="shared" si="0"/>
        <v>243183.37942267326</v>
      </c>
      <c r="E11" s="12">
        <f t="shared" si="1"/>
        <v>4.88155656690741E-2</v>
      </c>
      <c r="Z11">
        <v>3</v>
      </c>
      <c r="AA11" s="16">
        <f t="shared" ref="AA11:AA13" si="4">AA10*(1-$W$10)</f>
        <v>1728720</v>
      </c>
      <c r="AB11" s="16">
        <f t="shared" si="3"/>
        <v>271280</v>
      </c>
      <c r="AC11" s="18">
        <f t="shared" ref="AC11:AC13" si="5">(AB11-AB10)/AB10</f>
        <v>0.14949152542372882</v>
      </c>
    </row>
    <row r="12" spans="1:29" x14ac:dyDescent="0.35">
      <c r="A12" s="5">
        <v>11</v>
      </c>
      <c r="B12" s="6">
        <v>261272.41666666666</v>
      </c>
      <c r="C12" s="9">
        <f t="shared" si="2"/>
        <v>2.1937668780445632E-2</v>
      </c>
      <c r="D12" s="11">
        <f t="shared" si="0"/>
        <v>253868.34517716331</v>
      </c>
      <c r="E12" s="12">
        <f t="shared" si="1"/>
        <v>2.833851190250028E-2</v>
      </c>
      <c r="Z12">
        <v>4</v>
      </c>
      <c r="AA12" s="16">
        <f t="shared" si="4"/>
        <v>1694145.5999999999</v>
      </c>
      <c r="AB12" s="16">
        <f t="shared" si="3"/>
        <v>305854.40000000014</v>
      </c>
      <c r="AC12" s="18">
        <f t="shared" si="5"/>
        <v>0.12744913005013322</v>
      </c>
    </row>
    <row r="13" spans="1:29" x14ac:dyDescent="0.35">
      <c r="A13" s="7">
        <v>12</v>
      </c>
      <c r="B13" s="6">
        <v>272232.5</v>
      </c>
      <c r="C13" s="9">
        <f t="shared" si="2"/>
        <v>4.1948872648567039E-2</v>
      </c>
      <c r="D13" s="11">
        <f t="shared" si="0"/>
        <v>265022.78583345655</v>
      </c>
      <c r="E13" s="12">
        <f t="shared" si="1"/>
        <v>2.6483664391810113E-2</v>
      </c>
      <c r="Z13">
        <v>5</v>
      </c>
      <c r="AA13" s="16">
        <f t="shared" si="4"/>
        <v>1660262.6879999998</v>
      </c>
      <c r="AB13" s="16">
        <f t="shared" si="3"/>
        <v>339737.31200000015</v>
      </c>
      <c r="AC13" s="18">
        <f t="shared" si="5"/>
        <v>0.11078118215726174</v>
      </c>
    </row>
    <row r="14" spans="1:29" x14ac:dyDescent="0.35">
      <c r="A14" s="5">
        <v>13</v>
      </c>
      <c r="B14" s="6">
        <v>288987.5</v>
      </c>
      <c r="C14" s="9">
        <f t="shared" si="2"/>
        <v>6.154665589156328E-2</v>
      </c>
      <c r="D14" s="11">
        <f t="shared" si="0"/>
        <v>276667.32913042337</v>
      </c>
      <c r="E14" s="12">
        <f t="shared" si="1"/>
        <v>4.2632192982660591E-2</v>
      </c>
      <c r="AB14" s="19">
        <f>SUM(AB9:AB13)</f>
        <v>1352871.7120000003</v>
      </c>
      <c r="AC14" s="20">
        <f>AVERAGE(AC10:AC13)</f>
        <v>0.14193045940778096</v>
      </c>
    </row>
    <row r="15" spans="1:29" x14ac:dyDescent="0.35">
      <c r="A15" s="7">
        <v>14</v>
      </c>
      <c r="B15" s="6">
        <v>307826.08333333331</v>
      </c>
      <c r="C15" s="9">
        <f t="shared" si="2"/>
        <v>6.5188229017979368E-2</v>
      </c>
      <c r="D15" s="11">
        <f t="shared" si="0"/>
        <v>288823.50914635573</v>
      </c>
      <c r="E15" s="12">
        <f t="shared" si="1"/>
        <v>6.1731527040222924E-2</v>
      </c>
    </row>
    <row r="16" spans="1:29" x14ac:dyDescent="0.35">
      <c r="A16" s="5">
        <v>15</v>
      </c>
      <c r="B16" s="6">
        <v>323823.08333333331</v>
      </c>
      <c r="C16" s="9">
        <f t="shared" si="2"/>
        <v>5.1967655978903675E-2</v>
      </c>
      <c r="D16" s="11">
        <f t="shared" si="0"/>
        <v>301513.80612161325</v>
      </c>
      <c r="E16" s="12">
        <f t="shared" si="1"/>
        <v>6.8893412359845876E-2</v>
      </c>
    </row>
    <row r="17" spans="1:13" x14ac:dyDescent="0.35">
      <c r="A17" s="7">
        <v>16</v>
      </c>
      <c r="B17" s="6">
        <v>334008</v>
      </c>
      <c r="C17" s="9">
        <f t="shared" si="2"/>
        <v>3.1452102060873323E-2</v>
      </c>
      <c r="D17" s="11">
        <f t="shared" si="0"/>
        <v>314761.68803099269</v>
      </c>
      <c r="E17" s="12">
        <f t="shared" si="1"/>
        <v>5.7622308354911583E-2</v>
      </c>
    </row>
    <row r="18" spans="1:13" x14ac:dyDescent="0.35">
      <c r="A18" s="5">
        <v>17</v>
      </c>
      <c r="B18" s="6">
        <v>328780.33333333331</v>
      </c>
      <c r="C18" s="9">
        <f t="shared" si="2"/>
        <v>-1.5651321724829005E-2</v>
      </c>
      <c r="D18" s="11">
        <f t="shared" si="0"/>
        <v>328591.65398269973</v>
      </c>
      <c r="E18" s="12">
        <f t="shared" si="1"/>
        <v>5.7387663282855005E-4</v>
      </c>
    </row>
    <row r="19" spans="1:13" x14ac:dyDescent="0.35">
      <c r="A19" s="7">
        <v>18</v>
      </c>
      <c r="B19" s="6">
        <v>303288.91666666669</v>
      </c>
      <c r="C19" s="9">
        <f t="shared" si="2"/>
        <v>-7.7533277030965853E-2</v>
      </c>
      <c r="D19" s="11">
        <f t="shared" si="0"/>
        <v>343029.27952418046</v>
      </c>
      <c r="E19" s="12">
        <f t="shared" si="1"/>
        <v>0.13103137198116241</v>
      </c>
    </row>
    <row r="20" spans="1:13" x14ac:dyDescent="0.35">
      <c r="A20" s="5">
        <v>19</v>
      </c>
      <c r="B20" s="6">
        <v>323964.16666666669</v>
      </c>
      <c r="C20" s="9">
        <f t="shared" si="2"/>
        <v>6.8170146892388359E-2</v>
      </c>
      <c r="D20" s="11">
        <f t="shared" si="0"/>
        <v>358101.26393859531</v>
      </c>
      <c r="E20" s="12">
        <f t="shared" si="1"/>
        <v>0.10537306524722216</v>
      </c>
    </row>
    <row r="21" spans="1:13" x14ac:dyDescent="0.35">
      <c r="A21" s="7">
        <v>20</v>
      </c>
      <c r="B21" s="6">
        <v>349717.75</v>
      </c>
      <c r="C21" s="9">
        <f t="shared" si="2"/>
        <v>7.949516021576454E-2</v>
      </c>
      <c r="D21" s="11">
        <f t="shared" si="0"/>
        <v>373835.47961940081</v>
      </c>
      <c r="E21" s="12">
        <f t="shared" si="1"/>
        <v>6.8963412979183375E-2</v>
      </c>
    </row>
    <row r="22" spans="1:13" x14ac:dyDescent="0.35">
      <c r="A22" s="5">
        <v>21</v>
      </c>
      <c r="B22" s="6"/>
      <c r="C22" s="13">
        <f>AVERAGE(C3:C21)</f>
        <v>4.5984612986502658E-2</v>
      </c>
      <c r="D22" s="11">
        <f t="shared" si="0"/>
        <v>390261.02361434634</v>
      </c>
      <c r="E22" s="13">
        <f>AVERAGE(E2:E21)</f>
        <v>4.8418489540186016E-2</v>
      </c>
    </row>
    <row r="23" spans="1:13" x14ac:dyDescent="0.35">
      <c r="A23" s="7">
        <v>22</v>
      </c>
      <c r="B23" s="6"/>
      <c r="C23" s="8"/>
      <c r="D23" s="11">
        <f t="shared" si="0"/>
        <v>407408.27143420593</v>
      </c>
      <c r="E23" s="8"/>
    </row>
    <row r="24" spans="1:13" x14ac:dyDescent="0.35">
      <c r="A24" s="5">
        <v>23</v>
      </c>
      <c r="B24" s="6"/>
      <c r="C24" s="8"/>
      <c r="D24" s="11">
        <f t="shared" si="0"/>
        <v>425308.93322575185</v>
      </c>
      <c r="E24" s="8"/>
      <c r="I24" s="2" t="s">
        <v>3</v>
      </c>
      <c r="J24" s="1"/>
      <c r="L24" s="2" t="s">
        <v>3</v>
      </c>
      <c r="M24" s="1"/>
    </row>
    <row r="25" spans="1:13" x14ac:dyDescent="0.35">
      <c r="A25" s="7">
        <v>24</v>
      </c>
      <c r="B25" s="6"/>
      <c r="C25" s="8"/>
      <c r="D25" s="11">
        <f t="shared" si="0"/>
        <v>443996.1124128513</v>
      </c>
      <c r="E25" s="8"/>
      <c r="I25" s="2" t="s">
        <v>4</v>
      </c>
      <c r="J25" s="10">
        <v>158193</v>
      </c>
      <c r="L25" s="2" t="s">
        <v>4</v>
      </c>
      <c r="M25" s="10">
        <v>158193</v>
      </c>
    </row>
    <row r="26" spans="1:13" x14ac:dyDescent="0.35">
      <c r="A26" s="5">
        <v>25</v>
      </c>
      <c r="B26" s="6"/>
      <c r="C26" s="8"/>
      <c r="D26" s="11">
        <f t="shared" si="0"/>
        <v>463504.36691412784</v>
      </c>
      <c r="E26" s="8"/>
      <c r="I26" s="2" t="s">
        <v>5</v>
      </c>
      <c r="J26" s="10">
        <v>4.2999999999999997E-2</v>
      </c>
      <c r="L26" s="2" t="s">
        <v>5</v>
      </c>
      <c r="M26" s="10">
        <v>4.2999999999999997E-2</v>
      </c>
    </row>
    <row r="27" spans="1:13" x14ac:dyDescent="0.35">
      <c r="A27" s="7">
        <v>26</v>
      </c>
      <c r="B27" s="6"/>
      <c r="C27" s="8"/>
      <c r="D27" s="11">
        <f t="shared" si="0"/>
        <v>483869.77305040054</v>
      </c>
      <c r="E27" s="8"/>
    </row>
    <row r="28" spans="1:13" x14ac:dyDescent="0.35">
      <c r="A28" s="5">
        <v>27</v>
      </c>
      <c r="B28" s="6"/>
      <c r="C28" s="8"/>
      <c r="D28" s="11">
        <f t="shared" si="0"/>
        <v>505129.99226007872</v>
      </c>
      <c r="E28" s="8"/>
    </row>
    <row r="29" spans="1:13" x14ac:dyDescent="0.35">
      <c r="A29" s="7">
        <v>28</v>
      </c>
      <c r="B29" s="6"/>
      <c r="C29" s="8"/>
      <c r="D29" s="11">
        <f t="shared" si="0"/>
        <v>527324.34074589284</v>
      </c>
      <c r="E29" s="8"/>
    </row>
    <row r="30" spans="1:13" x14ac:dyDescent="0.35">
      <c r="A30" s="5">
        <v>29</v>
      </c>
      <c r="B30" s="6"/>
      <c r="C30" s="8"/>
      <c r="D30" s="11">
        <f t="shared" si="0"/>
        <v>550493.86218175455</v>
      </c>
      <c r="E30" s="8"/>
    </row>
    <row r="31" spans="1:13" x14ac:dyDescent="0.35">
      <c r="A31" s="7">
        <v>30</v>
      </c>
      <c r="B31" s="6"/>
      <c r="C31" s="8"/>
      <c r="D31" s="11">
        <f t="shared" si="0"/>
        <v>574681.40361420403</v>
      </c>
      <c r="E31" s="8"/>
    </row>
    <row r="32" spans="1:13" x14ac:dyDescent="0.35">
      <c r="A32" s="5">
        <v>31</v>
      </c>
      <c r="B32" s="6"/>
      <c r="C32" s="8"/>
      <c r="D32" s="11">
        <f t="shared" si="0"/>
        <v>599931.69469880743</v>
      </c>
      <c r="E32" s="8"/>
    </row>
    <row r="33" spans="1:5" x14ac:dyDescent="0.35">
      <c r="A33" s="7">
        <v>32</v>
      </c>
      <c r="B33" s="6"/>
      <c r="C33" s="8"/>
      <c r="D33" s="11">
        <f t="shared" si="0"/>
        <v>626291.43041803339</v>
      </c>
      <c r="E33" s="8"/>
    </row>
    <row r="34" spans="1:5" x14ac:dyDescent="0.35">
      <c r="A34" s="5">
        <v>33</v>
      </c>
      <c r="B34" s="6"/>
      <c r="C34" s="8"/>
      <c r="D34" s="11">
        <f t="shared" ref="D34:D69" si="6">$J$25*EXP($J$26*A34)</f>
        <v>653809.35743358068</v>
      </c>
      <c r="E34" s="8"/>
    </row>
    <row r="35" spans="1:5" x14ac:dyDescent="0.35">
      <c r="A35" s="7">
        <v>34</v>
      </c>
      <c r="B35" s="6"/>
      <c r="C35" s="8"/>
      <c r="D35" s="11">
        <f t="shared" si="6"/>
        <v>682536.36423284397</v>
      </c>
      <c r="E35" s="8"/>
    </row>
    <row r="36" spans="1:5" x14ac:dyDescent="0.35">
      <c r="A36" s="5">
        <v>35</v>
      </c>
      <c r="B36" s="6"/>
      <c r="C36" s="8"/>
      <c r="D36" s="11">
        <f t="shared" si="6"/>
        <v>712525.57523622608</v>
      </c>
      <c r="E36" s="8"/>
    </row>
    <row r="37" spans="1:5" x14ac:dyDescent="0.35">
      <c r="A37" s="7">
        <v>36</v>
      </c>
      <c r="B37" s="6"/>
      <c r="C37" s="8"/>
      <c r="D37" s="11">
        <f t="shared" si="6"/>
        <v>743832.44903932756</v>
      </c>
      <c r="E37" s="8"/>
    </row>
    <row r="38" spans="1:5" x14ac:dyDescent="0.35">
      <c r="A38" s="5">
        <v>37</v>
      </c>
      <c r="B38" s="6"/>
      <c r="C38" s="8"/>
      <c r="D38" s="11">
        <f t="shared" si="6"/>
        <v>776514.88097169134</v>
      </c>
      <c r="E38" s="8"/>
    </row>
    <row r="39" spans="1:5" x14ac:dyDescent="0.35">
      <c r="A39" s="7">
        <v>38</v>
      </c>
      <c r="B39" s="6"/>
      <c r="C39" s="8"/>
      <c r="D39" s="11">
        <f t="shared" si="6"/>
        <v>810633.31016176147</v>
      </c>
      <c r="E39" s="8"/>
    </row>
    <row r="40" spans="1:5" x14ac:dyDescent="0.35">
      <c r="A40" s="5">
        <v>39</v>
      </c>
      <c r="B40" s="6"/>
      <c r="C40" s="8"/>
      <c r="D40" s="11">
        <f t="shared" si="6"/>
        <v>846250.83130605274</v>
      </c>
      <c r="E40" s="8"/>
    </row>
    <row r="41" spans="1:5" x14ac:dyDescent="0.35">
      <c r="A41" s="7">
        <v>40</v>
      </c>
      <c r="B41" s="6"/>
      <c r="C41" s="8"/>
      <c r="D41" s="11">
        <f t="shared" si="6"/>
        <v>883433.31134922162</v>
      </c>
      <c r="E41" s="8"/>
    </row>
    <row r="42" spans="1:5" x14ac:dyDescent="0.35">
      <c r="A42" s="5">
        <v>41</v>
      </c>
      <c r="B42" s="6"/>
      <c r="C42" s="8"/>
      <c r="D42" s="11">
        <f t="shared" si="6"/>
        <v>922249.5112908124</v>
      </c>
      <c r="E42" s="8"/>
    </row>
    <row r="43" spans="1:5" x14ac:dyDescent="0.35">
      <c r="A43" s="7">
        <v>42</v>
      </c>
      <c r="B43" s="6"/>
      <c r="C43" s="8"/>
      <c r="D43" s="11">
        <f t="shared" si="6"/>
        <v>962771.21334393672</v>
      </c>
      <c r="E43" s="8"/>
    </row>
    <row r="44" spans="1:5" x14ac:dyDescent="0.35">
      <c r="A44" s="5">
        <v>43</v>
      </c>
      <c r="B44" s="6"/>
      <c r="C44" s="8"/>
      <c r="D44" s="11">
        <f t="shared" si="6"/>
        <v>1005073.3536810393</v>
      </c>
      <c r="E44" s="8"/>
    </row>
    <row r="45" spans="1:5" x14ac:dyDescent="0.35">
      <c r="A45" s="7">
        <v>44</v>
      </c>
      <c r="B45" s="6"/>
      <c r="C45" s="8"/>
      <c r="D45" s="11">
        <f t="shared" si="6"/>
        <v>1049234.1610122295</v>
      </c>
      <c r="E45" s="8"/>
    </row>
    <row r="46" spans="1:5" x14ac:dyDescent="0.35">
      <c r="A46" s="5">
        <v>45</v>
      </c>
      <c r="B46" s="6"/>
      <c r="C46" s="8"/>
      <c r="D46" s="11">
        <f t="shared" si="6"/>
        <v>1095335.3012524555</v>
      </c>
      <c r="E46" s="8"/>
    </row>
    <row r="47" spans="1:5" x14ac:dyDescent="0.35">
      <c r="A47" s="7">
        <v>46</v>
      </c>
      <c r="B47" s="6"/>
      <c r="C47" s="8"/>
      <c r="D47" s="11">
        <f t="shared" si="6"/>
        <v>1143462.02854505</v>
      </c>
      <c r="E47" s="8"/>
    </row>
    <row r="48" spans="1:5" x14ac:dyDescent="0.35">
      <c r="A48" s="5">
        <v>47</v>
      </c>
      <c r="B48" s="6"/>
      <c r="C48" s="8"/>
      <c r="D48" s="11">
        <f t="shared" si="6"/>
        <v>1193703.3429209306</v>
      </c>
      <c r="E48" s="8"/>
    </row>
    <row r="49" spans="1:5" x14ac:dyDescent="0.35">
      <c r="A49" s="7">
        <v>48</v>
      </c>
      <c r="B49" s="6"/>
      <c r="C49" s="8"/>
      <c r="D49" s="11">
        <f t="shared" si="6"/>
        <v>1246152.1548850155</v>
      </c>
      <c r="E49" s="8"/>
    </row>
    <row r="50" spans="1:5" x14ac:dyDescent="0.35">
      <c r="A50" s="5">
        <v>49</v>
      </c>
      <c r="B50" s="6"/>
      <c r="C50" s="8"/>
      <c r="D50" s="11">
        <f t="shared" si="6"/>
        <v>1300905.4572342171</v>
      </c>
      <c r="E50" s="8"/>
    </row>
    <row r="51" spans="1:5" x14ac:dyDescent="0.35">
      <c r="A51" s="7">
        <v>50</v>
      </c>
      <c r="B51" s="6"/>
      <c r="C51" s="8"/>
      <c r="D51" s="11">
        <f t="shared" si="6"/>
        <v>1358064.5044247624</v>
      </c>
      <c r="E51" s="8"/>
    </row>
    <row r="52" spans="1:5" x14ac:dyDescent="0.35">
      <c r="A52" s="5">
        <v>51</v>
      </c>
      <c r="B52" s="6"/>
      <c r="C52" s="8"/>
      <c r="D52" s="11">
        <f t="shared" si="6"/>
        <v>1417734.9998205265</v>
      </c>
      <c r="E52" s="8"/>
    </row>
    <row r="53" spans="1:5" x14ac:dyDescent="0.35">
      <c r="A53" s="7">
        <v>52</v>
      </c>
      <c r="B53" s="6"/>
      <c r="C53" s="8"/>
      <c r="D53" s="11">
        <f t="shared" si="6"/>
        <v>1480027.2911686744</v>
      </c>
      <c r="E53" s="8"/>
    </row>
    <row r="54" spans="1:5" x14ac:dyDescent="0.35">
      <c r="A54" s="5">
        <v>53</v>
      </c>
      <c r="B54" s="6"/>
      <c r="C54" s="8"/>
      <c r="D54" s="11">
        <f t="shared" si="6"/>
        <v>1545056.5746640807</v>
      </c>
      <c r="E54" s="8"/>
    </row>
    <row r="55" spans="1:5" x14ac:dyDescent="0.35">
      <c r="A55" s="7">
        <v>54</v>
      </c>
      <c r="B55" s="6"/>
      <c r="C55" s="8"/>
      <c r="D55" s="11">
        <f t="shared" si="6"/>
        <v>1612943.1079799184</v>
      </c>
      <c r="E55" s="8"/>
    </row>
    <row r="56" spans="1:5" x14ac:dyDescent="0.35">
      <c r="A56" s="5">
        <v>55</v>
      </c>
      <c r="B56" s="6"/>
      <c r="C56" s="8"/>
      <c r="D56" s="11">
        <f t="shared" si="6"/>
        <v>1683812.4326583603</v>
      </c>
      <c r="E56" s="8"/>
    </row>
    <row r="57" spans="1:5" x14ac:dyDescent="0.35">
      <c r="A57" s="7">
        <v>56</v>
      </c>
      <c r="B57" s="6"/>
      <c r="C57" s="8"/>
      <c r="D57" s="11">
        <f t="shared" si="6"/>
        <v>1757795.6062726579</v>
      </c>
      <c r="E57" s="8"/>
    </row>
    <row r="58" spans="1:5" x14ac:dyDescent="0.35">
      <c r="A58" s="5">
        <v>57</v>
      </c>
      <c r="B58" s="6"/>
      <c r="C58" s="8"/>
      <c r="D58" s="11">
        <f t="shared" si="6"/>
        <v>1835029.4447899342</v>
      </c>
      <c r="E58" s="8"/>
    </row>
    <row r="59" spans="1:5" x14ac:dyDescent="0.35">
      <c r="A59" s="7">
        <v>58</v>
      </c>
      <c r="B59" s="6"/>
      <c r="C59" s="8"/>
      <c r="D59" s="11">
        <f t="shared" si="6"/>
        <v>1915656.7755828928</v>
      </c>
      <c r="E59" s="8"/>
    </row>
    <row r="60" spans="1:5" x14ac:dyDescent="0.35">
      <c r="A60" s="5">
        <v>59</v>
      </c>
      <c r="B60" s="6"/>
      <c r="C60" s="8"/>
      <c r="D60" s="11">
        <f t="shared" si="6"/>
        <v>1999826.7015583178</v>
      </c>
      <c r="E60" s="8"/>
    </row>
    <row r="61" spans="1:5" x14ac:dyDescent="0.35">
      <c r="A61" s="7">
        <v>60</v>
      </c>
      <c r="B61" s="6"/>
      <c r="C61" s="8"/>
      <c r="D61" s="11">
        <f t="shared" si="6"/>
        <v>2087694.876890834</v>
      </c>
      <c r="E61" s="8"/>
    </row>
    <row r="62" spans="1:5" x14ac:dyDescent="0.35">
      <c r="A62" s="5">
        <v>61</v>
      </c>
      <c r="B62" s="6"/>
      <c r="C62" s="8"/>
      <c r="D62" s="11">
        <f t="shared" si="6"/>
        <v>2179423.7948718262</v>
      </c>
      <c r="E62" s="8"/>
    </row>
    <row r="63" spans="1:5" x14ac:dyDescent="0.35">
      <c r="A63" s="7">
        <v>62</v>
      </c>
      <c r="B63" s="6"/>
      <c r="C63" s="8"/>
      <c r="D63" s="11">
        <f t="shared" si="6"/>
        <v>2275183.0884058275</v>
      </c>
      <c r="E63" s="8"/>
    </row>
    <row r="64" spans="1:5" x14ac:dyDescent="0.35">
      <c r="A64" s="5">
        <v>63</v>
      </c>
      <c r="B64" s="6"/>
      <c r="C64" s="8"/>
      <c r="D64" s="11">
        <f t="shared" si="6"/>
        <v>2375149.8437100947</v>
      </c>
      <c r="E64" s="8"/>
    </row>
    <row r="65" spans="1:5" x14ac:dyDescent="0.35">
      <c r="A65" s="7">
        <v>64</v>
      </c>
      <c r="B65" s="6"/>
      <c r="C65" s="8"/>
      <c r="D65" s="11">
        <f t="shared" si="6"/>
        <v>2479508.9277974777</v>
      </c>
      <c r="E65" s="8"/>
    </row>
    <row r="66" spans="1:5" x14ac:dyDescent="0.35">
      <c r="A66" s="5">
        <v>65</v>
      </c>
      <c r="B66" s="6"/>
      <c r="C66" s="8"/>
      <c r="D66" s="11">
        <f t="shared" si="6"/>
        <v>2588453.3303481992</v>
      </c>
      <c r="E66" s="8"/>
    </row>
    <row r="67" spans="1:5" x14ac:dyDescent="0.35">
      <c r="A67" s="7">
        <v>66</v>
      </c>
      <c r="B67" s="6"/>
      <c r="C67" s="8"/>
      <c r="D67" s="11">
        <f t="shared" si="6"/>
        <v>2702184.5206027557</v>
      </c>
      <c r="E67" s="8"/>
    </row>
    <row r="68" spans="1:5" x14ac:dyDescent="0.35">
      <c r="A68" s="5">
        <v>67</v>
      </c>
      <c r="B68" s="6"/>
      <c r="C68" s="8"/>
      <c r="D68" s="11">
        <f t="shared" si="6"/>
        <v>2820912.8199359523</v>
      </c>
      <c r="E68" s="8"/>
    </row>
    <row r="69" spans="1:5" x14ac:dyDescent="0.35">
      <c r="A69" s="7">
        <v>68</v>
      </c>
      <c r="B69" s="6"/>
      <c r="C69" s="8"/>
      <c r="D69" s="11">
        <f t="shared" si="6"/>
        <v>2944857.7908010436</v>
      </c>
      <c r="E6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khin than   thar</cp:lastModifiedBy>
  <dcterms:created xsi:type="dcterms:W3CDTF">2022-03-03T21:21:57Z</dcterms:created>
  <dcterms:modified xsi:type="dcterms:W3CDTF">2024-05-11T13:47:06Z</dcterms:modified>
</cp:coreProperties>
</file>