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ochford/"/>
    </mc:Choice>
  </mc:AlternateContent>
  <xr:revisionPtr revIDLastSave="0" documentId="13_ncr:1_{6EB10D17-6913-A44C-B829-8EA2B4B87162}" xr6:coauthVersionLast="47" xr6:coauthVersionMax="47" xr10:uidLastSave="{00000000-0000-0000-0000-000000000000}"/>
  <bookViews>
    <workbookView xWindow="1880" yWindow="460" windowWidth="28040" windowHeight="16800" xr2:uid="{E7C628F0-C048-474E-8ACB-B93C4F17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D31" i="1" l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2" i="1"/>
  <c r="BB24" i="1"/>
  <c r="BB25" i="1"/>
  <c r="BB26" i="1"/>
  <c r="BB27" i="1"/>
  <c r="BB28" i="1"/>
  <c r="BB29" i="1"/>
  <c r="BB30" i="1"/>
  <c r="BB31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4" i="1"/>
  <c r="BB5" i="1"/>
  <c r="BB3" i="1"/>
  <c r="BB2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" i="1"/>
  <c r="AV4" i="1"/>
  <c r="AV5" i="1"/>
  <c r="AV2" i="1"/>
  <c r="L2" i="1"/>
  <c r="O2" i="1"/>
  <c r="N2" i="1"/>
  <c r="M2" i="1"/>
  <c r="K2" i="1"/>
  <c r="G9" i="1"/>
  <c r="F9" i="1"/>
  <c r="E9" i="1"/>
  <c r="D9" i="1"/>
  <c r="C9" i="1"/>
  <c r="B9" i="1"/>
  <c r="G8" i="1"/>
  <c r="F8" i="1"/>
  <c r="E8" i="1"/>
  <c r="D8" i="1"/>
  <c r="C8" i="1"/>
  <c r="B8" i="1"/>
  <c r="F7" i="1"/>
  <c r="E7" i="1"/>
  <c r="D7" i="1"/>
  <c r="C7" i="1"/>
  <c r="B7" i="1"/>
  <c r="G7" i="1" l="1"/>
</calcChain>
</file>

<file path=xl/sharedStrings.xml><?xml version="1.0" encoding="utf-8"?>
<sst xmlns="http://schemas.openxmlformats.org/spreadsheetml/2006/main" count="325" uniqueCount="58">
  <si>
    <t>year</t>
  </si>
  <si>
    <t>whitePopulation</t>
  </si>
  <si>
    <t>blackPopulation</t>
  </si>
  <si>
    <t>asianPopulation</t>
  </si>
  <si>
    <t>otherPopulation</t>
  </si>
  <si>
    <t>hispanicPopulation</t>
  </si>
  <si>
    <t>totalPopulation</t>
  </si>
  <si>
    <t>percentages</t>
  </si>
  <si>
    <t>running total</t>
  </si>
  <si>
    <t>white</t>
  </si>
  <si>
    <t>asian</t>
  </si>
  <si>
    <t>other</t>
  </si>
  <si>
    <t>hispanic</t>
  </si>
  <si>
    <t>black</t>
  </si>
  <si>
    <t>[AZ, FL, GA, NC, NE, NH, TX, UT]</t>
  </si>
  <si>
    <t>[FL, NE, NH, NV, VA]</t>
  </si>
  <si>
    <t>[AZ, CO, FL, GA, IA, KS, ME, MI, MN, OK, PA]</t>
  </si>
  <si>
    <t>repubBefore</t>
  </si>
  <si>
    <t>2014    [AZ, FL, GA, ME, NC, NE, NH, NV, NY, TX, UT]</t>
  </si>
  <si>
    <t>2015    [AZ, FL, GA, ME, NC, NE, NH, NV, NY, TX, UT]</t>
  </si>
  <si>
    <t>2016                                [FL, NE, NH, VA]</t>
  </si>
  <si>
    <t>2017                                [FL, NE, NH, VA]</t>
  </si>
  <si>
    <t>2018            [AZ, FL, GA, IA, KS, MI, MN, OK, PA]</t>
  </si>
  <si>
    <t>2019            [AZ, FL, GA, IA, KS, MI, MN, OK, PA]</t>
  </si>
  <si>
    <t>repubAfter</t>
  </si>
  <si>
    <t>2014    [CA, IA, IL, ME, NV, NY]</t>
  </si>
  <si>
    <t>2015    [CA, IA, IL, ME, NV, NY]</t>
  </si>
  <si>
    <t>2016                    [IL, NJ]</t>
  </si>
  <si>
    <t>2017                    [IL, NJ]</t>
  </si>
  <si>
    <t>2018        [CA, IL, NJ, NM, NY]</t>
  </si>
  <si>
    <t>2019        [CA, IL, NJ, NM, NY]</t>
  </si>
  <si>
    <t>dem senates before</t>
  </si>
  <si>
    <t>2014                    [CA, IA, IL]</t>
  </si>
  <si>
    <t>2015                    [CA, IA, IL]</t>
  </si>
  <si>
    <t>2016                    [IL, NJ, NV]</t>
  </si>
  <si>
    <t>2017                    [IL, NJ, NV]</t>
  </si>
  <si>
    <t>2018    [CA, CO, IL, ME, NJ, NM, NY]</t>
  </si>
  <si>
    <t>2019    [CA, CO, IL, ME, NJ, NM, NY]</t>
  </si>
  <si>
    <t>dem after</t>
  </si>
  <si>
    <t>ASIANAMERICAN</t>
  </si>
  <si>
    <t>BLACK</t>
  </si>
  <si>
    <t>HISPANIC</t>
  </si>
  <si>
    <t>OTHER</t>
  </si>
  <si>
    <t>WHITE</t>
  </si>
  <si>
    <t>race</t>
  </si>
  <si>
    <t>approvalRate</t>
  </si>
  <si>
    <t>DemToRepubHouseFlip</t>
  </si>
  <si>
    <t>AsianAmerican</t>
  </si>
  <si>
    <t>Black</t>
  </si>
  <si>
    <t>Hispanic</t>
  </si>
  <si>
    <t>repubToDemHouseFlip</t>
  </si>
  <si>
    <t>don’t forget both Party</t>
  </si>
  <si>
    <t>bothPartyFlip</t>
  </si>
  <si>
    <t>bothPartyHouseFlip</t>
  </si>
  <si>
    <t>stateLevelDistrcitFlip</t>
  </si>
  <si>
    <t>approvalRatePercent</t>
  </si>
  <si>
    <t>loanOriginated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</si>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</sst>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8659-E485-5446-BFC4-B103CF43A714}">
  <dimension ref="A1:CD86"/>
  <sheetViews>
    <sheetView tabSelected="1" topLeftCell="BL1" workbookViewId="0">
      <selection activeCell="CA1" sqref="CA1:CD31"/>
    </sheetView>
  </sheetViews>
  <sheetFormatPr baseColWidth="10" defaultRowHeight="16" x14ac:dyDescent="0.2"/>
  <cols>
    <col min="2" max="2" width="15.83203125" bestFit="1" customWidth="1"/>
    <col min="11" max="11" width="12.6640625" bestFit="1" customWidth="1"/>
    <col min="44" max="44" width="20.5" customWidth="1"/>
  </cols>
  <sheetData>
    <row r="1" spans="1:82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0</v>
      </c>
      <c r="S1" t="s">
        <v>17</v>
      </c>
      <c r="W1" t="s">
        <v>0</v>
      </c>
      <c r="X1" t="s">
        <v>24</v>
      </c>
      <c r="AB1" s="1" t="s">
        <v>0</v>
      </c>
      <c r="AC1" t="s">
        <v>31</v>
      </c>
      <c r="AG1" s="1" t="s">
        <v>0</v>
      </c>
      <c r="AH1" t="s">
        <v>38</v>
      </c>
      <c r="AM1" s="4">
        <v>1</v>
      </c>
      <c r="AN1" s="4" t="s">
        <v>39</v>
      </c>
      <c r="AO1" s="4">
        <v>2014</v>
      </c>
      <c r="AP1" s="5">
        <v>63.091127999999998</v>
      </c>
      <c r="AR1" t="s">
        <v>54</v>
      </c>
      <c r="AS1" t="s">
        <v>0</v>
      </c>
      <c r="AT1" t="s">
        <v>44</v>
      </c>
      <c r="AU1" t="s">
        <v>45</v>
      </c>
      <c r="AV1" t="s">
        <v>55</v>
      </c>
      <c r="AY1" t="s">
        <v>44</v>
      </c>
      <c r="AZ1" t="s">
        <v>0</v>
      </c>
      <c r="BA1" s="4" t="s">
        <v>45</v>
      </c>
      <c r="BB1" s="4" t="s">
        <v>55</v>
      </c>
      <c r="BF1" s="4"/>
      <c r="BG1" s="4"/>
      <c r="BH1" s="4" t="s">
        <v>56</v>
      </c>
      <c r="BL1" s="4" t="s">
        <v>44</v>
      </c>
      <c r="BM1" s="4" t="s">
        <v>0</v>
      </c>
      <c r="BN1" s="4"/>
      <c r="BV1" s="4" t="s">
        <v>44</v>
      </c>
      <c r="BW1" s="4" t="s">
        <v>0</v>
      </c>
      <c r="BX1" s="4"/>
      <c r="CA1" t="s">
        <v>44</v>
      </c>
      <c r="CB1" t="s">
        <v>0</v>
      </c>
      <c r="CC1" t="s">
        <v>57</v>
      </c>
      <c r="CD1" t="s">
        <v>55</v>
      </c>
    </row>
    <row r="2" spans="1:82" ht="19" x14ac:dyDescent="0.25">
      <c r="A2">
        <v>2014</v>
      </c>
      <c r="B2" s="2">
        <v>89541548</v>
      </c>
      <c r="C2">
        <v>20218958</v>
      </c>
      <c r="D2">
        <v>12578395</v>
      </c>
      <c r="E2">
        <v>20134488</v>
      </c>
      <c r="F2">
        <v>45307887</v>
      </c>
      <c r="G2">
        <v>187891560</v>
      </c>
      <c r="K2" s="3">
        <f>SUM(B2+B3+B4)</f>
        <v>209029558</v>
      </c>
      <c r="L2">
        <f>SUM(D2+D3+D4)</f>
        <v>27946509</v>
      </c>
      <c r="M2">
        <f>SUM(E2+E3+E4)</f>
        <v>21059453</v>
      </c>
      <c r="N2">
        <f>SUM(F2+F3+F4)</f>
        <v>94755815</v>
      </c>
      <c r="O2">
        <f>SUM(C2+C3+C4)</f>
        <v>45768387</v>
      </c>
      <c r="R2">
        <v>2014</v>
      </c>
      <c r="S2" t="s">
        <v>14</v>
      </c>
      <c r="W2" t="s">
        <v>18</v>
      </c>
      <c r="AB2" s="1" t="s">
        <v>25</v>
      </c>
      <c r="AG2" s="1" t="s">
        <v>32</v>
      </c>
      <c r="AM2" s="4">
        <v>2015</v>
      </c>
      <c r="AN2" s="5">
        <v>65.019082999999995</v>
      </c>
      <c r="AR2" t="s">
        <v>46</v>
      </c>
      <c r="AS2">
        <v>2014</v>
      </c>
      <c r="AT2" t="s">
        <v>9</v>
      </c>
      <c r="AU2" s="5">
        <v>62.183027000000003</v>
      </c>
      <c r="AV2">
        <f>(AU2/100)</f>
        <v>0.62183027000000002</v>
      </c>
      <c r="AY2" t="s">
        <v>47</v>
      </c>
      <c r="AZ2" s="4">
        <v>2014</v>
      </c>
      <c r="BA2" s="5">
        <v>63.911901999999998</v>
      </c>
      <c r="BB2" s="4">
        <f>BA2/100</f>
        <v>0.63911901999999998</v>
      </c>
      <c r="BC2" s="4"/>
      <c r="BF2" s="4" t="s">
        <v>44</v>
      </c>
      <c r="BG2" s="4" t="s">
        <v>0</v>
      </c>
      <c r="BH2" s="4"/>
      <c r="BL2" s="4" t="s">
        <v>39</v>
      </c>
      <c r="BM2" s="4">
        <v>2014</v>
      </c>
      <c r="BN2" s="5">
        <v>57.093471999999998</v>
      </c>
      <c r="BV2" s="4" t="s">
        <v>39</v>
      </c>
      <c r="BW2" s="4">
        <v>2014</v>
      </c>
      <c r="BX2" s="5">
        <v>57.397129999999997</v>
      </c>
      <c r="CA2" t="s">
        <v>47</v>
      </c>
      <c r="CB2" s="4">
        <v>2014</v>
      </c>
      <c r="CC2" s="5">
        <v>57.093471999999998</v>
      </c>
      <c r="CD2">
        <f>CC2/100</f>
        <v>0.57093472000000001</v>
      </c>
    </row>
    <row r="3" spans="1:82" ht="19" x14ac:dyDescent="0.25">
      <c r="A3">
        <v>2016</v>
      </c>
      <c r="B3">
        <v>34954664</v>
      </c>
      <c r="C3">
        <v>8299436</v>
      </c>
      <c r="D3">
        <v>3318216</v>
      </c>
      <c r="E3">
        <v>52091</v>
      </c>
      <c r="F3">
        <v>12119651</v>
      </c>
      <c r="G3">
        <v>58716472</v>
      </c>
      <c r="R3">
        <v>2015</v>
      </c>
      <c r="S3" t="s">
        <v>14</v>
      </c>
      <c r="W3" t="s">
        <v>19</v>
      </c>
      <c r="AB3" s="1" t="s">
        <v>26</v>
      </c>
      <c r="AG3" s="1" t="s">
        <v>33</v>
      </c>
      <c r="AM3" s="4">
        <v>2016</v>
      </c>
      <c r="AN3" s="5">
        <v>80.434589000000003</v>
      </c>
      <c r="AR3" t="s">
        <v>46</v>
      </c>
      <c r="AS3">
        <v>2015</v>
      </c>
      <c r="AT3" t="s">
        <v>9</v>
      </c>
      <c r="AU3" s="5">
        <v>63.335787000000003</v>
      </c>
      <c r="AV3">
        <f t="shared" ref="AV3:AV66" si="0">(AU3/100)</f>
        <v>0.63335786999999999</v>
      </c>
      <c r="AY3" t="s">
        <v>47</v>
      </c>
      <c r="AZ3" s="4">
        <v>2015</v>
      </c>
      <c r="BA3" s="5">
        <v>63.832954000000001</v>
      </c>
      <c r="BB3" s="4">
        <f>BA3/100</f>
        <v>0.63832953999999997</v>
      </c>
      <c r="BF3" s="4" t="s">
        <v>39</v>
      </c>
      <c r="BG3" s="4">
        <v>2014</v>
      </c>
      <c r="BH3" s="5">
        <v>62.165761000000003</v>
      </c>
      <c r="BL3" s="4">
        <v>2015</v>
      </c>
      <c r="BM3" s="5">
        <v>59.616945999999999</v>
      </c>
      <c r="BV3" s="4">
        <v>2015</v>
      </c>
      <c r="BW3" s="5">
        <v>59.741450999999998</v>
      </c>
      <c r="CA3" t="s">
        <v>47</v>
      </c>
      <c r="CB3" s="4">
        <v>2015</v>
      </c>
      <c r="CC3" s="5">
        <v>59.741450999999998</v>
      </c>
      <c r="CD3">
        <f t="shared" ref="CD3:CD30" si="1">CC3/100</f>
        <v>0.59741451000000001</v>
      </c>
    </row>
    <row r="4" spans="1:82" ht="19" x14ac:dyDescent="0.25">
      <c r="A4">
        <v>2018</v>
      </c>
      <c r="B4">
        <v>84533346</v>
      </c>
      <c r="C4">
        <v>17249993</v>
      </c>
      <c r="D4">
        <v>12049898</v>
      </c>
      <c r="E4">
        <v>872874</v>
      </c>
      <c r="F4">
        <v>37328277</v>
      </c>
      <c r="G4">
        <v>152152658</v>
      </c>
      <c r="R4">
        <v>2016</v>
      </c>
      <c r="S4" t="s">
        <v>15</v>
      </c>
      <c r="W4" t="s">
        <v>20</v>
      </c>
      <c r="AB4" s="1" t="s">
        <v>27</v>
      </c>
      <c r="AG4" s="1" t="s">
        <v>34</v>
      </c>
      <c r="AM4" s="4">
        <v>2017</v>
      </c>
      <c r="AN4" s="5">
        <v>81.368938999999997</v>
      </c>
      <c r="AR4" t="s">
        <v>46</v>
      </c>
      <c r="AS4">
        <v>2016</v>
      </c>
      <c r="AT4" t="s">
        <v>9</v>
      </c>
      <c r="AU4" s="5">
        <v>74.014281999999994</v>
      </c>
      <c r="AV4">
        <f t="shared" si="0"/>
        <v>0.74014281999999998</v>
      </c>
      <c r="AY4" t="s">
        <v>47</v>
      </c>
      <c r="AZ4" s="4">
        <v>2016</v>
      </c>
      <c r="BA4" s="5">
        <v>65.605853999999994</v>
      </c>
      <c r="BB4" s="4">
        <f>BA4/100</f>
        <v>0.65605853999999997</v>
      </c>
      <c r="BF4" s="4">
        <v>2015</v>
      </c>
      <c r="BG4" s="5">
        <v>63.832954000000001</v>
      </c>
      <c r="BL4" s="4">
        <v>2016</v>
      </c>
      <c r="BM4" s="5">
        <v>61.203378000000001</v>
      </c>
      <c r="BV4" s="4">
        <v>2016</v>
      </c>
      <c r="BW4" s="5">
        <v>60.694994000000001</v>
      </c>
      <c r="CA4" t="s">
        <v>47</v>
      </c>
      <c r="CB4" s="4">
        <v>2016</v>
      </c>
      <c r="CC4" s="5">
        <v>61.203378000000001</v>
      </c>
      <c r="CD4">
        <f t="shared" si="1"/>
        <v>0.61203377999999997</v>
      </c>
    </row>
    <row r="5" spans="1:82" ht="19" x14ac:dyDescent="0.25">
      <c r="A5" t="s">
        <v>7</v>
      </c>
      <c r="R5">
        <v>2017</v>
      </c>
      <c r="S5" t="s">
        <v>15</v>
      </c>
      <c r="W5" t="s">
        <v>21</v>
      </c>
      <c r="AB5" s="1" t="s">
        <v>28</v>
      </c>
      <c r="AG5" s="1" t="s">
        <v>35</v>
      </c>
      <c r="AM5" s="4" t="s">
        <v>40</v>
      </c>
      <c r="AN5" s="4">
        <v>2014</v>
      </c>
      <c r="AO5" s="5">
        <v>55.122867999999997</v>
      </c>
      <c r="AR5" t="s">
        <v>46</v>
      </c>
      <c r="AS5">
        <v>2017</v>
      </c>
      <c r="AT5" t="s">
        <v>9</v>
      </c>
      <c r="AU5" s="5">
        <v>74.429754000000003</v>
      </c>
      <c r="AV5">
        <f t="shared" si="0"/>
        <v>0.74429754000000004</v>
      </c>
      <c r="AY5" t="s">
        <v>47</v>
      </c>
      <c r="AZ5" s="4">
        <v>2017</v>
      </c>
      <c r="BA5" s="5">
        <v>69.174626000000004</v>
      </c>
      <c r="BB5" s="4">
        <f>BA5/100</f>
        <v>0.69174626000000006</v>
      </c>
      <c r="BF5" s="4">
        <v>2016</v>
      </c>
      <c r="BG5" s="5">
        <v>66.358873000000003</v>
      </c>
      <c r="BL5" s="4">
        <v>2017</v>
      </c>
      <c r="BM5" s="5">
        <v>63.100993000000003</v>
      </c>
      <c r="BV5" s="4">
        <v>2017</v>
      </c>
      <c r="BW5" s="5">
        <v>62.326295999999999</v>
      </c>
      <c r="CA5" t="s">
        <v>47</v>
      </c>
      <c r="CB5" s="4">
        <v>2017</v>
      </c>
      <c r="CC5" s="5">
        <v>62.326295999999999</v>
      </c>
      <c r="CD5">
        <f t="shared" si="1"/>
        <v>0.62326296000000003</v>
      </c>
    </row>
    <row r="6" spans="1:82" ht="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R6">
        <v>2018</v>
      </c>
      <c r="S6" t="s">
        <v>16</v>
      </c>
      <c r="W6" t="s">
        <v>22</v>
      </c>
      <c r="AB6" s="1" t="s">
        <v>29</v>
      </c>
      <c r="AG6" s="1" t="s">
        <v>36</v>
      </c>
      <c r="AM6" s="4">
        <v>2015</v>
      </c>
      <c r="AN6" s="5">
        <v>56.920304999999999</v>
      </c>
      <c r="AR6" t="s">
        <v>46</v>
      </c>
      <c r="AS6">
        <v>2014</v>
      </c>
      <c r="AT6" t="s">
        <v>47</v>
      </c>
      <c r="AU6" s="5">
        <v>63.091127999999998</v>
      </c>
      <c r="AV6">
        <f t="shared" si="0"/>
        <v>0.63091127999999996</v>
      </c>
      <c r="AY6" t="s">
        <v>47</v>
      </c>
      <c r="AZ6" s="4">
        <v>2018</v>
      </c>
      <c r="BA6" s="5">
        <v>67.464843999999999</v>
      </c>
      <c r="BB6" s="4">
        <f t="shared" ref="BB6:BB23" si="2">BA6/100</f>
        <v>0.67464844000000002</v>
      </c>
      <c r="BF6" s="4">
        <v>2017</v>
      </c>
      <c r="BG6" s="5">
        <v>69.174626000000004</v>
      </c>
      <c r="BL6" s="4">
        <v>2018</v>
      </c>
      <c r="BM6" s="5">
        <v>58.951324999999997</v>
      </c>
      <c r="BV6" s="4">
        <v>2018</v>
      </c>
      <c r="BW6" s="5">
        <v>60.140132999999999</v>
      </c>
      <c r="CA6" t="s">
        <v>47</v>
      </c>
      <c r="CB6" s="4">
        <v>2018</v>
      </c>
      <c r="CC6" s="5">
        <v>58.951324999999997</v>
      </c>
      <c r="CD6">
        <f t="shared" si="1"/>
        <v>0.58951324999999999</v>
      </c>
    </row>
    <row r="7" spans="1:82" ht="19" x14ac:dyDescent="0.25">
      <c r="A7">
        <v>2014</v>
      </c>
      <c r="B7">
        <f>B2/G2</f>
        <v>0.47655971348580001</v>
      </c>
      <c r="C7">
        <f>C2/G2</f>
        <v>0.10760971913799641</v>
      </c>
      <c r="D7">
        <f>D2/G2</f>
        <v>6.6944970811887453E-2</v>
      </c>
      <c r="E7">
        <f>E2/G2</f>
        <v>0.10716015131281043</v>
      </c>
      <c r="F7">
        <f>F2/G2</f>
        <v>0.24113848966925391</v>
      </c>
      <c r="G7">
        <f>SUM(B7+C7+D7+E7+F7)</f>
        <v>0.99941304441774814</v>
      </c>
      <c r="R7">
        <v>2019</v>
      </c>
      <c r="S7" t="s">
        <v>16</v>
      </c>
      <c r="W7" t="s">
        <v>23</v>
      </c>
      <c r="AB7" s="1" t="s">
        <v>30</v>
      </c>
      <c r="AG7" s="1" t="s">
        <v>37</v>
      </c>
      <c r="AM7" s="4">
        <v>2016</v>
      </c>
      <c r="AN7" s="5">
        <v>69.363353000000004</v>
      </c>
      <c r="AR7" t="s">
        <v>46</v>
      </c>
      <c r="AS7">
        <v>2015</v>
      </c>
      <c r="AT7" t="s">
        <v>47</v>
      </c>
      <c r="AU7" s="5">
        <v>65.019082999999995</v>
      </c>
      <c r="AV7">
        <f t="shared" si="0"/>
        <v>0.65019083</v>
      </c>
      <c r="AY7" t="s">
        <v>47</v>
      </c>
      <c r="AZ7" s="4">
        <v>2019</v>
      </c>
      <c r="BA7" s="5">
        <v>69.036771999999999</v>
      </c>
      <c r="BB7" s="4">
        <f t="shared" si="2"/>
        <v>0.69036772000000002</v>
      </c>
      <c r="BF7" s="4">
        <v>2018</v>
      </c>
      <c r="BG7" s="5">
        <v>66.866033999999999</v>
      </c>
      <c r="BL7" s="4">
        <v>2019</v>
      </c>
      <c r="BM7" s="5">
        <v>61.220326999999997</v>
      </c>
      <c r="BV7" s="4">
        <v>2019</v>
      </c>
      <c r="BW7" s="5">
        <v>62.202640000000002</v>
      </c>
      <c r="CA7" t="s">
        <v>47</v>
      </c>
      <c r="CB7" s="4">
        <v>2019</v>
      </c>
      <c r="CC7" s="5">
        <v>62.202640000000002</v>
      </c>
      <c r="CD7">
        <f t="shared" si="1"/>
        <v>0.62202639999999998</v>
      </c>
    </row>
    <row r="8" spans="1:82" x14ac:dyDescent="0.2">
      <c r="A8">
        <v>2016</v>
      </c>
      <c r="B8">
        <f>B3/G3</f>
        <v>0.59531274290458047</v>
      </c>
      <c r="C8">
        <f>C3/G3</f>
        <v>0.14134766135131552</v>
      </c>
      <c r="D8">
        <f>D3/G3</f>
        <v>5.6512523436353601E-2</v>
      </c>
      <c r="E8">
        <f>E3/G3</f>
        <v>8.8716161284349646E-4</v>
      </c>
      <c r="F8">
        <f>F3/G3</f>
        <v>0.20640972775067276</v>
      </c>
      <c r="G8">
        <f>SUM(B8+C8+D8+E8+F8)</f>
        <v>1.0004698170557658</v>
      </c>
      <c r="AM8" s="4">
        <v>2017</v>
      </c>
      <c r="AN8" s="5">
        <v>68.829802999999998</v>
      </c>
      <c r="AR8" t="s">
        <v>46</v>
      </c>
      <c r="AS8">
        <v>2016</v>
      </c>
      <c r="AT8" t="s">
        <v>47</v>
      </c>
      <c r="AU8" s="5">
        <v>80.434589000000003</v>
      </c>
      <c r="AV8">
        <f t="shared" si="0"/>
        <v>0.80434589000000001</v>
      </c>
      <c r="AY8" t="s">
        <v>40</v>
      </c>
      <c r="AZ8" s="4">
        <v>2014</v>
      </c>
      <c r="BA8" s="5">
        <v>54.077491000000002</v>
      </c>
      <c r="BB8" s="4">
        <f t="shared" si="2"/>
        <v>0.54077491</v>
      </c>
      <c r="BF8" s="4">
        <v>2019</v>
      </c>
      <c r="BG8" s="5">
        <v>69.036771999999999</v>
      </c>
      <c r="BL8" s="4" t="s">
        <v>40</v>
      </c>
      <c r="BM8" s="4">
        <v>2014</v>
      </c>
      <c r="BN8" s="5">
        <v>54.974279000000003</v>
      </c>
      <c r="BV8" s="4" t="s">
        <v>40</v>
      </c>
      <c r="BW8" s="4">
        <v>2014</v>
      </c>
      <c r="BX8" s="5">
        <v>56.854213999999999</v>
      </c>
      <c r="CA8" t="s">
        <v>40</v>
      </c>
      <c r="CB8" s="4">
        <v>2014</v>
      </c>
      <c r="CC8" s="5">
        <v>54.974279000000003</v>
      </c>
      <c r="CD8">
        <f t="shared" si="1"/>
        <v>0.54974279000000004</v>
      </c>
    </row>
    <row r="9" spans="1:82" x14ac:dyDescent="0.2">
      <c r="A9">
        <v>2018</v>
      </c>
      <c r="B9">
        <f>B4/G4</f>
        <v>0.55558244667667911</v>
      </c>
      <c r="C9">
        <f>C4/G4</f>
        <v>0.11337293233483965</v>
      </c>
      <c r="D9">
        <f>D4/G4</f>
        <v>7.9196105795273058E-2</v>
      </c>
      <c r="E9">
        <f>E4/G4</f>
        <v>5.736830440385734E-3</v>
      </c>
      <c r="F9">
        <f>F4/G4</f>
        <v>0.24533437332392841</v>
      </c>
      <c r="G9">
        <f>SUM(B9+C9+D9+E9+F9)</f>
        <v>0.99922268857110597</v>
      </c>
      <c r="AM9" s="4" t="s">
        <v>41</v>
      </c>
      <c r="AN9" s="4">
        <v>2014</v>
      </c>
      <c r="AO9" s="5">
        <v>59.718670000000003</v>
      </c>
      <c r="AR9" t="s">
        <v>46</v>
      </c>
      <c r="AS9">
        <v>2017</v>
      </c>
      <c r="AT9" t="s">
        <v>47</v>
      </c>
      <c r="AU9" s="5">
        <v>81.368938999999997</v>
      </c>
      <c r="AV9">
        <f t="shared" si="0"/>
        <v>0.81368938999999996</v>
      </c>
      <c r="AY9" t="s">
        <v>40</v>
      </c>
      <c r="AZ9" s="4">
        <v>2015</v>
      </c>
      <c r="BA9" s="5">
        <v>55.107443000000004</v>
      </c>
      <c r="BB9" s="4">
        <f t="shared" si="2"/>
        <v>0.55107443</v>
      </c>
      <c r="BF9" s="4" t="s">
        <v>40</v>
      </c>
      <c r="BG9" s="4">
        <v>2014</v>
      </c>
      <c r="BH9" s="5">
        <v>53.756844000000001</v>
      </c>
      <c r="BL9" s="4">
        <v>2015</v>
      </c>
      <c r="BM9" s="5">
        <v>57.950195999999998</v>
      </c>
      <c r="BV9" s="4">
        <v>2015</v>
      </c>
      <c r="BW9" s="5">
        <v>59.745885000000001</v>
      </c>
      <c r="CA9" t="s">
        <v>40</v>
      </c>
      <c r="CB9" s="4">
        <v>2015</v>
      </c>
      <c r="CC9" s="5">
        <v>59.745885000000001</v>
      </c>
      <c r="CD9">
        <f t="shared" si="1"/>
        <v>0.59745884999999999</v>
      </c>
    </row>
    <row r="10" spans="1:82" x14ac:dyDescent="0.2">
      <c r="AM10" s="4">
        <v>2015</v>
      </c>
      <c r="AN10" s="5">
        <v>61.036858000000002</v>
      </c>
      <c r="AR10" t="s">
        <v>46</v>
      </c>
      <c r="AS10">
        <v>2014</v>
      </c>
      <c r="AT10" t="s">
        <v>48</v>
      </c>
      <c r="AU10" s="5">
        <v>55.122867999999997</v>
      </c>
      <c r="AV10">
        <f t="shared" si="0"/>
        <v>0.55122867999999992</v>
      </c>
      <c r="AY10" t="s">
        <v>40</v>
      </c>
      <c r="AZ10" s="4">
        <v>2016</v>
      </c>
      <c r="BA10" s="5">
        <v>56.146683000000003</v>
      </c>
      <c r="BB10" s="4">
        <f t="shared" si="2"/>
        <v>0.56146683000000008</v>
      </c>
      <c r="BF10" s="4">
        <v>2015</v>
      </c>
      <c r="BG10" s="5">
        <v>55.107443000000004</v>
      </c>
      <c r="BL10" s="4">
        <v>2016</v>
      </c>
      <c r="BM10" s="5">
        <v>54.671926999999997</v>
      </c>
      <c r="BV10" s="4">
        <v>2016</v>
      </c>
      <c r="BW10" s="5">
        <v>54.874803999999997</v>
      </c>
      <c r="CA10" t="s">
        <v>40</v>
      </c>
      <c r="CB10" s="4">
        <v>2016</v>
      </c>
      <c r="CC10" s="5">
        <v>54.671926999999997</v>
      </c>
      <c r="CD10">
        <f t="shared" si="1"/>
        <v>0.54671926999999998</v>
      </c>
    </row>
    <row r="11" spans="1:82" x14ac:dyDescent="0.2">
      <c r="AM11" s="4">
        <v>2016</v>
      </c>
      <c r="AN11" s="5">
        <v>71.435061000000005</v>
      </c>
      <c r="AR11" t="s">
        <v>46</v>
      </c>
      <c r="AS11">
        <v>2015</v>
      </c>
      <c r="AT11" t="s">
        <v>48</v>
      </c>
      <c r="AU11" s="5">
        <v>56.920304999999999</v>
      </c>
      <c r="AV11">
        <f t="shared" si="0"/>
        <v>0.56920305000000004</v>
      </c>
      <c r="AY11" t="s">
        <v>40</v>
      </c>
      <c r="AZ11" s="4">
        <v>2017</v>
      </c>
      <c r="BA11" s="5">
        <v>58.026977000000002</v>
      </c>
      <c r="BB11" s="4">
        <f t="shared" si="2"/>
        <v>0.58026977000000002</v>
      </c>
      <c r="BF11" s="4">
        <v>2016</v>
      </c>
      <c r="BG11" s="5">
        <v>56.109323000000003</v>
      </c>
      <c r="BL11" s="4">
        <v>2017</v>
      </c>
      <c r="BM11" s="5">
        <v>57.880999000000003</v>
      </c>
      <c r="BV11" s="4">
        <v>2017</v>
      </c>
      <c r="BW11" s="5">
        <v>57.774920999999999</v>
      </c>
      <c r="CA11" t="s">
        <v>40</v>
      </c>
      <c r="CB11" s="4">
        <v>2017</v>
      </c>
      <c r="CC11" s="5">
        <v>57.774920999999999</v>
      </c>
      <c r="CD11">
        <f t="shared" si="1"/>
        <v>0.57774921000000001</v>
      </c>
    </row>
    <row r="12" spans="1:82" x14ac:dyDescent="0.2">
      <c r="AM12" s="4">
        <v>2017</v>
      </c>
      <c r="AN12" s="5">
        <v>73.922397000000004</v>
      </c>
      <c r="AR12" t="s">
        <v>46</v>
      </c>
      <c r="AS12">
        <v>2016</v>
      </c>
      <c r="AT12" t="s">
        <v>48</v>
      </c>
      <c r="AU12" s="5">
        <v>69.363353000000004</v>
      </c>
      <c r="AV12">
        <f t="shared" si="0"/>
        <v>0.69363353000000005</v>
      </c>
      <c r="AY12" t="s">
        <v>40</v>
      </c>
      <c r="AZ12" s="4">
        <v>2018</v>
      </c>
      <c r="BA12" s="5">
        <v>57.082037999999997</v>
      </c>
      <c r="BB12" s="4">
        <f t="shared" si="2"/>
        <v>0.57082038000000002</v>
      </c>
      <c r="BF12" s="4">
        <v>2017</v>
      </c>
      <c r="BG12" s="5">
        <v>58.026977000000002</v>
      </c>
      <c r="BL12" s="4">
        <v>2018</v>
      </c>
      <c r="BM12" s="5">
        <v>57.409210999999999</v>
      </c>
      <c r="BV12" s="4">
        <v>2018</v>
      </c>
      <c r="BW12" s="5">
        <v>57.690795999999999</v>
      </c>
      <c r="CA12" t="s">
        <v>40</v>
      </c>
      <c r="CB12" s="4">
        <v>2018</v>
      </c>
      <c r="CC12" s="5">
        <v>57.409210999999999</v>
      </c>
      <c r="CD12">
        <f t="shared" si="1"/>
        <v>0.57409211000000004</v>
      </c>
    </row>
    <row r="13" spans="1:82" x14ac:dyDescent="0.2">
      <c r="AM13" s="4" t="s">
        <v>42</v>
      </c>
      <c r="AN13" s="4">
        <v>2014</v>
      </c>
      <c r="AO13" s="5">
        <v>62.977080999999998</v>
      </c>
      <c r="AR13" t="s">
        <v>46</v>
      </c>
      <c r="AS13">
        <v>2017</v>
      </c>
      <c r="AT13" t="s">
        <v>48</v>
      </c>
      <c r="AU13" s="5">
        <v>68.829802999999998</v>
      </c>
      <c r="AV13">
        <f t="shared" si="0"/>
        <v>0.68829803000000001</v>
      </c>
      <c r="AY13" t="s">
        <v>40</v>
      </c>
      <c r="AZ13" s="4">
        <v>2019</v>
      </c>
      <c r="BA13" s="5">
        <v>56.727114</v>
      </c>
      <c r="BB13" s="4">
        <f t="shared" si="2"/>
        <v>0.56727114000000001</v>
      </c>
      <c r="BF13" s="4">
        <v>2018</v>
      </c>
      <c r="BG13" s="5">
        <v>56.852542</v>
      </c>
      <c r="BL13" s="4">
        <v>2019</v>
      </c>
      <c r="BM13" s="5">
        <v>57.695934999999999</v>
      </c>
      <c r="BV13" s="4">
        <v>2019</v>
      </c>
      <c r="BW13" s="5">
        <v>58.859718000000001</v>
      </c>
      <c r="CA13" t="s">
        <v>40</v>
      </c>
      <c r="CB13" s="4">
        <v>2019</v>
      </c>
      <c r="CC13" s="5">
        <v>58.859718000000001</v>
      </c>
      <c r="CD13">
        <f t="shared" si="1"/>
        <v>0.58859718000000005</v>
      </c>
    </row>
    <row r="14" spans="1:82" x14ac:dyDescent="0.2">
      <c r="AM14" s="4">
        <v>2015</v>
      </c>
      <c r="AN14" s="5">
        <v>64.694057000000001</v>
      </c>
      <c r="AR14" t="s">
        <v>46</v>
      </c>
      <c r="AS14">
        <v>2014</v>
      </c>
      <c r="AT14" t="s">
        <v>49</v>
      </c>
      <c r="AU14" s="5">
        <v>59.718670000000003</v>
      </c>
      <c r="AV14">
        <f t="shared" si="0"/>
        <v>0.59718670000000007</v>
      </c>
      <c r="AY14" s="5" t="s">
        <v>41</v>
      </c>
      <c r="AZ14" s="4">
        <v>2014</v>
      </c>
      <c r="BA14" s="5">
        <v>57.821466000000001</v>
      </c>
      <c r="BB14" s="4">
        <f t="shared" si="2"/>
        <v>0.57821465999999999</v>
      </c>
      <c r="BF14" s="4">
        <v>2019</v>
      </c>
      <c r="BG14" s="5">
        <v>56.727114</v>
      </c>
      <c r="BL14" s="4" t="s">
        <v>41</v>
      </c>
      <c r="BM14" s="4">
        <v>2014</v>
      </c>
      <c r="BN14" s="5">
        <v>55.70872</v>
      </c>
      <c r="BV14" s="4" t="s">
        <v>41</v>
      </c>
      <c r="BW14" s="4">
        <v>2014</v>
      </c>
      <c r="BX14" s="5">
        <v>55.200319999999998</v>
      </c>
      <c r="CA14" s="5" t="s">
        <v>41</v>
      </c>
      <c r="CB14" s="4">
        <v>2014</v>
      </c>
      <c r="CC14" s="5">
        <v>55.70872</v>
      </c>
      <c r="CD14">
        <f t="shared" si="1"/>
        <v>0.5570872</v>
      </c>
    </row>
    <row r="15" spans="1:82" x14ac:dyDescent="0.2">
      <c r="AM15" s="4">
        <v>2016</v>
      </c>
      <c r="AN15" s="5">
        <v>75.16283</v>
      </c>
      <c r="AR15" t="s">
        <v>46</v>
      </c>
      <c r="AS15">
        <v>2015</v>
      </c>
      <c r="AT15" t="s">
        <v>49</v>
      </c>
      <c r="AU15" s="5">
        <v>61.036858000000002</v>
      </c>
      <c r="AV15">
        <f t="shared" si="0"/>
        <v>0.61036858000000005</v>
      </c>
      <c r="AY15" s="5" t="s">
        <v>41</v>
      </c>
      <c r="AZ15" s="4">
        <v>2015</v>
      </c>
      <c r="BA15" s="5">
        <v>59.092627999999998</v>
      </c>
      <c r="BB15" s="4">
        <f t="shared" si="2"/>
        <v>0.59092628000000003</v>
      </c>
      <c r="BF15" s="4" t="s">
        <v>41</v>
      </c>
      <c r="BG15" s="4">
        <v>2014</v>
      </c>
      <c r="BH15" s="5">
        <v>57.715212000000001</v>
      </c>
      <c r="BL15" s="4">
        <v>2015</v>
      </c>
      <c r="BM15" s="5">
        <v>56.914155000000001</v>
      </c>
      <c r="BV15" s="4">
        <v>2015</v>
      </c>
      <c r="BW15" s="5">
        <v>56.248657000000001</v>
      </c>
      <c r="CA15" s="5" t="s">
        <v>41</v>
      </c>
      <c r="CB15" s="4">
        <v>2015</v>
      </c>
      <c r="CC15" s="5">
        <v>56.248657000000001</v>
      </c>
      <c r="CD15">
        <f t="shared" si="1"/>
        <v>0.56248657000000002</v>
      </c>
    </row>
    <row r="16" spans="1:82" x14ac:dyDescent="0.2">
      <c r="AM16" s="4">
        <v>2017</v>
      </c>
      <c r="AN16" s="5">
        <v>75.192756000000003</v>
      </c>
      <c r="AR16" t="s">
        <v>46</v>
      </c>
      <c r="AS16">
        <v>2016</v>
      </c>
      <c r="AT16" t="s">
        <v>49</v>
      </c>
      <c r="AU16" s="5">
        <v>71.435061000000005</v>
      </c>
      <c r="AV16">
        <f t="shared" si="0"/>
        <v>0.71435061</v>
      </c>
      <c r="AY16" s="5" t="s">
        <v>41</v>
      </c>
      <c r="AZ16" s="4">
        <v>2016</v>
      </c>
      <c r="BA16" s="5">
        <v>58.902414999999998</v>
      </c>
      <c r="BB16" s="4">
        <f t="shared" si="2"/>
        <v>0.58902414999999997</v>
      </c>
      <c r="BF16" s="4">
        <v>2015</v>
      </c>
      <c r="BG16" s="5">
        <v>59.092627999999998</v>
      </c>
      <c r="BL16" s="4">
        <v>2016</v>
      </c>
      <c r="BM16" s="5">
        <v>57.160907000000002</v>
      </c>
      <c r="BV16" s="4">
        <v>2016</v>
      </c>
      <c r="BW16" s="5">
        <v>57.934078999999997</v>
      </c>
      <c r="CA16" s="5" t="s">
        <v>41</v>
      </c>
      <c r="CB16" s="4">
        <v>2016</v>
      </c>
      <c r="CC16" s="5">
        <v>57.160907000000002</v>
      </c>
      <c r="CD16">
        <f t="shared" si="1"/>
        <v>0.57160907000000005</v>
      </c>
    </row>
    <row r="17" spans="39:82" x14ac:dyDescent="0.2">
      <c r="AM17" s="4" t="s">
        <v>43</v>
      </c>
      <c r="AN17" s="4">
        <v>2014</v>
      </c>
      <c r="AO17" s="5">
        <v>62.183027000000003</v>
      </c>
      <c r="AR17" t="s">
        <v>46</v>
      </c>
      <c r="AS17">
        <v>2017</v>
      </c>
      <c r="AT17" t="s">
        <v>49</v>
      </c>
      <c r="AU17" s="5">
        <v>73.922397000000004</v>
      </c>
      <c r="AV17">
        <f t="shared" si="0"/>
        <v>0.73922397000000006</v>
      </c>
      <c r="AY17" s="5" t="s">
        <v>41</v>
      </c>
      <c r="AZ17" s="4">
        <v>2017</v>
      </c>
      <c r="BA17" s="5">
        <v>60.421906</v>
      </c>
      <c r="BB17" s="4">
        <f t="shared" si="2"/>
        <v>0.60421906000000003</v>
      </c>
      <c r="BF17" s="4">
        <v>2016</v>
      </c>
      <c r="BG17" s="5">
        <v>58.602949000000002</v>
      </c>
      <c r="BL17" s="4">
        <v>2017</v>
      </c>
      <c r="BM17" s="5">
        <v>59.051526000000003</v>
      </c>
      <c r="BV17" s="4">
        <v>2017</v>
      </c>
      <c r="BW17" s="5">
        <v>59.533681000000001</v>
      </c>
      <c r="CA17" s="5" t="s">
        <v>41</v>
      </c>
      <c r="CB17" s="4">
        <v>2017</v>
      </c>
      <c r="CC17" s="5">
        <v>59.533681000000001</v>
      </c>
      <c r="CD17">
        <f t="shared" si="1"/>
        <v>0.59533681000000005</v>
      </c>
    </row>
    <row r="18" spans="39:82" x14ac:dyDescent="0.2">
      <c r="AM18" s="4">
        <v>2015</v>
      </c>
      <c r="AN18" s="5">
        <v>63.335787000000003</v>
      </c>
      <c r="AR18" t="s">
        <v>46</v>
      </c>
      <c r="AS18">
        <v>2014</v>
      </c>
      <c r="AT18" t="s">
        <v>11</v>
      </c>
      <c r="AU18" s="5">
        <v>62.977080999999998</v>
      </c>
      <c r="AV18">
        <f t="shared" si="0"/>
        <v>0.62977081000000001</v>
      </c>
      <c r="AY18" s="5" t="s">
        <v>41</v>
      </c>
      <c r="AZ18" s="4">
        <v>2018</v>
      </c>
      <c r="BA18" s="5">
        <v>61.098416999999998</v>
      </c>
      <c r="BB18" s="4">
        <f t="shared" si="2"/>
        <v>0.61098416999999994</v>
      </c>
      <c r="BF18" s="4">
        <v>2017</v>
      </c>
      <c r="BG18" s="5">
        <v>60.421906</v>
      </c>
      <c r="BL18" s="4">
        <v>2018</v>
      </c>
      <c r="BM18" s="5">
        <v>56.990026999999998</v>
      </c>
      <c r="BV18" s="4">
        <v>2018</v>
      </c>
      <c r="BW18" s="5">
        <v>57.659723999999997</v>
      </c>
      <c r="CA18" s="5" t="s">
        <v>41</v>
      </c>
      <c r="CB18" s="4">
        <v>2018</v>
      </c>
      <c r="CC18" s="5">
        <v>56.990026999999998</v>
      </c>
      <c r="CD18">
        <f t="shared" si="1"/>
        <v>0.56990026999999999</v>
      </c>
    </row>
    <row r="19" spans="39:82" x14ac:dyDescent="0.2">
      <c r="AM19" s="4">
        <v>2016</v>
      </c>
      <c r="AN19" s="5">
        <v>74.014281999999994</v>
      </c>
      <c r="AR19" t="s">
        <v>46</v>
      </c>
      <c r="AS19">
        <v>2015</v>
      </c>
      <c r="AT19" t="s">
        <v>11</v>
      </c>
      <c r="AU19" s="5">
        <v>64.694057000000001</v>
      </c>
      <c r="AV19">
        <f t="shared" si="0"/>
        <v>0.64694057000000005</v>
      </c>
      <c r="AY19" s="5" t="s">
        <v>41</v>
      </c>
      <c r="AZ19" s="4">
        <v>2019</v>
      </c>
      <c r="BA19" s="5">
        <v>62.392955000000001</v>
      </c>
      <c r="BB19" s="4">
        <f t="shared" si="2"/>
        <v>0.62392955000000005</v>
      </c>
      <c r="BF19" s="4">
        <v>2018</v>
      </c>
      <c r="BG19" s="5">
        <v>60.989544000000002</v>
      </c>
      <c r="BL19" s="4">
        <v>2019</v>
      </c>
      <c r="BM19" s="5">
        <v>58.395105999999998</v>
      </c>
      <c r="BV19" s="4">
        <v>2019</v>
      </c>
      <c r="BW19" s="5">
        <v>59.516216999999997</v>
      </c>
      <c r="CA19" s="5" t="s">
        <v>41</v>
      </c>
      <c r="CB19" s="4">
        <v>2019</v>
      </c>
      <c r="CC19" s="5">
        <v>59.516216999999997</v>
      </c>
      <c r="CD19">
        <f t="shared" si="1"/>
        <v>0.59516216999999993</v>
      </c>
    </row>
    <row r="20" spans="39:82" x14ac:dyDescent="0.2">
      <c r="AM20" s="4">
        <v>2017</v>
      </c>
      <c r="AN20" s="5">
        <v>74.429754000000003</v>
      </c>
      <c r="AR20" t="s">
        <v>46</v>
      </c>
      <c r="AS20">
        <v>2016</v>
      </c>
      <c r="AT20" t="s">
        <v>11</v>
      </c>
      <c r="AU20" s="5">
        <v>75.16283</v>
      </c>
      <c r="AV20">
        <f t="shared" si="0"/>
        <v>0.75162830000000003</v>
      </c>
      <c r="AY20" s="5" t="s">
        <v>42</v>
      </c>
      <c r="AZ20" s="4">
        <v>2014</v>
      </c>
      <c r="BA20" s="5">
        <v>61.402196000000004</v>
      </c>
      <c r="BB20" s="4">
        <f t="shared" si="2"/>
        <v>0.61402196000000009</v>
      </c>
      <c r="BF20" s="4">
        <v>2019</v>
      </c>
      <c r="BG20" s="5">
        <v>62.392955000000001</v>
      </c>
      <c r="BL20" s="4" t="s">
        <v>42</v>
      </c>
      <c r="BM20" s="4">
        <v>2014</v>
      </c>
      <c r="BN20" s="5">
        <v>60.350624000000003</v>
      </c>
      <c r="BV20" s="4" t="s">
        <v>42</v>
      </c>
      <c r="BW20" s="4">
        <v>2014</v>
      </c>
      <c r="BX20" s="5">
        <v>61.100856999999998</v>
      </c>
      <c r="CA20" s="5" t="s">
        <v>42</v>
      </c>
      <c r="CB20" s="4">
        <v>2014</v>
      </c>
      <c r="CC20" s="5">
        <v>60.350624000000003</v>
      </c>
      <c r="CD20">
        <f t="shared" si="1"/>
        <v>0.60350624000000008</v>
      </c>
    </row>
    <row r="21" spans="39:82" x14ac:dyDescent="0.2">
      <c r="AR21" t="s">
        <v>46</v>
      </c>
      <c r="AS21">
        <v>2017</v>
      </c>
      <c r="AT21" t="s">
        <v>11</v>
      </c>
      <c r="AU21" s="5">
        <v>75.192756000000003</v>
      </c>
      <c r="AV21">
        <f t="shared" si="0"/>
        <v>0.75192756000000005</v>
      </c>
      <c r="AY21" s="5" t="s">
        <v>42</v>
      </c>
      <c r="AZ21" s="4">
        <v>2015</v>
      </c>
      <c r="BA21" s="5">
        <v>62.245516000000002</v>
      </c>
      <c r="BB21" s="4">
        <f t="shared" si="2"/>
        <v>0.62245516000000001</v>
      </c>
      <c r="BC21" s="5">
        <v>61.402196000000004</v>
      </c>
      <c r="BF21" s="4" t="s">
        <v>42</v>
      </c>
      <c r="BG21" s="4">
        <v>2014</v>
      </c>
      <c r="BH21" s="5">
        <v>60.963391999999999</v>
      </c>
      <c r="BL21" s="4">
        <v>2015</v>
      </c>
      <c r="BM21" s="5">
        <v>61.530540000000002</v>
      </c>
      <c r="BV21" s="4">
        <v>2015</v>
      </c>
      <c r="BW21" s="5">
        <v>62.354196999999999</v>
      </c>
      <c r="CA21" s="5" t="s">
        <v>42</v>
      </c>
      <c r="CB21" s="4">
        <v>2015</v>
      </c>
      <c r="CC21" s="5">
        <v>62.354196999999999</v>
      </c>
      <c r="CD21">
        <f t="shared" si="1"/>
        <v>0.62354197</v>
      </c>
    </row>
    <row r="22" spans="39:82" x14ac:dyDescent="0.2">
      <c r="AR22" t="s">
        <v>50</v>
      </c>
      <c r="AS22">
        <v>2014</v>
      </c>
      <c r="AT22" t="s">
        <v>9</v>
      </c>
      <c r="AU22" s="5">
        <v>58.998643000000001</v>
      </c>
      <c r="AV22">
        <f t="shared" si="0"/>
        <v>0.58998643000000006</v>
      </c>
      <c r="AY22" s="5" t="s">
        <v>42</v>
      </c>
      <c r="AZ22" s="4">
        <v>2016</v>
      </c>
      <c r="BA22" s="5">
        <v>64.221962000000005</v>
      </c>
      <c r="BB22" s="4">
        <f t="shared" si="2"/>
        <v>0.6422196200000001</v>
      </c>
      <c r="BF22" s="4">
        <v>2015</v>
      </c>
      <c r="BG22" s="5">
        <v>62.245516000000002</v>
      </c>
      <c r="BL22" s="4">
        <v>2016</v>
      </c>
      <c r="BM22" s="5">
        <v>60.770873000000002</v>
      </c>
      <c r="BV22" s="4">
        <v>2016</v>
      </c>
      <c r="BW22" s="5">
        <v>60.634988</v>
      </c>
      <c r="CA22" s="5" t="s">
        <v>42</v>
      </c>
      <c r="CB22" s="4">
        <v>2016</v>
      </c>
      <c r="CC22" s="5">
        <v>60.770873000000002</v>
      </c>
      <c r="CD22">
        <f t="shared" si="1"/>
        <v>0.60770873000000003</v>
      </c>
    </row>
    <row r="23" spans="39:82" x14ac:dyDescent="0.2">
      <c r="AO23" t="s">
        <v>51</v>
      </c>
      <c r="AR23" t="s">
        <v>50</v>
      </c>
      <c r="AS23">
        <v>2015</v>
      </c>
      <c r="AT23" t="s">
        <v>9</v>
      </c>
      <c r="AU23" s="5">
        <v>59.983153999999999</v>
      </c>
      <c r="AV23">
        <f t="shared" si="0"/>
        <v>0.59983153999999994</v>
      </c>
      <c r="AY23" s="5" t="s">
        <v>42</v>
      </c>
      <c r="AZ23" s="4">
        <v>2017</v>
      </c>
      <c r="BA23" s="5">
        <v>64.022628999999995</v>
      </c>
      <c r="BB23" s="4">
        <f t="shared" si="2"/>
        <v>0.64022628999999998</v>
      </c>
      <c r="BF23" s="4">
        <v>2016</v>
      </c>
      <c r="BG23" s="5">
        <v>64.482490999999996</v>
      </c>
      <c r="BL23" s="4">
        <v>2017</v>
      </c>
      <c r="BM23" s="5">
        <v>60.818143999999997</v>
      </c>
      <c r="BV23" s="4">
        <v>2017</v>
      </c>
      <c r="BW23" s="5">
        <v>60.814081000000002</v>
      </c>
      <c r="CA23" s="5" t="s">
        <v>42</v>
      </c>
      <c r="CB23" s="4">
        <v>2017</v>
      </c>
      <c r="CC23" s="5">
        <v>60.814081000000002</v>
      </c>
      <c r="CD23">
        <f t="shared" si="1"/>
        <v>0.60814080999999998</v>
      </c>
    </row>
    <row r="24" spans="39:82" x14ac:dyDescent="0.2">
      <c r="AR24" t="s">
        <v>50</v>
      </c>
      <c r="AS24">
        <v>2016</v>
      </c>
      <c r="AT24" t="s">
        <v>9</v>
      </c>
      <c r="AU24" s="5">
        <v>64.381051999999997</v>
      </c>
      <c r="AV24">
        <f t="shared" si="0"/>
        <v>0.64381051999999994</v>
      </c>
      <c r="AY24" s="5" t="s">
        <v>42</v>
      </c>
      <c r="AZ24" s="4">
        <v>2018</v>
      </c>
      <c r="BA24" s="5">
        <v>65.293966999999995</v>
      </c>
      <c r="BB24" s="4">
        <f>BA24/100</f>
        <v>0.65293966999999997</v>
      </c>
      <c r="BF24" s="4">
        <v>2017</v>
      </c>
      <c r="BG24" s="5">
        <v>64.022628999999995</v>
      </c>
      <c r="BL24" s="4">
        <v>2018</v>
      </c>
      <c r="BM24" s="5">
        <v>61.490378999999997</v>
      </c>
      <c r="BV24" s="4">
        <v>2018</v>
      </c>
      <c r="BW24" s="5">
        <v>62.846288000000001</v>
      </c>
      <c r="CA24" s="5" t="s">
        <v>42</v>
      </c>
      <c r="CB24" s="4">
        <v>2018</v>
      </c>
      <c r="CC24" s="5">
        <v>61.490378999999997</v>
      </c>
      <c r="CD24">
        <f t="shared" si="1"/>
        <v>0.61490378999999995</v>
      </c>
    </row>
    <row r="25" spans="39:82" x14ac:dyDescent="0.2">
      <c r="AR25" t="s">
        <v>50</v>
      </c>
      <c r="AS25">
        <v>2017</v>
      </c>
      <c r="AT25" t="s">
        <v>9</v>
      </c>
      <c r="AU25" s="5">
        <v>65.590992999999997</v>
      </c>
      <c r="AV25">
        <f t="shared" si="0"/>
        <v>0.65590992999999997</v>
      </c>
      <c r="AY25" s="5" t="s">
        <v>42</v>
      </c>
      <c r="AZ25" s="4">
        <v>2019</v>
      </c>
      <c r="BA25" s="5">
        <v>65.550883999999996</v>
      </c>
      <c r="BB25" s="4">
        <f>BA25/100</f>
        <v>0.65550883999999998</v>
      </c>
      <c r="BF25" s="4">
        <v>2018</v>
      </c>
      <c r="BG25" s="5">
        <v>64.710215000000005</v>
      </c>
      <c r="BL25" s="4">
        <v>2019</v>
      </c>
      <c r="BM25" s="5">
        <v>62.554371000000003</v>
      </c>
      <c r="BV25" s="4">
        <v>2019</v>
      </c>
      <c r="BW25" s="5">
        <v>63.889094</v>
      </c>
      <c r="CA25" s="5" t="s">
        <v>42</v>
      </c>
      <c r="CB25" s="4">
        <v>2019</v>
      </c>
      <c r="CC25" s="5">
        <v>63.889094</v>
      </c>
      <c r="CD25">
        <f t="shared" si="1"/>
        <v>0.63889094000000002</v>
      </c>
    </row>
    <row r="26" spans="39:82" x14ac:dyDescent="0.2">
      <c r="AM26" s="4" t="s">
        <v>39</v>
      </c>
      <c r="AN26" s="4">
        <v>2014</v>
      </c>
      <c r="AO26" s="5">
        <v>55.285617000000002</v>
      </c>
      <c r="AR26" t="s">
        <v>50</v>
      </c>
      <c r="AS26">
        <v>2018</v>
      </c>
      <c r="AT26" t="s">
        <v>9</v>
      </c>
      <c r="AU26" s="5">
        <v>61.287941000000004</v>
      </c>
      <c r="AV26">
        <f t="shared" si="0"/>
        <v>0.61287941000000001</v>
      </c>
      <c r="AY26" s="5" t="s">
        <v>43</v>
      </c>
      <c r="AZ26" s="4">
        <v>2014</v>
      </c>
      <c r="BA26" s="5">
        <v>60.628687999999997</v>
      </c>
      <c r="BB26" s="4">
        <f>BA26/100</f>
        <v>0.60628687999999997</v>
      </c>
      <c r="BF26" s="4">
        <v>2019</v>
      </c>
      <c r="BG26" s="5">
        <v>65.550883999999996</v>
      </c>
      <c r="BL26" s="4" t="s">
        <v>43</v>
      </c>
      <c r="BM26" s="4">
        <v>2014</v>
      </c>
      <c r="BN26" s="5">
        <v>59.837981999999997</v>
      </c>
      <c r="BV26" s="4" t="s">
        <v>43</v>
      </c>
      <c r="BW26" s="4">
        <v>2014</v>
      </c>
      <c r="BX26" s="5">
        <v>61.175775999999999</v>
      </c>
      <c r="CA26" s="5" t="s">
        <v>43</v>
      </c>
      <c r="CB26" s="4">
        <v>2014</v>
      </c>
      <c r="CC26" s="5">
        <v>59.837981999999997</v>
      </c>
      <c r="CD26">
        <f t="shared" si="1"/>
        <v>0.59837982000000001</v>
      </c>
    </row>
    <row r="27" spans="39:82" x14ac:dyDescent="0.2">
      <c r="AM27" s="4">
        <v>2015</v>
      </c>
      <c r="AN27" s="5">
        <v>57.398876999999999</v>
      </c>
      <c r="AR27" t="s">
        <v>50</v>
      </c>
      <c r="AS27">
        <v>2019</v>
      </c>
      <c r="AT27" t="s">
        <v>9</v>
      </c>
      <c r="AU27" s="5">
        <v>62.836255999999999</v>
      </c>
      <c r="AV27">
        <f t="shared" si="0"/>
        <v>0.62836256000000001</v>
      </c>
      <c r="AY27" s="5" t="s">
        <v>43</v>
      </c>
      <c r="AZ27" s="4">
        <v>2015</v>
      </c>
      <c r="BA27" s="5">
        <v>61.182388000000003</v>
      </c>
      <c r="BB27" s="4">
        <f>BA27/100</f>
        <v>0.61182387999999999</v>
      </c>
      <c r="BC27" s="5">
        <v>60.628687999999997</v>
      </c>
      <c r="BF27" s="4" t="s">
        <v>43</v>
      </c>
      <c r="BG27" s="4">
        <v>2014</v>
      </c>
      <c r="BH27" s="5">
        <v>60.049838000000001</v>
      </c>
      <c r="BL27" s="4">
        <v>2015</v>
      </c>
      <c r="BM27" s="5">
        <v>60.965522999999997</v>
      </c>
      <c r="BV27" s="4">
        <v>2015</v>
      </c>
      <c r="BW27" s="5">
        <v>61.913282000000002</v>
      </c>
      <c r="CA27" s="5" t="s">
        <v>43</v>
      </c>
      <c r="CB27" s="4">
        <v>2015</v>
      </c>
      <c r="CC27" s="5">
        <v>61.913282000000002</v>
      </c>
      <c r="CD27">
        <f t="shared" si="1"/>
        <v>0.61913282000000003</v>
      </c>
    </row>
    <row r="28" spans="39:82" x14ac:dyDescent="0.2">
      <c r="AM28" s="4">
        <v>2016</v>
      </c>
      <c r="AN28" s="5">
        <v>64.198272000000003</v>
      </c>
      <c r="AR28" t="s">
        <v>50</v>
      </c>
      <c r="AS28">
        <v>2014</v>
      </c>
      <c r="AT28" t="s">
        <v>47</v>
      </c>
      <c r="AU28" s="5">
        <v>55.285617000000002</v>
      </c>
      <c r="AV28">
        <f t="shared" si="0"/>
        <v>0.55285616999999998</v>
      </c>
      <c r="AY28" s="5" t="s">
        <v>43</v>
      </c>
      <c r="AZ28" s="4">
        <v>2016</v>
      </c>
      <c r="BA28" s="5">
        <v>61.926842000000001</v>
      </c>
      <c r="BB28" s="4">
        <f t="shared" ref="BB28:BB32" si="3">BA28/100</f>
        <v>0.61926842000000004</v>
      </c>
      <c r="BF28" s="4">
        <v>2015</v>
      </c>
      <c r="BG28" s="5">
        <v>61.182388000000003</v>
      </c>
      <c r="BL28" s="4">
        <v>2016</v>
      </c>
      <c r="BM28" s="5">
        <v>60.357616</v>
      </c>
      <c r="BV28" s="4">
        <v>2016</v>
      </c>
      <c r="BW28" s="5">
        <v>60.059561000000002</v>
      </c>
      <c r="CA28" s="5" t="s">
        <v>43</v>
      </c>
      <c r="CB28" s="4">
        <v>2016</v>
      </c>
      <c r="CC28" s="5">
        <v>60.357616</v>
      </c>
      <c r="CD28">
        <f t="shared" si="1"/>
        <v>0.60357616000000003</v>
      </c>
    </row>
    <row r="29" spans="39:82" x14ac:dyDescent="0.2">
      <c r="AM29" s="4">
        <v>2017</v>
      </c>
      <c r="AN29" s="5">
        <v>66.479139000000004</v>
      </c>
      <c r="AR29" t="s">
        <v>50</v>
      </c>
      <c r="AS29">
        <v>2015</v>
      </c>
      <c r="AT29" t="s">
        <v>47</v>
      </c>
      <c r="AU29" s="5">
        <v>57.398876999999999</v>
      </c>
      <c r="AV29">
        <f t="shared" si="0"/>
        <v>0.57398877000000004</v>
      </c>
      <c r="AY29" s="5" t="s">
        <v>43</v>
      </c>
      <c r="AZ29" s="4">
        <v>2017</v>
      </c>
      <c r="BA29" s="5">
        <v>63.032345999999997</v>
      </c>
      <c r="BB29" s="4">
        <f t="shared" si="3"/>
        <v>0.63032345999999995</v>
      </c>
      <c r="BF29" s="4">
        <v>2016</v>
      </c>
      <c r="BG29" s="5">
        <v>62.160826</v>
      </c>
      <c r="BL29" s="4">
        <v>2017</v>
      </c>
      <c r="BM29" s="5">
        <v>61.67353</v>
      </c>
      <c r="BV29" s="4">
        <v>2017</v>
      </c>
      <c r="BW29" s="5">
        <v>61.330094000000003</v>
      </c>
      <c r="CA29" s="5" t="s">
        <v>43</v>
      </c>
      <c r="CB29" s="4">
        <v>2017</v>
      </c>
      <c r="CC29" s="5">
        <v>61.330094000000003</v>
      </c>
      <c r="CD29">
        <f t="shared" si="1"/>
        <v>0.61330094000000002</v>
      </c>
    </row>
    <row r="30" spans="39:82" x14ac:dyDescent="0.2">
      <c r="AM30" s="4">
        <v>2018</v>
      </c>
      <c r="AN30" s="5">
        <v>62.387681999999998</v>
      </c>
      <c r="AR30" t="s">
        <v>50</v>
      </c>
      <c r="AS30">
        <v>2016</v>
      </c>
      <c r="AT30" t="s">
        <v>47</v>
      </c>
      <c r="AU30" s="5">
        <v>64.198272000000003</v>
      </c>
      <c r="AV30">
        <f t="shared" si="0"/>
        <v>0.64198272000000001</v>
      </c>
      <c r="AY30" s="5" t="s">
        <v>43</v>
      </c>
      <c r="AZ30" s="4">
        <v>2018</v>
      </c>
      <c r="BA30" s="5">
        <v>62.773243000000001</v>
      </c>
      <c r="BB30" s="4">
        <f t="shared" si="3"/>
        <v>0.62773243000000001</v>
      </c>
      <c r="BF30" s="4">
        <v>2017</v>
      </c>
      <c r="BG30" s="5">
        <v>63.032345999999997</v>
      </c>
      <c r="BL30" s="4">
        <v>2018</v>
      </c>
      <c r="BM30" s="5">
        <v>59.947552000000002</v>
      </c>
      <c r="BV30" s="4">
        <v>2018</v>
      </c>
      <c r="BW30" s="5">
        <v>60.201509000000001</v>
      </c>
      <c r="CA30" s="5" t="s">
        <v>43</v>
      </c>
      <c r="CB30" s="4">
        <v>2018</v>
      </c>
      <c r="CC30" s="5">
        <v>59.947552000000002</v>
      </c>
      <c r="CD30">
        <f t="shared" si="1"/>
        <v>0.59947552000000004</v>
      </c>
    </row>
    <row r="31" spans="39:82" x14ac:dyDescent="0.2">
      <c r="AM31" s="4">
        <v>2019</v>
      </c>
      <c r="AN31" s="5">
        <v>64.463994</v>
      </c>
      <c r="AR31" t="s">
        <v>50</v>
      </c>
      <c r="AS31">
        <v>2017</v>
      </c>
      <c r="AT31" t="s">
        <v>47</v>
      </c>
      <c r="AU31" s="5">
        <v>66.479139000000004</v>
      </c>
      <c r="AV31">
        <f t="shared" si="0"/>
        <v>0.66479138999999998</v>
      </c>
      <c r="AY31" s="5" t="s">
        <v>43</v>
      </c>
      <c r="AZ31" s="4">
        <v>2019</v>
      </c>
      <c r="BA31" s="5">
        <v>64.269718999999995</v>
      </c>
      <c r="BB31" s="4">
        <f t="shared" si="3"/>
        <v>0.64269718999999992</v>
      </c>
      <c r="BF31" s="4">
        <v>2018</v>
      </c>
      <c r="BG31" s="5">
        <v>63.027016000000003</v>
      </c>
      <c r="BL31" s="4">
        <v>2019</v>
      </c>
      <c r="BM31" s="5">
        <v>61.754654000000002</v>
      </c>
      <c r="BV31" s="4">
        <v>2019</v>
      </c>
      <c r="BW31" s="5">
        <v>62.124917000000003</v>
      </c>
      <c r="CA31" s="5" t="s">
        <v>43</v>
      </c>
      <c r="CB31" s="4">
        <v>2019</v>
      </c>
      <c r="CC31" s="5">
        <v>62.124917000000003</v>
      </c>
      <c r="CD31">
        <f>CC31/100</f>
        <v>0.62124917000000002</v>
      </c>
    </row>
    <row r="32" spans="39:82" x14ac:dyDescent="0.2">
      <c r="AM32" s="4" t="s">
        <v>40</v>
      </c>
      <c r="AN32" s="4">
        <v>2014</v>
      </c>
      <c r="AO32" s="5">
        <v>56.483015999999999</v>
      </c>
      <c r="AR32" t="s">
        <v>50</v>
      </c>
      <c r="AS32">
        <v>2018</v>
      </c>
      <c r="AT32" t="s">
        <v>47</v>
      </c>
      <c r="AU32" s="5">
        <v>62.387681999999998</v>
      </c>
      <c r="AV32">
        <f t="shared" si="0"/>
        <v>0.62387682</v>
      </c>
      <c r="BA32" s="4"/>
      <c r="BB32" s="4"/>
      <c r="BF32" s="4">
        <v>2019</v>
      </c>
      <c r="BG32" s="5">
        <v>64.269718999999995</v>
      </c>
    </row>
    <row r="33" spans="39:48" x14ac:dyDescent="0.2">
      <c r="AM33" s="4">
        <v>2015</v>
      </c>
      <c r="AN33" s="5">
        <v>59.325446999999997</v>
      </c>
      <c r="AR33" t="s">
        <v>50</v>
      </c>
      <c r="AS33">
        <v>2019</v>
      </c>
      <c r="AT33" t="s">
        <v>47</v>
      </c>
      <c r="AU33" s="5">
        <v>64.463994</v>
      </c>
      <c r="AV33">
        <f t="shared" si="0"/>
        <v>0.64463994000000002</v>
      </c>
    </row>
    <row r="34" spans="39:48" x14ac:dyDescent="0.2">
      <c r="AM34" s="4">
        <v>2016</v>
      </c>
      <c r="AN34" s="5">
        <v>58.012008000000002</v>
      </c>
      <c r="AR34" t="s">
        <v>50</v>
      </c>
      <c r="AS34">
        <v>2014</v>
      </c>
      <c r="AT34" t="s">
        <v>48</v>
      </c>
      <c r="AU34" s="5">
        <v>56.483015999999999</v>
      </c>
      <c r="AV34">
        <f t="shared" si="0"/>
        <v>0.56483015999999997</v>
      </c>
    </row>
    <row r="35" spans="39:48" x14ac:dyDescent="0.2">
      <c r="AM35" s="4">
        <v>2017</v>
      </c>
      <c r="AN35" s="5">
        <v>60.712097</v>
      </c>
      <c r="AR35" t="s">
        <v>50</v>
      </c>
      <c r="AS35">
        <v>2015</v>
      </c>
      <c r="AT35" t="s">
        <v>48</v>
      </c>
      <c r="AU35" s="5">
        <v>59.325446999999997</v>
      </c>
      <c r="AV35">
        <f t="shared" si="0"/>
        <v>0.59325446999999998</v>
      </c>
    </row>
    <row r="36" spans="39:48" x14ac:dyDescent="0.2">
      <c r="AM36" s="4">
        <v>2018</v>
      </c>
      <c r="AN36" s="5">
        <v>56.862490999999999</v>
      </c>
      <c r="AR36" t="s">
        <v>50</v>
      </c>
      <c r="AS36">
        <v>2016</v>
      </c>
      <c r="AT36" t="s">
        <v>48</v>
      </c>
      <c r="AU36" s="5">
        <v>58.012008000000002</v>
      </c>
      <c r="AV36">
        <f>(AU36/100)</f>
        <v>0.58012008000000004</v>
      </c>
    </row>
    <row r="37" spans="39:48" x14ac:dyDescent="0.2">
      <c r="AM37" s="4">
        <v>2019</v>
      </c>
      <c r="AN37" s="5">
        <v>57.246226999999998</v>
      </c>
      <c r="AR37" t="s">
        <v>50</v>
      </c>
      <c r="AS37">
        <v>2017</v>
      </c>
      <c r="AT37" t="s">
        <v>48</v>
      </c>
      <c r="AU37" s="5">
        <v>60.712097</v>
      </c>
      <c r="AV37">
        <f t="shared" si="0"/>
        <v>0.60712096999999998</v>
      </c>
    </row>
    <row r="38" spans="39:48" x14ac:dyDescent="0.2">
      <c r="AM38" s="4" t="s">
        <v>41</v>
      </c>
      <c r="AN38" s="4">
        <v>2014</v>
      </c>
      <c r="AO38" s="5">
        <v>54.231521000000001</v>
      </c>
      <c r="AR38" t="s">
        <v>50</v>
      </c>
      <c r="AS38">
        <v>2018</v>
      </c>
      <c r="AT38" t="s">
        <v>48</v>
      </c>
      <c r="AU38" s="5">
        <v>56.862490999999999</v>
      </c>
      <c r="AV38">
        <f t="shared" si="0"/>
        <v>0.56862491000000004</v>
      </c>
    </row>
    <row r="39" spans="39:48" x14ac:dyDescent="0.2">
      <c r="AM39" s="4">
        <v>2015</v>
      </c>
      <c r="AN39" s="5">
        <v>55.712311999999997</v>
      </c>
      <c r="AR39" t="s">
        <v>50</v>
      </c>
      <c r="AS39">
        <v>2019</v>
      </c>
      <c r="AT39" t="s">
        <v>48</v>
      </c>
      <c r="AU39" s="5">
        <v>57.246226999999998</v>
      </c>
      <c r="AV39">
        <f t="shared" si="0"/>
        <v>0.57246226999999994</v>
      </c>
    </row>
    <row r="40" spans="39:48" x14ac:dyDescent="0.2">
      <c r="AM40" s="4">
        <v>2016</v>
      </c>
      <c r="AN40" s="5">
        <v>62.159027000000002</v>
      </c>
      <c r="AR40" t="s">
        <v>50</v>
      </c>
      <c r="AS40">
        <v>2014</v>
      </c>
      <c r="AT40" t="s">
        <v>49</v>
      </c>
      <c r="AU40" s="5">
        <v>54.231521000000001</v>
      </c>
      <c r="AV40">
        <f t="shared" si="0"/>
        <v>0.54231521000000005</v>
      </c>
    </row>
    <row r="41" spans="39:48" x14ac:dyDescent="0.2">
      <c r="AM41" s="4">
        <v>2017</v>
      </c>
      <c r="AN41" s="5">
        <v>63.949590999999998</v>
      </c>
      <c r="AR41" t="s">
        <v>50</v>
      </c>
      <c r="AS41">
        <v>2015</v>
      </c>
      <c r="AT41" t="s">
        <v>49</v>
      </c>
      <c r="AU41" s="5">
        <v>55.712311999999997</v>
      </c>
      <c r="AV41">
        <f t="shared" si="0"/>
        <v>0.55712311999999997</v>
      </c>
    </row>
    <row r="42" spans="39:48" x14ac:dyDescent="0.2">
      <c r="AM42" s="4">
        <v>2018</v>
      </c>
      <c r="AN42" s="5">
        <v>58.703513000000001</v>
      </c>
      <c r="AR42" t="s">
        <v>50</v>
      </c>
      <c r="AS42">
        <v>2016</v>
      </c>
      <c r="AT42" t="s">
        <v>49</v>
      </c>
      <c r="AU42" s="5">
        <v>62.159027000000002</v>
      </c>
      <c r="AV42">
        <f t="shared" si="0"/>
        <v>0.62159027</v>
      </c>
    </row>
    <row r="43" spans="39:48" x14ac:dyDescent="0.2">
      <c r="AM43" s="4">
        <v>2019</v>
      </c>
      <c r="AN43" s="5">
        <v>60.460974999999998</v>
      </c>
      <c r="AR43" t="s">
        <v>50</v>
      </c>
      <c r="AS43">
        <v>2017</v>
      </c>
      <c r="AT43" t="s">
        <v>49</v>
      </c>
      <c r="AU43" s="5">
        <v>63.949590999999998</v>
      </c>
      <c r="AV43">
        <f t="shared" si="0"/>
        <v>0.63949590999999995</v>
      </c>
    </row>
    <row r="44" spans="39:48" x14ac:dyDescent="0.2">
      <c r="AM44" s="4" t="s">
        <v>42</v>
      </c>
      <c r="AN44" s="4">
        <v>2014</v>
      </c>
      <c r="AO44" s="5">
        <v>58.664444000000003</v>
      </c>
      <c r="AR44" t="s">
        <v>50</v>
      </c>
      <c r="AS44">
        <v>2018</v>
      </c>
      <c r="AT44" t="s">
        <v>49</v>
      </c>
      <c r="AU44" s="5">
        <v>58.703513000000001</v>
      </c>
      <c r="AV44">
        <f t="shared" si="0"/>
        <v>0.58703512999999996</v>
      </c>
    </row>
    <row r="45" spans="39:48" x14ac:dyDescent="0.2">
      <c r="AM45" s="4">
        <v>2015</v>
      </c>
      <c r="AN45" s="5">
        <v>59.538781999999998</v>
      </c>
      <c r="AR45" t="s">
        <v>50</v>
      </c>
      <c r="AS45">
        <v>2019</v>
      </c>
      <c r="AT45" t="s">
        <v>49</v>
      </c>
      <c r="AU45" s="5">
        <v>60.460974999999998</v>
      </c>
      <c r="AV45">
        <f t="shared" si="0"/>
        <v>0.60460974999999995</v>
      </c>
    </row>
    <row r="46" spans="39:48" x14ac:dyDescent="0.2">
      <c r="AM46" s="4">
        <v>2016</v>
      </c>
      <c r="AN46" s="5">
        <v>66.281418000000002</v>
      </c>
      <c r="AR46" t="s">
        <v>50</v>
      </c>
      <c r="AS46">
        <v>2014</v>
      </c>
      <c r="AT46" t="s">
        <v>11</v>
      </c>
      <c r="AU46" s="5">
        <v>58.664444000000003</v>
      </c>
      <c r="AV46">
        <f t="shared" si="0"/>
        <v>0.58664444000000004</v>
      </c>
    </row>
    <row r="47" spans="39:48" x14ac:dyDescent="0.2">
      <c r="AM47" s="4">
        <v>2017</v>
      </c>
      <c r="AN47" s="5">
        <v>66.132842999999994</v>
      </c>
      <c r="AR47" t="s">
        <v>50</v>
      </c>
      <c r="AS47">
        <v>2015</v>
      </c>
      <c r="AT47" t="s">
        <v>11</v>
      </c>
      <c r="AU47" s="5">
        <v>59.538781999999998</v>
      </c>
      <c r="AV47">
        <f t="shared" si="0"/>
        <v>0.59538782000000001</v>
      </c>
    </row>
    <row r="48" spans="39:48" x14ac:dyDescent="0.2">
      <c r="AM48" s="4">
        <v>2018</v>
      </c>
      <c r="AN48" s="5">
        <v>63.230516000000001</v>
      </c>
      <c r="AR48" t="s">
        <v>50</v>
      </c>
      <c r="AS48">
        <v>2016</v>
      </c>
      <c r="AT48" t="s">
        <v>11</v>
      </c>
      <c r="AU48" s="5">
        <v>66.281418000000002</v>
      </c>
      <c r="AV48">
        <f t="shared" si="0"/>
        <v>0.66281418000000003</v>
      </c>
    </row>
    <row r="49" spans="37:48" x14ac:dyDescent="0.2">
      <c r="AM49" s="4">
        <v>2019</v>
      </c>
      <c r="AN49" s="5">
        <v>64.205217000000005</v>
      </c>
      <c r="AR49" t="s">
        <v>50</v>
      </c>
      <c r="AS49">
        <v>2017</v>
      </c>
      <c r="AT49" t="s">
        <v>11</v>
      </c>
      <c r="AU49" s="5">
        <v>66.132842999999994</v>
      </c>
      <c r="AV49">
        <f t="shared" si="0"/>
        <v>0.66132842999999997</v>
      </c>
    </row>
    <row r="50" spans="37:48" x14ac:dyDescent="0.2">
      <c r="AM50" s="4" t="s">
        <v>43</v>
      </c>
      <c r="AN50" s="4">
        <v>2014</v>
      </c>
      <c r="AO50" s="5">
        <v>58.998643000000001</v>
      </c>
      <c r="AR50" t="s">
        <v>50</v>
      </c>
      <c r="AS50">
        <v>2018</v>
      </c>
      <c r="AT50" t="s">
        <v>11</v>
      </c>
      <c r="AU50" s="5">
        <v>63.230516000000001</v>
      </c>
      <c r="AV50">
        <f t="shared" si="0"/>
        <v>0.63230516000000003</v>
      </c>
    </row>
    <row r="51" spans="37:48" x14ac:dyDescent="0.2">
      <c r="AM51" s="4">
        <v>2015</v>
      </c>
      <c r="AN51" s="5">
        <v>59.983153999999999</v>
      </c>
      <c r="AR51" t="s">
        <v>50</v>
      </c>
      <c r="AS51">
        <v>2019</v>
      </c>
      <c r="AT51" t="s">
        <v>11</v>
      </c>
      <c r="AU51" s="5">
        <v>64.205217000000005</v>
      </c>
      <c r="AV51">
        <f t="shared" si="0"/>
        <v>0.64205217000000003</v>
      </c>
    </row>
    <row r="52" spans="37:48" x14ac:dyDescent="0.2">
      <c r="AM52" s="4">
        <v>2016</v>
      </c>
      <c r="AN52" s="5">
        <v>64.381051999999997</v>
      </c>
      <c r="AR52" t="s">
        <v>53</v>
      </c>
      <c r="AS52">
        <v>2014</v>
      </c>
      <c r="AT52" t="s">
        <v>9</v>
      </c>
      <c r="AU52" s="5">
        <v>51.256653999999997</v>
      </c>
      <c r="AV52">
        <f t="shared" si="0"/>
        <v>0.51256654000000001</v>
      </c>
    </row>
    <row r="53" spans="37:48" x14ac:dyDescent="0.2">
      <c r="AM53" s="4">
        <v>2017</v>
      </c>
      <c r="AN53" s="5">
        <v>65.590992999999997</v>
      </c>
      <c r="AR53" t="s">
        <v>53</v>
      </c>
      <c r="AS53">
        <v>2015</v>
      </c>
      <c r="AT53" t="s">
        <v>9</v>
      </c>
      <c r="AU53" s="5">
        <v>51.786366000000001</v>
      </c>
      <c r="AV53">
        <f t="shared" si="0"/>
        <v>0.51786366000000006</v>
      </c>
    </row>
    <row r="54" spans="37:48" x14ac:dyDescent="0.2">
      <c r="AM54" s="4">
        <v>2018</v>
      </c>
      <c r="AN54" s="5">
        <v>61.287941000000004</v>
      </c>
      <c r="AR54" t="s">
        <v>53</v>
      </c>
      <c r="AS54">
        <v>2016</v>
      </c>
      <c r="AT54" t="s">
        <v>9</v>
      </c>
      <c r="AU54" s="5">
        <v>52.499757000000002</v>
      </c>
      <c r="AV54">
        <f t="shared" si="0"/>
        <v>0.52499757000000002</v>
      </c>
    </row>
    <row r="55" spans="37:48" x14ac:dyDescent="0.2">
      <c r="AM55" s="4">
        <v>2019</v>
      </c>
      <c r="AN55" s="5">
        <v>62.836255999999999</v>
      </c>
      <c r="AR55" t="s">
        <v>53</v>
      </c>
      <c r="AS55">
        <v>2017</v>
      </c>
      <c r="AT55" t="s">
        <v>9</v>
      </c>
      <c r="AU55" s="5">
        <v>53.408296999999997</v>
      </c>
      <c r="AV55">
        <f t="shared" si="0"/>
        <v>0.53408296999999993</v>
      </c>
    </row>
    <row r="56" spans="37:48" x14ac:dyDescent="0.2">
      <c r="AR56" t="s">
        <v>53</v>
      </c>
      <c r="AS56">
        <v>2018</v>
      </c>
      <c r="AT56" t="s">
        <v>9</v>
      </c>
      <c r="AU56" s="5">
        <v>66.728266000000005</v>
      </c>
      <c r="AV56">
        <f t="shared" si="0"/>
        <v>0.66728266000000003</v>
      </c>
    </row>
    <row r="57" spans="37:48" x14ac:dyDescent="0.2">
      <c r="AK57" t="s">
        <v>52</v>
      </c>
      <c r="AM57" s="4">
        <v>1</v>
      </c>
      <c r="AN57" s="4" t="s">
        <v>39</v>
      </c>
      <c r="AO57" s="4">
        <v>2014</v>
      </c>
      <c r="AP57" s="5">
        <v>59.826282999999997</v>
      </c>
      <c r="AR57" t="s">
        <v>53</v>
      </c>
      <c r="AS57">
        <v>2019</v>
      </c>
      <c r="AT57" t="s">
        <v>9</v>
      </c>
      <c r="AU57" s="5">
        <v>68.212029000000001</v>
      </c>
      <c r="AV57">
        <f t="shared" si="0"/>
        <v>0.68212028999999996</v>
      </c>
    </row>
    <row r="58" spans="37:48" x14ac:dyDescent="0.2">
      <c r="AM58" s="4">
        <v>2015</v>
      </c>
      <c r="AN58" s="5">
        <v>60.938733999999997</v>
      </c>
      <c r="AR58" t="s">
        <v>53</v>
      </c>
      <c r="AS58">
        <v>2014</v>
      </c>
      <c r="AT58" t="s">
        <v>47</v>
      </c>
      <c r="AU58" s="5">
        <v>59.826282999999997</v>
      </c>
      <c r="AV58">
        <f t="shared" si="0"/>
        <v>0.59826282999999991</v>
      </c>
    </row>
    <row r="59" spans="37:48" x14ac:dyDescent="0.2">
      <c r="AM59" s="4">
        <v>2016</v>
      </c>
      <c r="AN59" s="5">
        <v>61.925012000000002</v>
      </c>
      <c r="AR59" t="s">
        <v>53</v>
      </c>
      <c r="AS59">
        <v>2015</v>
      </c>
      <c r="AT59" t="s">
        <v>47</v>
      </c>
      <c r="AU59" s="5">
        <v>60.938733999999997</v>
      </c>
      <c r="AV59">
        <f t="shared" si="0"/>
        <v>0.60938733999999994</v>
      </c>
    </row>
    <row r="60" spans="37:48" x14ac:dyDescent="0.2">
      <c r="AM60" s="4">
        <v>2017</v>
      </c>
      <c r="AN60" s="5">
        <v>64.499324000000001</v>
      </c>
      <c r="AR60" t="s">
        <v>53</v>
      </c>
      <c r="AS60">
        <v>2016</v>
      </c>
      <c r="AT60" t="s">
        <v>47</v>
      </c>
      <c r="AU60" s="5">
        <v>61.925012000000002</v>
      </c>
      <c r="AV60">
        <f t="shared" si="0"/>
        <v>0.61925012000000001</v>
      </c>
    </row>
    <row r="61" spans="37:48" x14ac:dyDescent="0.2">
      <c r="AM61" s="4">
        <v>2018</v>
      </c>
      <c r="AN61" s="5">
        <v>71.080736000000002</v>
      </c>
      <c r="AR61" t="s">
        <v>53</v>
      </c>
      <c r="AS61">
        <v>2017</v>
      </c>
      <c r="AT61" t="s">
        <v>47</v>
      </c>
      <c r="AU61" s="5">
        <v>64.499324000000001</v>
      </c>
      <c r="AV61">
        <f t="shared" si="0"/>
        <v>0.64499324000000002</v>
      </c>
    </row>
    <row r="62" spans="37:48" x14ac:dyDescent="0.2">
      <c r="AM62" s="4">
        <v>2019</v>
      </c>
      <c r="AN62" s="5">
        <v>74.658421000000004</v>
      </c>
      <c r="AR62" t="s">
        <v>53</v>
      </c>
      <c r="AS62">
        <v>2018</v>
      </c>
      <c r="AT62" t="s">
        <v>47</v>
      </c>
      <c r="AU62" s="5">
        <v>71.080736000000002</v>
      </c>
      <c r="AV62">
        <f t="shared" si="0"/>
        <v>0.71080736</v>
      </c>
    </row>
    <row r="63" spans="37:48" x14ac:dyDescent="0.2">
      <c r="AM63" s="4" t="s">
        <v>40</v>
      </c>
      <c r="AN63" s="4">
        <v>2014</v>
      </c>
      <c r="AO63" s="5">
        <v>49.253858999999999</v>
      </c>
      <c r="AR63" t="s">
        <v>53</v>
      </c>
      <c r="AS63">
        <v>2019</v>
      </c>
      <c r="AT63" t="s">
        <v>47</v>
      </c>
      <c r="AU63" s="5">
        <v>74.658421000000004</v>
      </c>
      <c r="AV63">
        <f t="shared" si="0"/>
        <v>0.74658421000000008</v>
      </c>
    </row>
    <row r="64" spans="37:48" x14ac:dyDescent="0.2">
      <c r="AM64" s="4">
        <v>2015</v>
      </c>
      <c r="AN64" s="5">
        <v>49.489820999999999</v>
      </c>
      <c r="AR64" t="s">
        <v>53</v>
      </c>
      <c r="AS64">
        <v>2014</v>
      </c>
      <c r="AT64" t="s">
        <v>48</v>
      </c>
      <c r="AU64" s="5">
        <v>49.253858999999999</v>
      </c>
      <c r="AV64">
        <f>(AU64/100)</f>
        <v>0.49253859</v>
      </c>
    </row>
    <row r="65" spans="39:48" x14ac:dyDescent="0.2">
      <c r="AM65" s="4">
        <v>2016</v>
      </c>
      <c r="AN65" s="5">
        <v>50.818553999999999</v>
      </c>
      <c r="AR65" t="s">
        <v>53</v>
      </c>
      <c r="AS65">
        <v>2015</v>
      </c>
      <c r="AT65" t="s">
        <v>48</v>
      </c>
      <c r="AU65" s="5">
        <v>49.489820999999999</v>
      </c>
      <c r="AV65">
        <f t="shared" si="0"/>
        <v>0.49489821000000001</v>
      </c>
    </row>
    <row r="66" spans="39:48" x14ac:dyDescent="0.2">
      <c r="AM66" s="4">
        <v>2017</v>
      </c>
      <c r="AN66" s="5">
        <v>52.406773000000001</v>
      </c>
      <c r="AR66" t="s">
        <v>53</v>
      </c>
      <c r="AS66">
        <v>2016</v>
      </c>
      <c r="AT66" t="s">
        <v>48</v>
      </c>
      <c r="AU66" s="5">
        <v>50.818553999999999</v>
      </c>
      <c r="AV66">
        <f t="shared" si="0"/>
        <v>0.50818553999999994</v>
      </c>
    </row>
    <row r="67" spans="39:48" x14ac:dyDescent="0.2">
      <c r="AM67" s="4">
        <v>2018</v>
      </c>
      <c r="AN67" s="5">
        <v>63.620520999999997</v>
      </c>
      <c r="AR67" t="s">
        <v>53</v>
      </c>
      <c r="AS67">
        <v>2017</v>
      </c>
      <c r="AT67" t="s">
        <v>48</v>
      </c>
      <c r="AU67" s="5">
        <v>52.406773000000001</v>
      </c>
      <c r="AV67">
        <f t="shared" ref="AV67:AV83" si="4">(AU67/100)</f>
        <v>0.52406773000000006</v>
      </c>
    </row>
    <row r="68" spans="39:48" x14ac:dyDescent="0.2">
      <c r="AM68" s="4">
        <v>2019</v>
      </c>
      <c r="AN68" s="5">
        <v>64.077633000000006</v>
      </c>
      <c r="AR68" t="s">
        <v>53</v>
      </c>
      <c r="AS68">
        <v>2018</v>
      </c>
      <c r="AT68" t="s">
        <v>48</v>
      </c>
      <c r="AU68" s="5">
        <v>63.620520999999997</v>
      </c>
      <c r="AV68">
        <f t="shared" si="4"/>
        <v>0.63620520999999997</v>
      </c>
    </row>
    <row r="69" spans="39:48" x14ac:dyDescent="0.2">
      <c r="AM69" s="4" t="s">
        <v>41</v>
      </c>
      <c r="AN69" s="4">
        <v>2014</v>
      </c>
      <c r="AO69" s="5">
        <v>50.347763999999998</v>
      </c>
      <c r="AR69" t="s">
        <v>53</v>
      </c>
      <c r="AS69">
        <v>2019</v>
      </c>
      <c r="AT69" t="s">
        <v>48</v>
      </c>
      <c r="AU69" s="5">
        <v>64.077633000000006</v>
      </c>
      <c r="AV69">
        <f t="shared" si="4"/>
        <v>0.64077633000000001</v>
      </c>
    </row>
    <row r="70" spans="39:48" x14ac:dyDescent="0.2">
      <c r="AM70" s="4">
        <v>2015</v>
      </c>
      <c r="AN70" s="5">
        <v>51.250112999999999</v>
      </c>
      <c r="AR70" t="s">
        <v>53</v>
      </c>
      <c r="AS70">
        <v>2014</v>
      </c>
      <c r="AT70" t="s">
        <v>49</v>
      </c>
      <c r="AU70" s="5">
        <v>50.347763999999998</v>
      </c>
      <c r="AV70">
        <f t="shared" si="4"/>
        <v>0.50347763999999995</v>
      </c>
    </row>
    <row r="71" spans="39:48" x14ac:dyDescent="0.2">
      <c r="AM71" s="4">
        <v>2016</v>
      </c>
      <c r="AN71" s="5">
        <v>52.149704</v>
      </c>
      <c r="AR71" t="s">
        <v>53</v>
      </c>
      <c r="AS71">
        <v>2015</v>
      </c>
      <c r="AT71" t="s">
        <v>49</v>
      </c>
      <c r="AU71" s="5">
        <v>51.250112999999999</v>
      </c>
      <c r="AV71">
        <f t="shared" si="4"/>
        <v>0.51250112999999997</v>
      </c>
    </row>
    <row r="72" spans="39:48" x14ac:dyDescent="0.2">
      <c r="AM72" s="4">
        <v>2017</v>
      </c>
      <c r="AN72" s="5">
        <v>53.917487999999999</v>
      </c>
      <c r="AR72" t="s">
        <v>53</v>
      </c>
      <c r="AS72">
        <v>2016</v>
      </c>
      <c r="AT72" t="s">
        <v>49</v>
      </c>
      <c r="AU72" s="5">
        <v>52.149704</v>
      </c>
      <c r="AV72">
        <f t="shared" si="4"/>
        <v>0.52149703999999997</v>
      </c>
    </row>
    <row r="73" spans="39:48" x14ac:dyDescent="0.2">
      <c r="AM73" s="4">
        <v>2018</v>
      </c>
      <c r="AN73" s="5">
        <v>69.751947999999999</v>
      </c>
      <c r="AR73" t="s">
        <v>53</v>
      </c>
      <c r="AS73">
        <v>2017</v>
      </c>
      <c r="AT73" t="s">
        <v>49</v>
      </c>
      <c r="AU73" s="5">
        <v>53.917487999999999</v>
      </c>
      <c r="AV73">
        <f t="shared" si="4"/>
        <v>0.53917488000000002</v>
      </c>
    </row>
    <row r="74" spans="39:48" x14ac:dyDescent="0.2">
      <c r="AM74" s="4">
        <v>2019</v>
      </c>
      <c r="AN74" s="5">
        <v>69.488018999999994</v>
      </c>
      <c r="AR74" t="s">
        <v>53</v>
      </c>
      <c r="AS74">
        <v>2018</v>
      </c>
      <c r="AT74" t="s">
        <v>49</v>
      </c>
      <c r="AU74" s="5">
        <v>69.751947999999999</v>
      </c>
      <c r="AV74">
        <f t="shared" si="4"/>
        <v>0.69751947999999997</v>
      </c>
    </row>
    <row r="75" spans="39:48" x14ac:dyDescent="0.2">
      <c r="AM75" s="4" t="s">
        <v>42</v>
      </c>
      <c r="AN75" s="4">
        <v>2014</v>
      </c>
      <c r="AO75" s="5">
        <v>54.889679999999998</v>
      </c>
      <c r="AR75" t="s">
        <v>53</v>
      </c>
      <c r="AS75">
        <v>2019</v>
      </c>
      <c r="AT75" t="s">
        <v>49</v>
      </c>
      <c r="AU75" s="5">
        <v>69.488018999999994</v>
      </c>
      <c r="AV75">
        <f t="shared" si="4"/>
        <v>0.6948801899999999</v>
      </c>
    </row>
    <row r="76" spans="39:48" x14ac:dyDescent="0.2">
      <c r="AM76" s="4">
        <v>2015</v>
      </c>
      <c r="AN76" s="5">
        <v>54.506757999999998</v>
      </c>
      <c r="AR76" t="s">
        <v>53</v>
      </c>
      <c r="AS76">
        <v>2014</v>
      </c>
      <c r="AT76" t="s">
        <v>11</v>
      </c>
      <c r="AU76" s="5">
        <v>54.889679999999998</v>
      </c>
      <c r="AV76">
        <f t="shared" si="4"/>
        <v>0.54889679999999996</v>
      </c>
    </row>
    <row r="77" spans="39:48" x14ac:dyDescent="0.2">
      <c r="AM77" s="4">
        <v>2016</v>
      </c>
      <c r="AN77" s="5">
        <v>56.035729000000003</v>
      </c>
      <c r="AR77" t="s">
        <v>53</v>
      </c>
      <c r="AS77">
        <v>2015</v>
      </c>
      <c r="AT77" t="s">
        <v>11</v>
      </c>
      <c r="AU77" s="5">
        <v>54.506757999999998</v>
      </c>
      <c r="AV77">
        <f t="shared" si="4"/>
        <v>0.54506758</v>
      </c>
    </row>
    <row r="78" spans="39:48" x14ac:dyDescent="0.2">
      <c r="AM78" s="4">
        <v>2017</v>
      </c>
      <c r="AN78" s="5">
        <v>55.825099000000002</v>
      </c>
      <c r="AR78" t="s">
        <v>53</v>
      </c>
      <c r="AS78">
        <v>2016</v>
      </c>
      <c r="AT78" t="s">
        <v>11</v>
      </c>
      <c r="AU78" s="5">
        <v>56.035729000000003</v>
      </c>
      <c r="AV78">
        <f t="shared" si="4"/>
        <v>0.56035729000000001</v>
      </c>
    </row>
    <row r="79" spans="39:48" x14ac:dyDescent="0.2">
      <c r="AM79" s="4">
        <v>2018</v>
      </c>
      <c r="AN79" s="5">
        <v>71.315291999999999</v>
      </c>
      <c r="AR79" t="s">
        <v>53</v>
      </c>
      <c r="AS79">
        <v>2017</v>
      </c>
      <c r="AT79" t="s">
        <v>11</v>
      </c>
      <c r="AU79" s="5">
        <v>55.825099000000002</v>
      </c>
      <c r="AV79">
        <f t="shared" si="4"/>
        <v>0.55825099</v>
      </c>
    </row>
    <row r="80" spans="39:48" x14ac:dyDescent="0.2">
      <c r="AM80" s="4">
        <v>2019</v>
      </c>
      <c r="AN80" s="5">
        <v>71.800842000000003</v>
      </c>
      <c r="AR80" t="s">
        <v>53</v>
      </c>
      <c r="AS80">
        <v>2018</v>
      </c>
      <c r="AT80" t="s">
        <v>11</v>
      </c>
      <c r="AU80" s="5">
        <v>71.315291999999999</v>
      </c>
      <c r="AV80">
        <f t="shared" si="4"/>
        <v>0.71315291999999997</v>
      </c>
    </row>
    <row r="81" spans="39:48" x14ac:dyDescent="0.2">
      <c r="AM81" s="4" t="s">
        <v>43</v>
      </c>
      <c r="AN81" s="4">
        <v>2014</v>
      </c>
      <c r="AO81" s="5">
        <v>51.256653999999997</v>
      </c>
      <c r="AR81" t="s">
        <v>53</v>
      </c>
      <c r="AS81">
        <v>2019</v>
      </c>
      <c r="AT81" t="s">
        <v>11</v>
      </c>
      <c r="AU81" s="5">
        <v>71.800842000000003</v>
      </c>
      <c r="AV81">
        <f t="shared" si="4"/>
        <v>0.71800841999999998</v>
      </c>
    </row>
    <row r="82" spans="39:48" x14ac:dyDescent="0.2">
      <c r="AM82" s="4">
        <v>2015</v>
      </c>
      <c r="AN82" s="5">
        <v>51.786366000000001</v>
      </c>
    </row>
    <row r="83" spans="39:48" x14ac:dyDescent="0.2">
      <c r="AM83" s="4">
        <v>2016</v>
      </c>
      <c r="AN83" s="5">
        <v>52.499757000000002</v>
      </c>
    </row>
    <row r="84" spans="39:48" x14ac:dyDescent="0.2">
      <c r="AM84" s="4">
        <v>2017</v>
      </c>
      <c r="AN84" s="5">
        <v>53.408296999999997</v>
      </c>
    </row>
    <row r="85" spans="39:48" x14ac:dyDescent="0.2">
      <c r="AM85" s="4">
        <v>2018</v>
      </c>
      <c r="AN85" s="5">
        <v>66.728266000000005</v>
      </c>
    </row>
    <row r="86" spans="39:48" x14ac:dyDescent="0.2">
      <c r="AM86" s="4">
        <v>2019</v>
      </c>
      <c r="AN86" s="5">
        <v>68.212029000000001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2022-04-04T05:28:21Z</dcterms:created>
  <dcterms:modified xsi:type="dcterms:W3CDTF">2022-04-06T00:27:25Z</dcterms:modified>
</cp:coreProperties>
</file>