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Arduino\ESP32C6-LCD-CAN-gear\"/>
    </mc:Choice>
  </mc:AlternateContent>
  <xr:revisionPtr revIDLastSave="0" documentId="13_ncr:1_{338BD523-B7E6-4398-BE7B-F59CC0A415E8}" xr6:coauthVersionLast="47" xr6:coauthVersionMax="47" xr10:uidLastSave="{00000000-0000-0000-0000-000000000000}"/>
  <bookViews>
    <workbookView xWindow="-1440" yWindow="129" windowWidth="23126" windowHeight="18154" xr2:uid="{00000000-000D-0000-FFFF-FFFF00000000}"/>
  </bookViews>
  <sheets>
    <sheet name="Blad1" sheetId="1" r:id="rId1"/>
    <sheet name="Blad2" sheetId="4"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5" i="1" l="1"/>
  <c r="V44" i="1"/>
  <c r="W44" i="1"/>
  <c r="N40" i="1"/>
  <c r="N31" i="1"/>
  <c r="V56" i="1"/>
  <c r="U53" i="1"/>
  <c r="T53" i="1"/>
  <c r="S53" i="1"/>
  <c r="R53" i="1"/>
  <c r="Q53" i="1"/>
  <c r="P53" i="1"/>
  <c r="O53" i="1"/>
  <c r="N53" i="1"/>
  <c r="V47" i="1"/>
  <c r="U44" i="1"/>
  <c r="T44" i="1"/>
  <c r="S44" i="1"/>
  <c r="R44" i="1"/>
  <c r="Q44" i="1"/>
  <c r="P44" i="1"/>
  <c r="O44" i="1"/>
  <c r="N44" i="1"/>
  <c r="U22" i="1"/>
  <c r="V22" i="1"/>
  <c r="N28" i="1"/>
  <c r="V28" i="1" s="1"/>
  <c r="Q28" i="1"/>
  <c r="P28" i="1"/>
  <c r="O28" i="1"/>
  <c r="V38" i="1"/>
  <c r="N35" i="1"/>
  <c r="U35" i="1"/>
  <c r="T35" i="1"/>
  <c r="S35" i="1"/>
  <c r="R35" i="1"/>
  <c r="Q35" i="1"/>
  <c r="P35" i="1"/>
  <c r="O35" i="1"/>
  <c r="A48" i="1"/>
  <c r="K35" i="1"/>
  <c r="L35" i="1" s="1"/>
  <c r="J43" i="1"/>
  <c r="I43" i="1"/>
  <c r="H43" i="1"/>
  <c r="G43" i="1"/>
  <c r="F43" i="1"/>
  <c r="E43" i="1"/>
  <c r="D43" i="1"/>
  <c r="C43" i="1"/>
  <c r="A41" i="1"/>
  <c r="J35" i="1"/>
  <c r="I35" i="1"/>
  <c r="H35" i="1"/>
  <c r="G35" i="1"/>
  <c r="F35" i="1"/>
  <c r="E35" i="1"/>
  <c r="D35" i="1"/>
  <c r="C35" i="1"/>
  <c r="A33" i="1"/>
  <c r="F28" i="1"/>
  <c r="E28" i="1"/>
  <c r="D28" i="1"/>
  <c r="C28" i="1"/>
  <c r="K28" i="1" s="1"/>
  <c r="Y28" i="1" s="1"/>
  <c r="A8" i="1"/>
  <c r="A16" i="1"/>
  <c r="A26" i="1"/>
  <c r="I18" i="1"/>
  <c r="H18" i="1"/>
  <c r="G18" i="1"/>
  <c r="F18" i="1"/>
  <c r="E18" i="1"/>
  <c r="D18" i="1"/>
  <c r="C18" i="1"/>
  <c r="D11" i="1"/>
  <c r="E11" i="1"/>
  <c r="F11" i="1"/>
  <c r="G11" i="1"/>
  <c r="H11" i="1"/>
  <c r="I11" i="1"/>
  <c r="J11" i="1"/>
  <c r="C11" i="1"/>
  <c r="C12" i="1" s="1"/>
  <c r="K12" i="1" s="1"/>
  <c r="AE59" i="3"/>
  <c r="AE51" i="3"/>
  <c r="AE43" i="3"/>
  <c r="AE35" i="3"/>
  <c r="AE27" i="3"/>
  <c r="AE19" i="3"/>
  <c r="AE11" i="3"/>
  <c r="AE3" i="3"/>
  <c r="AE1" i="3"/>
  <c r="X51" i="3"/>
  <c r="X59" i="3"/>
  <c r="X43" i="3"/>
  <c r="X35" i="3"/>
  <c r="X27" i="3"/>
  <c r="X19" i="3"/>
  <c r="X11" i="3"/>
  <c r="X3" i="3"/>
  <c r="X1" i="3"/>
  <c r="Q39" i="3"/>
  <c r="Q35" i="3"/>
  <c r="Q27" i="3"/>
  <c r="Q19" i="3"/>
  <c r="Q11" i="3"/>
  <c r="Q3" i="3"/>
  <c r="Q1" i="3"/>
  <c r="I1" i="3"/>
  <c r="I59" i="3"/>
  <c r="I51" i="3"/>
  <c r="I43" i="3"/>
  <c r="I35" i="3"/>
  <c r="I27" i="3"/>
  <c r="I19" i="3"/>
  <c r="I11" i="3"/>
  <c r="I68" i="3" s="1"/>
  <c r="I3" i="3"/>
  <c r="V53" i="1" l="1"/>
  <c r="W53" i="1" s="1"/>
  <c r="W35" i="1"/>
  <c r="W28" i="1"/>
  <c r="W29" i="1" s="1"/>
  <c r="Y31" i="1"/>
  <c r="Y32" i="1" s="1"/>
  <c r="Y29" i="1"/>
  <c r="L28" i="1"/>
  <c r="V26" i="1"/>
  <c r="K11" i="1"/>
  <c r="X68" i="3"/>
  <c r="X69" i="3" s="1"/>
  <c r="X71" i="3" s="1"/>
  <c r="AE68" i="3"/>
  <c r="Q68" i="3"/>
  <c r="Q69" i="3"/>
  <c r="P69" i="3" s="1"/>
  <c r="P68" i="3"/>
  <c r="I69" i="3"/>
  <c r="I71" i="3" s="1"/>
  <c r="Q71" i="3"/>
  <c r="L29" i="1" l="1"/>
  <c r="V24" i="1"/>
  <c r="X72" i="3"/>
  <c r="I72" i="3"/>
  <c r="Q72" i="3"/>
</calcChain>
</file>

<file path=xl/sharedStrings.xml><?xml version="1.0" encoding="utf-8"?>
<sst xmlns="http://schemas.openxmlformats.org/spreadsheetml/2006/main" count="373" uniqueCount="134">
  <si>
    <t>(Sum_B1_to_B7 - (0xFF-CanMsg_id))%0xFF</t>
  </si>
  <si>
    <t>0xAA</t>
  </si>
  <si>
    <t>0x1A0</t>
  </si>
  <si>
    <t>fb</t>
  </si>
  <si>
    <t>1a</t>
  </si>
  <si>
    <t>bit</t>
  </si>
  <si>
    <t>5c</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</si>
  <si>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</si>
  <si>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</si>
  <si>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</si>
  <si>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</si>
  <si>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c</t>
  </si>
  <si>
    <t>0x130</t>
  </si>
  <si>
    <t>0f</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</si>
  <si>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</si>
  <si>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</si>
  <si>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</si>
  <si>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</si>
  <si>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</si>
  <si>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</si>
  <si>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</si>
  <si>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</si>
  <si>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</si>
  <si>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</si>
  <si>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</si>
  <si>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</si>
  <si>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</si>
  <si>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</si>
  <si>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</si>
  <si>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</si>
  <si>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</si>
  <si>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</si>
  <si>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</si>
  <si>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</si>
  <si>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</si>
  <si>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</si>
  <si>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AIP_ENG</t>
  </si>
  <si>
    <t>ST_SW_WAUP</t>
  </si>
  <si>
    <t>IJV_FU</t>
  </si>
  <si>
    <t>1014 hPa</t>
  </si>
  <si>
    <t>80 grdC</t>
  </si>
  <si>
    <t>0x80</t>
  </si>
  <si>
    <t>0xD0</t>
  </si>
  <si>
    <t>0x3A</t>
  </si>
  <si>
    <t>0xCE</t>
  </si>
  <si>
    <t>0x91</t>
  </si>
  <si>
    <t>725 rpm</t>
  </si>
  <si>
    <t>no req. SLCK</t>
  </si>
  <si>
    <t>D</t>
  </si>
  <si>
    <t>15054 ul</t>
  </si>
  <si>
    <t>V_VEH</t>
  </si>
  <si>
    <t>ST_VEH_DVCO</t>
  </si>
  <si>
    <t>ACLH_VEH_LN_DSC</t>
  </si>
  <si>
    <t>ACLH_VEH_ACRO_DSC</t>
  </si>
  <si>
    <t>ANGV_YAW_DSC</t>
  </si>
  <si>
    <t>ALIV_V</t>
  </si>
  <si>
    <t>CHKSM_V_V</t>
  </si>
  <si>
    <t>ctr 0-E</t>
  </si>
  <si>
    <t>move fwd</t>
  </si>
  <si>
    <t>BYTE</t>
  </si>
  <si>
    <t>0x00</t>
  </si>
  <si>
    <t>CHKSM_TORQ_3_DME</t>
  </si>
  <si>
    <t>ALIV_TORQ_3_DME</t>
  </si>
  <si>
    <t>TORQ_DVCH</t>
  </si>
  <si>
    <t>ANG_ACPD</t>
  </si>
  <si>
    <t>RPM_ENG</t>
  </si>
  <si>
    <t>RPM_ENG_ERR</t>
  </si>
  <si>
    <t>ST_IDLG_ENG</t>
  </si>
  <si>
    <t>ST_CLCTR_V</t>
  </si>
  <si>
    <t>RQAM_FU</t>
  </si>
  <si>
    <t>0x1A</t>
  </si>
  <si>
    <t>10% throttle</t>
  </si>
  <si>
    <t>0x1F</t>
  </si>
  <si>
    <t>0x40</t>
  </si>
  <si>
    <t>2000 rpm</t>
  </si>
  <si>
    <t>AccPedal</t>
  </si>
  <si>
    <t>TerminalStatus</t>
  </si>
  <si>
    <t>Speed</t>
  </si>
  <si>
    <t>EngineData</t>
  </si>
  <si>
    <t>aa</t>
  </si>
  <si>
    <t>1a0</t>
  </si>
  <si>
    <t>ALIV_COUNT_DME</t>
  </si>
  <si>
    <t>ST_ENGINE_RUN</t>
  </si>
  <si>
    <t>CTL_SLCK</t>
  </si>
  <si>
    <t>RPM_IDLE_TARGET</t>
  </si>
  <si>
    <t>1d0</t>
  </si>
  <si>
    <t>0xC4</t>
  </si>
  <si>
    <t>SteeringWheelAngle</t>
  </si>
  <si>
    <t>STWA</t>
  </si>
  <si>
    <t>STWA_V</t>
  </si>
  <si>
    <t>bd</t>
  </si>
  <si>
    <t>fc</t>
  </si>
  <si>
    <t>f1</t>
  </si>
  <si>
    <t>0x0</t>
  </si>
  <si>
    <t>sample</t>
  </si>
  <si>
    <t>FB</t>
  </si>
  <si>
    <t>1A</t>
  </si>
  <si>
    <t>5C</t>
  </si>
  <si>
    <t>AA</t>
  </si>
  <si>
    <t>sum</t>
  </si>
  <si>
    <t>ctr</t>
  </si>
  <si>
    <t>C4</t>
  </si>
  <si>
    <t>10ms</t>
  </si>
  <si>
    <t>BD</t>
  </si>
  <si>
    <t>FC</t>
  </si>
  <si>
    <t>FF</t>
  </si>
  <si>
    <t>F1</t>
  </si>
  <si>
    <t>200ms</t>
  </si>
  <si>
    <t>100ms</t>
  </si>
  <si>
    <t>0F</t>
  </si>
  <si>
    <t>C1</t>
  </si>
  <si>
    <t>1A0</t>
  </si>
  <si>
    <t>1D0</t>
  </si>
  <si>
    <t>160ms</t>
  </si>
  <si>
    <t>7C</t>
  </si>
  <si>
    <t>B1</t>
  </si>
  <si>
    <t>2D</t>
  </si>
  <si>
    <t>B6</t>
  </si>
  <si>
    <t>CC</t>
  </si>
  <si>
    <t>A6</t>
  </si>
  <si>
    <t>sum/ctr</t>
  </si>
  <si>
    <t>12/1</t>
  </si>
  <si>
    <t>5/8</t>
  </si>
  <si>
    <t>offset</t>
  </si>
  <si>
    <t>offset_b</t>
  </si>
  <si>
    <t>0x10</t>
  </si>
  <si>
    <t>0xff</t>
  </si>
  <si>
    <t>f0</t>
  </si>
  <si>
    <t>0/1</t>
  </si>
  <si>
    <t>(summa (B0..B3)+ ctr) MOD 0x10</t>
  </si>
  <si>
    <t>(summa (B0..B3) MOD 0x10</t>
  </si>
  <si>
    <r>
      <rPr>
        <sz val="11"/>
        <color rgb="FFFF0000"/>
        <rFont val="Calibri"/>
        <family val="2"/>
        <scheme val="minor"/>
      </rPr>
      <t>8</t>
    </r>
    <r>
      <rPr>
        <sz val="11"/>
        <color theme="1"/>
        <rFont val="Calibri"/>
        <family val="2"/>
        <scheme val="minor"/>
      </rPr>
      <t>F</t>
    </r>
  </si>
  <si>
    <t>c1</t>
  </si>
  <si>
    <t>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</si>
</sst>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9">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7" borderId="1" xfId="0" applyFill="1" applyBorder="1"/>
    <xf numFmtId="0" fontId="0" fillId="0" borderId="2" xfId="0" applyBorder="1"/>
    <xf numFmtId="0" fontId="0" fillId="3" borderId="2" xfId="0" applyFill="1" applyBorder="1"/>
    <xf numFmtId="0" fontId="0" fillId="4" borderId="2" xfId="0" applyFill="1" applyBorder="1"/>
    <xf numFmtId="0" fontId="0" fillId="5" borderId="2" xfId="0" applyFill="1" applyBorder="1"/>
    <xf numFmtId="0" fontId="0" fillId="7" borderId="2" xfId="0" applyFill="1" applyBorder="1"/>
    <xf numFmtId="0" fontId="0" fillId="0" borderId="0" xfId="0" applyAlignment="1">
      <alignment horizontal="right"/>
    </xf>
    <xf numFmtId="0" fontId="0" fillId="8" borderId="0" xfId="0" applyFill="1"/>
    <xf numFmtId="0" fontId="0" fillId="8" borderId="1" xfId="0" applyFill="1" applyBorder="1"/>
    <xf numFmtId="0" fontId="0" fillId="8" borderId="2" xfId="0" applyFill="1" applyBorder="1"/>
    <xf numFmtId="0" fontId="0" fillId="3" borderId="0" xfId="0" applyFill="1"/>
    <xf numFmtId="0" fontId="0" fillId="6" borderId="1" xfId="0" applyFill="1" applyBorder="1"/>
    <xf numFmtId="0" fontId="0" fillId="6" borderId="2" xfId="0" applyFill="1" applyBorder="1"/>
    <xf numFmtId="0" fontId="0" fillId="9" borderId="0" xfId="0" applyFill="1"/>
    <xf numFmtId="0" fontId="0" fillId="9" borderId="1" xfId="0" applyFill="1" applyBorder="1"/>
    <xf numFmtId="0" fontId="0" fillId="9" borderId="2" xfId="0" applyFill="1" applyBorder="1"/>
    <xf numFmtId="0" fontId="0" fillId="0" borderId="0" xfId="0" quotePrefix="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56"/>
  <sheetViews>
    <sheetView tabSelected="1" topLeftCell="A16" zoomScaleNormal="100" workbookViewId="0">
      <selection activeCell="Y39" sqref="Y39:AA45"/>
    </sheetView>
  </sheetViews>
  <sheetFormatPr defaultRowHeight="14.6" x14ac:dyDescent="0.4"/>
  <cols>
    <col min="1" max="2" width="7.3828125" customWidth="1"/>
    <col min="3" max="3" width="6.3828125" customWidth="1"/>
    <col min="4" max="10" width="4.921875" customWidth="1"/>
    <col min="14" max="21" width="5.61328125" customWidth="1"/>
  </cols>
  <sheetData>
    <row r="2" spans="1:11" x14ac:dyDescent="0.4">
      <c r="A2" t="s">
        <v>0</v>
      </c>
    </row>
    <row r="4" spans="1:11" x14ac:dyDescent="0.4">
      <c r="A4" t="s">
        <v>7</v>
      </c>
    </row>
    <row r="5" spans="1:11" x14ac:dyDescent="0.4">
      <c r="A5" t="s">
        <v>8</v>
      </c>
    </row>
    <row r="7" spans="1:11" x14ac:dyDescent="0.4">
      <c r="A7" s="16" t="s">
        <v>98</v>
      </c>
      <c r="B7" t="s">
        <v>10</v>
      </c>
      <c r="C7" t="s">
        <v>99</v>
      </c>
      <c r="D7" t="s">
        <v>100</v>
      </c>
    </row>
    <row r="8" spans="1:11" x14ac:dyDescent="0.4">
      <c r="A8">
        <f>HEX2DEC(A7)</f>
        <v>170</v>
      </c>
      <c r="D8">
        <v>6</v>
      </c>
    </row>
    <row r="9" spans="1:11" x14ac:dyDescent="0.4">
      <c r="C9">
        <v>0</v>
      </c>
      <c r="D9">
        <v>1</v>
      </c>
      <c r="E9">
        <v>2</v>
      </c>
      <c r="F9">
        <v>3</v>
      </c>
      <c r="G9">
        <v>4</v>
      </c>
      <c r="H9">
        <v>5</v>
      </c>
      <c r="I9">
        <v>6</v>
      </c>
      <c r="J9">
        <v>7</v>
      </c>
    </row>
    <row r="10" spans="1:11" x14ac:dyDescent="0.4">
      <c r="A10" t="s">
        <v>94</v>
      </c>
      <c r="B10" s="16"/>
      <c r="C10" s="16" t="s">
        <v>95</v>
      </c>
      <c r="D10" s="16">
        <v>46</v>
      </c>
      <c r="E10" s="16" t="s">
        <v>96</v>
      </c>
      <c r="F10" s="16" t="s">
        <v>97</v>
      </c>
      <c r="G10" s="16">
        <v>0</v>
      </c>
      <c r="H10" s="16">
        <v>0</v>
      </c>
      <c r="I10" s="16">
        <v>94</v>
      </c>
      <c r="J10" s="16">
        <v>0</v>
      </c>
    </row>
    <row r="11" spans="1:11" x14ac:dyDescent="0.4">
      <c r="B11" s="16"/>
      <c r="C11">
        <f>HEX2DEC(C10)</f>
        <v>251</v>
      </c>
      <c r="D11">
        <f t="shared" ref="D11:J11" si="0">HEX2DEC(D10)</f>
        <v>70</v>
      </c>
      <c r="E11">
        <f t="shared" si="0"/>
        <v>26</v>
      </c>
      <c r="F11">
        <f t="shared" si="0"/>
        <v>92</v>
      </c>
      <c r="G11">
        <f t="shared" si="0"/>
        <v>0</v>
      </c>
      <c r="H11">
        <f t="shared" si="0"/>
        <v>0</v>
      </c>
      <c r="I11">
        <f t="shared" si="0"/>
        <v>148</v>
      </c>
      <c r="J11">
        <f t="shared" si="0"/>
        <v>0</v>
      </c>
      <c r="K11">
        <f>SUM(D11:J11)</f>
        <v>336</v>
      </c>
    </row>
    <row r="12" spans="1:11" x14ac:dyDescent="0.4">
      <c r="B12" s="1" t="s">
        <v>123</v>
      </c>
      <c r="C12" s="1">
        <f>C11-D8</f>
        <v>245</v>
      </c>
      <c r="K12" t="str">
        <f>DEC2HEX(C12)</f>
        <v>F5</v>
      </c>
    </row>
    <row r="15" spans="1:11" x14ac:dyDescent="0.4">
      <c r="A15" s="16" t="s">
        <v>101</v>
      </c>
      <c r="B15" t="s">
        <v>102</v>
      </c>
    </row>
    <row r="16" spans="1:11" x14ac:dyDescent="0.4">
      <c r="A16">
        <f>HEX2DEC(A15)</f>
        <v>196</v>
      </c>
      <c r="C16">
        <v>0</v>
      </c>
      <c r="D16">
        <v>1</v>
      </c>
      <c r="E16">
        <v>2</v>
      </c>
      <c r="F16">
        <v>3</v>
      </c>
      <c r="G16">
        <v>4</v>
      </c>
      <c r="H16">
        <v>5</v>
      </c>
      <c r="I16">
        <v>6</v>
      </c>
    </row>
    <row r="17" spans="1:25" x14ac:dyDescent="0.4">
      <c r="C17" s="16" t="s">
        <v>103</v>
      </c>
      <c r="D17" s="16">
        <v>2</v>
      </c>
      <c r="E17" s="16" t="s">
        <v>104</v>
      </c>
      <c r="F17" s="16">
        <v>0</v>
      </c>
      <c r="G17" s="16">
        <v>0</v>
      </c>
      <c r="H17" s="16" t="s">
        <v>105</v>
      </c>
      <c r="I17" s="16" t="s">
        <v>106</v>
      </c>
    </row>
    <row r="18" spans="1:25" x14ac:dyDescent="0.4">
      <c r="C18">
        <f>HEX2DEC(C17)</f>
        <v>189</v>
      </c>
      <c r="D18">
        <f t="shared" ref="D18:I18" si="1">HEX2DEC(D17)</f>
        <v>2</v>
      </c>
      <c r="E18">
        <f t="shared" si="1"/>
        <v>252</v>
      </c>
      <c r="F18">
        <f t="shared" si="1"/>
        <v>0</v>
      </c>
      <c r="G18">
        <f t="shared" si="1"/>
        <v>0</v>
      </c>
      <c r="H18">
        <f t="shared" si="1"/>
        <v>255</v>
      </c>
      <c r="I18">
        <f t="shared" si="1"/>
        <v>241</v>
      </c>
    </row>
    <row r="22" spans="1:25" x14ac:dyDescent="0.4">
      <c r="N22">
        <v>65</v>
      </c>
      <c r="O22">
        <v>67</v>
      </c>
      <c r="P22">
        <v>41</v>
      </c>
      <c r="Q22">
        <v>15</v>
      </c>
      <c r="R22" t="s">
        <v>132</v>
      </c>
      <c r="S22">
        <v>12</v>
      </c>
      <c r="T22">
        <v>1</v>
      </c>
      <c r="U22">
        <f>SUM(N22:Q22)+T22+255</f>
        <v>444</v>
      </c>
      <c r="V22" t="str">
        <f>DEC2HEX(U22)</f>
        <v>1BC</v>
      </c>
    </row>
    <row r="24" spans="1:25" x14ac:dyDescent="0.4">
      <c r="G24" t="s">
        <v>120</v>
      </c>
      <c r="R24" t="s">
        <v>120</v>
      </c>
      <c r="V24">
        <f>L28+V26</f>
        <v>399</v>
      </c>
    </row>
    <row r="25" spans="1:25" x14ac:dyDescent="0.4">
      <c r="A25">
        <v>130</v>
      </c>
      <c r="B25" t="s">
        <v>108</v>
      </c>
      <c r="G25">
        <v>1</v>
      </c>
      <c r="R25">
        <v>1</v>
      </c>
      <c r="Y25" t="s">
        <v>129</v>
      </c>
    </row>
    <row r="26" spans="1:25" x14ac:dyDescent="0.4">
      <c r="A26">
        <f>HEX2DEC(A25)</f>
        <v>304</v>
      </c>
      <c r="C26">
        <v>0</v>
      </c>
      <c r="D26">
        <v>1</v>
      </c>
      <c r="E26">
        <v>2</v>
      </c>
      <c r="F26">
        <v>3</v>
      </c>
      <c r="G26">
        <v>4</v>
      </c>
      <c r="N26">
        <v>0</v>
      </c>
      <c r="O26">
        <v>1</v>
      </c>
      <c r="P26">
        <v>2</v>
      </c>
      <c r="Q26">
        <v>3</v>
      </c>
      <c r="R26">
        <v>4</v>
      </c>
      <c r="V26">
        <f>V28-K28</f>
        <v>131</v>
      </c>
      <c r="Y26" t="s">
        <v>130</v>
      </c>
    </row>
    <row r="27" spans="1:25" x14ac:dyDescent="0.4">
      <c r="C27">
        <v>41</v>
      </c>
      <c r="D27">
        <v>43</v>
      </c>
      <c r="E27">
        <v>29</v>
      </c>
      <c r="F27" t="s">
        <v>109</v>
      </c>
      <c r="G27" t="s">
        <v>110</v>
      </c>
      <c r="N27">
        <v>45</v>
      </c>
      <c r="O27">
        <v>43</v>
      </c>
      <c r="P27">
        <v>29</v>
      </c>
      <c r="Q27" t="s">
        <v>131</v>
      </c>
      <c r="R27" t="s">
        <v>110</v>
      </c>
    </row>
    <row r="28" spans="1:25" x14ac:dyDescent="0.4">
      <c r="C28">
        <f>HEX2DEC(C27)</f>
        <v>65</v>
      </c>
      <c r="D28">
        <f t="shared" ref="D28:F28" si="2">HEX2DEC(D27)</f>
        <v>67</v>
      </c>
      <c r="E28">
        <f t="shared" si="2"/>
        <v>41</v>
      </c>
      <c r="F28">
        <f t="shared" si="2"/>
        <v>15</v>
      </c>
      <c r="G28" s="26" t="s">
        <v>121</v>
      </c>
      <c r="K28">
        <f>SUM(C28:F28)+G25</f>
        <v>189</v>
      </c>
      <c r="L28">
        <f>K28+K29</f>
        <v>268</v>
      </c>
      <c r="N28">
        <f t="shared" ref="N28:Q28" si="3">HEX2DEC(N27)</f>
        <v>69</v>
      </c>
      <c r="O28">
        <f t="shared" si="3"/>
        <v>67</v>
      </c>
      <c r="P28">
        <f t="shared" si="3"/>
        <v>41</v>
      </c>
      <c r="Q28">
        <f t="shared" si="3"/>
        <v>143</v>
      </c>
      <c r="R28" s="26" t="s">
        <v>128</v>
      </c>
      <c r="V28">
        <f>SUM(N28:Q28)</f>
        <v>320</v>
      </c>
      <c r="W28">
        <f>V28+V29</f>
        <v>399</v>
      </c>
      <c r="Y28">
        <f>K28</f>
        <v>189</v>
      </c>
    </row>
    <row r="29" spans="1:25" x14ac:dyDescent="0.4">
      <c r="F29" s="1" t="s">
        <v>123</v>
      </c>
      <c r="G29" s="1">
        <v>11</v>
      </c>
      <c r="J29" s="1" t="s">
        <v>124</v>
      </c>
      <c r="K29" s="1">
        <v>79</v>
      </c>
      <c r="L29" t="str">
        <f>DEC2HEX(L28)</f>
        <v>10C</v>
      </c>
      <c r="Q29" s="1" t="s">
        <v>123</v>
      </c>
      <c r="R29" s="1">
        <v>11</v>
      </c>
      <c r="U29" s="1" t="s">
        <v>124</v>
      </c>
      <c r="V29" s="1">
        <v>79</v>
      </c>
      <c r="W29" t="str">
        <f>DEC2HEX(W28)</f>
        <v>18F</v>
      </c>
      <c r="Y29" t="str">
        <f>DEC2HEX(Y28)</f>
        <v>BD</v>
      </c>
    </row>
    <row r="30" spans="1:25" x14ac:dyDescent="0.4">
      <c r="Y30">
        <v>15</v>
      </c>
    </row>
    <row r="31" spans="1:25" x14ac:dyDescent="0.4">
      <c r="I31" t="s">
        <v>100</v>
      </c>
      <c r="N31" s="27">
        <f>N35*0.103</f>
        <v>24.72</v>
      </c>
      <c r="O31" s="6"/>
      <c r="P31" s="6"/>
      <c r="Q31" s="6"/>
      <c r="R31" s="6"/>
      <c r="S31" s="6"/>
      <c r="T31" s="6" t="s">
        <v>100</v>
      </c>
      <c r="U31" s="6"/>
      <c r="V31" s="6"/>
      <c r="W31" s="28"/>
      <c r="Y31">
        <f>Y28+Y30</f>
        <v>204</v>
      </c>
    </row>
    <row r="32" spans="1:25" x14ac:dyDescent="0.4">
      <c r="A32" t="s">
        <v>111</v>
      </c>
      <c r="B32" t="s">
        <v>113</v>
      </c>
      <c r="I32">
        <v>5</v>
      </c>
      <c r="N32" s="29"/>
      <c r="T32">
        <v>5</v>
      </c>
      <c r="W32" s="30"/>
      <c r="Y32" t="str">
        <f>DEC2HEX(Y31)</f>
        <v>CC</v>
      </c>
    </row>
    <row r="33" spans="1:23" x14ac:dyDescent="0.4">
      <c r="A33">
        <f>HEX2DEC(A32)</f>
        <v>416</v>
      </c>
      <c r="C33">
        <v>0</v>
      </c>
      <c r="D33">
        <v>1</v>
      </c>
      <c r="E33">
        <v>2</v>
      </c>
      <c r="F33">
        <v>3</v>
      </c>
      <c r="G33">
        <v>4</v>
      </c>
      <c r="H33">
        <v>5</v>
      </c>
      <c r="I33">
        <v>6</v>
      </c>
      <c r="J33">
        <v>7</v>
      </c>
      <c r="N33" s="29">
        <v>0</v>
      </c>
      <c r="O33">
        <v>1</v>
      </c>
      <c r="P33">
        <v>2</v>
      </c>
      <c r="Q33">
        <v>3</v>
      </c>
      <c r="R33">
        <v>4</v>
      </c>
      <c r="S33">
        <v>5</v>
      </c>
      <c r="T33">
        <v>6</v>
      </c>
      <c r="U33">
        <v>7</v>
      </c>
      <c r="W33" s="30"/>
    </row>
    <row r="34" spans="1:23" x14ac:dyDescent="0.4">
      <c r="A34" s="16"/>
      <c r="B34" s="16"/>
      <c r="C34">
        <v>0</v>
      </c>
      <c r="D34">
        <v>80</v>
      </c>
      <c r="E34">
        <v>0</v>
      </c>
      <c r="F34">
        <v>0</v>
      </c>
      <c r="G34">
        <v>80</v>
      </c>
      <c r="H34">
        <v>0</v>
      </c>
      <c r="I34">
        <v>58</v>
      </c>
      <c r="J34" t="s">
        <v>9</v>
      </c>
      <c r="N34" s="29" t="s">
        <v>127</v>
      </c>
      <c r="O34">
        <v>10</v>
      </c>
      <c r="P34">
        <v>0</v>
      </c>
      <c r="Q34">
        <v>0</v>
      </c>
      <c r="R34">
        <v>0</v>
      </c>
      <c r="S34">
        <v>0</v>
      </c>
      <c r="T34">
        <v>58</v>
      </c>
      <c r="U34" t="s">
        <v>9</v>
      </c>
      <c r="W34" s="30"/>
    </row>
    <row r="35" spans="1:23" x14ac:dyDescent="0.4">
      <c r="C35">
        <f>HEX2DEC(C34)</f>
        <v>0</v>
      </c>
      <c r="D35">
        <f t="shared" ref="D35:J35" si="4">HEX2DEC(D34)</f>
        <v>128</v>
      </c>
      <c r="E35">
        <f t="shared" si="4"/>
        <v>0</v>
      </c>
      <c r="F35">
        <f t="shared" si="4"/>
        <v>0</v>
      </c>
      <c r="G35">
        <f t="shared" si="4"/>
        <v>128</v>
      </c>
      <c r="H35">
        <f t="shared" si="4"/>
        <v>0</v>
      </c>
      <c r="I35">
        <f t="shared" si="4"/>
        <v>88</v>
      </c>
      <c r="J35">
        <f t="shared" si="4"/>
        <v>250</v>
      </c>
      <c r="K35">
        <f>SUM(C35:I35)</f>
        <v>344</v>
      </c>
      <c r="L35">
        <f>K35+K37-256</f>
        <v>258</v>
      </c>
      <c r="N35" s="29">
        <f t="shared" ref="N35:U35" si="5">HEX2DEC(N34)</f>
        <v>240</v>
      </c>
      <c r="O35">
        <f t="shared" si="5"/>
        <v>16</v>
      </c>
      <c r="P35">
        <f t="shared" si="5"/>
        <v>0</v>
      </c>
      <c r="Q35">
        <f t="shared" si="5"/>
        <v>0</v>
      </c>
      <c r="R35">
        <f t="shared" si="5"/>
        <v>0</v>
      </c>
      <c r="S35">
        <f t="shared" si="5"/>
        <v>0</v>
      </c>
      <c r="T35">
        <f t="shared" si="5"/>
        <v>88</v>
      </c>
      <c r="U35">
        <f t="shared" si="5"/>
        <v>250</v>
      </c>
      <c r="V35">
        <f>SUM(N35:T35)</f>
        <v>344</v>
      </c>
      <c r="W35" s="30">
        <f>V35+V37-256</f>
        <v>250</v>
      </c>
    </row>
    <row r="36" spans="1:23" x14ac:dyDescent="0.4">
      <c r="I36" s="26" t="s">
        <v>122</v>
      </c>
      <c r="N36" s="29"/>
      <c r="T36" s="26" t="s">
        <v>122</v>
      </c>
      <c r="W36" s="30"/>
    </row>
    <row r="37" spans="1:23" x14ac:dyDescent="0.4">
      <c r="J37" s="1" t="s">
        <v>123</v>
      </c>
      <c r="K37" s="1">
        <v>170</v>
      </c>
      <c r="N37" s="29"/>
      <c r="U37" s="1" t="s">
        <v>123</v>
      </c>
      <c r="V37" s="1">
        <v>162</v>
      </c>
      <c r="W37" s="30"/>
    </row>
    <row r="38" spans="1:23" x14ac:dyDescent="0.4">
      <c r="N38" s="31"/>
      <c r="O38" s="11"/>
      <c r="P38" s="11"/>
      <c r="Q38" s="11"/>
      <c r="R38" s="11"/>
      <c r="S38" s="11"/>
      <c r="T38" s="11"/>
      <c r="U38" s="11"/>
      <c r="V38" s="11" t="str">
        <f>DEC2HEX(V37)</f>
        <v>A2</v>
      </c>
      <c r="W38" s="32"/>
    </row>
    <row r="39" spans="1:23" x14ac:dyDescent="0.4">
      <c r="E39" t="s">
        <v>100</v>
      </c>
    </row>
    <row r="40" spans="1:23" x14ac:dyDescent="0.4">
      <c r="A40" t="s">
        <v>112</v>
      </c>
      <c r="B40" t="s">
        <v>107</v>
      </c>
      <c r="E40">
        <v>3</v>
      </c>
      <c r="N40" s="27">
        <f>N44*0.103</f>
        <v>6.5919999999999996</v>
      </c>
      <c r="O40" s="6"/>
      <c r="P40" s="6"/>
      <c r="Q40" s="6"/>
      <c r="R40" s="6"/>
      <c r="S40" s="6"/>
      <c r="T40" s="6" t="s">
        <v>100</v>
      </c>
      <c r="U40" s="6"/>
      <c r="V40" s="6"/>
      <c r="W40" s="28"/>
    </row>
    <row r="41" spans="1:23" x14ac:dyDescent="0.4">
      <c r="A41">
        <f>HEX2DEC(A40)</f>
        <v>464</v>
      </c>
      <c r="C41">
        <v>0</v>
      </c>
      <c r="D41">
        <v>1</v>
      </c>
      <c r="E41">
        <v>2</v>
      </c>
      <c r="F41">
        <v>3</v>
      </c>
      <c r="G41">
        <v>4</v>
      </c>
      <c r="H41">
        <v>5</v>
      </c>
      <c r="I41">
        <v>6</v>
      </c>
      <c r="J41">
        <v>7</v>
      </c>
      <c r="N41" s="29"/>
      <c r="T41">
        <v>5</v>
      </c>
      <c r="W41" s="30"/>
    </row>
    <row r="42" spans="1:23" x14ac:dyDescent="0.4">
      <c r="C42" s="16" t="s">
        <v>114</v>
      </c>
      <c r="D42" s="16" t="s">
        <v>105</v>
      </c>
      <c r="E42" s="16">
        <v>43</v>
      </c>
      <c r="F42" s="16" t="s">
        <v>115</v>
      </c>
      <c r="G42" s="16" t="s">
        <v>116</v>
      </c>
      <c r="H42" s="16" t="s">
        <v>117</v>
      </c>
      <c r="I42" s="16" t="s">
        <v>118</v>
      </c>
      <c r="J42" s="16" t="s">
        <v>119</v>
      </c>
      <c r="N42" s="29">
        <v>0</v>
      </c>
      <c r="O42">
        <v>1</v>
      </c>
      <c r="P42">
        <v>2</v>
      </c>
      <c r="Q42">
        <v>3</v>
      </c>
      <c r="R42">
        <v>4</v>
      </c>
      <c r="S42">
        <v>5</v>
      </c>
      <c r="T42">
        <v>6</v>
      </c>
      <c r="U42">
        <v>7</v>
      </c>
      <c r="W42" s="30"/>
    </row>
    <row r="43" spans="1:23" x14ac:dyDescent="0.4">
      <c r="C43" s="16">
        <f>HEX2DEC(C42)</f>
        <v>124</v>
      </c>
      <c r="D43" s="16">
        <f t="shared" ref="D43:J43" si="6">HEX2DEC(D42)</f>
        <v>255</v>
      </c>
      <c r="E43" s="16">
        <f t="shared" si="6"/>
        <v>67</v>
      </c>
      <c r="F43" s="16">
        <f t="shared" si="6"/>
        <v>177</v>
      </c>
      <c r="G43" s="16">
        <f t="shared" si="6"/>
        <v>45</v>
      </c>
      <c r="H43" s="16">
        <f t="shared" si="6"/>
        <v>182</v>
      </c>
      <c r="I43" s="16">
        <f t="shared" si="6"/>
        <v>204</v>
      </c>
      <c r="J43" s="16">
        <f t="shared" si="6"/>
        <v>166</v>
      </c>
      <c r="N43" s="29">
        <v>40</v>
      </c>
      <c r="O43">
        <v>10</v>
      </c>
      <c r="P43">
        <v>0</v>
      </c>
      <c r="Q43">
        <v>0</v>
      </c>
      <c r="R43">
        <v>0</v>
      </c>
      <c r="S43">
        <v>0</v>
      </c>
      <c r="T43">
        <v>58</v>
      </c>
      <c r="U43" t="s">
        <v>9</v>
      </c>
      <c r="W43" s="30"/>
    </row>
    <row r="44" spans="1:23" x14ac:dyDescent="0.4">
      <c r="N44" s="29">
        <f t="shared" ref="N44:U44" si="7">HEX2DEC(N43)</f>
        <v>64</v>
      </c>
      <c r="O44">
        <f t="shared" si="7"/>
        <v>16</v>
      </c>
      <c r="P44">
        <f t="shared" si="7"/>
        <v>0</v>
      </c>
      <c r="Q44">
        <f t="shared" si="7"/>
        <v>0</v>
      </c>
      <c r="R44">
        <f t="shared" si="7"/>
        <v>0</v>
      </c>
      <c r="S44">
        <f t="shared" si="7"/>
        <v>0</v>
      </c>
      <c r="T44">
        <f t="shared" si="7"/>
        <v>88</v>
      </c>
      <c r="U44">
        <f t="shared" si="7"/>
        <v>250</v>
      </c>
      <c r="V44">
        <f>SUM(N44:T44)</f>
        <v>168</v>
      </c>
      <c r="W44" s="30">
        <f>V44+V46</f>
        <v>250</v>
      </c>
    </row>
    <row r="45" spans="1:23" x14ac:dyDescent="0.4">
      <c r="N45" s="29"/>
      <c r="T45" s="26" t="s">
        <v>122</v>
      </c>
      <c r="W45" s="30"/>
    </row>
    <row r="46" spans="1:23" x14ac:dyDescent="0.4">
      <c r="N46" s="29"/>
      <c r="U46" s="1" t="s">
        <v>123</v>
      </c>
      <c r="V46" s="1">
        <v>82</v>
      </c>
      <c r="W46" s="30"/>
    </row>
    <row r="47" spans="1:23" x14ac:dyDescent="0.4">
      <c r="A47">
        <v>332</v>
      </c>
      <c r="N47" s="31"/>
      <c r="O47" s="11"/>
      <c r="P47" s="11"/>
      <c r="Q47" s="11"/>
      <c r="R47" s="11"/>
      <c r="S47" s="11"/>
      <c r="T47" s="11"/>
      <c r="U47" s="11"/>
      <c r="V47" s="11" t="str">
        <f>DEC2HEX(V46)</f>
        <v>52</v>
      </c>
      <c r="W47" s="32"/>
    </row>
    <row r="48" spans="1:23" x14ac:dyDescent="0.4">
      <c r="A48">
        <f>HEX2DEC(A47)</f>
        <v>818</v>
      </c>
    </row>
    <row r="49" spans="14:23" x14ac:dyDescent="0.4">
      <c r="N49" s="27"/>
      <c r="O49" s="6"/>
      <c r="P49" s="6"/>
      <c r="Q49" s="6"/>
      <c r="R49" s="6"/>
      <c r="S49" s="6"/>
      <c r="T49" s="6" t="s">
        <v>100</v>
      </c>
      <c r="U49" s="6"/>
      <c r="V49" s="6"/>
      <c r="W49" s="28"/>
    </row>
    <row r="50" spans="14:23" x14ac:dyDescent="0.4">
      <c r="N50" s="29"/>
      <c r="T50">
        <v>5</v>
      </c>
      <c r="W50" s="30"/>
    </row>
    <row r="51" spans="14:23" x14ac:dyDescent="0.4">
      <c r="N51" s="29">
        <v>0</v>
      </c>
      <c r="O51">
        <v>1</v>
      </c>
      <c r="P51">
        <v>2</v>
      </c>
      <c r="Q51">
        <v>3</v>
      </c>
      <c r="R51">
        <v>4</v>
      </c>
      <c r="S51">
        <v>5</v>
      </c>
      <c r="T51">
        <v>6</v>
      </c>
      <c r="U51">
        <v>7</v>
      </c>
      <c r="W51" s="30"/>
    </row>
    <row r="52" spans="14:23" x14ac:dyDescent="0.4">
      <c r="N52" s="29" t="s">
        <v>133</v>
      </c>
      <c r="O52">
        <v>14</v>
      </c>
      <c r="P52">
        <v>0</v>
      </c>
      <c r="Q52">
        <v>0</v>
      </c>
      <c r="R52">
        <v>0</v>
      </c>
      <c r="S52">
        <v>0</v>
      </c>
      <c r="T52">
        <v>58</v>
      </c>
      <c r="U52" t="s">
        <v>9</v>
      </c>
      <c r="W52" s="30"/>
    </row>
    <row r="53" spans="14:23" x14ac:dyDescent="0.4">
      <c r="N53" s="29">
        <f t="shared" ref="N53:U53" si="8">HEX2DEC(N52)</f>
        <v>236</v>
      </c>
      <c r="O53">
        <f t="shared" si="8"/>
        <v>20</v>
      </c>
      <c r="P53">
        <f t="shared" si="8"/>
        <v>0</v>
      </c>
      <c r="Q53">
        <f t="shared" si="8"/>
        <v>0</v>
      </c>
      <c r="R53">
        <f t="shared" si="8"/>
        <v>0</v>
      </c>
      <c r="S53">
        <f t="shared" si="8"/>
        <v>0</v>
      </c>
      <c r="T53">
        <f t="shared" si="8"/>
        <v>88</v>
      </c>
      <c r="U53">
        <f t="shared" si="8"/>
        <v>250</v>
      </c>
      <c r="V53">
        <f>SUM(N53:T53)</f>
        <v>344</v>
      </c>
      <c r="W53" s="30">
        <f>V53+V55-256</f>
        <v>250</v>
      </c>
    </row>
    <row r="54" spans="14:23" x14ac:dyDescent="0.4">
      <c r="N54" s="29"/>
      <c r="T54" s="26" t="s">
        <v>122</v>
      </c>
      <c r="W54" s="30"/>
    </row>
    <row r="55" spans="14:23" x14ac:dyDescent="0.4">
      <c r="N55" s="29"/>
      <c r="U55" s="1" t="s">
        <v>123</v>
      </c>
      <c r="V55" s="1">
        <v>162</v>
      </c>
      <c r="W55" s="30"/>
    </row>
    <row r="56" spans="14:23" x14ac:dyDescent="0.4">
      <c r="N56" s="31"/>
      <c r="O56" s="11"/>
      <c r="P56" s="11"/>
      <c r="Q56" s="11"/>
      <c r="R56" s="11"/>
      <c r="S56" s="11"/>
      <c r="T56" s="11"/>
      <c r="U56" s="11"/>
      <c r="V56" s="11" t="str">
        <f>DEC2HEX(V55)</f>
        <v>A2</v>
      </c>
      <c r="W56"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D8570-1276-4EE4-A636-72257A56D86F}">
  <dimension ref="A1"/>
  <sheetViews>
    <sheetView workbookViewId="0">
      <selection activeCell="A3" sqref="A3"/>
    </sheetView>
  </sheetViews>
  <sheetFormatPr defaultRowHeight="14.6"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1:AJ72"/>
  <sheetViews>
    <sheetView zoomScale="70" zoomScaleNormal="70" workbookViewId="0">
      <pane ySplit="1" topLeftCell="A5" activePane="bottomLeft" state="frozen"/>
      <selection pane="bottomLeft" activeCell="M19" sqref="M19"/>
    </sheetView>
  </sheetViews>
  <sheetFormatPr defaultRowHeight="14.6" x14ac:dyDescent="0.4"/>
  <cols>
    <col min="1" max="1" width="4.69140625" customWidth="1"/>
    <col min="2" max="2" width="4.61328125" customWidth="1"/>
    <col min="3" max="3" width="5.53515625" customWidth="1"/>
    <col min="4" max="4" width="19.4609375" style="17" bestFit="1" customWidth="1"/>
    <col min="5" max="5" width="1.84375" style="17" bestFit="1" customWidth="1"/>
    <col min="6" max="6" width="9.23046875" style="17"/>
    <col min="7" max="7" width="11" style="17" bestFit="1" customWidth="1"/>
    <col min="8" max="8" width="6.15234375" customWidth="1"/>
    <col min="9" max="10" width="5.921875" customWidth="1"/>
    <col min="11" max="11" width="15.69140625" style="5" customWidth="1"/>
    <col min="12" max="12" width="1.84375" style="5" bestFit="1" customWidth="1"/>
    <col min="13" max="15" width="9.23046875" style="5"/>
    <col min="16" max="16" width="5.61328125" customWidth="1"/>
    <col min="17" max="17" width="5.69140625" customWidth="1"/>
    <col min="18" max="18" width="5.4609375" customWidth="1"/>
    <col min="19" max="19" width="19.3046875" style="3" bestFit="1" customWidth="1"/>
    <col min="20" max="20" width="2.921875" style="3" bestFit="1" customWidth="1"/>
    <col min="21" max="22" width="9.07421875" style="3"/>
    <col min="23" max="23" width="7.69140625" customWidth="1"/>
    <col min="24" max="25" width="7.61328125" customWidth="1"/>
    <col min="26" max="26" width="16.69140625" style="2" bestFit="1" customWidth="1"/>
    <col min="27" max="27" width="3.69140625" style="2" customWidth="1"/>
    <col min="28" max="29" width="9.23046875" style="2"/>
    <col min="30" max="30" width="6.3046875" customWidth="1"/>
    <col min="33" max="35" width="9.23046875" style="23"/>
  </cols>
  <sheetData>
    <row r="1" spans="1:36" x14ac:dyDescent="0.4">
      <c r="A1" t="s">
        <v>59</v>
      </c>
      <c r="B1" t="s">
        <v>5</v>
      </c>
      <c r="D1" s="17" t="s">
        <v>1</v>
      </c>
      <c r="H1" t="s">
        <v>79</v>
      </c>
      <c r="I1" s="6">
        <f>HEX2DEC(H1)</f>
        <v>170</v>
      </c>
      <c r="K1" s="5" t="s">
        <v>12</v>
      </c>
      <c r="P1">
        <v>130</v>
      </c>
      <c r="Q1" s="6">
        <f>HEX2DEC(P1)</f>
        <v>304</v>
      </c>
      <c r="S1" s="3" t="s">
        <v>2</v>
      </c>
      <c r="W1" t="s">
        <v>80</v>
      </c>
      <c r="X1" s="6">
        <f>HEX2DEC(W1)</f>
        <v>416</v>
      </c>
      <c r="Z1" s="2" t="s">
        <v>26</v>
      </c>
      <c r="AD1" t="s">
        <v>85</v>
      </c>
      <c r="AE1" s="6">
        <f>HEX2DEC(AD1)</f>
        <v>464</v>
      </c>
      <c r="AG1" s="23" t="s">
        <v>86</v>
      </c>
      <c r="AJ1" s="23"/>
    </row>
    <row r="2" spans="1:36" x14ac:dyDescent="0.4">
      <c r="D2" s="17" t="s">
        <v>75</v>
      </c>
      <c r="K2" s="5" t="s">
        <v>76</v>
      </c>
      <c r="S2" s="3" t="s">
        <v>77</v>
      </c>
      <c r="Z2" s="2" t="s">
        <v>78</v>
      </c>
      <c r="AG2" s="23" t="s">
        <v>87</v>
      </c>
    </row>
    <row r="3" spans="1:36" s="6" customFormat="1" x14ac:dyDescent="0.4">
      <c r="A3" s="6">
        <v>0</v>
      </c>
      <c r="B3" s="7">
        <v>0</v>
      </c>
      <c r="C3" s="6" t="s">
        <v>24</v>
      </c>
      <c r="D3" s="18" t="s">
        <v>61</v>
      </c>
      <c r="E3" s="18"/>
      <c r="F3" s="18"/>
      <c r="G3" s="18"/>
      <c r="H3" s="6" t="s">
        <v>3</v>
      </c>
      <c r="I3" s="6">
        <f>HEX2DEC(H3)</f>
        <v>251</v>
      </c>
      <c r="K3" s="10" t="s">
        <v>14</v>
      </c>
      <c r="L3" s="10">
        <v>1</v>
      </c>
      <c r="M3" s="10">
        <v>5</v>
      </c>
      <c r="N3" s="10"/>
      <c r="O3" s="10"/>
      <c r="P3" s="6">
        <v>41</v>
      </c>
      <c r="Q3" s="6">
        <f>HEX2DEC(P3)</f>
        <v>65</v>
      </c>
      <c r="S3" s="9" t="s">
        <v>50</v>
      </c>
      <c r="T3" s="9">
        <v>0</v>
      </c>
      <c r="U3" s="9" t="s">
        <v>126</v>
      </c>
      <c r="V3" s="9"/>
      <c r="W3" s="6" t="s">
        <v>28</v>
      </c>
      <c r="X3" s="6">
        <f>HEX2DEC(W3)</f>
        <v>255</v>
      </c>
      <c r="Z3" s="8" t="s">
        <v>34</v>
      </c>
      <c r="AA3" s="8"/>
      <c r="AB3" s="8" t="s">
        <v>41</v>
      </c>
      <c r="AC3" s="8" t="s">
        <v>40</v>
      </c>
      <c r="AD3" s="6" t="s">
        <v>27</v>
      </c>
      <c r="AE3" s="6">
        <f>HEX2DEC(AD3)</f>
        <v>124</v>
      </c>
      <c r="AG3" s="24" t="s">
        <v>88</v>
      </c>
      <c r="AH3" s="24"/>
      <c r="AI3" s="24" t="s">
        <v>90</v>
      </c>
    </row>
    <row r="4" spans="1:36" x14ac:dyDescent="0.4">
      <c r="A4">
        <v>0</v>
      </c>
      <c r="B4" s="20">
        <v>1</v>
      </c>
      <c r="D4" s="17" t="s">
        <v>61</v>
      </c>
      <c r="K4" s="5" t="s">
        <v>14</v>
      </c>
      <c r="L4" s="5">
        <v>0</v>
      </c>
      <c r="S4" s="3" t="s">
        <v>50</v>
      </c>
      <c r="T4" s="3">
        <v>0</v>
      </c>
      <c r="Z4" s="2" t="s">
        <v>34</v>
      </c>
      <c r="AG4" s="23" t="s">
        <v>88</v>
      </c>
    </row>
    <row r="5" spans="1:36" x14ac:dyDescent="0.4">
      <c r="A5">
        <v>0</v>
      </c>
      <c r="B5" s="20">
        <v>2</v>
      </c>
      <c r="D5" s="17" t="s">
        <v>61</v>
      </c>
      <c r="K5" s="5" t="s">
        <v>15</v>
      </c>
      <c r="L5" s="5">
        <v>1</v>
      </c>
      <c r="S5" s="3" t="s">
        <v>50</v>
      </c>
      <c r="T5" s="3">
        <v>0</v>
      </c>
      <c r="Z5" s="2" t="s">
        <v>34</v>
      </c>
      <c r="AG5" s="23" t="s">
        <v>88</v>
      </c>
    </row>
    <row r="6" spans="1:36" x14ac:dyDescent="0.4">
      <c r="A6">
        <v>0</v>
      </c>
      <c r="B6" s="20">
        <v>3</v>
      </c>
      <c r="D6" s="17" t="s">
        <v>61</v>
      </c>
      <c r="K6" s="5" t="s">
        <v>15</v>
      </c>
      <c r="L6" s="5">
        <v>0</v>
      </c>
      <c r="S6" s="3" t="s">
        <v>50</v>
      </c>
      <c r="T6" s="3">
        <v>0</v>
      </c>
      <c r="Z6" s="2" t="s">
        <v>34</v>
      </c>
      <c r="AG6" s="23" t="s">
        <v>88</v>
      </c>
    </row>
    <row r="7" spans="1:36" x14ac:dyDescent="0.4">
      <c r="A7">
        <v>0</v>
      </c>
      <c r="B7" s="20">
        <v>4</v>
      </c>
      <c r="D7" s="17" t="s">
        <v>61</v>
      </c>
      <c r="K7" s="5" t="s">
        <v>16</v>
      </c>
      <c r="L7" s="5">
        <v>0</v>
      </c>
      <c r="M7" s="5">
        <v>4</v>
      </c>
      <c r="S7" s="3" t="s">
        <v>50</v>
      </c>
      <c r="T7" s="3">
        <v>1</v>
      </c>
      <c r="Z7" s="2" t="s">
        <v>34</v>
      </c>
      <c r="AG7" s="23" t="s">
        <v>88</v>
      </c>
    </row>
    <row r="8" spans="1:36" x14ac:dyDescent="0.4">
      <c r="A8">
        <v>0</v>
      </c>
      <c r="B8" s="20">
        <v>5</v>
      </c>
      <c r="D8" s="17" t="s">
        <v>61</v>
      </c>
      <c r="K8" s="5" t="s">
        <v>16</v>
      </c>
      <c r="L8" s="5">
        <v>0</v>
      </c>
      <c r="S8" s="3" t="s">
        <v>50</v>
      </c>
      <c r="T8" s="3">
        <v>0</v>
      </c>
      <c r="Z8" s="2" t="s">
        <v>34</v>
      </c>
      <c r="AG8" s="23" t="s">
        <v>88</v>
      </c>
    </row>
    <row r="9" spans="1:36" x14ac:dyDescent="0.4">
      <c r="A9">
        <v>0</v>
      </c>
      <c r="B9" s="20">
        <v>6</v>
      </c>
      <c r="D9" s="17" t="s">
        <v>61</v>
      </c>
      <c r="K9" s="5" t="s">
        <v>17</v>
      </c>
      <c r="L9" s="5">
        <v>1</v>
      </c>
      <c r="S9" s="3" t="s">
        <v>50</v>
      </c>
      <c r="T9" s="3">
        <v>0</v>
      </c>
      <c r="Z9" s="2" t="s">
        <v>34</v>
      </c>
      <c r="AG9" s="23" t="s">
        <v>88</v>
      </c>
    </row>
    <row r="10" spans="1:36" s="11" customFormat="1" x14ac:dyDescent="0.4">
      <c r="A10" s="11">
        <v>0</v>
      </c>
      <c r="B10" s="12">
        <v>7</v>
      </c>
      <c r="C10" s="11" t="s">
        <v>25</v>
      </c>
      <c r="D10" s="19" t="s">
        <v>61</v>
      </c>
      <c r="E10" s="19"/>
      <c r="F10" s="19"/>
      <c r="G10" s="19"/>
      <c r="K10" s="15" t="s">
        <v>17</v>
      </c>
      <c r="L10" s="15">
        <v>0</v>
      </c>
      <c r="M10" s="15"/>
      <c r="N10" s="15"/>
      <c r="O10" s="15"/>
      <c r="S10" s="14" t="s">
        <v>50</v>
      </c>
      <c r="T10" s="14">
        <v>1</v>
      </c>
      <c r="U10" s="14"/>
      <c r="V10" s="14"/>
      <c r="Z10" s="13" t="s">
        <v>34</v>
      </c>
      <c r="AA10" s="13"/>
      <c r="AB10" s="13"/>
      <c r="AC10" s="13"/>
      <c r="AG10" s="25" t="s">
        <v>88</v>
      </c>
      <c r="AH10" s="25"/>
      <c r="AI10" s="25"/>
    </row>
    <row r="11" spans="1:36" x14ac:dyDescent="0.4">
      <c r="A11" s="4">
        <v>1</v>
      </c>
      <c r="B11">
        <v>8</v>
      </c>
      <c r="D11" s="17" t="s">
        <v>62</v>
      </c>
      <c r="E11" s="17">
        <v>0</v>
      </c>
      <c r="H11">
        <v>46</v>
      </c>
      <c r="I11">
        <f>HEX2DEC(H11)</f>
        <v>70</v>
      </c>
      <c r="K11" s="5" t="s">
        <v>18</v>
      </c>
      <c r="L11" s="5">
        <v>1</v>
      </c>
      <c r="M11" s="5">
        <v>3</v>
      </c>
      <c r="P11">
        <v>43</v>
      </c>
      <c r="Q11">
        <f>HEX2DEC(P11)</f>
        <v>67</v>
      </c>
      <c r="S11" s="3" t="s">
        <v>50</v>
      </c>
      <c r="T11" s="3">
        <v>0</v>
      </c>
      <c r="U11" s="3" t="s">
        <v>125</v>
      </c>
      <c r="W11">
        <v>10</v>
      </c>
      <c r="X11">
        <f>HEX2DEC(W11)</f>
        <v>16</v>
      </c>
      <c r="Z11" s="2" t="s">
        <v>35</v>
      </c>
      <c r="AB11" s="2" t="s">
        <v>41</v>
      </c>
      <c r="AC11" s="2" t="s">
        <v>40</v>
      </c>
      <c r="AD11" s="6" t="s">
        <v>28</v>
      </c>
      <c r="AE11" s="6">
        <f>HEX2DEC(AD11)</f>
        <v>255</v>
      </c>
      <c r="AG11" s="23" t="s">
        <v>88</v>
      </c>
      <c r="AI11" s="23">
        <v>2</v>
      </c>
    </row>
    <row r="12" spans="1:36" x14ac:dyDescent="0.4">
      <c r="A12" s="4">
        <v>1</v>
      </c>
      <c r="B12">
        <v>9</v>
      </c>
      <c r="D12" s="17" t="s">
        <v>62</v>
      </c>
      <c r="E12" s="17">
        <v>1</v>
      </c>
      <c r="K12" s="5" t="s">
        <v>18</v>
      </c>
      <c r="L12" s="5">
        <v>1</v>
      </c>
      <c r="S12" s="3" t="s">
        <v>50</v>
      </c>
      <c r="T12" s="3">
        <v>0</v>
      </c>
      <c r="Z12" s="2" t="s">
        <v>35</v>
      </c>
      <c r="AG12" s="23" t="s">
        <v>88</v>
      </c>
    </row>
    <row r="13" spans="1:36" x14ac:dyDescent="0.4">
      <c r="A13" s="4">
        <v>1</v>
      </c>
      <c r="B13">
        <v>10</v>
      </c>
      <c r="D13" s="17" t="s">
        <v>62</v>
      </c>
      <c r="E13" s="17">
        <v>1</v>
      </c>
      <c r="K13" s="5" t="s">
        <v>18</v>
      </c>
      <c r="L13" s="5">
        <v>0</v>
      </c>
      <c r="S13" s="3" t="s">
        <v>50</v>
      </c>
      <c r="T13" s="3">
        <v>0</v>
      </c>
      <c r="Z13" s="2" t="s">
        <v>35</v>
      </c>
      <c r="AG13" s="23" t="s">
        <v>88</v>
      </c>
    </row>
    <row r="14" spans="1:36" x14ac:dyDescent="0.4">
      <c r="A14" s="4">
        <v>1</v>
      </c>
      <c r="B14">
        <v>11</v>
      </c>
      <c r="D14" s="17" t="s">
        <v>62</v>
      </c>
      <c r="E14" s="17">
        <v>0</v>
      </c>
      <c r="K14" s="5" t="s">
        <v>18</v>
      </c>
      <c r="L14" s="5">
        <v>0</v>
      </c>
      <c r="S14" s="3" t="s">
        <v>50</v>
      </c>
      <c r="T14" s="3">
        <v>0</v>
      </c>
      <c r="Z14" s="2" t="s">
        <v>35</v>
      </c>
      <c r="AG14" s="23" t="s">
        <v>88</v>
      </c>
    </row>
    <row r="15" spans="1:36" x14ac:dyDescent="0.4">
      <c r="A15" s="4">
        <v>1</v>
      </c>
      <c r="B15">
        <v>12</v>
      </c>
      <c r="D15" s="17" t="s">
        <v>63</v>
      </c>
      <c r="E15" s="17">
        <v>0</v>
      </c>
      <c r="I15" s="6"/>
      <c r="M15" s="5">
        <v>0</v>
      </c>
      <c r="S15" s="3" t="s">
        <v>51</v>
      </c>
      <c r="T15" s="3">
        <v>1</v>
      </c>
      <c r="U15" s="3">
        <v>1</v>
      </c>
      <c r="V15" s="3" t="s">
        <v>58</v>
      </c>
      <c r="W15">
        <v>0</v>
      </c>
      <c r="Z15" s="2" t="s">
        <v>35</v>
      </c>
      <c r="AG15" s="23" t="s">
        <v>88</v>
      </c>
    </row>
    <row r="16" spans="1:36" x14ac:dyDescent="0.4">
      <c r="A16" s="4">
        <v>1</v>
      </c>
      <c r="B16">
        <v>13</v>
      </c>
      <c r="D16" s="17" t="s">
        <v>63</v>
      </c>
      <c r="E16" s="17">
        <v>0</v>
      </c>
      <c r="S16" s="3" t="s">
        <v>51</v>
      </c>
      <c r="T16" s="3">
        <v>0</v>
      </c>
      <c r="W16">
        <v>0</v>
      </c>
      <c r="Z16" s="2" t="s">
        <v>35</v>
      </c>
      <c r="AG16" s="23" t="s">
        <v>88</v>
      </c>
    </row>
    <row r="17" spans="1:35" x14ac:dyDescent="0.4">
      <c r="A17" s="4">
        <v>1</v>
      </c>
      <c r="B17">
        <v>14</v>
      </c>
      <c r="D17" s="17" t="s">
        <v>63</v>
      </c>
      <c r="E17" s="17">
        <v>1</v>
      </c>
      <c r="S17" s="3" t="s">
        <v>51</v>
      </c>
      <c r="T17" s="3">
        <v>0</v>
      </c>
      <c r="W17">
        <v>0</v>
      </c>
      <c r="Z17" s="2" t="s">
        <v>35</v>
      </c>
      <c r="AG17" s="23" t="s">
        <v>88</v>
      </c>
    </row>
    <row r="18" spans="1:35" x14ac:dyDescent="0.4">
      <c r="A18" s="4">
        <v>1</v>
      </c>
      <c r="B18">
        <v>15</v>
      </c>
      <c r="D18" s="17" t="s">
        <v>63</v>
      </c>
      <c r="E18" s="17">
        <v>0</v>
      </c>
      <c r="M18" s="5">
        <v>1</v>
      </c>
      <c r="T18" s="3">
        <v>0</v>
      </c>
      <c r="W18">
        <v>1</v>
      </c>
      <c r="Z18" s="2" t="s">
        <v>35</v>
      </c>
      <c r="AG18" s="23" t="s">
        <v>88</v>
      </c>
    </row>
    <row r="19" spans="1:35" s="6" customFormat="1" x14ac:dyDescent="0.4">
      <c r="A19" s="6">
        <v>2</v>
      </c>
      <c r="B19" s="7">
        <v>16</v>
      </c>
      <c r="D19" s="18" t="s">
        <v>63</v>
      </c>
      <c r="E19" s="18"/>
      <c r="F19" s="18"/>
      <c r="G19" s="18"/>
      <c r="H19" s="6" t="s">
        <v>4</v>
      </c>
      <c r="I19" s="6">
        <f>HEX2DEC(H19)</f>
        <v>26</v>
      </c>
      <c r="K19" s="10"/>
      <c r="L19" s="10"/>
      <c r="M19" s="10">
        <v>0</v>
      </c>
      <c r="N19" s="10"/>
      <c r="O19" s="10"/>
      <c r="P19" s="6">
        <v>29</v>
      </c>
      <c r="Q19" s="6">
        <f>HEX2DEC(P19)</f>
        <v>41</v>
      </c>
      <c r="S19" s="9" t="s">
        <v>52</v>
      </c>
      <c r="T19" s="9">
        <v>0</v>
      </c>
      <c r="U19" s="9" t="s">
        <v>60</v>
      </c>
      <c r="V19" s="9"/>
      <c r="W19" s="6">
        <v>0</v>
      </c>
      <c r="X19" s="6">
        <f>HEX2DEC(W19)</f>
        <v>0</v>
      </c>
      <c r="Z19" s="8" t="s">
        <v>81</v>
      </c>
      <c r="AA19" s="8">
        <v>0</v>
      </c>
      <c r="AB19" s="8">
        <v>0</v>
      </c>
      <c r="AC19" s="8"/>
      <c r="AD19" s="6">
        <v>43</v>
      </c>
      <c r="AE19" s="6">
        <f>HEX2DEC(AD19)</f>
        <v>67</v>
      </c>
      <c r="AG19" s="24"/>
      <c r="AH19" s="24"/>
      <c r="AI19" s="24" t="s">
        <v>91</v>
      </c>
    </row>
    <row r="20" spans="1:35" x14ac:dyDescent="0.4">
      <c r="A20">
        <v>2</v>
      </c>
      <c r="B20" s="20">
        <v>17</v>
      </c>
      <c r="D20" s="17" t="s">
        <v>63</v>
      </c>
      <c r="S20" s="3" t="s">
        <v>52</v>
      </c>
      <c r="T20" s="3">
        <v>0</v>
      </c>
      <c r="Z20" s="2" t="s">
        <v>81</v>
      </c>
      <c r="AA20" s="2">
        <v>0</v>
      </c>
    </row>
    <row r="21" spans="1:35" x14ac:dyDescent="0.4">
      <c r="A21">
        <v>2</v>
      </c>
      <c r="B21" s="20">
        <v>18</v>
      </c>
      <c r="D21" s="17" t="s">
        <v>63</v>
      </c>
      <c r="S21" s="3" t="s">
        <v>52</v>
      </c>
      <c r="T21" s="3">
        <v>0</v>
      </c>
      <c r="Z21" s="2" t="s">
        <v>81</v>
      </c>
      <c r="AA21" s="2">
        <v>0</v>
      </c>
    </row>
    <row r="22" spans="1:35" x14ac:dyDescent="0.4">
      <c r="A22">
        <v>2</v>
      </c>
      <c r="B22" s="20">
        <v>19</v>
      </c>
      <c r="D22" s="17" t="s">
        <v>63</v>
      </c>
      <c r="S22" s="3" t="s">
        <v>52</v>
      </c>
      <c r="T22" s="3">
        <v>0</v>
      </c>
      <c r="Z22" s="2" t="s">
        <v>81</v>
      </c>
      <c r="AA22" s="2">
        <v>0</v>
      </c>
    </row>
    <row r="23" spans="1:35" x14ac:dyDescent="0.4">
      <c r="A23">
        <v>2</v>
      </c>
      <c r="B23" s="20">
        <v>20</v>
      </c>
      <c r="D23" s="17" t="s">
        <v>63</v>
      </c>
      <c r="M23" s="5">
        <v>0</v>
      </c>
      <c r="S23" s="3" t="s">
        <v>52</v>
      </c>
      <c r="T23" s="3">
        <v>0</v>
      </c>
      <c r="Z23" s="2" t="s">
        <v>82</v>
      </c>
      <c r="AA23" s="2">
        <v>0</v>
      </c>
      <c r="AB23" s="2">
        <v>6</v>
      </c>
    </row>
    <row r="24" spans="1:35" x14ac:dyDescent="0.4">
      <c r="A24">
        <v>2</v>
      </c>
      <c r="B24" s="20">
        <v>21</v>
      </c>
      <c r="D24" s="17" t="s">
        <v>63</v>
      </c>
      <c r="S24" s="3" t="s">
        <v>52</v>
      </c>
      <c r="T24" s="3">
        <v>0</v>
      </c>
      <c r="Z24" s="2" t="s">
        <v>82</v>
      </c>
      <c r="AA24" s="2">
        <v>1</v>
      </c>
    </row>
    <row r="25" spans="1:35" x14ac:dyDescent="0.4">
      <c r="A25">
        <v>2</v>
      </c>
      <c r="B25" s="20">
        <v>22</v>
      </c>
      <c r="D25" s="17" t="s">
        <v>63</v>
      </c>
      <c r="K25" s="5" t="s">
        <v>19</v>
      </c>
      <c r="L25" s="5">
        <v>0</v>
      </c>
      <c r="S25" s="3" t="s">
        <v>52</v>
      </c>
      <c r="T25" s="3">
        <v>0</v>
      </c>
      <c r="Z25" s="2" t="s">
        <v>37</v>
      </c>
      <c r="AA25" s="2">
        <v>1</v>
      </c>
    </row>
    <row r="26" spans="1:35" s="11" customFormat="1" x14ac:dyDescent="0.4">
      <c r="A26" s="11">
        <v>2</v>
      </c>
      <c r="B26" s="12">
        <v>23</v>
      </c>
      <c r="D26" s="19" t="s">
        <v>63</v>
      </c>
      <c r="E26" s="19"/>
      <c r="F26" s="19"/>
      <c r="G26" s="19"/>
      <c r="K26" s="15" t="s">
        <v>20</v>
      </c>
      <c r="L26" s="15">
        <v>0</v>
      </c>
      <c r="M26" s="15"/>
      <c r="N26" s="15"/>
      <c r="O26" s="15"/>
      <c r="S26" s="14" t="s">
        <v>52</v>
      </c>
      <c r="T26" s="14">
        <v>0</v>
      </c>
      <c r="U26" s="14"/>
      <c r="V26" s="14"/>
      <c r="Z26" s="13" t="s">
        <v>37</v>
      </c>
      <c r="AA26" s="13">
        <v>0</v>
      </c>
      <c r="AB26" s="13"/>
      <c r="AC26" s="13"/>
      <c r="AG26" s="25"/>
      <c r="AH26" s="25"/>
      <c r="AI26" s="25"/>
    </row>
    <row r="27" spans="1:35" x14ac:dyDescent="0.4">
      <c r="A27" s="4">
        <v>3</v>
      </c>
      <c r="B27">
        <v>24</v>
      </c>
      <c r="D27" s="17" t="s">
        <v>64</v>
      </c>
      <c r="F27" s="17" t="s">
        <v>70</v>
      </c>
      <c r="G27" s="17" t="s">
        <v>71</v>
      </c>
      <c r="H27" t="s">
        <v>6</v>
      </c>
      <c r="I27">
        <f>HEX2DEC(H27)</f>
        <v>92</v>
      </c>
      <c r="L27" s="5">
        <v>0</v>
      </c>
      <c r="M27" s="5">
        <v>0</v>
      </c>
      <c r="P27" t="s">
        <v>13</v>
      </c>
      <c r="Q27">
        <f>HEX2DEC(P27)</f>
        <v>15</v>
      </c>
      <c r="S27" s="3" t="s">
        <v>52</v>
      </c>
      <c r="T27" s="3">
        <v>0</v>
      </c>
      <c r="U27" s="3" t="s">
        <v>60</v>
      </c>
      <c r="W27">
        <v>0</v>
      </c>
      <c r="X27">
        <f>HEX2DEC(W27)</f>
        <v>0</v>
      </c>
      <c r="Z27" s="2" t="s">
        <v>36</v>
      </c>
      <c r="AA27" s="8">
        <v>1</v>
      </c>
      <c r="AB27" s="2" t="s">
        <v>42</v>
      </c>
      <c r="AC27" s="2" t="s">
        <v>39</v>
      </c>
      <c r="AD27" s="6" t="s">
        <v>29</v>
      </c>
      <c r="AE27" s="6">
        <f>HEX2DEC(AD27)</f>
        <v>177</v>
      </c>
      <c r="AG27" s="23" t="s">
        <v>89</v>
      </c>
      <c r="AI27" s="23">
        <v>0</v>
      </c>
    </row>
    <row r="28" spans="1:35" x14ac:dyDescent="0.4">
      <c r="A28" s="4">
        <v>3</v>
      </c>
      <c r="B28">
        <v>25</v>
      </c>
      <c r="D28" s="17" t="s">
        <v>64</v>
      </c>
      <c r="L28" s="5">
        <v>0</v>
      </c>
      <c r="S28" s="3" t="s">
        <v>52</v>
      </c>
      <c r="T28" s="3">
        <v>0</v>
      </c>
      <c r="Z28" s="2" t="s">
        <v>36</v>
      </c>
      <c r="AA28" s="2">
        <v>0</v>
      </c>
      <c r="AG28" s="23" t="s">
        <v>89</v>
      </c>
    </row>
    <row r="29" spans="1:35" x14ac:dyDescent="0.4">
      <c r="A29" s="4">
        <v>3</v>
      </c>
      <c r="B29">
        <v>26</v>
      </c>
      <c r="D29" s="17" t="s">
        <v>64</v>
      </c>
      <c r="L29" s="5">
        <v>0</v>
      </c>
      <c r="S29" s="3" t="s">
        <v>52</v>
      </c>
      <c r="T29" s="3">
        <v>0</v>
      </c>
      <c r="Z29" s="2" t="s">
        <v>36</v>
      </c>
      <c r="AA29" s="2">
        <v>0</v>
      </c>
      <c r="AG29" s="23" t="s">
        <v>89</v>
      </c>
    </row>
    <row r="30" spans="1:35" x14ac:dyDescent="0.4">
      <c r="A30" s="4">
        <v>3</v>
      </c>
      <c r="B30">
        <v>27</v>
      </c>
      <c r="D30" s="17" t="s">
        <v>64</v>
      </c>
      <c r="L30" s="5">
        <v>0</v>
      </c>
      <c r="S30" s="3" t="s">
        <v>52</v>
      </c>
      <c r="T30" s="3">
        <v>0</v>
      </c>
      <c r="Z30" s="2" t="s">
        <v>36</v>
      </c>
      <c r="AA30" s="2">
        <v>0</v>
      </c>
      <c r="AG30" s="23" t="s">
        <v>89</v>
      </c>
    </row>
    <row r="31" spans="1:35" x14ac:dyDescent="0.4">
      <c r="A31" s="4">
        <v>3</v>
      </c>
      <c r="B31">
        <v>28</v>
      </c>
      <c r="D31" s="17" t="s">
        <v>64</v>
      </c>
      <c r="L31" s="5">
        <v>0</v>
      </c>
      <c r="M31" s="5">
        <v>4</v>
      </c>
      <c r="S31" s="3" t="s">
        <v>53</v>
      </c>
      <c r="T31" s="3">
        <v>0</v>
      </c>
      <c r="Z31" s="2" t="s">
        <v>36</v>
      </c>
      <c r="AA31" s="2">
        <v>1</v>
      </c>
      <c r="AG31" s="23" t="s">
        <v>89</v>
      </c>
    </row>
    <row r="32" spans="1:35" x14ac:dyDescent="0.4">
      <c r="A32" s="4">
        <v>3</v>
      </c>
      <c r="B32">
        <v>29</v>
      </c>
      <c r="D32" s="17" t="s">
        <v>64</v>
      </c>
      <c r="L32" s="5">
        <v>0</v>
      </c>
      <c r="S32" s="3" t="s">
        <v>53</v>
      </c>
      <c r="T32" s="3">
        <v>0</v>
      </c>
      <c r="Z32" s="2" t="s">
        <v>36</v>
      </c>
      <c r="AA32" s="2">
        <v>0</v>
      </c>
      <c r="AG32" s="23" t="s">
        <v>89</v>
      </c>
    </row>
    <row r="33" spans="1:35" x14ac:dyDescent="0.4">
      <c r="A33" s="4">
        <v>3</v>
      </c>
      <c r="B33">
        <v>30</v>
      </c>
      <c r="D33" s="17" t="s">
        <v>64</v>
      </c>
      <c r="K33" s="5" t="s">
        <v>21</v>
      </c>
      <c r="L33" s="5">
        <v>1</v>
      </c>
      <c r="S33" s="3" t="s">
        <v>53</v>
      </c>
      <c r="T33" s="3">
        <v>0</v>
      </c>
      <c r="Z33" s="2" t="s">
        <v>36</v>
      </c>
      <c r="AA33" s="2">
        <v>1</v>
      </c>
      <c r="AG33" s="23" t="s">
        <v>89</v>
      </c>
    </row>
    <row r="34" spans="1:35" x14ac:dyDescent="0.4">
      <c r="A34" s="4">
        <v>3</v>
      </c>
      <c r="B34">
        <v>31</v>
      </c>
      <c r="D34" s="17" t="s">
        <v>64</v>
      </c>
      <c r="K34" s="5" t="s">
        <v>21</v>
      </c>
      <c r="L34" s="5">
        <v>0</v>
      </c>
      <c r="S34" s="3" t="s">
        <v>53</v>
      </c>
      <c r="T34" s="3">
        <v>0</v>
      </c>
      <c r="Z34" s="2" t="s">
        <v>36</v>
      </c>
      <c r="AA34" s="2">
        <v>1</v>
      </c>
      <c r="AG34" s="23" t="s">
        <v>89</v>
      </c>
    </row>
    <row r="35" spans="1:35" s="6" customFormat="1" x14ac:dyDescent="0.4">
      <c r="A35" s="6">
        <v>4</v>
      </c>
      <c r="B35" s="7">
        <v>32</v>
      </c>
      <c r="D35" s="18" t="s">
        <v>65</v>
      </c>
      <c r="E35" s="18"/>
      <c r="F35" s="18" t="s">
        <v>73</v>
      </c>
      <c r="G35" s="18" t="s">
        <v>74</v>
      </c>
      <c r="H35" s="6">
        <v>0</v>
      </c>
      <c r="I35" s="6">
        <f>HEX2DEC(H35)</f>
        <v>0</v>
      </c>
      <c r="K35" s="10" t="s">
        <v>22</v>
      </c>
      <c r="L35" s="10"/>
      <c r="M35" s="10" t="s">
        <v>57</v>
      </c>
      <c r="N35" s="10"/>
      <c r="O35" s="10"/>
      <c r="P35" s="6">
        <v>1</v>
      </c>
      <c r="Q35" s="6">
        <f>HEX2DEC(P35)</f>
        <v>1</v>
      </c>
      <c r="S35" s="9" t="s">
        <v>53</v>
      </c>
      <c r="T35" s="9">
        <v>0</v>
      </c>
      <c r="U35" s="9" t="s">
        <v>93</v>
      </c>
      <c r="V35" s="9"/>
      <c r="W35" s="6">
        <v>0</v>
      </c>
      <c r="X35" s="6">
        <f>HEX2DEC(W35)</f>
        <v>0</v>
      </c>
      <c r="Z35" s="8" t="s">
        <v>38</v>
      </c>
      <c r="AA35" s="8">
        <v>0</v>
      </c>
      <c r="AB35" s="8" t="s">
        <v>44</v>
      </c>
      <c r="AC35" s="8"/>
      <c r="AD35" s="6" t="s">
        <v>30</v>
      </c>
      <c r="AE35" s="6">
        <f>HEX2DEC(AD35)</f>
        <v>45</v>
      </c>
      <c r="AG35" s="24" t="s">
        <v>89</v>
      </c>
      <c r="AH35" s="24"/>
      <c r="AI35" s="24">
        <v>0</v>
      </c>
    </row>
    <row r="36" spans="1:35" x14ac:dyDescent="0.4">
      <c r="A36">
        <v>4</v>
      </c>
      <c r="B36" s="20">
        <v>33</v>
      </c>
      <c r="D36" s="17" t="s">
        <v>65</v>
      </c>
      <c r="K36" s="5" t="s">
        <v>22</v>
      </c>
      <c r="M36" s="5" t="s">
        <v>57</v>
      </c>
      <c r="S36" s="3" t="s">
        <v>53</v>
      </c>
      <c r="T36" s="3">
        <v>0</v>
      </c>
      <c r="Z36" s="2" t="s">
        <v>38</v>
      </c>
      <c r="AA36" s="2">
        <v>1</v>
      </c>
      <c r="AG36" s="23" t="s">
        <v>89</v>
      </c>
    </row>
    <row r="37" spans="1:35" x14ac:dyDescent="0.4">
      <c r="A37">
        <v>4</v>
      </c>
      <c r="B37" s="20">
        <v>34</v>
      </c>
      <c r="D37" s="17" t="s">
        <v>65</v>
      </c>
      <c r="K37" s="5" t="s">
        <v>22</v>
      </c>
      <c r="M37" s="5" t="s">
        <v>57</v>
      </c>
      <c r="S37" s="3" t="s">
        <v>53</v>
      </c>
      <c r="T37" s="3">
        <v>0</v>
      </c>
      <c r="Z37" s="2" t="s">
        <v>38</v>
      </c>
      <c r="AA37" s="2">
        <v>1</v>
      </c>
      <c r="AG37" s="23" t="s">
        <v>89</v>
      </c>
    </row>
    <row r="38" spans="1:35" x14ac:dyDescent="0.4">
      <c r="A38">
        <v>4</v>
      </c>
      <c r="B38" s="20">
        <v>35</v>
      </c>
      <c r="D38" s="17" t="s">
        <v>65</v>
      </c>
      <c r="K38" s="5" t="s">
        <v>22</v>
      </c>
      <c r="M38" s="5" t="s">
        <v>57</v>
      </c>
      <c r="S38" s="3" t="s">
        <v>53</v>
      </c>
      <c r="T38" s="3">
        <v>0</v>
      </c>
      <c r="Z38" s="2" t="s">
        <v>38</v>
      </c>
      <c r="AA38" s="2">
        <v>1</v>
      </c>
      <c r="AG38" s="23" t="s">
        <v>89</v>
      </c>
    </row>
    <row r="39" spans="1:35" x14ac:dyDescent="0.4">
      <c r="A39">
        <v>4</v>
      </c>
      <c r="B39" s="20">
        <v>36</v>
      </c>
      <c r="D39" s="17" t="s">
        <v>65</v>
      </c>
      <c r="K39" s="5" t="s">
        <v>23</v>
      </c>
      <c r="P39" t="s">
        <v>11</v>
      </c>
      <c r="Q39" s="6">
        <f>HEX2DEC(P39)</f>
        <v>12</v>
      </c>
      <c r="S39" s="3" t="s">
        <v>53</v>
      </c>
      <c r="T39" s="3">
        <v>0</v>
      </c>
      <c r="Z39" s="2" t="s">
        <v>38</v>
      </c>
      <c r="AA39" s="2">
        <v>0</v>
      </c>
      <c r="AG39" s="23" t="s">
        <v>89</v>
      </c>
    </row>
    <row r="40" spans="1:35" x14ac:dyDescent="0.4">
      <c r="A40">
        <v>4</v>
      </c>
      <c r="B40" s="20">
        <v>37</v>
      </c>
      <c r="D40" s="17" t="s">
        <v>65</v>
      </c>
      <c r="K40" s="5" t="s">
        <v>23</v>
      </c>
      <c r="S40" s="3" t="s">
        <v>53</v>
      </c>
      <c r="T40" s="3">
        <v>0</v>
      </c>
      <c r="Z40" s="2" t="s">
        <v>38</v>
      </c>
      <c r="AA40" s="2">
        <v>0</v>
      </c>
      <c r="AG40" s="23" t="s">
        <v>89</v>
      </c>
    </row>
    <row r="41" spans="1:35" x14ac:dyDescent="0.4">
      <c r="A41">
        <v>4</v>
      </c>
      <c r="B41" s="20">
        <v>38</v>
      </c>
      <c r="D41" s="17" t="s">
        <v>65</v>
      </c>
      <c r="K41" s="5" t="s">
        <v>23</v>
      </c>
      <c r="S41" s="3" t="s">
        <v>53</v>
      </c>
      <c r="T41" s="3">
        <v>0</v>
      </c>
      <c r="Z41" s="2" t="s">
        <v>38</v>
      </c>
      <c r="AA41" s="2">
        <v>1</v>
      </c>
      <c r="AG41" s="23" t="s">
        <v>89</v>
      </c>
    </row>
    <row r="42" spans="1:35" s="11" customFormat="1" x14ac:dyDescent="0.4">
      <c r="A42" s="11">
        <v>4</v>
      </c>
      <c r="B42" s="12">
        <v>39</v>
      </c>
      <c r="D42" s="19" t="s">
        <v>65</v>
      </c>
      <c r="E42" s="19"/>
      <c r="F42" s="19"/>
      <c r="G42" s="19"/>
      <c r="K42" s="15" t="s">
        <v>23</v>
      </c>
      <c r="L42" s="15"/>
      <c r="M42" s="15"/>
      <c r="N42" s="15"/>
      <c r="O42" s="15"/>
      <c r="S42" s="14" t="s">
        <v>53</v>
      </c>
      <c r="T42" s="14">
        <v>0</v>
      </c>
      <c r="U42" s="14"/>
      <c r="V42" s="14"/>
      <c r="Z42" s="13" t="s">
        <v>38</v>
      </c>
      <c r="AA42" s="13">
        <v>1</v>
      </c>
      <c r="AB42" s="13"/>
      <c r="AC42" s="13"/>
      <c r="AG42" s="25" t="s">
        <v>89</v>
      </c>
      <c r="AH42" s="25"/>
      <c r="AI42" s="25"/>
    </row>
    <row r="43" spans="1:35" s="6" customFormat="1" x14ac:dyDescent="0.4">
      <c r="A43" s="21">
        <v>5</v>
      </c>
      <c r="B43" s="6">
        <v>40</v>
      </c>
      <c r="D43" s="18" t="s">
        <v>65</v>
      </c>
      <c r="E43" s="18"/>
      <c r="F43" s="18" t="s">
        <v>72</v>
      </c>
      <c r="G43" s="18"/>
      <c r="H43" s="6">
        <v>0</v>
      </c>
      <c r="I43" s="6">
        <f>HEX2DEC(H43)</f>
        <v>0</v>
      </c>
      <c r="K43" s="10"/>
      <c r="L43" s="10"/>
      <c r="M43" s="10"/>
      <c r="N43" s="10"/>
      <c r="O43" s="10"/>
      <c r="S43" s="9" t="s">
        <v>54</v>
      </c>
      <c r="T43" s="9">
        <v>0</v>
      </c>
      <c r="U43" s="9" t="s">
        <v>60</v>
      </c>
      <c r="V43" s="9"/>
      <c r="W43" s="6">
        <v>0</v>
      </c>
      <c r="X43" s="6">
        <f>HEX2DEC(W43)</f>
        <v>0</v>
      </c>
      <c r="Z43" s="8" t="s">
        <v>38</v>
      </c>
      <c r="AA43" s="8">
        <v>0</v>
      </c>
      <c r="AB43" s="8" t="s">
        <v>43</v>
      </c>
      <c r="AC43" s="8" t="s">
        <v>49</v>
      </c>
      <c r="AD43" s="6" t="s">
        <v>31</v>
      </c>
      <c r="AE43" s="6">
        <f>HEX2DEC(AD43)</f>
        <v>182</v>
      </c>
      <c r="AG43" s="24"/>
      <c r="AH43" s="24"/>
      <c r="AI43" s="24" t="s">
        <v>28</v>
      </c>
    </row>
    <row r="44" spans="1:35" x14ac:dyDescent="0.4">
      <c r="A44" s="4">
        <v>5</v>
      </c>
      <c r="B44">
        <v>41</v>
      </c>
      <c r="D44" s="17" t="s">
        <v>65</v>
      </c>
      <c r="S44" s="3" t="s">
        <v>54</v>
      </c>
      <c r="T44" s="3">
        <v>0</v>
      </c>
      <c r="Z44" s="2" t="s">
        <v>38</v>
      </c>
      <c r="AA44" s="2">
        <v>1</v>
      </c>
    </row>
    <row r="45" spans="1:35" x14ac:dyDescent="0.4">
      <c r="A45" s="4">
        <v>5</v>
      </c>
      <c r="B45">
        <v>42</v>
      </c>
      <c r="D45" s="17" t="s">
        <v>65</v>
      </c>
      <c r="S45" s="3" t="s">
        <v>54</v>
      </c>
      <c r="T45" s="3">
        <v>0</v>
      </c>
      <c r="Z45" s="2" t="s">
        <v>38</v>
      </c>
      <c r="AA45" s="2">
        <v>0</v>
      </c>
    </row>
    <row r="46" spans="1:35" x14ac:dyDescent="0.4">
      <c r="A46" s="4">
        <v>5</v>
      </c>
      <c r="B46">
        <v>43</v>
      </c>
      <c r="D46" s="17" t="s">
        <v>65</v>
      </c>
      <c r="S46" s="3" t="s">
        <v>54</v>
      </c>
      <c r="T46" s="3">
        <v>0</v>
      </c>
      <c r="Z46" s="2" t="s">
        <v>38</v>
      </c>
      <c r="AA46" s="2">
        <v>1</v>
      </c>
    </row>
    <row r="47" spans="1:35" x14ac:dyDescent="0.4">
      <c r="A47" s="4">
        <v>5</v>
      </c>
      <c r="B47">
        <v>44</v>
      </c>
      <c r="D47" s="17" t="s">
        <v>65</v>
      </c>
      <c r="S47" s="3" t="s">
        <v>54</v>
      </c>
      <c r="T47" s="3">
        <v>0</v>
      </c>
      <c r="Z47" s="2" t="s">
        <v>38</v>
      </c>
      <c r="AA47" s="2">
        <v>1</v>
      </c>
    </row>
    <row r="48" spans="1:35" x14ac:dyDescent="0.4">
      <c r="A48" s="4">
        <v>5</v>
      </c>
      <c r="B48">
        <v>45</v>
      </c>
      <c r="D48" s="17" t="s">
        <v>65</v>
      </c>
      <c r="S48" s="3" t="s">
        <v>54</v>
      </c>
      <c r="T48" s="3">
        <v>0</v>
      </c>
      <c r="Z48" s="2" t="s">
        <v>38</v>
      </c>
      <c r="AA48" s="2">
        <v>1</v>
      </c>
    </row>
    <row r="49" spans="1:35" x14ac:dyDescent="0.4">
      <c r="A49" s="4">
        <v>5</v>
      </c>
      <c r="B49">
        <v>46</v>
      </c>
      <c r="D49" s="17" t="s">
        <v>65</v>
      </c>
      <c r="S49" s="3" t="s">
        <v>54</v>
      </c>
      <c r="T49" s="3">
        <v>0</v>
      </c>
      <c r="Z49" s="2" t="s">
        <v>38</v>
      </c>
      <c r="AA49" s="2">
        <v>0</v>
      </c>
    </row>
    <row r="50" spans="1:35" s="11" customFormat="1" x14ac:dyDescent="0.4">
      <c r="A50" s="22">
        <v>5</v>
      </c>
      <c r="B50" s="11">
        <v>47</v>
      </c>
      <c r="D50" s="19" t="s">
        <v>65</v>
      </c>
      <c r="E50" s="19"/>
      <c r="F50" s="19"/>
      <c r="G50" s="19"/>
      <c r="K50" s="15"/>
      <c r="L50" s="15"/>
      <c r="M50" s="15"/>
      <c r="N50" s="15"/>
      <c r="O50" s="15"/>
      <c r="S50" s="14" t="s">
        <v>54</v>
      </c>
      <c r="T50" s="14">
        <v>0</v>
      </c>
      <c r="U50" s="14"/>
      <c r="V50" s="14"/>
      <c r="Z50" s="13" t="s">
        <v>38</v>
      </c>
      <c r="AA50" s="13">
        <v>0</v>
      </c>
      <c r="AB50" s="13"/>
      <c r="AC50" s="13"/>
      <c r="AG50" s="25"/>
      <c r="AH50" s="25"/>
      <c r="AI50" s="25"/>
    </row>
    <row r="51" spans="1:35" s="6" customFormat="1" x14ac:dyDescent="0.4">
      <c r="A51" s="6">
        <v>6</v>
      </c>
      <c r="B51" s="7">
        <v>48</v>
      </c>
      <c r="D51" s="18" t="s">
        <v>66</v>
      </c>
      <c r="E51" s="18">
        <v>0</v>
      </c>
      <c r="F51" s="18"/>
      <c r="G51" s="18"/>
      <c r="H51" s="6">
        <v>94</v>
      </c>
      <c r="I51" s="6">
        <f>HEX2DEC(H51)</f>
        <v>148</v>
      </c>
      <c r="K51" s="10"/>
      <c r="L51" s="10"/>
      <c r="M51" s="10"/>
      <c r="N51" s="10"/>
      <c r="O51" s="10"/>
      <c r="S51" s="9" t="s">
        <v>54</v>
      </c>
      <c r="T51" s="9">
        <v>0</v>
      </c>
      <c r="U51" s="9">
        <v>0</v>
      </c>
      <c r="V51" s="9"/>
      <c r="W51" s="6">
        <v>58</v>
      </c>
      <c r="X51" s="6">
        <f>HEX2DEC(W51)</f>
        <v>88</v>
      </c>
      <c r="Z51" s="8" t="s">
        <v>83</v>
      </c>
      <c r="AA51" s="8">
        <v>1</v>
      </c>
      <c r="AB51" s="8" t="s">
        <v>48</v>
      </c>
      <c r="AC51" s="8" t="s">
        <v>47</v>
      </c>
      <c r="AD51" s="6" t="s">
        <v>32</v>
      </c>
      <c r="AE51" s="6">
        <f>HEX2DEC(AD51)</f>
        <v>204</v>
      </c>
      <c r="AG51" s="24"/>
      <c r="AH51" s="24"/>
      <c r="AI51" s="24" t="s">
        <v>92</v>
      </c>
    </row>
    <row r="52" spans="1:35" x14ac:dyDescent="0.4">
      <c r="A52">
        <v>6</v>
      </c>
      <c r="B52" s="20">
        <v>49</v>
      </c>
      <c r="D52" s="17" t="s">
        <v>66</v>
      </c>
      <c r="E52" s="17">
        <v>0</v>
      </c>
      <c r="S52" s="3" t="s">
        <v>54</v>
      </c>
      <c r="T52" s="3">
        <v>0</v>
      </c>
      <c r="Z52" s="2" t="s">
        <v>83</v>
      </c>
      <c r="AA52" s="2">
        <v>0</v>
      </c>
    </row>
    <row r="53" spans="1:35" x14ac:dyDescent="0.4">
      <c r="A53">
        <v>6</v>
      </c>
      <c r="B53" s="20">
        <v>50</v>
      </c>
      <c r="D53" s="17" t="s">
        <v>67</v>
      </c>
      <c r="E53" s="17">
        <v>1</v>
      </c>
      <c r="S53" s="3" t="s">
        <v>54</v>
      </c>
      <c r="T53" s="3">
        <v>0</v>
      </c>
      <c r="AA53" s="2">
        <v>1</v>
      </c>
    </row>
    <row r="54" spans="1:35" x14ac:dyDescent="0.4">
      <c r="A54">
        <v>6</v>
      </c>
      <c r="B54" s="20">
        <v>51</v>
      </c>
      <c r="D54" s="17" t="s">
        <v>67</v>
      </c>
      <c r="E54" s="17">
        <v>0</v>
      </c>
      <c r="S54" s="3" t="s">
        <v>54</v>
      </c>
      <c r="T54" s="3">
        <v>0</v>
      </c>
      <c r="AA54" s="2">
        <v>1</v>
      </c>
    </row>
    <row r="55" spans="1:35" x14ac:dyDescent="0.4">
      <c r="A55">
        <v>6</v>
      </c>
      <c r="B55" s="20">
        <v>52</v>
      </c>
      <c r="D55" s="17" t="s">
        <v>68</v>
      </c>
      <c r="E55" s="17">
        <v>1</v>
      </c>
      <c r="S55" s="3" t="s">
        <v>55</v>
      </c>
      <c r="U55" s="3" t="s">
        <v>57</v>
      </c>
      <c r="Z55" s="2">
        <v>0</v>
      </c>
      <c r="AA55" s="2">
        <v>0</v>
      </c>
      <c r="AB55" s="2">
        <v>0</v>
      </c>
    </row>
    <row r="56" spans="1:35" x14ac:dyDescent="0.4">
      <c r="A56">
        <v>6</v>
      </c>
      <c r="B56" s="20">
        <v>53</v>
      </c>
      <c r="D56" s="17" t="s">
        <v>68</v>
      </c>
      <c r="E56" s="17">
        <v>0</v>
      </c>
      <c r="S56" s="3" t="s">
        <v>55</v>
      </c>
      <c r="U56" s="3" t="s">
        <v>57</v>
      </c>
      <c r="AA56" s="2">
        <v>0</v>
      </c>
    </row>
    <row r="57" spans="1:35" x14ac:dyDescent="0.4">
      <c r="A57">
        <v>6</v>
      </c>
      <c r="B57" s="20">
        <v>54</v>
      </c>
      <c r="D57" s="17" t="s">
        <v>68</v>
      </c>
      <c r="E57" s="17">
        <v>0</v>
      </c>
      <c r="S57" s="3" t="s">
        <v>55</v>
      </c>
      <c r="U57" s="3" t="s">
        <v>57</v>
      </c>
      <c r="AA57" s="2">
        <v>0</v>
      </c>
    </row>
    <row r="58" spans="1:35" s="11" customFormat="1" x14ac:dyDescent="0.4">
      <c r="A58" s="11">
        <v>6</v>
      </c>
      <c r="B58" s="12">
        <v>55</v>
      </c>
      <c r="D58" s="19" t="s">
        <v>68</v>
      </c>
      <c r="E58" s="19">
        <v>1</v>
      </c>
      <c r="F58" s="19"/>
      <c r="G58" s="19"/>
      <c r="K58" s="15"/>
      <c r="L58" s="15"/>
      <c r="M58" s="15"/>
      <c r="N58" s="15"/>
      <c r="O58" s="15"/>
      <c r="S58" s="14" t="s">
        <v>55</v>
      </c>
      <c r="T58" s="14"/>
      <c r="U58" s="14" t="s">
        <v>57</v>
      </c>
      <c r="V58" s="14"/>
      <c r="Z58" s="13"/>
      <c r="AA58" s="13">
        <v>0</v>
      </c>
      <c r="AB58" s="13"/>
      <c r="AC58" s="13"/>
      <c r="AG58" s="25"/>
      <c r="AH58" s="25"/>
      <c r="AI58" s="25"/>
    </row>
    <row r="59" spans="1:35" s="6" customFormat="1" x14ac:dyDescent="0.4">
      <c r="A59" s="21">
        <v>7</v>
      </c>
      <c r="B59" s="6">
        <v>56</v>
      </c>
      <c r="D59" s="18" t="s">
        <v>69</v>
      </c>
      <c r="E59" s="18"/>
      <c r="F59" s="18"/>
      <c r="G59" s="18"/>
      <c r="H59" s="6">
        <v>0</v>
      </c>
      <c r="I59" s="6">
        <f>HEX2DEC(H59)</f>
        <v>0</v>
      </c>
      <c r="K59" s="10"/>
      <c r="L59" s="10"/>
      <c r="M59" s="10"/>
      <c r="N59" s="10"/>
      <c r="O59" s="10"/>
      <c r="S59" s="9" t="s">
        <v>56</v>
      </c>
      <c r="T59" s="9"/>
      <c r="U59" s="9"/>
      <c r="V59" s="9"/>
      <c r="W59" s="6" t="s">
        <v>9</v>
      </c>
      <c r="X59" s="6">
        <f>HEX2DEC(W59)</f>
        <v>250</v>
      </c>
      <c r="Z59" s="8" t="s">
        <v>84</v>
      </c>
      <c r="AA59" s="8">
        <v>1</v>
      </c>
      <c r="AB59" s="8" t="s">
        <v>45</v>
      </c>
      <c r="AC59" s="8" t="s">
        <v>46</v>
      </c>
      <c r="AD59" s="6" t="s">
        <v>33</v>
      </c>
      <c r="AE59" s="6">
        <f>HEX2DEC(AD59)</f>
        <v>166</v>
      </c>
      <c r="AG59" s="24"/>
      <c r="AH59" s="24"/>
      <c r="AI59" s="24"/>
    </row>
    <row r="60" spans="1:35" x14ac:dyDescent="0.4">
      <c r="A60" s="4">
        <v>7</v>
      </c>
      <c r="B60">
        <v>57</v>
      </c>
      <c r="D60" s="17" t="s">
        <v>69</v>
      </c>
      <c r="S60" s="3" t="s">
        <v>56</v>
      </c>
      <c r="Z60" s="2" t="s">
        <v>84</v>
      </c>
      <c r="AA60" s="2">
        <v>0</v>
      </c>
    </row>
    <row r="61" spans="1:35" x14ac:dyDescent="0.4">
      <c r="A61" s="4">
        <v>7</v>
      </c>
      <c r="B61">
        <v>58</v>
      </c>
      <c r="D61" s="17" t="s">
        <v>69</v>
      </c>
      <c r="S61" s="3" t="s">
        <v>56</v>
      </c>
      <c r="Z61" s="2" t="s">
        <v>84</v>
      </c>
      <c r="AA61" s="2">
        <v>0</v>
      </c>
    </row>
    <row r="62" spans="1:35" x14ac:dyDescent="0.4">
      <c r="A62" s="4">
        <v>7</v>
      </c>
      <c r="B62">
        <v>59</v>
      </c>
      <c r="D62" s="17" t="s">
        <v>69</v>
      </c>
      <c r="S62" s="3" t="s">
        <v>56</v>
      </c>
      <c r="Z62" s="2" t="s">
        <v>84</v>
      </c>
      <c r="AA62" s="2">
        <v>0</v>
      </c>
    </row>
    <row r="63" spans="1:35" x14ac:dyDescent="0.4">
      <c r="A63" s="4">
        <v>7</v>
      </c>
      <c r="B63">
        <v>60</v>
      </c>
      <c r="D63" s="17" t="s">
        <v>69</v>
      </c>
      <c r="S63" s="3" t="s">
        <v>56</v>
      </c>
      <c r="Z63" s="2" t="s">
        <v>84</v>
      </c>
      <c r="AA63" s="2">
        <v>1</v>
      </c>
    </row>
    <row r="64" spans="1:35" x14ac:dyDescent="0.4">
      <c r="A64" s="4">
        <v>7</v>
      </c>
      <c r="B64">
        <v>61</v>
      </c>
      <c r="D64" s="17" t="s">
        <v>69</v>
      </c>
      <c r="S64" s="3" t="s">
        <v>56</v>
      </c>
      <c r="Z64" s="2" t="s">
        <v>84</v>
      </c>
      <c r="AA64" s="2">
        <v>0</v>
      </c>
    </row>
    <row r="65" spans="1:35" x14ac:dyDescent="0.4">
      <c r="A65" s="4">
        <v>7</v>
      </c>
      <c r="B65">
        <v>62</v>
      </c>
      <c r="D65" s="17" t="s">
        <v>69</v>
      </c>
      <c r="S65" s="3" t="s">
        <v>56</v>
      </c>
      <c r="Z65" s="2" t="s">
        <v>84</v>
      </c>
      <c r="AA65" s="2">
        <v>0</v>
      </c>
    </row>
    <row r="66" spans="1:35" s="11" customFormat="1" x14ac:dyDescent="0.4">
      <c r="A66" s="22">
        <v>7</v>
      </c>
      <c r="B66" s="11">
        <v>63</v>
      </c>
      <c r="D66" s="19" t="s">
        <v>69</v>
      </c>
      <c r="E66" s="19"/>
      <c r="F66" s="19"/>
      <c r="G66" s="19"/>
      <c r="K66" s="15"/>
      <c r="L66" s="15"/>
      <c r="M66" s="15"/>
      <c r="N66" s="15"/>
      <c r="O66" s="15"/>
      <c r="S66" s="14" t="s">
        <v>56</v>
      </c>
      <c r="T66" s="14"/>
      <c r="U66" s="14"/>
      <c r="V66" s="14"/>
      <c r="Z66" s="13" t="s">
        <v>84</v>
      </c>
      <c r="AA66" s="13">
        <v>1</v>
      </c>
      <c r="AB66" s="13"/>
      <c r="AC66" s="13"/>
      <c r="AG66" s="25"/>
      <c r="AH66" s="25"/>
      <c r="AI66" s="25"/>
    </row>
    <row r="68" spans="1:35" x14ac:dyDescent="0.4">
      <c r="I68">
        <f>SUM(I11:I66)</f>
        <v>336</v>
      </c>
      <c r="P68" t="str">
        <f>DEC2HEX(Q68)</f>
        <v>BD</v>
      </c>
      <c r="Q68">
        <f>SUM(Q3:Q38)</f>
        <v>189</v>
      </c>
      <c r="X68">
        <f>SUM(X3:X58)</f>
        <v>359</v>
      </c>
      <c r="AE68">
        <f>SUM(AE3:AE66)</f>
        <v>1220</v>
      </c>
    </row>
    <row r="69" spans="1:35" x14ac:dyDescent="0.4">
      <c r="I69">
        <f>I68-(255-I1)</f>
        <v>251</v>
      </c>
      <c r="P69" t="str">
        <f>DEC2HEX(Q69)</f>
        <v>EE</v>
      </c>
      <c r="Q69">
        <f>Q68-(255-Q1)</f>
        <v>238</v>
      </c>
      <c r="X69">
        <f>X68-(255-X1)</f>
        <v>520</v>
      </c>
    </row>
    <row r="71" spans="1:35" x14ac:dyDescent="0.4">
      <c r="I71" s="1">
        <f>I69-I3</f>
        <v>0</v>
      </c>
      <c r="Q71" s="1">
        <f>Q69-Q3</f>
        <v>173</v>
      </c>
      <c r="X71" s="1">
        <f>X69-X3</f>
        <v>265</v>
      </c>
    </row>
    <row r="72" spans="1:35" x14ac:dyDescent="0.4">
      <c r="I72">
        <f>I68-I69</f>
        <v>85</v>
      </c>
      <c r="Q72">
        <f>Q68-Q69</f>
        <v>-49</v>
      </c>
      <c r="X72">
        <f>X68-X69</f>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2025-03-31T20:56:57Z</dcterms:modified>
</cp:coreProperties>
</file>