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roche/Desktop/"/>
    </mc:Choice>
  </mc:AlternateContent>
  <xr:revisionPtr revIDLastSave="0" documentId="8_{C4A8F222-1090-D043-AA1F-63FBE65AC54F}" xr6:coauthVersionLast="47" xr6:coauthVersionMax="47" xr10:uidLastSave="{00000000-0000-0000-0000-000000000000}"/>
  <bookViews>
    <workbookView xWindow="1180" yWindow="1500" windowWidth="27240" windowHeight="14940" activeTab="1" xr2:uid="{DBC09BAE-EE27-FA45-A0A7-3D3F7E19FD7B}"/>
  </bookViews>
  <sheets>
    <sheet name="Orders" sheetId="1" r:id="rId1"/>
    <sheet name="Forecast" sheetId="2" r:id="rId2"/>
    <sheet name="BOMs" sheetId="3" r:id="rId3"/>
    <sheet name="Part Attributes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3" l="1"/>
  <c r="G58" i="3"/>
  <c r="G57" i="3"/>
  <c r="G56" i="3"/>
  <c r="G55" i="3"/>
  <c r="G54" i="3"/>
  <c r="G53" i="3"/>
  <c r="G52" i="3"/>
  <c r="G51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</calcChain>
</file>

<file path=xl/sharedStrings.xml><?xml version="1.0" encoding="utf-8"?>
<sst xmlns="http://schemas.openxmlformats.org/spreadsheetml/2006/main" count="192" uniqueCount="44">
  <si>
    <t>Purchase Orders to Place</t>
  </si>
  <si>
    <t xml:space="preserve">Run Date = </t>
  </si>
  <si>
    <t>Part Number</t>
  </si>
  <si>
    <t>Date of First Order</t>
  </si>
  <si>
    <t>Quantity of First Order</t>
  </si>
  <si>
    <t>Quantity Unit</t>
  </si>
  <si>
    <t>ea</t>
  </si>
  <si>
    <t>ft</t>
  </si>
  <si>
    <t>Forecast</t>
  </si>
  <si>
    <t>Finished Good Number</t>
  </si>
  <si>
    <t>Monthly Forecast</t>
  </si>
  <si>
    <t>WIDGET01</t>
  </si>
  <si>
    <t>WIDGET07</t>
  </si>
  <si>
    <t>DOODAD86</t>
  </si>
  <si>
    <t>Bills-of-Materials (BOMs)</t>
  </si>
  <si>
    <t>Part Description</t>
  </si>
  <si>
    <t>Quantity</t>
  </si>
  <si>
    <t>(Based on birthday)</t>
  </si>
  <si>
    <t>Flux capacitor (33pF)</t>
  </si>
  <si>
    <t>Air gap switch</t>
  </si>
  <si>
    <t>Red wire assembly</t>
  </si>
  <si>
    <t>White wire assembly</t>
  </si>
  <si>
    <t>Blue wire assembly</t>
  </si>
  <si>
    <t>Ground strap</t>
  </si>
  <si>
    <t>Fan, 4"</t>
  </si>
  <si>
    <t>LCD screen, 9"</t>
  </si>
  <si>
    <t>Widget Sub #23</t>
  </si>
  <si>
    <t>Metal cabinet, 6'</t>
  </si>
  <si>
    <t>Corner bracket #20</t>
  </si>
  <si>
    <t>Mounting bracket, 9"</t>
  </si>
  <si>
    <t>#4 screws, 3/4-in</t>
  </si>
  <si>
    <t>Hinges</t>
  </si>
  <si>
    <t>Cabinet door, 6'</t>
  </si>
  <si>
    <t>Box, 2' x 2' x 8'</t>
  </si>
  <si>
    <t>Packaging tape</t>
  </si>
  <si>
    <t>Bubble wrap</t>
  </si>
  <si>
    <t>LCD screen, 6"</t>
  </si>
  <si>
    <t>Widget Sub #30</t>
  </si>
  <si>
    <t>Clamshell, 6"</t>
  </si>
  <si>
    <t>Clam Insert, DOODAD86</t>
  </si>
  <si>
    <t>Clamshell box, 12 ct.</t>
  </si>
  <si>
    <t>Raw Material Attributes</t>
  </si>
  <si>
    <t>Order Quantity (multiples of)</t>
  </si>
  <si>
    <t>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</si>
</sst>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nyroche/Documents/Building%20an%20MRP%20HW.xlsx" TargetMode="External"/><Relationship Id="rId1" Type="http://schemas.openxmlformats.org/officeDocument/2006/relationships/externalLinkPath" Target="/Users/dannyroche/Documents/Building%20an%20MRP%20H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PurchaseOrders"/>
      <sheetName val="Forecast"/>
      <sheetName val="BOMs"/>
      <sheetName val="Part Attributes"/>
    </sheetNames>
    <sheetDataSet>
      <sheetData sheetId="0"/>
      <sheetData sheetId="1"/>
      <sheetData sheetId="2">
        <row r="5">
          <cell r="C5">
            <v>9</v>
          </cell>
        </row>
        <row r="6">
          <cell r="C6">
            <v>4</v>
          </cell>
        </row>
        <row r="7">
          <cell r="C7">
            <v>1998</v>
          </cell>
        </row>
      </sheetData>
      <sheetData sheetId="3">
        <row r="6">
          <cell r="G6">
            <v>108</v>
          </cell>
        </row>
        <row r="7">
          <cell r="G7">
            <v>18</v>
          </cell>
        </row>
        <row r="8">
          <cell r="G8">
            <v>63</v>
          </cell>
        </row>
        <row r="9">
          <cell r="G9">
            <v>450</v>
          </cell>
        </row>
        <row r="10">
          <cell r="G10">
            <v>54</v>
          </cell>
        </row>
        <row r="11">
          <cell r="G11">
            <v>9</v>
          </cell>
        </row>
        <row r="12">
          <cell r="G12">
            <v>9</v>
          </cell>
        </row>
        <row r="13">
          <cell r="G13">
            <v>9</v>
          </cell>
        </row>
        <row r="14">
          <cell r="G14">
            <v>9</v>
          </cell>
        </row>
        <row r="15">
          <cell r="G15">
            <v>9</v>
          </cell>
        </row>
        <row r="16">
          <cell r="G16">
            <v>36</v>
          </cell>
        </row>
        <row r="17">
          <cell r="G17">
            <v>18</v>
          </cell>
        </row>
        <row r="18">
          <cell r="G18">
            <v>360</v>
          </cell>
        </row>
        <row r="19">
          <cell r="G19">
            <v>18</v>
          </cell>
        </row>
        <row r="20">
          <cell r="G20">
            <v>9</v>
          </cell>
        </row>
        <row r="21">
          <cell r="G21">
            <v>9</v>
          </cell>
        </row>
        <row r="22">
          <cell r="G22">
            <v>112.5</v>
          </cell>
        </row>
        <row r="23">
          <cell r="G23">
            <v>364.5</v>
          </cell>
        </row>
        <row r="30">
          <cell r="G30">
            <v>32</v>
          </cell>
        </row>
        <row r="31">
          <cell r="G31">
            <v>8</v>
          </cell>
        </row>
        <row r="32">
          <cell r="G32">
            <v>20</v>
          </cell>
        </row>
        <row r="33">
          <cell r="G33">
            <v>168</v>
          </cell>
        </row>
        <row r="34">
          <cell r="G34">
            <v>12</v>
          </cell>
        </row>
        <row r="35">
          <cell r="G35">
            <v>4</v>
          </cell>
        </row>
        <row r="36">
          <cell r="G36">
            <v>4</v>
          </cell>
        </row>
        <row r="37">
          <cell r="G37">
            <v>4</v>
          </cell>
        </row>
        <row r="38">
          <cell r="G38">
            <v>4</v>
          </cell>
        </row>
        <row r="39">
          <cell r="G39">
            <v>4</v>
          </cell>
        </row>
        <row r="40">
          <cell r="G40">
            <v>128</v>
          </cell>
        </row>
        <row r="41">
          <cell r="G41">
            <v>8</v>
          </cell>
        </row>
        <row r="42">
          <cell r="G42">
            <v>4</v>
          </cell>
        </row>
        <row r="43">
          <cell r="G43">
            <v>4</v>
          </cell>
        </row>
        <row r="44">
          <cell r="G44">
            <v>50</v>
          </cell>
        </row>
        <row r="51">
          <cell r="G51">
            <v>3996</v>
          </cell>
        </row>
      </sheetData>
      <sheetData sheetId="4">
        <row r="5">
          <cell r="E5">
            <v>1000</v>
          </cell>
          <cell r="F5">
            <v>15</v>
          </cell>
        </row>
        <row r="6">
          <cell r="E6">
            <v>1000</v>
          </cell>
          <cell r="F6">
            <v>60</v>
          </cell>
        </row>
        <row r="7">
          <cell r="E7">
            <v>125</v>
          </cell>
          <cell r="F7">
            <v>15</v>
          </cell>
        </row>
        <row r="8">
          <cell r="E8">
            <v>125</v>
          </cell>
          <cell r="F8">
            <v>15</v>
          </cell>
        </row>
        <row r="9">
          <cell r="E9">
            <v>125</v>
          </cell>
          <cell r="F9">
            <v>15</v>
          </cell>
        </row>
        <row r="10">
          <cell r="E10">
            <v>100</v>
          </cell>
          <cell r="F10">
            <v>10</v>
          </cell>
        </row>
        <row r="11">
          <cell r="E11">
            <v>50</v>
          </cell>
          <cell r="F11">
            <v>45</v>
          </cell>
        </row>
        <row r="12">
          <cell r="E12">
            <v>100</v>
          </cell>
          <cell r="F12">
            <v>125</v>
          </cell>
        </row>
        <row r="13">
          <cell r="E13">
            <v>100</v>
          </cell>
          <cell r="F13">
            <v>150</v>
          </cell>
        </row>
        <row r="14">
          <cell r="E14">
            <v>1</v>
          </cell>
          <cell r="F14">
            <v>20</v>
          </cell>
        </row>
        <row r="15">
          <cell r="E15">
            <v>1</v>
          </cell>
          <cell r="F15">
            <v>20</v>
          </cell>
        </row>
        <row r="16">
          <cell r="E16">
            <v>1</v>
          </cell>
          <cell r="F16">
            <v>1</v>
          </cell>
        </row>
        <row r="17">
          <cell r="E17">
            <v>100</v>
          </cell>
          <cell r="F17">
            <v>5</v>
          </cell>
        </row>
        <row r="18">
          <cell r="E18">
            <v>100</v>
          </cell>
          <cell r="F18">
            <v>5</v>
          </cell>
        </row>
        <row r="19">
          <cell r="E19">
            <v>10000</v>
          </cell>
          <cell r="F19">
            <v>3</v>
          </cell>
        </row>
        <row r="20">
          <cell r="E20">
            <v>500</v>
          </cell>
          <cell r="F20">
            <v>3</v>
          </cell>
        </row>
        <row r="21">
          <cell r="E21">
            <v>1</v>
          </cell>
          <cell r="F21">
            <v>5</v>
          </cell>
        </row>
        <row r="22">
          <cell r="E22">
            <v>1000</v>
          </cell>
          <cell r="F22">
            <v>150</v>
          </cell>
        </row>
        <row r="23">
          <cell r="E23">
            <v>5000</v>
          </cell>
          <cell r="F23">
            <v>120</v>
          </cell>
        </row>
        <row r="24">
          <cell r="E24">
            <v>150</v>
          </cell>
          <cell r="F24">
            <v>15</v>
          </cell>
        </row>
        <row r="25">
          <cell r="E25">
            <v>50</v>
          </cell>
          <cell r="F25">
            <v>15</v>
          </cell>
        </row>
        <row r="26">
          <cell r="E26">
            <v>500</v>
          </cell>
          <cell r="F26">
            <v>3</v>
          </cell>
        </row>
        <row r="27">
          <cell r="E27">
            <v>1200</v>
          </cell>
          <cell r="F27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2FE0-F29A-CC43-A42A-3E6FAC6A58DD}">
  <dimension ref="A2:F27"/>
  <sheetViews>
    <sheetView workbookViewId="0">
      <selection activeCell="F4" sqref="F4"/>
    </sheetView>
  </sheetViews>
  <sheetFormatPr baseColWidth="10" defaultColWidth="8.83203125" defaultRowHeight="16" x14ac:dyDescent="0.2"/>
  <cols>
    <col min="1" max="1" width="11.1640625" customWidth="1"/>
    <col min="2" max="2" width="12.33203125" bestFit="1" customWidth="1"/>
    <col min="3" max="3" width="17.5" customWidth="1"/>
    <col min="4" max="4" width="22.5" bestFit="1" customWidth="1"/>
  </cols>
  <sheetData>
    <row r="2" spans="1:6" x14ac:dyDescent="0.2">
      <c r="A2" t="s">
        <v>0</v>
      </c>
      <c r="D2" t="s">
        <v>1</v>
      </c>
      <c r="E2" s="1">
        <v>44440</v>
      </c>
    </row>
    <row r="4" spans="1:6" ht="34" x14ac:dyDescent="0.2">
      <c r="B4" s="2" t="s">
        <v>2</v>
      </c>
      <c r="C4" s="3" t="s">
        <v>3</v>
      </c>
      <c r="D4" s="2" t="s">
        <v>4</v>
      </c>
      <c r="E4" s="3" t="s">
        <v>5</v>
      </c>
      <c r="F4" s="1"/>
    </row>
    <row r="5" spans="1:6" x14ac:dyDescent="0.2">
      <c r="B5" s="4">
        <v>10699</v>
      </c>
      <c r="C5" s="5">
        <f>$E$2-'[1]Part Attributes'!F5</f>
        <v>44425</v>
      </c>
      <c r="D5" s="6">
        <f>'[1]Part Attributes'!E5*ROUNDUP((([1]BOMs!G6+[1]BOMs!G29)/'[1]Part Attributes'!E5),0)</f>
        <v>1000</v>
      </c>
      <c r="E5" s="6" t="s">
        <v>6</v>
      </c>
    </row>
    <row r="6" spans="1:6" x14ac:dyDescent="0.2">
      <c r="B6" s="4">
        <v>12236</v>
      </c>
      <c r="C6" s="5">
        <f>$E$2-'[1]Part Attributes'!F6</f>
        <v>44380</v>
      </c>
      <c r="D6" s="6">
        <f>'[1]Part Attributes'!E6*ROUNDUP((([1]BOMs!G7+[1]BOMs!G30)/'[1]Part Attributes'!E6),0)</f>
        <v>1000</v>
      </c>
      <c r="E6" s="6" t="s">
        <v>6</v>
      </c>
    </row>
    <row r="7" spans="1:6" x14ac:dyDescent="0.2">
      <c r="B7" s="4">
        <v>13127</v>
      </c>
      <c r="C7" s="5">
        <f>$E$2-'[1]Part Attributes'!F7</f>
        <v>44425</v>
      </c>
      <c r="D7" s="6">
        <f>'[1]Part Attributes'!E7*ROUNDUP((([1]BOMs!G8+[1]BOMs!G31)/'[1]Part Attributes'!E7),0)</f>
        <v>125</v>
      </c>
      <c r="E7" s="6" t="s">
        <v>6</v>
      </c>
    </row>
    <row r="8" spans="1:6" x14ac:dyDescent="0.2">
      <c r="B8" s="4">
        <v>13686</v>
      </c>
      <c r="C8" s="5">
        <f>$E$2-'[1]Part Attributes'!F8</f>
        <v>44425</v>
      </c>
      <c r="D8" s="6">
        <f>'[1]Part Attributes'!E8*ROUNDUP((([1]BOMs!G9+[1]BOMs!G32)/'[1]Part Attributes'!E8),0)</f>
        <v>500</v>
      </c>
      <c r="E8" s="6" t="s">
        <v>6</v>
      </c>
    </row>
    <row r="9" spans="1:6" x14ac:dyDescent="0.2">
      <c r="B9" s="4">
        <v>13757</v>
      </c>
      <c r="C9" s="5">
        <f>$E$2-'[1]Part Attributes'!F9</f>
        <v>44425</v>
      </c>
      <c r="D9" s="6">
        <f>'[1]Part Attributes'!E9*ROUNDUP((([1]BOMs!G10+[1]BOMs!G33)/'[1]Part Attributes'!E9),0)</f>
        <v>250</v>
      </c>
      <c r="E9" s="6" t="s">
        <v>6</v>
      </c>
    </row>
    <row r="10" spans="1:6" x14ac:dyDescent="0.2">
      <c r="B10" s="4">
        <v>14650</v>
      </c>
      <c r="C10" s="5">
        <f>$E$2-'[1]Part Attributes'!F10</f>
        <v>44430</v>
      </c>
      <c r="D10" s="6">
        <f>'[1]Part Attributes'!E10*ROUNDUP((([1]BOMs!G11+[1]BOMs!G34)/'[1]Part Attributes'!E10),0)</f>
        <v>100</v>
      </c>
      <c r="E10" s="6" t="s">
        <v>6</v>
      </c>
    </row>
    <row r="11" spans="1:6" x14ac:dyDescent="0.2">
      <c r="B11" s="4">
        <v>15078</v>
      </c>
      <c r="C11" s="5">
        <f>$E$2-'[1]Part Attributes'!F11</f>
        <v>44395</v>
      </c>
      <c r="D11" s="6">
        <f>'[1]Part Attributes'!E11*ROUNDUP((([1]BOMs!G12+[1]BOMs!G35)/'[1]Part Attributes'!E11),0)</f>
        <v>50</v>
      </c>
      <c r="E11" s="6" t="s">
        <v>6</v>
      </c>
    </row>
    <row r="12" spans="1:6" x14ac:dyDescent="0.2">
      <c r="B12" s="4">
        <v>17301</v>
      </c>
      <c r="C12" s="5">
        <f>$E$2-'[1]Part Attributes'!F12</f>
        <v>44315</v>
      </c>
      <c r="D12" s="6">
        <f>'[1]Part Attributes'!E12*ROUNDUP((([1]BOMs!G13+[1]BOMs!G36)/'[1]Part Attributes'!E12),0)</f>
        <v>100</v>
      </c>
      <c r="E12" s="6" t="s">
        <v>6</v>
      </c>
    </row>
    <row r="13" spans="1:6" x14ac:dyDescent="0.2">
      <c r="B13" s="4">
        <v>17304</v>
      </c>
      <c r="C13" s="5">
        <f>$E$2-'[1]Part Attributes'!F13</f>
        <v>44290</v>
      </c>
      <c r="D13" s="6">
        <f>'[1]Part Attributes'!E13*ROUNDUP((([1]BOMs!G14+[1]BOMs!G37)/'[1]Part Attributes'!E13),0)</f>
        <v>100</v>
      </c>
      <c r="E13" s="6" t="s">
        <v>6</v>
      </c>
    </row>
    <row r="14" spans="1:6" x14ac:dyDescent="0.2">
      <c r="B14" s="4">
        <v>19223</v>
      </c>
      <c r="C14" s="5">
        <f>$E$2-'[1]Part Attributes'!F14</f>
        <v>44420</v>
      </c>
      <c r="D14" s="6">
        <f>'[1]Part Attributes'!E14*ROUNDUP((([1]BOMs!G15+[1]BOMs!G38)/'[1]Part Attributes'!E14),0)</f>
        <v>13</v>
      </c>
      <c r="E14" s="6" t="s">
        <v>6</v>
      </c>
    </row>
    <row r="15" spans="1:6" x14ac:dyDescent="0.2">
      <c r="B15" s="4">
        <v>19230</v>
      </c>
      <c r="C15" s="5">
        <f>$E$2-'[1]Part Attributes'!F15</f>
        <v>44420</v>
      </c>
      <c r="D15" s="6">
        <f>'[1]Part Attributes'!E15*ROUNDUP((([1]BOMs!G16+[1]BOMs!G39)/'[1]Part Attributes'!E15),0)</f>
        <v>40</v>
      </c>
      <c r="E15" s="6" t="s">
        <v>6</v>
      </c>
    </row>
    <row r="16" spans="1:6" x14ac:dyDescent="0.2">
      <c r="B16" s="4">
        <v>20365</v>
      </c>
      <c r="C16" s="5">
        <f>$E$2-'[1]Part Attributes'!F16</f>
        <v>44439</v>
      </c>
      <c r="D16" s="6">
        <f>'[1]Part Attributes'!E16*ROUNDUP((([1]BOMs!G17+[1]BOMs!G40)/'[1]Part Attributes'!E16),0)</f>
        <v>146</v>
      </c>
      <c r="E16" s="6" t="s">
        <v>6</v>
      </c>
    </row>
    <row r="17" spans="2:5" x14ac:dyDescent="0.2">
      <c r="B17" s="4">
        <v>23820</v>
      </c>
      <c r="C17" s="5">
        <f>$E$2-'[1]Part Attributes'!F17</f>
        <v>44435</v>
      </c>
      <c r="D17" s="6">
        <f>'[1]Part Attributes'!E17*ROUNDUP((([1]BOMs!G18+[1]BOMs!G41)/'[1]Part Attributes'!E17),0)</f>
        <v>400</v>
      </c>
      <c r="E17" s="6" t="s">
        <v>6</v>
      </c>
    </row>
    <row r="18" spans="2:5" x14ac:dyDescent="0.2">
      <c r="B18" s="4">
        <v>25920</v>
      </c>
      <c r="C18" s="5">
        <f>$E$2-'[1]Part Attributes'!F18</f>
        <v>44435</v>
      </c>
      <c r="D18" s="6">
        <f>'[1]Part Attributes'!E18*ROUNDUP((([1]BOMs!G19+[1]BOMs!G42)/'[1]Part Attributes'!E18),0)</f>
        <v>100</v>
      </c>
      <c r="E18" s="6" t="s">
        <v>6</v>
      </c>
    </row>
    <row r="19" spans="2:5" x14ac:dyDescent="0.2">
      <c r="B19" s="4">
        <v>26349</v>
      </c>
      <c r="C19" s="5">
        <f>$E$2-'[1]Part Attributes'!F19</f>
        <v>44437</v>
      </c>
      <c r="D19" s="6">
        <f>'[1]Part Attributes'!E19*ROUNDUP((([1]BOMs!G20+[1]BOMs!G43)/'[1]Part Attributes'!E19),0)</f>
        <v>10000</v>
      </c>
      <c r="E19" s="6" t="s">
        <v>6</v>
      </c>
    </row>
    <row r="20" spans="2:5" x14ac:dyDescent="0.2">
      <c r="B20" s="4">
        <v>27363</v>
      </c>
      <c r="C20" s="5">
        <f>$E$2-'[1]Part Attributes'!F20</f>
        <v>44437</v>
      </c>
      <c r="D20" s="6">
        <f>'[1]Part Attributes'!E20*ROUNDUP((([1]BOMs!G21+[1]BOMs!G44)/'[1]Part Attributes'!E20),0)</f>
        <v>500</v>
      </c>
      <c r="E20" s="6" t="s">
        <v>6</v>
      </c>
    </row>
    <row r="21" spans="2:5" x14ac:dyDescent="0.2">
      <c r="B21" s="4">
        <v>28847</v>
      </c>
      <c r="C21" s="5">
        <f>$E$2-'[1]Part Attributes'!F21</f>
        <v>44435</v>
      </c>
      <c r="D21" s="6">
        <f>'[1]Part Attributes'!E21*ROUNDUP((([1]BOMs!G22+[1]BOMs!G45)/'[1]Part Attributes'!E21),0)</f>
        <v>113</v>
      </c>
      <c r="E21" s="6" t="s">
        <v>6</v>
      </c>
    </row>
    <row r="22" spans="2:5" x14ac:dyDescent="0.2">
      <c r="B22" s="4">
        <v>30417</v>
      </c>
      <c r="C22" s="5">
        <f>$E$2-'[1]Part Attributes'!F22</f>
        <v>44290</v>
      </c>
      <c r="D22" s="6">
        <f>'[1]Part Attributes'!E22*ROUNDUP((([1]BOMs!G23+[1]BOMs!G46)/'[1]Part Attributes'!E22),0)</f>
        <v>1000</v>
      </c>
      <c r="E22" s="6" t="s">
        <v>6</v>
      </c>
    </row>
    <row r="23" spans="2:5" x14ac:dyDescent="0.2">
      <c r="B23" s="4">
        <v>30917</v>
      </c>
      <c r="C23" s="5">
        <f>$E$2-'[1]Part Attributes'!F23</f>
        <v>44320</v>
      </c>
      <c r="D23" s="6">
        <f>'[1]Part Attributes'!E23*ROUNDUP((([1]BOMs!G24+[1]BOMs!G47)/'[1]Part Attributes'!E23),0)</f>
        <v>0</v>
      </c>
      <c r="E23" s="6" t="s">
        <v>6</v>
      </c>
    </row>
    <row r="24" spans="2:5" x14ac:dyDescent="0.2">
      <c r="B24" s="4">
        <v>31617</v>
      </c>
      <c r="C24" s="5">
        <f>$E$2-'[1]Part Attributes'!F24</f>
        <v>44425</v>
      </c>
      <c r="D24" s="6">
        <f>'[1]Part Attributes'!E24*ROUNDUP((([1]BOMs!G25+[1]BOMs!G48)/'[1]Part Attributes'!E24),0)</f>
        <v>0</v>
      </c>
      <c r="E24" s="6" t="s">
        <v>6</v>
      </c>
    </row>
    <row r="25" spans="2:5" x14ac:dyDescent="0.2">
      <c r="B25" s="4">
        <v>31633</v>
      </c>
      <c r="C25" s="5">
        <f>$E$2-'[1]Part Attributes'!F25</f>
        <v>44425</v>
      </c>
      <c r="D25" s="6">
        <f>'[1]Part Attributes'!E25*ROUNDUP((([1]BOMs!G26+[1]BOMs!G49)/'[1]Part Attributes'!E25),0)</f>
        <v>0</v>
      </c>
      <c r="E25" s="6" t="s">
        <v>6</v>
      </c>
    </row>
    <row r="26" spans="2:5" x14ac:dyDescent="0.2">
      <c r="B26" s="4">
        <v>35407</v>
      </c>
      <c r="C26" s="5">
        <f>$E$2-'[1]Part Attributes'!F26</f>
        <v>44437</v>
      </c>
      <c r="D26" s="6">
        <f>'[1]Part Attributes'!E26*ROUNDUP((([1]BOMs!G27+[1]BOMs!G50)/'[1]Part Attributes'!E26),0)</f>
        <v>0</v>
      </c>
      <c r="E26" s="6" t="s">
        <v>7</v>
      </c>
    </row>
    <row r="27" spans="2:5" x14ac:dyDescent="0.2">
      <c r="B27" s="4">
        <v>36887</v>
      </c>
      <c r="C27" s="5">
        <f>$E$2-'[1]Part Attributes'!F27</f>
        <v>44437</v>
      </c>
      <c r="D27" s="6">
        <f>'[1]Part Attributes'!E27*ROUNDUP((([1]BOMs!G28+[1]BOMs!G51)/'[1]Part Attributes'!E27),0)</f>
        <v>4800</v>
      </c>
      <c r="E27" s="6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07F8-98D5-4B48-81E0-1180C41D973B}">
  <dimension ref="A2:C7"/>
  <sheetViews>
    <sheetView tabSelected="1" workbookViewId="0">
      <selection activeCell="C4" sqref="C4"/>
    </sheetView>
  </sheetViews>
  <sheetFormatPr baseColWidth="10" defaultColWidth="8.83203125" defaultRowHeight="16" x14ac:dyDescent="0.2"/>
  <cols>
    <col min="2" max="2" width="15.5" customWidth="1"/>
    <col min="3" max="3" width="29.5" bestFit="1" customWidth="1"/>
  </cols>
  <sheetData>
    <row r="2" spans="1:3" x14ac:dyDescent="0.2">
      <c r="A2" t="s">
        <v>8</v>
      </c>
    </row>
    <row r="4" spans="1:3" ht="34" x14ac:dyDescent="0.2">
      <c r="B4" s="7" t="s">
        <v>9</v>
      </c>
      <c r="C4" s="6" t="s">
        <v>10</v>
      </c>
    </row>
    <row r="5" spans="1:3" x14ac:dyDescent="0.2">
      <c r="B5" s="6" t="s">
        <v>11</v>
      </c>
      <c r="C5" s="6">
        <v>9</v>
      </c>
    </row>
    <row r="6" spans="1:3" x14ac:dyDescent="0.2">
      <c r="B6" s="6" t="s">
        <v>12</v>
      </c>
      <c r="C6" s="6">
        <v>4</v>
      </c>
    </row>
    <row r="7" spans="1:3" x14ac:dyDescent="0.2">
      <c r="B7" s="6" t="s">
        <v>13</v>
      </c>
      <c r="C7" s="6">
        <v>1998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9170-3A9A-7E43-B953-81C9372778BC}">
  <dimension ref="A2:G59"/>
  <sheetViews>
    <sheetView workbookViewId="0">
      <selection activeCell="C25" sqref="C25"/>
    </sheetView>
  </sheetViews>
  <sheetFormatPr baseColWidth="10" defaultColWidth="8.83203125" defaultRowHeight="16" x14ac:dyDescent="0.2"/>
  <cols>
    <col min="2" max="2" width="6.1640625" customWidth="1"/>
    <col min="3" max="3" width="14.6640625" customWidth="1"/>
    <col min="4" max="4" width="30.5" customWidth="1"/>
    <col min="6" max="6" width="12.83203125" bestFit="1" customWidth="1"/>
  </cols>
  <sheetData>
    <row r="2" spans="1:7" x14ac:dyDescent="0.2">
      <c r="A2" t="s">
        <v>14</v>
      </c>
    </row>
    <row r="4" spans="1:7" x14ac:dyDescent="0.2">
      <c r="B4" t="s">
        <v>11</v>
      </c>
    </row>
    <row r="5" spans="1:7" x14ac:dyDescent="0.2">
      <c r="C5" s="2" t="s">
        <v>2</v>
      </c>
      <c r="D5" s="2" t="s">
        <v>15</v>
      </c>
      <c r="E5" s="2" t="s">
        <v>16</v>
      </c>
      <c r="F5" s="2" t="s">
        <v>5</v>
      </c>
      <c r="G5" s="8" t="s">
        <v>17</v>
      </c>
    </row>
    <row r="6" spans="1:7" x14ac:dyDescent="0.2">
      <c r="C6" s="6">
        <v>10699</v>
      </c>
      <c r="D6" s="6" t="s">
        <v>18</v>
      </c>
      <c r="E6" s="6">
        <v>12</v>
      </c>
      <c r="F6" s="6" t="s">
        <v>6</v>
      </c>
      <c r="G6">
        <f>E6*[1]Forecast!$C$5</f>
        <v>108</v>
      </c>
    </row>
    <row r="7" spans="1:7" x14ac:dyDescent="0.2">
      <c r="C7" s="6">
        <v>12236</v>
      </c>
      <c r="D7" s="6" t="s">
        <v>19</v>
      </c>
      <c r="E7" s="6">
        <v>2</v>
      </c>
      <c r="F7" s="6" t="s">
        <v>6</v>
      </c>
      <c r="G7">
        <f>E7*[1]Forecast!$C$5</f>
        <v>18</v>
      </c>
    </row>
    <row r="8" spans="1:7" x14ac:dyDescent="0.2">
      <c r="C8" s="6">
        <v>13127</v>
      </c>
      <c r="D8" s="6" t="s">
        <v>20</v>
      </c>
      <c r="E8" s="6">
        <v>7</v>
      </c>
      <c r="F8" s="6" t="s">
        <v>6</v>
      </c>
      <c r="G8">
        <f>E8*[1]Forecast!$C$5</f>
        <v>63</v>
      </c>
    </row>
    <row r="9" spans="1:7" x14ac:dyDescent="0.2">
      <c r="C9" s="6">
        <v>13686</v>
      </c>
      <c r="D9" s="6" t="s">
        <v>21</v>
      </c>
      <c r="E9" s="6">
        <v>50</v>
      </c>
      <c r="F9" s="6" t="s">
        <v>6</v>
      </c>
      <c r="G9">
        <f>E9*[1]Forecast!$C$5</f>
        <v>450</v>
      </c>
    </row>
    <row r="10" spans="1:7" x14ac:dyDescent="0.2">
      <c r="C10" s="6">
        <v>13757</v>
      </c>
      <c r="D10" s="6" t="s">
        <v>22</v>
      </c>
      <c r="E10" s="6">
        <v>6</v>
      </c>
      <c r="F10" s="6" t="s">
        <v>6</v>
      </c>
      <c r="G10">
        <f>E10*[1]Forecast!$C$5</f>
        <v>54</v>
      </c>
    </row>
    <row r="11" spans="1:7" x14ac:dyDescent="0.2">
      <c r="C11" s="6">
        <v>14650</v>
      </c>
      <c r="D11" s="6" t="s">
        <v>23</v>
      </c>
      <c r="E11" s="6">
        <v>1</v>
      </c>
      <c r="F11" s="6" t="s">
        <v>6</v>
      </c>
      <c r="G11">
        <f>E11*[1]Forecast!$C$5</f>
        <v>9</v>
      </c>
    </row>
    <row r="12" spans="1:7" x14ac:dyDescent="0.2">
      <c r="C12" s="6">
        <v>15078</v>
      </c>
      <c r="D12" s="6" t="s">
        <v>24</v>
      </c>
      <c r="E12" s="6">
        <v>1</v>
      </c>
      <c r="F12" s="6" t="s">
        <v>6</v>
      </c>
      <c r="G12">
        <f>E12*[1]Forecast!$C$5</f>
        <v>9</v>
      </c>
    </row>
    <row r="13" spans="1:7" x14ac:dyDescent="0.2">
      <c r="C13" s="6">
        <v>17304</v>
      </c>
      <c r="D13" s="6" t="s">
        <v>25</v>
      </c>
      <c r="E13" s="6">
        <v>1</v>
      </c>
      <c r="F13" s="6" t="s">
        <v>6</v>
      </c>
      <c r="G13">
        <f>E13*[1]Forecast!$C$5</f>
        <v>9</v>
      </c>
    </row>
    <row r="14" spans="1:7" x14ac:dyDescent="0.2">
      <c r="C14" s="6">
        <v>19223</v>
      </c>
      <c r="D14" s="6" t="s">
        <v>26</v>
      </c>
      <c r="E14" s="6">
        <v>1</v>
      </c>
      <c r="F14" s="6" t="s">
        <v>6</v>
      </c>
      <c r="G14">
        <f>E14*[1]Forecast!$C$5</f>
        <v>9</v>
      </c>
    </row>
    <row r="15" spans="1:7" x14ac:dyDescent="0.2">
      <c r="C15" s="6">
        <v>20365</v>
      </c>
      <c r="D15" s="6" t="s">
        <v>27</v>
      </c>
      <c r="E15" s="6">
        <v>1</v>
      </c>
      <c r="F15" s="6" t="s">
        <v>6</v>
      </c>
      <c r="G15">
        <f>E15*[1]Forecast!$C$5</f>
        <v>9</v>
      </c>
    </row>
    <row r="16" spans="1:7" x14ac:dyDescent="0.2">
      <c r="C16" s="6">
        <v>23820</v>
      </c>
      <c r="D16" s="6" t="s">
        <v>28</v>
      </c>
      <c r="E16" s="6">
        <v>4</v>
      </c>
      <c r="F16" s="6" t="s">
        <v>6</v>
      </c>
      <c r="G16">
        <f>E16*[1]Forecast!$C$5</f>
        <v>36</v>
      </c>
    </row>
    <row r="17" spans="2:7" x14ac:dyDescent="0.2">
      <c r="C17" s="6">
        <v>25920</v>
      </c>
      <c r="D17" s="6" t="s">
        <v>29</v>
      </c>
      <c r="E17" s="6">
        <v>2</v>
      </c>
      <c r="F17" s="6" t="s">
        <v>6</v>
      </c>
      <c r="G17">
        <f>E17*[1]Forecast!$C$5</f>
        <v>18</v>
      </c>
    </row>
    <row r="18" spans="2:7" x14ac:dyDescent="0.2">
      <c r="C18" s="6">
        <v>26349</v>
      </c>
      <c r="D18" s="6" t="s">
        <v>30</v>
      </c>
      <c r="E18" s="6">
        <v>40</v>
      </c>
      <c r="F18" s="6" t="s">
        <v>6</v>
      </c>
      <c r="G18">
        <f>E18*[1]Forecast!$C$5</f>
        <v>360</v>
      </c>
    </row>
    <row r="19" spans="2:7" x14ac:dyDescent="0.2">
      <c r="C19" s="6">
        <v>27363</v>
      </c>
      <c r="D19" s="6" t="s">
        <v>31</v>
      </c>
      <c r="E19" s="6">
        <v>2</v>
      </c>
      <c r="F19" s="6" t="s">
        <v>6</v>
      </c>
      <c r="G19">
        <f>E19*[1]Forecast!$C$5</f>
        <v>18</v>
      </c>
    </row>
    <row r="20" spans="2:7" x14ac:dyDescent="0.2">
      <c r="C20" s="6">
        <v>28847</v>
      </c>
      <c r="D20" s="6" t="s">
        <v>32</v>
      </c>
      <c r="E20" s="6">
        <v>1</v>
      </c>
      <c r="F20" s="6" t="s">
        <v>6</v>
      </c>
      <c r="G20">
        <f>E20*[1]Forecast!$C$5</f>
        <v>9</v>
      </c>
    </row>
    <row r="21" spans="2:7" x14ac:dyDescent="0.2">
      <c r="C21" s="6">
        <v>31633</v>
      </c>
      <c r="D21" s="6" t="s">
        <v>33</v>
      </c>
      <c r="E21" s="6">
        <v>1</v>
      </c>
      <c r="F21" s="6" t="s">
        <v>6</v>
      </c>
      <c r="G21">
        <f>E21*[1]Forecast!$C$5</f>
        <v>9</v>
      </c>
    </row>
    <row r="22" spans="2:7" x14ac:dyDescent="0.2">
      <c r="C22" s="6">
        <v>35407</v>
      </c>
      <c r="D22" s="6" t="s">
        <v>34</v>
      </c>
      <c r="E22" s="6">
        <v>12.5</v>
      </c>
      <c r="F22" s="6" t="s">
        <v>7</v>
      </c>
      <c r="G22">
        <f>E22*[1]Forecast!$C$5</f>
        <v>112.5</v>
      </c>
    </row>
    <row r="23" spans="2:7" x14ac:dyDescent="0.2">
      <c r="C23" s="6">
        <v>36887</v>
      </c>
      <c r="D23" s="6" t="s">
        <v>35</v>
      </c>
      <c r="E23" s="6">
        <v>40.5</v>
      </c>
      <c r="F23" s="6" t="s">
        <v>7</v>
      </c>
      <c r="G23">
        <f>E23*[1]Forecast!$C$5</f>
        <v>364.5</v>
      </c>
    </row>
    <row r="27" spans="2:7" x14ac:dyDescent="0.2">
      <c r="B27" t="s">
        <v>12</v>
      </c>
    </row>
    <row r="28" spans="2:7" x14ac:dyDescent="0.2">
      <c r="C28" s="2" t="s">
        <v>2</v>
      </c>
      <c r="D28" s="2" t="s">
        <v>15</v>
      </c>
      <c r="E28" s="2" t="s">
        <v>16</v>
      </c>
      <c r="F28" s="2" t="s">
        <v>5</v>
      </c>
    </row>
    <row r="29" spans="2:7" x14ac:dyDescent="0.2">
      <c r="C29" s="6">
        <v>10699</v>
      </c>
      <c r="D29" s="6" t="s">
        <v>18</v>
      </c>
      <c r="E29" s="6">
        <v>8</v>
      </c>
      <c r="F29" s="6" t="s">
        <v>6</v>
      </c>
    </row>
    <row r="30" spans="2:7" x14ac:dyDescent="0.2">
      <c r="C30" s="6">
        <v>12236</v>
      </c>
      <c r="D30" s="6" t="s">
        <v>19</v>
      </c>
      <c r="E30" s="6">
        <v>2</v>
      </c>
      <c r="F30" s="6" t="s">
        <v>6</v>
      </c>
      <c r="G30">
        <f>E29*[1]Forecast!$C$6</f>
        <v>32</v>
      </c>
    </row>
    <row r="31" spans="2:7" x14ac:dyDescent="0.2">
      <c r="C31" s="6">
        <v>13127</v>
      </c>
      <c r="D31" s="6" t="s">
        <v>20</v>
      </c>
      <c r="E31" s="6">
        <v>5</v>
      </c>
      <c r="F31" s="6" t="s">
        <v>6</v>
      </c>
      <c r="G31">
        <f>E30*[1]Forecast!$C$6</f>
        <v>8</v>
      </c>
    </row>
    <row r="32" spans="2:7" x14ac:dyDescent="0.2">
      <c r="C32" s="6">
        <v>13686</v>
      </c>
      <c r="D32" s="6" t="s">
        <v>21</v>
      </c>
      <c r="E32" s="6">
        <v>42</v>
      </c>
      <c r="F32" s="6" t="s">
        <v>6</v>
      </c>
      <c r="G32">
        <f>E31*[1]Forecast!$C$6</f>
        <v>20</v>
      </c>
    </row>
    <row r="33" spans="2:7" x14ac:dyDescent="0.2">
      <c r="C33" s="6">
        <v>13757</v>
      </c>
      <c r="D33" s="6" t="s">
        <v>22</v>
      </c>
      <c r="E33" s="6">
        <v>3</v>
      </c>
      <c r="F33" s="6" t="s">
        <v>6</v>
      </c>
      <c r="G33">
        <f>E32*[1]Forecast!$C$6</f>
        <v>168</v>
      </c>
    </row>
    <row r="34" spans="2:7" x14ac:dyDescent="0.2">
      <c r="C34" s="6">
        <v>14650</v>
      </c>
      <c r="D34" s="6" t="s">
        <v>23</v>
      </c>
      <c r="E34" s="6">
        <v>1</v>
      </c>
      <c r="F34" s="6" t="s">
        <v>6</v>
      </c>
      <c r="G34">
        <f>E33*[1]Forecast!$C$6</f>
        <v>12</v>
      </c>
    </row>
    <row r="35" spans="2:7" x14ac:dyDescent="0.2">
      <c r="C35" s="6">
        <v>17301</v>
      </c>
      <c r="D35" s="6" t="s">
        <v>36</v>
      </c>
      <c r="E35" s="6">
        <v>1</v>
      </c>
      <c r="F35" s="6" t="s">
        <v>6</v>
      </c>
      <c r="G35">
        <f>E34*[1]Forecast!$C$6</f>
        <v>4</v>
      </c>
    </row>
    <row r="36" spans="2:7" x14ac:dyDescent="0.2">
      <c r="C36" s="6">
        <v>19230</v>
      </c>
      <c r="D36" s="6" t="s">
        <v>37</v>
      </c>
      <c r="E36" s="6">
        <v>1</v>
      </c>
      <c r="F36" s="6" t="s">
        <v>6</v>
      </c>
      <c r="G36">
        <f>E35*[1]Forecast!$C$6</f>
        <v>4</v>
      </c>
    </row>
    <row r="37" spans="2:7" x14ac:dyDescent="0.2">
      <c r="C37" s="6">
        <v>20365</v>
      </c>
      <c r="D37" s="6" t="s">
        <v>27</v>
      </c>
      <c r="E37" s="6">
        <v>1</v>
      </c>
      <c r="F37" s="6" t="s">
        <v>6</v>
      </c>
      <c r="G37">
        <f>E36*[1]Forecast!$C$6</f>
        <v>4</v>
      </c>
    </row>
    <row r="38" spans="2:7" x14ac:dyDescent="0.2">
      <c r="C38" s="6">
        <v>25920</v>
      </c>
      <c r="D38" s="6" t="s">
        <v>29</v>
      </c>
      <c r="E38" s="6">
        <v>1</v>
      </c>
      <c r="F38" s="6" t="s">
        <v>6</v>
      </c>
      <c r="G38">
        <f>E37*[1]Forecast!$C$6</f>
        <v>4</v>
      </c>
    </row>
    <row r="39" spans="2:7" x14ac:dyDescent="0.2">
      <c r="C39" s="6">
        <v>26349</v>
      </c>
      <c r="D39" s="6" t="s">
        <v>30</v>
      </c>
      <c r="E39" s="6">
        <v>32</v>
      </c>
      <c r="F39" s="6" t="s">
        <v>6</v>
      </c>
      <c r="G39">
        <f>E38*[1]Forecast!$C$6</f>
        <v>4</v>
      </c>
    </row>
    <row r="40" spans="2:7" x14ac:dyDescent="0.2">
      <c r="C40" s="6">
        <v>27363</v>
      </c>
      <c r="D40" s="6" t="s">
        <v>31</v>
      </c>
      <c r="E40" s="6">
        <v>2</v>
      </c>
      <c r="F40" s="6" t="s">
        <v>6</v>
      </c>
      <c r="G40">
        <f>E39*[1]Forecast!$C$6</f>
        <v>128</v>
      </c>
    </row>
    <row r="41" spans="2:7" x14ac:dyDescent="0.2">
      <c r="C41" s="6">
        <v>28847</v>
      </c>
      <c r="D41" s="6" t="s">
        <v>32</v>
      </c>
      <c r="E41" s="6">
        <v>1</v>
      </c>
      <c r="F41" s="6" t="s">
        <v>6</v>
      </c>
      <c r="G41">
        <f>E40*[1]Forecast!$C$6</f>
        <v>8</v>
      </c>
    </row>
    <row r="42" spans="2:7" x14ac:dyDescent="0.2">
      <c r="C42" s="6">
        <v>31633</v>
      </c>
      <c r="D42" s="6" t="s">
        <v>33</v>
      </c>
      <c r="E42" s="6">
        <v>1</v>
      </c>
      <c r="F42" s="6" t="s">
        <v>6</v>
      </c>
      <c r="G42">
        <f>E41*[1]Forecast!$C$6</f>
        <v>4</v>
      </c>
    </row>
    <row r="43" spans="2:7" x14ac:dyDescent="0.2">
      <c r="C43" s="6">
        <v>35407</v>
      </c>
      <c r="D43" s="6" t="s">
        <v>34</v>
      </c>
      <c r="E43" s="6">
        <v>12.5</v>
      </c>
      <c r="F43" s="6" t="s">
        <v>7</v>
      </c>
      <c r="G43">
        <f>E42*[1]Forecast!$C$6</f>
        <v>4</v>
      </c>
    </row>
    <row r="44" spans="2:7" x14ac:dyDescent="0.2">
      <c r="C44" s="6">
        <v>36887</v>
      </c>
      <c r="D44" s="6" t="s">
        <v>35</v>
      </c>
      <c r="E44" s="6">
        <v>40.5</v>
      </c>
      <c r="F44" s="6" t="s">
        <v>7</v>
      </c>
      <c r="G44">
        <f>E43*[1]Forecast!$C$6</f>
        <v>50</v>
      </c>
    </row>
    <row r="48" spans="2:7" x14ac:dyDescent="0.2">
      <c r="B48" t="s">
        <v>13</v>
      </c>
    </row>
    <row r="49" spans="3:7" x14ac:dyDescent="0.2">
      <c r="C49" s="2" t="s">
        <v>2</v>
      </c>
      <c r="D49" s="2" t="s">
        <v>15</v>
      </c>
      <c r="E49" s="2" t="s">
        <v>16</v>
      </c>
      <c r="F49" s="2" t="s">
        <v>5</v>
      </c>
    </row>
    <row r="50" spans="3:7" x14ac:dyDescent="0.2">
      <c r="C50" s="6">
        <v>13127</v>
      </c>
      <c r="D50" s="6" t="s">
        <v>20</v>
      </c>
      <c r="E50" s="6">
        <v>1</v>
      </c>
      <c r="F50" s="6" t="s">
        <v>6</v>
      </c>
    </row>
    <row r="51" spans="3:7" x14ac:dyDescent="0.2">
      <c r="C51" s="6">
        <v>13686</v>
      </c>
      <c r="D51" s="6" t="s">
        <v>21</v>
      </c>
      <c r="E51" s="6">
        <v>2</v>
      </c>
      <c r="F51" s="6" t="s">
        <v>6</v>
      </c>
      <c r="G51">
        <f>E51*[1]Forecast!$C$7</f>
        <v>3996</v>
      </c>
    </row>
    <row r="52" spans="3:7" x14ac:dyDescent="0.2">
      <c r="C52" s="6">
        <v>13757</v>
      </c>
      <c r="D52" s="6" t="s">
        <v>22</v>
      </c>
      <c r="E52" s="6">
        <v>1</v>
      </c>
      <c r="F52" s="6" t="s">
        <v>6</v>
      </c>
      <c r="G52">
        <f>E52*[1]Forecast!$C$7</f>
        <v>1998</v>
      </c>
    </row>
    <row r="53" spans="3:7" x14ac:dyDescent="0.2">
      <c r="C53" s="6">
        <v>19230</v>
      </c>
      <c r="D53" s="6" t="s">
        <v>37</v>
      </c>
      <c r="E53" s="6">
        <v>1</v>
      </c>
      <c r="F53" s="6" t="s">
        <v>6</v>
      </c>
      <c r="G53">
        <f>E53*[1]Forecast!$C$7</f>
        <v>1998</v>
      </c>
    </row>
    <row r="54" spans="3:7" x14ac:dyDescent="0.2">
      <c r="C54" s="6">
        <v>25920</v>
      </c>
      <c r="D54" s="6" t="s">
        <v>29</v>
      </c>
      <c r="E54" s="6">
        <v>1</v>
      </c>
      <c r="F54" s="6" t="s">
        <v>6</v>
      </c>
      <c r="G54">
        <f>E54*[1]Forecast!$C$7</f>
        <v>1998</v>
      </c>
    </row>
    <row r="55" spans="3:7" x14ac:dyDescent="0.2">
      <c r="C55" s="6">
        <v>28847</v>
      </c>
      <c r="D55" s="6" t="s">
        <v>32</v>
      </c>
      <c r="E55" s="6">
        <v>1</v>
      </c>
      <c r="F55" s="6" t="s">
        <v>6</v>
      </c>
      <c r="G55">
        <f>E55*[1]Forecast!$C$7</f>
        <v>1998</v>
      </c>
    </row>
    <row r="56" spans="3:7" x14ac:dyDescent="0.2">
      <c r="C56" s="6">
        <v>30417</v>
      </c>
      <c r="D56" s="6" t="s">
        <v>38</v>
      </c>
      <c r="E56" s="6">
        <v>1</v>
      </c>
      <c r="F56" s="6" t="s">
        <v>6</v>
      </c>
      <c r="G56">
        <f>E56*[1]Forecast!$C$7</f>
        <v>1998</v>
      </c>
    </row>
    <row r="57" spans="3:7" x14ac:dyDescent="0.2">
      <c r="C57" s="6">
        <v>30917</v>
      </c>
      <c r="D57" s="6" t="s">
        <v>39</v>
      </c>
      <c r="E57" s="6">
        <v>1</v>
      </c>
      <c r="F57" s="6" t="s">
        <v>6</v>
      </c>
      <c r="G57">
        <f>E57*[1]Forecast!$C$7</f>
        <v>1998</v>
      </c>
    </row>
    <row r="58" spans="3:7" x14ac:dyDescent="0.2">
      <c r="C58" s="6">
        <v>31617</v>
      </c>
      <c r="D58" s="6" t="s">
        <v>40</v>
      </c>
      <c r="E58" s="6">
        <v>8.3000000000000004E-2</v>
      </c>
      <c r="F58" s="6" t="s">
        <v>6</v>
      </c>
      <c r="G58">
        <f>E58*[1]Forecast!$C$7</f>
        <v>165.834</v>
      </c>
    </row>
    <row r="59" spans="3:7" x14ac:dyDescent="0.2">
      <c r="C59" s="6">
        <v>35407</v>
      </c>
      <c r="D59" s="6" t="s">
        <v>34</v>
      </c>
      <c r="E59" s="6">
        <v>1.1000000000000001</v>
      </c>
      <c r="F59" s="6" t="s">
        <v>7</v>
      </c>
      <c r="G59">
        <f>E59*[1]Forecast!$C$7</f>
        <v>2197.8000000000002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84C-5AAB-FE42-99A9-083D62D781F9}">
  <dimension ref="A2:F27"/>
  <sheetViews>
    <sheetView workbookViewId="0">
      <selection activeCell="H11" sqref="H11"/>
    </sheetView>
  </sheetViews>
  <sheetFormatPr baseColWidth="10" defaultColWidth="8.83203125" defaultRowHeight="16" x14ac:dyDescent="0.2"/>
  <cols>
    <col min="2" max="2" width="12.33203125" bestFit="1" customWidth="1"/>
    <col min="3" max="3" width="22.5" bestFit="1" customWidth="1"/>
    <col min="4" max="4" width="10.5" customWidth="1"/>
    <col min="5" max="5" width="14.5" bestFit="1" customWidth="1"/>
    <col min="6" max="6" width="11.33203125" customWidth="1"/>
  </cols>
  <sheetData>
    <row r="2" spans="1:6" x14ac:dyDescent="0.2">
      <c r="A2" t="s">
        <v>41</v>
      </c>
      <c r="E2" s="1"/>
    </row>
    <row r="4" spans="1:6" ht="34" x14ac:dyDescent="0.2">
      <c r="B4" s="2" t="s">
        <v>2</v>
      </c>
      <c r="C4" s="2" t="s">
        <v>15</v>
      </c>
      <c r="D4" s="3" t="s">
        <v>5</v>
      </c>
      <c r="E4" s="3" t="s">
        <v>42</v>
      </c>
      <c r="F4" s="3" t="s">
        <v>43</v>
      </c>
    </row>
    <row r="5" spans="1:6" x14ac:dyDescent="0.2">
      <c r="B5" s="4">
        <v>10699</v>
      </c>
      <c r="C5" s="6" t="s">
        <v>18</v>
      </c>
      <c r="D5" s="6" t="s">
        <v>6</v>
      </c>
      <c r="E5" s="6">
        <v>1000</v>
      </c>
      <c r="F5" s="6">
        <v>15</v>
      </c>
    </row>
    <row r="6" spans="1:6" x14ac:dyDescent="0.2">
      <c r="B6" s="4">
        <v>12236</v>
      </c>
      <c r="C6" s="6" t="s">
        <v>19</v>
      </c>
      <c r="D6" s="6" t="s">
        <v>6</v>
      </c>
      <c r="E6" s="6">
        <v>1000</v>
      </c>
      <c r="F6" s="6">
        <v>60</v>
      </c>
    </row>
    <row r="7" spans="1:6" x14ac:dyDescent="0.2">
      <c r="B7" s="4">
        <v>13127</v>
      </c>
      <c r="C7" s="6" t="s">
        <v>20</v>
      </c>
      <c r="D7" s="6" t="s">
        <v>6</v>
      </c>
      <c r="E7" s="6">
        <v>125</v>
      </c>
      <c r="F7" s="6">
        <v>15</v>
      </c>
    </row>
    <row r="8" spans="1:6" x14ac:dyDescent="0.2">
      <c r="B8" s="4">
        <v>13686</v>
      </c>
      <c r="C8" s="6" t="s">
        <v>21</v>
      </c>
      <c r="D8" s="6" t="s">
        <v>6</v>
      </c>
      <c r="E8" s="6">
        <v>125</v>
      </c>
      <c r="F8" s="6">
        <v>15</v>
      </c>
    </row>
    <row r="9" spans="1:6" x14ac:dyDescent="0.2">
      <c r="B9" s="4">
        <v>13757</v>
      </c>
      <c r="C9" s="6" t="s">
        <v>22</v>
      </c>
      <c r="D9" s="6" t="s">
        <v>6</v>
      </c>
      <c r="E9" s="6">
        <v>125</v>
      </c>
      <c r="F9" s="6">
        <v>15</v>
      </c>
    </row>
    <row r="10" spans="1:6" x14ac:dyDescent="0.2">
      <c r="B10" s="4">
        <v>14650</v>
      </c>
      <c r="C10" s="6" t="s">
        <v>23</v>
      </c>
      <c r="D10" s="6" t="s">
        <v>6</v>
      </c>
      <c r="E10" s="6">
        <v>100</v>
      </c>
      <c r="F10" s="6">
        <v>10</v>
      </c>
    </row>
    <row r="11" spans="1:6" x14ac:dyDescent="0.2">
      <c r="B11" s="4">
        <v>15078</v>
      </c>
      <c r="C11" s="6" t="s">
        <v>24</v>
      </c>
      <c r="D11" s="6" t="s">
        <v>6</v>
      </c>
      <c r="E11" s="6">
        <v>50</v>
      </c>
      <c r="F11" s="6">
        <v>45</v>
      </c>
    </row>
    <row r="12" spans="1:6" x14ac:dyDescent="0.2">
      <c r="B12" s="4">
        <v>17301</v>
      </c>
      <c r="C12" s="6" t="s">
        <v>36</v>
      </c>
      <c r="D12" s="6" t="s">
        <v>6</v>
      </c>
      <c r="E12" s="6">
        <v>100</v>
      </c>
      <c r="F12" s="6">
        <v>125</v>
      </c>
    </row>
    <row r="13" spans="1:6" x14ac:dyDescent="0.2">
      <c r="B13" s="4">
        <v>17304</v>
      </c>
      <c r="C13" s="6" t="s">
        <v>25</v>
      </c>
      <c r="D13" s="6" t="s">
        <v>6</v>
      </c>
      <c r="E13" s="6">
        <v>100</v>
      </c>
      <c r="F13" s="6">
        <v>150</v>
      </c>
    </row>
    <row r="14" spans="1:6" x14ac:dyDescent="0.2">
      <c r="B14" s="4">
        <v>19223</v>
      </c>
      <c r="C14" s="6" t="s">
        <v>26</v>
      </c>
      <c r="D14" s="6" t="s">
        <v>6</v>
      </c>
      <c r="E14" s="6">
        <v>1</v>
      </c>
      <c r="F14" s="6">
        <v>20</v>
      </c>
    </row>
    <row r="15" spans="1:6" x14ac:dyDescent="0.2">
      <c r="B15" s="4">
        <v>19230</v>
      </c>
      <c r="C15" s="6" t="s">
        <v>37</v>
      </c>
      <c r="D15" s="6" t="s">
        <v>6</v>
      </c>
      <c r="E15" s="6">
        <v>1</v>
      </c>
      <c r="F15" s="6">
        <v>20</v>
      </c>
    </row>
    <row r="16" spans="1:6" x14ac:dyDescent="0.2">
      <c r="B16" s="4">
        <v>20365</v>
      </c>
      <c r="C16" s="6" t="s">
        <v>27</v>
      </c>
      <c r="D16" s="6" t="s">
        <v>6</v>
      </c>
      <c r="E16" s="6">
        <v>1</v>
      </c>
      <c r="F16" s="6">
        <v>1</v>
      </c>
    </row>
    <row r="17" spans="2:6" x14ac:dyDescent="0.2">
      <c r="B17" s="4">
        <v>23820</v>
      </c>
      <c r="C17" s="6" t="s">
        <v>28</v>
      </c>
      <c r="D17" s="6" t="s">
        <v>6</v>
      </c>
      <c r="E17" s="6">
        <v>100</v>
      </c>
      <c r="F17" s="6">
        <v>5</v>
      </c>
    </row>
    <row r="18" spans="2:6" x14ac:dyDescent="0.2">
      <c r="B18" s="4">
        <v>25920</v>
      </c>
      <c r="C18" s="6" t="s">
        <v>29</v>
      </c>
      <c r="D18" s="6" t="s">
        <v>6</v>
      </c>
      <c r="E18" s="6">
        <v>100</v>
      </c>
      <c r="F18" s="6">
        <v>5</v>
      </c>
    </row>
    <row r="19" spans="2:6" x14ac:dyDescent="0.2">
      <c r="B19" s="4">
        <v>26349</v>
      </c>
      <c r="C19" s="6" t="s">
        <v>30</v>
      </c>
      <c r="D19" s="6" t="s">
        <v>6</v>
      </c>
      <c r="E19" s="6">
        <v>10000</v>
      </c>
      <c r="F19" s="6">
        <v>3</v>
      </c>
    </row>
    <row r="20" spans="2:6" x14ac:dyDescent="0.2">
      <c r="B20" s="4">
        <v>27363</v>
      </c>
      <c r="C20" s="6" t="s">
        <v>31</v>
      </c>
      <c r="D20" s="6" t="s">
        <v>6</v>
      </c>
      <c r="E20" s="6">
        <v>500</v>
      </c>
      <c r="F20" s="6">
        <v>3</v>
      </c>
    </row>
    <row r="21" spans="2:6" x14ac:dyDescent="0.2">
      <c r="B21" s="4">
        <v>28847</v>
      </c>
      <c r="C21" s="6" t="s">
        <v>32</v>
      </c>
      <c r="D21" s="6" t="s">
        <v>6</v>
      </c>
      <c r="E21" s="6">
        <v>1</v>
      </c>
      <c r="F21" s="6">
        <v>5</v>
      </c>
    </row>
    <row r="22" spans="2:6" x14ac:dyDescent="0.2">
      <c r="B22" s="4">
        <v>30417</v>
      </c>
      <c r="C22" s="6" t="s">
        <v>38</v>
      </c>
      <c r="D22" s="6" t="s">
        <v>6</v>
      </c>
      <c r="E22" s="6">
        <v>1000</v>
      </c>
      <c r="F22" s="6">
        <v>150</v>
      </c>
    </row>
    <row r="23" spans="2:6" x14ac:dyDescent="0.2">
      <c r="B23" s="4">
        <v>30917</v>
      </c>
      <c r="C23" s="6" t="s">
        <v>39</v>
      </c>
      <c r="D23" s="6" t="s">
        <v>6</v>
      </c>
      <c r="E23" s="6">
        <v>5000</v>
      </c>
      <c r="F23" s="6">
        <v>120</v>
      </c>
    </row>
    <row r="24" spans="2:6" x14ac:dyDescent="0.2">
      <c r="B24" s="4">
        <v>31617</v>
      </c>
      <c r="C24" s="6" t="s">
        <v>40</v>
      </c>
      <c r="D24" s="6" t="s">
        <v>6</v>
      </c>
      <c r="E24" s="6">
        <v>150</v>
      </c>
      <c r="F24" s="6">
        <v>15</v>
      </c>
    </row>
    <row r="25" spans="2:6" x14ac:dyDescent="0.2">
      <c r="B25" s="4">
        <v>31633</v>
      </c>
      <c r="C25" s="6" t="s">
        <v>33</v>
      </c>
      <c r="D25" s="6" t="s">
        <v>6</v>
      </c>
      <c r="E25" s="6">
        <v>50</v>
      </c>
      <c r="F25" s="6">
        <v>15</v>
      </c>
    </row>
    <row r="26" spans="2:6" x14ac:dyDescent="0.2">
      <c r="B26" s="4">
        <v>35407</v>
      </c>
      <c r="C26" s="6" t="s">
        <v>34</v>
      </c>
      <c r="D26" s="6" t="s">
        <v>7</v>
      </c>
      <c r="E26" s="6">
        <v>500</v>
      </c>
      <c r="F26" s="6">
        <v>3</v>
      </c>
    </row>
    <row r="27" spans="2:6" x14ac:dyDescent="0.2">
      <c r="B27" s="4">
        <v>36887</v>
      </c>
      <c r="C27" s="6" t="s">
        <v>35</v>
      </c>
      <c r="D27" s="6" t="s">
        <v>7</v>
      </c>
      <c r="E27" s="6">
        <v>1200</v>
      </c>
      <c r="F27" s="6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Forecast</vt:lpstr>
      <vt:lpstr>BOMs</vt:lpstr>
      <vt:lpstr>Part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Roche</dc:creator>
  <cp:lastModifiedBy>Danny Roche</cp:lastModifiedBy>
  <cp:lastPrinted>2024-08-26T18:56:28Z</cp:lastPrinted>
  <dcterms:created xsi:type="dcterms:W3CDTF">2024-08-26T18:51:52Z</dcterms:created>
  <dcterms:modified xsi:type="dcterms:W3CDTF">2024-08-26T19:03:08Z</dcterms:modified>
</cp:coreProperties>
</file>