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-12" windowWidth="10080" windowHeight="9936"/>
  </bookViews>
  <sheets>
    <sheet name="KPI" sheetId="2" r:id="rId1"/>
    <sheet name="Data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1" i="2" l="1"/>
  <c r="O10" i="2"/>
  <c r="O9" i="2"/>
  <c r="O8" i="2"/>
  <c r="O7" i="2"/>
  <c r="O5" i="2"/>
  <c r="O4" i="2"/>
  <c r="O3" i="2"/>
  <c r="O6" i="2"/>
  <c r="N4" i="2"/>
  <c r="N5" i="2"/>
  <c r="N6" i="2"/>
  <c r="N7" i="2"/>
  <c r="N8" i="2"/>
  <c r="N9" i="2"/>
  <c r="N10" i="2"/>
  <c r="N11" i="2"/>
  <c r="N3" i="2"/>
  <c r="M11" i="2"/>
  <c r="M10" i="2"/>
  <c r="M9" i="2"/>
  <c r="M8" i="2"/>
  <c r="M7" i="2"/>
  <c r="M5" i="2"/>
  <c r="M4" i="2"/>
  <c r="M3" i="2"/>
  <c r="M6" i="2"/>
  <c r="L11" i="2" l="1"/>
  <c r="L10" i="2"/>
  <c r="L9" i="2"/>
  <c r="L8" i="2"/>
  <c r="L7" i="2"/>
  <c r="L5" i="2"/>
  <c r="L4" i="2"/>
  <c r="L3" i="2"/>
  <c r="L6" i="2"/>
  <c r="K11" i="2" l="1"/>
  <c r="K10" i="2"/>
  <c r="K9" i="2"/>
  <c r="K8" i="2"/>
  <c r="K7" i="2"/>
  <c r="K5" i="2"/>
  <c r="K4" i="2"/>
  <c r="K3" i="2"/>
  <c r="I10" i="2" l="1"/>
  <c r="J11" i="2" l="1"/>
  <c r="J10" i="2"/>
  <c r="J9" i="2"/>
  <c r="J8" i="2"/>
  <c r="J7" i="2"/>
  <c r="J6" i="2"/>
  <c r="K6" i="2" s="1"/>
  <c r="J5" i="2"/>
  <c r="J4" i="2"/>
  <c r="J3" i="2"/>
  <c r="I11" i="2"/>
  <c r="I9" i="2"/>
  <c r="I8" i="2"/>
  <c r="I7" i="2"/>
  <c r="I5" i="2"/>
  <c r="I4" i="2"/>
  <c r="I3" i="2"/>
  <c r="H10" i="2" l="1"/>
  <c r="H11" i="2"/>
  <c r="H9" i="2"/>
  <c r="H8" i="2"/>
  <c r="H7" i="2"/>
  <c r="H5" i="2"/>
  <c r="H4" i="2"/>
  <c r="H3" i="2"/>
  <c r="G3" i="2"/>
  <c r="G4" i="2"/>
  <c r="G5" i="2"/>
  <c r="G11" i="2"/>
  <c r="G10" i="2"/>
  <c r="G9" i="2"/>
  <c r="G8" i="2"/>
  <c r="G7" i="2"/>
  <c r="F11" i="2" l="1"/>
  <c r="F10" i="2"/>
  <c r="F9" i="2"/>
  <c r="F8" i="2"/>
  <c r="F7" i="2"/>
  <c r="E7" i="2"/>
  <c r="F5" i="2"/>
  <c r="F4" i="2"/>
  <c r="F3" i="2"/>
  <c r="E3" i="3" l="1"/>
  <c r="D3" i="3"/>
  <c r="C3" i="3"/>
  <c r="B3" i="3"/>
  <c r="E11" i="2"/>
  <c r="E10" i="2"/>
  <c r="E9" i="2"/>
  <c r="E8" i="2"/>
  <c r="E5" i="2"/>
  <c r="E4" i="2"/>
  <c r="E3" i="2"/>
  <c r="D11" i="2" l="1"/>
  <c r="D10" i="2"/>
  <c r="C10" i="2"/>
  <c r="D9" i="2"/>
  <c r="D8" i="2"/>
  <c r="C7" i="2"/>
  <c r="D7" i="2"/>
  <c r="D5" i="2"/>
  <c r="D4" i="2"/>
  <c r="D3" i="2"/>
  <c r="C9" i="2" l="1"/>
  <c r="B10" i="2"/>
  <c r="B11" i="2"/>
  <c r="B9" i="2"/>
  <c r="B8" i="2"/>
  <c r="B7" i="2"/>
  <c r="B5" i="2"/>
  <c r="B4" i="2"/>
  <c r="B3" i="2"/>
  <c r="C11" i="2"/>
  <c r="C8" i="2"/>
  <c r="C5" i="2"/>
  <c r="C4" i="2"/>
  <c r="C3" i="2"/>
  <c r="T6" i="2" l="1"/>
</calcChain>
</file>

<file path=xl/comments1.xml><?xml version="1.0" encoding="utf-8"?>
<comments xmlns="http://schemas.openxmlformats.org/spreadsheetml/2006/main">
  <authors>
    <author>Marcus Parnwell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Marcus Parnwell:</t>
        </r>
        <r>
          <rPr>
            <sz val="8"/>
            <color indexed="81"/>
            <rFont val="Tahoma"/>
            <family val="2"/>
          </rPr>
          <t xml:space="preserve">
Maiden head power down resulted in 2 X 30mins outage on backend - front end not affected</t>
        </r>
      </text>
    </comment>
  </commentList>
</comments>
</file>

<file path=xl/comments2.xml><?xml version="1.0" encoding="utf-8"?>
<comments xmlns="http://schemas.openxmlformats.org/spreadsheetml/2006/main">
  <authors>
    <author>Marcus Parnwell</author>
    <author>Mark Neves</author>
  </authors>
  <commentList>
    <comment ref="G68" authorId="0">
      <text>
        <r>
          <rPr>
            <b/>
            <sz val="9"/>
            <color indexed="81"/>
            <rFont val="Tahoma"/>
            <family val="2"/>
          </rPr>
          <t>Marcus Parnwell: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  <comment ref="G75" authorId="0">
      <text>
        <r>
          <rPr>
            <b/>
            <sz val="9"/>
            <color indexed="81"/>
            <rFont val="Tahoma"/>
            <family val="2"/>
          </rPr>
          <t>Marcus Parnwell: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  <comment ref="G82" authorId="1">
      <text>
        <r>
          <rPr>
            <b/>
            <sz val="9"/>
            <color indexed="81"/>
            <rFont val="Tahoma"/>
            <family val="2"/>
          </rPr>
          <t>Mark Neves: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  <comment ref="G89" authorId="1">
      <text>
        <r>
          <rPr>
            <b/>
            <sz val="9"/>
            <color indexed="81"/>
            <rFont val="Tahoma"/>
            <family val="2"/>
          </rPr>
          <t>Mark Neves: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  <comment ref="G96" authorId="1">
      <text>
        <r>
          <rPr>
            <b/>
            <sz val="9"/>
            <color indexed="81"/>
            <rFont val="Tahoma"/>
            <family val="2"/>
          </rPr>
          <t>Mark Neves: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  <comment ref="G103" authorId="1">
      <text>
        <r>
          <rPr>
            <b/>
            <sz val="9"/>
            <color indexed="81"/>
            <rFont val="Tahoma"/>
            <family val="2"/>
          </rPr>
          <t>Mark Neves: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  <comment ref="G110" authorId="1">
      <text>
        <r>
          <rPr>
            <b/>
            <sz val="9"/>
            <color indexed="81"/>
            <rFont val="Tahoma"/>
            <family val="2"/>
          </rPr>
          <t>Mark Neves:</t>
        </r>
        <r>
          <rPr>
            <sz val="9"/>
            <color indexed="81"/>
            <rFont val="Tahoma"/>
            <family val="2"/>
          </rPr>
          <t xml:space="preserve">
Taken from Moderation Monthly Budget
</t>
        </r>
      </text>
    </comment>
  </commentList>
</comments>
</file>

<file path=xl/sharedStrings.xml><?xml version="1.0" encoding="utf-8"?>
<sst xmlns="http://schemas.openxmlformats.org/spreadsheetml/2006/main" count="203" uniqueCount="57">
  <si>
    <t>March</t>
  </si>
  <si>
    <t>totalrequest</t>
  </si>
  <si>
    <t>averagerequesttime</t>
  </si>
  <si>
    <t>servertoobusy</t>
  </si>
  <si>
    <t>averageidentitytime</t>
  </si>
  <si>
    <t>April</t>
  </si>
  <si>
    <t>Feburary</t>
  </si>
  <si>
    <t>Comments</t>
  </si>
  <si>
    <t>Communities</t>
  </si>
  <si>
    <t>MessageBoards</t>
  </si>
  <si>
    <t>SPS Platform</t>
  </si>
  <si>
    <t>Moderation Services</t>
  </si>
  <si>
    <t>Total Posts</t>
  </si>
  <si>
    <t>Total Fails</t>
  </si>
  <si>
    <t>New Users</t>
  </si>
  <si>
    <t>Moderation Decisions</t>
  </si>
  <si>
    <t>Total Cost</t>
  </si>
  <si>
    <t>Social Publishing KPIs</t>
  </si>
  <si>
    <t>Moderation Fails (%)</t>
  </si>
  <si>
    <t>Comment Api Response Time (ms)</t>
  </si>
  <si>
    <t>Message Board Response Time (ms)</t>
  </si>
  <si>
    <t>Community Response Times (ms)</t>
  </si>
  <si>
    <t>Total Uptime (%)</t>
  </si>
  <si>
    <t>Key</t>
  </si>
  <si>
    <t>Notes</t>
  </si>
  <si>
    <t>Currently anecdotal</t>
  </si>
  <si>
    <t>Currently source anecdotally from https://confluence.dev.bbc.co.uk/display/DNA/Comments+Api+%28MHC%29</t>
  </si>
  <si>
    <t>&lt; 300</t>
  </si>
  <si>
    <t>&lt; 90</t>
  </si>
  <si>
    <t>Between 90ms and 200 ms</t>
  </si>
  <si>
    <t>Between 300ms and 600ms</t>
  </si>
  <si>
    <t>Being turned off soon…</t>
  </si>
  <si>
    <t>Between 99.9 and 100</t>
  </si>
  <si>
    <t>&gt; 200</t>
  </si>
  <si>
    <t>&gt;600</t>
  </si>
  <si>
    <t>&lt; 99.9</t>
  </si>
  <si>
    <t>Cost Per Moderation (£)</t>
  </si>
  <si>
    <t>Total Moderation decisions / total cost of general moderation</t>
  </si>
  <si>
    <t>Moderation Decisions (%)</t>
  </si>
  <si>
    <t>Total Fails versus total comments</t>
  </si>
  <si>
    <t>Total moderation decisions vs total comments</t>
  </si>
  <si>
    <t>New users to system</t>
  </si>
  <si>
    <t>Status</t>
  </si>
  <si>
    <t>s</t>
  </si>
  <si>
    <t>Fail Ratio</t>
  </si>
  <si>
    <t>Total Fails / Total Moderation decisions</t>
  </si>
  <si>
    <t>May</t>
  </si>
  <si>
    <t>June</t>
  </si>
  <si>
    <t>July</t>
  </si>
  <si>
    <t>August</t>
  </si>
  <si>
    <t>Distinct Users</t>
  </si>
  <si>
    <t>September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</si>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</sst>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&quot;£&quot;#,##0.00"/>
    <numFmt numFmtId="166" formatCode="_-&quot;£&quot;* #,##0.000_-;\-&quot;£&quot;* #,##0.000_-;_-&quot;£&quot;* &quot;-&quot;??_-;_-@_-"/>
    <numFmt numFmtId="167" formatCode="_(&quot;£&quot;\ * #,##0.00_);_(&quot;£&quot;\ * \(#,##0.00\);_(&quot;£&quot;\ * &quot;-&quot;??_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theme="6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44" fontId="2" fillId="0" borderId="0" applyFont="0" applyFill="0" applyBorder="0" applyAlignment="0" applyProtection="0"/>
    <xf numFmtId="0" fontId="5" fillId="0" borderId="0"/>
    <xf numFmtId="0" fontId="1" fillId="0" borderId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164" fontId="0" fillId="5" borderId="0" xfId="1" applyNumberFormat="1" applyFont="1" applyFill="1"/>
    <xf numFmtId="0" fontId="0" fillId="5" borderId="0" xfId="0" applyFill="1"/>
    <xf numFmtId="0" fontId="3" fillId="5" borderId="0" xfId="0" applyFont="1" applyFill="1"/>
    <xf numFmtId="9" fontId="0" fillId="0" borderId="0" xfId="2" applyFont="1"/>
    <xf numFmtId="10" fontId="0" fillId="0" borderId="0" xfId="0" applyNumberFormat="1"/>
    <xf numFmtId="0" fontId="0" fillId="0" borderId="0" xfId="0"/>
    <xf numFmtId="165" fontId="0" fillId="0" borderId="0" xfId="0" applyNumberFormat="1"/>
    <xf numFmtId="0" fontId="3" fillId="0" borderId="0" xfId="0" applyFont="1"/>
    <xf numFmtId="10" fontId="0" fillId="0" borderId="0" xfId="2" applyNumberFormat="1" applyFont="1"/>
    <xf numFmtId="9" fontId="0" fillId="5" borderId="0" xfId="2" applyFont="1" applyFill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0" fillId="5" borderId="1" xfId="0" applyFill="1" applyBorder="1"/>
    <xf numFmtId="164" fontId="0" fillId="5" borderId="1" xfId="1" applyNumberFormat="1" applyFont="1" applyFill="1" applyBorder="1"/>
    <xf numFmtId="164" fontId="3" fillId="5" borderId="0" xfId="1" applyNumberFormat="1" applyFont="1" applyFill="1"/>
    <xf numFmtId="0" fontId="0" fillId="5" borderId="2" xfId="0" applyFill="1" applyBorder="1"/>
    <xf numFmtId="164" fontId="0" fillId="5" borderId="2" xfId="1" applyNumberFormat="1" applyFont="1" applyFill="1" applyBorder="1"/>
    <xf numFmtId="0" fontId="0" fillId="5" borderId="0" xfId="0" applyFill="1" applyBorder="1"/>
    <xf numFmtId="164" fontId="0" fillId="5" borderId="0" xfId="1" applyNumberFormat="1" applyFont="1" applyFill="1" applyBorder="1"/>
    <xf numFmtId="0" fontId="0" fillId="0" borderId="0" xfId="0"/>
    <xf numFmtId="3" fontId="0" fillId="0" borderId="0" xfId="0" applyNumberFormat="1"/>
    <xf numFmtId="3" fontId="0" fillId="0" borderId="0" xfId="0" applyNumberFormat="1"/>
    <xf numFmtId="0" fontId="3" fillId="0" borderId="0" xfId="0" applyFont="1"/>
    <xf numFmtId="10" fontId="0" fillId="0" borderId="0" xfId="0" applyNumberFormat="1"/>
    <xf numFmtId="3" fontId="0" fillId="0" borderId="0" xfId="0" applyNumberFormat="1"/>
    <xf numFmtId="165" fontId="5" fillId="0" borderId="0" xfId="0" applyNumberFormat="1" applyFont="1"/>
    <xf numFmtId="165" fontId="5" fillId="0" borderId="0" xfId="0" applyNumberFormat="1" applyFont="1"/>
    <xf numFmtId="166" fontId="0" fillId="0" borderId="0" xfId="4" applyNumberFormat="1" applyFont="1"/>
    <xf numFmtId="166" fontId="0" fillId="0" borderId="0" xfId="0" applyNumberFormat="1"/>
    <xf numFmtId="43" fontId="0" fillId="0" borderId="0" xfId="1" applyFont="1"/>
    <xf numFmtId="3" fontId="0" fillId="0" borderId="0" xfId="0" applyNumberFormat="1"/>
    <xf numFmtId="3" fontId="0" fillId="0" borderId="0" xfId="0" applyNumberFormat="1"/>
    <xf numFmtId="17" fontId="3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/>
    <xf numFmtId="164" fontId="0" fillId="0" borderId="0" xfId="1" applyNumberFormat="1" applyFont="1"/>
    <xf numFmtId="3" fontId="0" fillId="0" borderId="1" xfId="0" applyNumberFormat="1" applyBorder="1"/>
    <xf numFmtId="0" fontId="3" fillId="5" borderId="3" xfId="0" applyFont="1" applyFill="1" applyBorder="1"/>
    <xf numFmtId="0" fontId="0" fillId="5" borderId="4" xfId="0" applyFill="1" applyBorder="1"/>
    <xf numFmtId="0" fontId="0" fillId="5" borderId="3" xfId="0" applyFill="1" applyBorder="1"/>
    <xf numFmtId="0" fontId="0" fillId="5" borderId="5" xfId="0" applyFill="1" applyBorder="1"/>
    <xf numFmtId="165" fontId="5" fillId="0" borderId="0" xfId="0" applyNumberFormat="1" applyFont="1"/>
    <xf numFmtId="165" fontId="5" fillId="0" borderId="0" xfId="0" applyNumberFormat="1" applyFont="1"/>
    <xf numFmtId="167" fontId="1" fillId="7" borderId="6" xfId="0" applyNumberFormat="1" applyFont="1" applyFill="1" applyBorder="1"/>
    <xf numFmtId="167" fontId="1" fillId="7" borderId="6" xfId="0" applyNumberFormat="1" applyFont="1" applyFill="1" applyBorder="1"/>
  </cellXfs>
  <cellStyles count="8">
    <cellStyle name="Bad 2" xfId="7"/>
    <cellStyle name="Comma" xfId="1" builtinId="3"/>
    <cellStyle name="Currency" xfId="4" builtinId="4"/>
    <cellStyle name="Normal" xfId="0" builtinId="0"/>
    <cellStyle name="Normal 2" xfId="3"/>
    <cellStyle name="Normal 2 2" xfId="6"/>
    <cellStyle name="Normal 3" xfId="5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KPI!$A$9</c:f>
              <c:strCache>
                <c:ptCount val="1"/>
                <c:pt idx="0">
                  <c:v>New Users</c:v>
                </c:pt>
              </c:strCache>
            </c:strRef>
          </c:tx>
          <c:invertIfNegative val="0"/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KPI!$B$9:$K$9</c:f>
              <c:numCache>
                <c:formatCode>_(* #,##0.00_);_(* \(#,##0.00\);_(* "-"??_);_(@_)</c:formatCode>
                <c:ptCount val="10"/>
                <c:pt idx="0">
                  <c:v>50073</c:v>
                </c:pt>
                <c:pt idx="1">
                  <c:v>31342</c:v>
                </c:pt>
                <c:pt idx="2">
                  <c:v>34709</c:v>
                </c:pt>
                <c:pt idx="3">
                  <c:v>25168</c:v>
                </c:pt>
                <c:pt idx="4">
                  <c:v>25177</c:v>
                </c:pt>
                <c:pt idx="5">
                  <c:v>19044</c:v>
                </c:pt>
                <c:pt idx="6">
                  <c:v>30292</c:v>
                </c:pt>
                <c:pt idx="7">
                  <c:v>27657</c:v>
                </c:pt>
                <c:pt idx="8">
                  <c:v>22773</c:v>
                </c:pt>
                <c:pt idx="9">
                  <c:v>51783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91520"/>
        <c:axId val="51693056"/>
      </c:barChart>
      <c:dateAx>
        <c:axId val="516915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1693056"/>
        <c:crosses val="autoZero"/>
        <c:auto val="1"/>
        <c:lblOffset val="100"/>
        <c:baseTimeUnit val="months"/>
      </c:dateAx>
      <c:valAx>
        <c:axId val="516930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5169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Data!$F$39</c:f>
              <c:strCache>
                <c:ptCount val="1"/>
                <c:pt idx="0">
                  <c:v>Moderation Decisions</c:v>
                </c:pt>
              </c:strCache>
            </c:strRef>
          </c:tx>
          <c:invertIfNegative val="0"/>
          <c:cat>
            <c:numRef>
              <c:f>KPI!$B$2:$K$2</c:f>
              <c:numCache>
                <c:formatCode>mmm\-yy</c:formatCode>
                <c:ptCount val="10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</c:numCache>
            </c:numRef>
          </c:cat>
          <c:val>
            <c:numRef>
              <c:f>(Data!$G$18,Data!$G$25,Data!$G$32,Data!$G$39,Data!$G$46)</c:f>
              <c:numCache>
                <c:formatCode>#,##0</c:formatCode>
                <c:ptCount val="5"/>
                <c:pt idx="0" formatCode="_-* #,##0_-;\-* #,##0_-;_-* &quot;-&quot;??_-;_-@_-">
                  <c:v>197990</c:v>
                </c:pt>
                <c:pt idx="1">
                  <c:v>210040</c:v>
                </c:pt>
                <c:pt idx="2">
                  <c:v>170191</c:v>
                </c:pt>
                <c:pt idx="3">
                  <c:v>141275</c:v>
                </c:pt>
                <c:pt idx="4">
                  <c:v>156756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68032"/>
        <c:axId val="51858048"/>
      </c:barChart>
      <c:lineChart>
        <c:grouping val="standard"/>
        <c:varyColors val="0"/>
        <c:ser>
          <c:idx val="0"/>
          <c:order val="1"/>
          <c:tx>
            <c:strRef>
              <c:f>KPI!$A$8</c:f>
              <c:strCache>
                <c:ptCount val="1"/>
                <c:pt idx="0">
                  <c:v>Moderation Decisions (%)</c:v>
                </c:pt>
              </c:strCache>
            </c:strRef>
          </c:tx>
          <c:marker>
            <c:symbol val="none"/>
          </c:marker>
          <c:cat>
            <c:numRef>
              <c:f>KPI!$B$2:$F$2</c:f>
              <c:numCache>
                <c:formatCode>mmm\-yy</c:formatCode>
                <c:ptCount val="5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</c:numCache>
            </c:numRef>
          </c:cat>
          <c:val>
            <c:numRef>
              <c:f>KPI!$B$8:$F$8</c:f>
              <c:numCache>
                <c:formatCode>0.00%</c:formatCode>
                <c:ptCount val="5"/>
                <c:pt idx="0">
                  <c:v>0.27674536602820987</c:v>
                </c:pt>
                <c:pt idx="1">
                  <c:v>0.30243993750764953</c:v>
                </c:pt>
                <c:pt idx="2">
                  <c:v>0.48829269272370984</c:v>
                </c:pt>
                <c:pt idx="3">
                  <c:v>0.50744419101668437</c:v>
                </c:pt>
                <c:pt idx="4">
                  <c:v>0.52364933707028161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4720"/>
        <c:axId val="51856512"/>
      </c:lineChart>
      <c:dateAx>
        <c:axId val="51854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1856512"/>
        <c:crosses val="autoZero"/>
        <c:auto val="1"/>
        <c:lblOffset val="100"/>
        <c:baseTimeUnit val="months"/>
      </c:dateAx>
      <c:valAx>
        <c:axId val="51856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1854720"/>
        <c:crosses val="autoZero"/>
        <c:crossBetween val="between"/>
      </c:valAx>
      <c:valAx>
        <c:axId val="518580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868032"/>
        <c:crosses val="max"/>
        <c:crossBetween val="between"/>
      </c:valAx>
      <c:dateAx>
        <c:axId val="51868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1858048"/>
        <c:crosses val="autoZero"/>
        <c:auto val="1"/>
        <c:lblOffset val="100"/>
        <c:baseTimeUnit val="month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Sheet3!$A$4</c:f>
              <c:strCache>
                <c:ptCount val="1"/>
                <c:pt idx="0">
                  <c:v>Moderation Decisions</c:v>
                </c:pt>
              </c:strCache>
            </c:strRef>
          </c:tx>
          <c:invertIfNegative val="0"/>
          <c:cat>
            <c:numRef>
              <c:f>Sheet3!$B$2:$E$2</c:f>
              <c:numCache>
                <c:formatCode>mmm\-yy</c:formatCode>
                <c:ptCount val="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</c:numCache>
            </c:numRef>
          </c:cat>
          <c:val>
            <c:numRef>
              <c:f>Sheet3!$B$4:$E$4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640</c:v>
                </c:pt>
                <c:pt idx="3">
                  <c:v>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54912"/>
        <c:axId val="52456448"/>
      </c:barChart>
      <c:lineChart>
        <c:grouping val="standar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Moderation Decisions (%)</c:v>
                </c:pt>
              </c:strCache>
            </c:strRef>
          </c:tx>
          <c:cat>
            <c:numRef>
              <c:f>Sheet3!$B$2:$E$2</c:f>
              <c:numCache>
                <c:formatCode>mmm\-yy</c:formatCode>
                <c:ptCount val="4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</c:numCache>
            </c:numRef>
          </c:cat>
          <c:val>
            <c:numRef>
              <c:f>Sheet3!$B$3:$E$3</c:f>
              <c:numCache>
                <c:formatCode>0.00%</c:formatCode>
                <c:ptCount val="4"/>
                <c:pt idx="0">
                  <c:v>0</c:v>
                </c:pt>
                <c:pt idx="1">
                  <c:v>1.1979770156280651</c:v>
                </c:pt>
                <c:pt idx="2">
                  <c:v>1.5212036922569747</c:v>
                </c:pt>
                <c:pt idx="3">
                  <c:v>4.0918514946962388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54912"/>
        <c:axId val="52456448"/>
      </c:lineChart>
      <c:dateAx>
        <c:axId val="524549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2456448"/>
        <c:crosses val="autoZero"/>
        <c:auto val="1"/>
        <c:lblOffset val="100"/>
        <c:baseTimeUnit val="months"/>
      </c:dateAx>
      <c:valAx>
        <c:axId val="524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13</xdr:row>
      <xdr:rowOff>85725</xdr:rowOff>
    </xdr:from>
    <xdr:to>
      <xdr:col>1</xdr:col>
      <xdr:colOff>2324100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13</xdr:row>
      <xdr:rowOff>123825</xdr:rowOff>
    </xdr:from>
    <xdr:to>
      <xdr:col>18</xdr:col>
      <xdr:colOff>495300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13</xdr:row>
      <xdr:rowOff>47625</xdr:rowOff>
    </xdr:from>
    <xdr:to>
      <xdr:col>11</xdr:col>
      <xdr:colOff>85725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1"/>
  <sheetViews>
    <sheetView tabSelected="1" workbookViewId="0">
      <pane xSplit="4416" topLeftCell="K1" activePane="topRight"/>
      <selection activeCell="O11" sqref="O11"/>
      <selection pane="topRight" activeCell="P12" sqref="P12"/>
    </sheetView>
  </sheetViews>
  <sheetFormatPr defaultRowHeight="14.4" x14ac:dyDescent="0.3"/>
  <cols>
    <col min="1" max="1" width="37.109375" customWidth="1"/>
    <col min="2" max="2" width="37.109375" style="22" customWidth="1"/>
    <col min="3" max="3" width="18.33203125" bestFit="1" customWidth="1"/>
    <col min="4" max="17" width="18.33203125" style="22" customWidth="1"/>
    <col min="19" max="19" width="9.109375" style="3"/>
    <col min="21" max="21" width="24.5546875" bestFit="1" customWidth="1"/>
    <col min="23" max="23" width="102.109375" bestFit="1" customWidth="1"/>
  </cols>
  <sheetData>
    <row r="1" spans="1:23" x14ac:dyDescent="0.3">
      <c r="A1" s="9" t="s">
        <v>17</v>
      </c>
      <c r="B1" s="25"/>
      <c r="T1" s="9" t="s">
        <v>23</v>
      </c>
    </row>
    <row r="2" spans="1:23" s="9" customFormat="1" x14ac:dyDescent="0.3">
      <c r="B2" s="35">
        <v>40634</v>
      </c>
      <c r="C2" s="35">
        <v>40664</v>
      </c>
      <c r="D2" s="35">
        <v>40695</v>
      </c>
      <c r="E2" s="35">
        <v>40725</v>
      </c>
      <c r="F2" s="35">
        <v>40756</v>
      </c>
      <c r="G2" s="35">
        <v>40787</v>
      </c>
      <c r="H2" s="35">
        <v>40817</v>
      </c>
      <c r="I2" s="35">
        <v>40848</v>
      </c>
      <c r="J2" s="35">
        <v>40878</v>
      </c>
      <c r="K2" s="35">
        <v>40909</v>
      </c>
      <c r="L2" s="35">
        <v>40940</v>
      </c>
      <c r="M2" s="35">
        <v>40969</v>
      </c>
      <c r="N2" s="35">
        <v>41000</v>
      </c>
      <c r="O2" s="35">
        <v>41030</v>
      </c>
      <c r="P2" s="35"/>
      <c r="Q2" s="35"/>
      <c r="R2" s="9" t="s">
        <v>42</v>
      </c>
      <c r="T2" s="12"/>
      <c r="U2" s="13"/>
      <c r="V2" s="14"/>
      <c r="W2" s="9" t="s">
        <v>24</v>
      </c>
    </row>
    <row r="3" spans="1:23" x14ac:dyDescent="0.3">
      <c r="A3" t="s">
        <v>19</v>
      </c>
      <c r="B3" s="22">
        <f>Data!E16</f>
        <v>60</v>
      </c>
      <c r="C3">
        <f>Data!E23</f>
        <v>62</v>
      </c>
      <c r="D3" s="22">
        <f>Data!E30</f>
        <v>22</v>
      </c>
      <c r="E3" s="22">
        <f>Data!E37</f>
        <v>27</v>
      </c>
      <c r="F3" s="22">
        <f>Data!E44</f>
        <v>20</v>
      </c>
      <c r="G3" s="22">
        <f>Data!E51</f>
        <v>28</v>
      </c>
      <c r="H3" s="22">
        <f>Data!E58</f>
        <v>22</v>
      </c>
      <c r="I3" s="22">
        <f>Data!E65</f>
        <v>20</v>
      </c>
      <c r="J3" s="22">
        <f>Data!E72</f>
        <v>23</v>
      </c>
      <c r="K3" s="22">
        <f>Data!E79</f>
        <v>27</v>
      </c>
      <c r="L3" s="22">
        <f>Data!E86</f>
        <v>36</v>
      </c>
      <c r="M3" s="22">
        <f>Data!E93</f>
        <v>38</v>
      </c>
      <c r="N3" s="22">
        <f>Data!E100</f>
        <v>26</v>
      </c>
      <c r="O3" s="22">
        <f>Data!E107</f>
        <v>27</v>
      </c>
      <c r="R3" s="1"/>
      <c r="T3" t="s">
        <v>28</v>
      </c>
      <c r="U3" t="s">
        <v>29</v>
      </c>
      <c r="V3" t="s">
        <v>33</v>
      </c>
      <c r="W3" t="s">
        <v>26</v>
      </c>
    </row>
    <row r="4" spans="1:23" x14ac:dyDescent="0.3">
      <c r="A4" t="s">
        <v>20</v>
      </c>
      <c r="B4" s="22">
        <f>Data!D16</f>
        <v>238</v>
      </c>
      <c r="C4">
        <f>Data!D23</f>
        <v>224</v>
      </c>
      <c r="D4" s="22">
        <f>Data!D30</f>
        <v>142</v>
      </c>
      <c r="E4" s="22">
        <f>Data!D37</f>
        <v>155</v>
      </c>
      <c r="F4" s="22">
        <f>Data!D44</f>
        <v>144</v>
      </c>
      <c r="G4" s="22">
        <f>Data!D51</f>
        <v>145</v>
      </c>
      <c r="H4" s="22">
        <f>Data!D58</f>
        <v>147</v>
      </c>
      <c r="I4" s="22">
        <f>Data!D65</f>
        <v>145</v>
      </c>
      <c r="J4" s="22">
        <f>Data!D72</f>
        <v>147</v>
      </c>
      <c r="K4" s="22">
        <f>Data!D79</f>
        <v>161</v>
      </c>
      <c r="L4" s="22">
        <f>Data!D86</f>
        <v>168</v>
      </c>
      <c r="M4" s="22">
        <f>Data!D93</f>
        <v>194</v>
      </c>
      <c r="N4" s="22">
        <f>Data!D100</f>
        <v>177</v>
      </c>
      <c r="O4" s="22">
        <f>Data!D107</f>
        <v>170</v>
      </c>
      <c r="R4" s="1"/>
      <c r="T4" t="s">
        <v>27</v>
      </c>
      <c r="U4" t="s">
        <v>30</v>
      </c>
      <c r="V4" t="s">
        <v>34</v>
      </c>
    </row>
    <row r="5" spans="1:23" x14ac:dyDescent="0.3">
      <c r="A5" t="s">
        <v>21</v>
      </c>
      <c r="B5" s="22">
        <f>Data!C16</f>
        <v>279</v>
      </c>
      <c r="C5">
        <f>Data!C23</f>
        <v>335</v>
      </c>
      <c r="D5" s="22">
        <f>Data!C30</f>
        <v>337</v>
      </c>
      <c r="E5" s="22">
        <f>Data!C37</f>
        <v>454</v>
      </c>
      <c r="F5" s="22">
        <f>Data!C44</f>
        <v>440</v>
      </c>
      <c r="G5" s="22">
        <f>Data!C51</f>
        <v>466</v>
      </c>
      <c r="H5" s="22">
        <f>Data!C58</f>
        <v>494</v>
      </c>
      <c r="I5" s="22">
        <f>Data!C65</f>
        <v>523</v>
      </c>
      <c r="J5" s="22">
        <f>Data!C72</f>
        <v>444</v>
      </c>
      <c r="K5" s="22">
        <f>Data!C79</f>
        <v>714</v>
      </c>
      <c r="L5" s="22">
        <f>Data!C86</f>
        <v>498</v>
      </c>
      <c r="M5" s="22">
        <f>Data!C93</f>
        <v>531</v>
      </c>
      <c r="N5" s="22">
        <f>Data!C100</f>
        <v>506</v>
      </c>
      <c r="O5" s="22">
        <f>Data!C107</f>
        <v>517</v>
      </c>
      <c r="R5" s="13"/>
      <c r="T5" t="s">
        <v>27</v>
      </c>
      <c r="U5" t="s">
        <v>30</v>
      </c>
      <c r="V5" t="s">
        <v>34</v>
      </c>
      <c r="W5" t="s">
        <v>31</v>
      </c>
    </row>
    <row r="6" spans="1:23" x14ac:dyDescent="0.3">
      <c r="A6" t="s">
        <v>22</v>
      </c>
      <c r="B6" s="26">
        <v>1</v>
      </c>
      <c r="C6" s="6">
        <v>0.999</v>
      </c>
      <c r="D6" s="26">
        <v>1</v>
      </c>
      <c r="E6" s="26">
        <v>1</v>
      </c>
      <c r="F6" s="26">
        <v>1</v>
      </c>
      <c r="G6" s="26">
        <v>1</v>
      </c>
      <c r="H6" s="26">
        <v>1</v>
      </c>
      <c r="I6" s="26">
        <v>1</v>
      </c>
      <c r="J6" s="26">
        <f t="shared" ref="J6:O6" si="0">I6</f>
        <v>1</v>
      </c>
      <c r="K6" s="26">
        <f t="shared" si="0"/>
        <v>1</v>
      </c>
      <c r="L6" s="26">
        <f t="shared" si="0"/>
        <v>1</v>
      </c>
      <c r="M6" s="26">
        <f t="shared" si="0"/>
        <v>1</v>
      </c>
      <c r="N6" s="26">
        <f t="shared" si="0"/>
        <v>1</v>
      </c>
      <c r="O6" s="26">
        <f t="shared" si="0"/>
        <v>1</v>
      </c>
      <c r="P6" s="26"/>
      <c r="Q6" s="26"/>
      <c r="R6" s="1"/>
      <c r="T6">
        <f>100</f>
        <v>100</v>
      </c>
      <c r="U6" t="s">
        <v>32</v>
      </c>
      <c r="V6" t="s">
        <v>35</v>
      </c>
      <c r="W6" t="s">
        <v>25</v>
      </c>
    </row>
    <row r="7" spans="1:23" x14ac:dyDescent="0.3">
      <c r="A7" t="s">
        <v>18</v>
      </c>
      <c r="B7" s="10">
        <f>Data!G16/Data!G15</f>
        <v>4.2752329740587035E-2</v>
      </c>
      <c r="C7" s="10">
        <f>Data!G23/Data!G22</f>
        <v>3.4942439361541289E-2</v>
      </c>
      <c r="D7" s="10">
        <f>Data!G30/Data!G29</f>
        <v>2.3801941223894899E-2</v>
      </c>
      <c r="E7" s="10">
        <f>Data!G37/Data!G36</f>
        <v>3.4482139329394229E-2</v>
      </c>
      <c r="F7" s="10">
        <f>Data!G44/Data!G43</f>
        <v>2.884554355560158E-2</v>
      </c>
      <c r="G7" s="10">
        <f>Data!G51/Data!G50</f>
        <v>2.4330195004749398E-2</v>
      </c>
      <c r="H7" s="10">
        <f>Data!G58/Data!G57</f>
        <v>2.7991587072850019E-2</v>
      </c>
      <c r="I7" s="10">
        <f>Data!G65/Data!G64</f>
        <v>2.6974836757445452E-2</v>
      </c>
      <c r="J7" s="10">
        <f>Data!G72/Data!G71</f>
        <v>2.9183350616517677E-2</v>
      </c>
      <c r="K7" s="10">
        <f>Data!G79/Data!G78</f>
        <v>3.5959005824862764E-2</v>
      </c>
      <c r="L7" s="10">
        <f>Data!G86/Data!G85</f>
        <v>3.8678357175819106E-2</v>
      </c>
      <c r="M7" s="10">
        <f>Data!G93/Data!G92</f>
        <v>2.8613540404853765E-2</v>
      </c>
      <c r="N7" s="10">
        <f>Data!G100/Data!G99</f>
        <v>3.5456028924760429E-2</v>
      </c>
      <c r="O7" s="10">
        <f>Data!G107/Data!G106</f>
        <v>3.102357233572409E-2</v>
      </c>
      <c r="P7" s="10"/>
      <c r="Q7" s="10"/>
      <c r="R7" s="5"/>
      <c r="S7" s="11"/>
      <c r="W7" t="s">
        <v>39</v>
      </c>
    </row>
    <row r="8" spans="1:23" s="7" customFormat="1" x14ac:dyDescent="0.3">
      <c r="A8" s="7" t="s">
        <v>38</v>
      </c>
      <c r="B8" s="10">
        <f>Data!G18/Data!G15</f>
        <v>0.27674536602820987</v>
      </c>
      <c r="C8" s="10">
        <f>Data!G25/Data!G22</f>
        <v>0.30243993750764953</v>
      </c>
      <c r="D8" s="10">
        <f>Data!G32/Data!G29</f>
        <v>0.48829269272370984</v>
      </c>
      <c r="E8" s="10">
        <f>Data!G39/Data!G36</f>
        <v>0.50744419101668437</v>
      </c>
      <c r="F8" s="10">
        <f>Data!G46/Data!G43</f>
        <v>0.52364933707028161</v>
      </c>
      <c r="G8" s="10">
        <f>Data!G53/Data!G50</f>
        <v>0.40857755489746883</v>
      </c>
      <c r="H8" s="10">
        <f>Data!G60/Data!G57</f>
        <v>0.3837562395350817</v>
      </c>
      <c r="I8" s="10">
        <f>Data!G67/Data!G64</f>
        <v>0.36021194988586291</v>
      </c>
      <c r="J8" s="10">
        <f>Data!G74/Data!G71</f>
        <v>0.37305185712231198</v>
      </c>
      <c r="K8" s="10">
        <f>Data!G81/Data!G78</f>
        <v>0.3658202503957203</v>
      </c>
      <c r="L8" s="10">
        <f>Data!G88/Data!G85</f>
        <v>0.3952044300876788</v>
      </c>
      <c r="M8" s="10">
        <f>Data!G95/Data!G92</f>
        <v>0.3550382657526765</v>
      </c>
      <c r="N8" s="10">
        <f>Data!G102/Data!G99</f>
        <v>0.44217047690658645</v>
      </c>
      <c r="O8" s="10">
        <f>Data!G109/Data!G106</f>
        <v>0.3337786946020746</v>
      </c>
      <c r="P8" s="10"/>
      <c r="Q8" s="10"/>
      <c r="R8" s="5"/>
      <c r="S8" s="11"/>
      <c r="W8" s="7" t="s">
        <v>40</v>
      </c>
    </row>
    <row r="9" spans="1:23" s="7" customFormat="1" x14ac:dyDescent="0.3">
      <c r="A9" s="7" t="s">
        <v>14</v>
      </c>
      <c r="B9" s="32">
        <f>Data!G17</f>
        <v>50073</v>
      </c>
      <c r="C9" s="32">
        <f>Data!G24</f>
        <v>31342</v>
      </c>
      <c r="D9" s="32">
        <f>Data!G31</f>
        <v>34709</v>
      </c>
      <c r="E9" s="32">
        <f>Data!G38</f>
        <v>25168</v>
      </c>
      <c r="F9" s="32">
        <f>Data!G45</f>
        <v>25177</v>
      </c>
      <c r="G9" s="32">
        <f>Data!G52</f>
        <v>19044</v>
      </c>
      <c r="H9" s="32">
        <f>Data!G59</f>
        <v>30292</v>
      </c>
      <c r="I9" s="32">
        <f>Data!G66</f>
        <v>27657</v>
      </c>
      <c r="J9" s="32">
        <f>Data!G73</f>
        <v>22773</v>
      </c>
      <c r="K9" s="32">
        <f>Data!G80</f>
        <v>51783</v>
      </c>
      <c r="L9" s="32">
        <f>Data!G87</f>
        <v>44301</v>
      </c>
      <c r="M9" s="32">
        <f>Data!G94</f>
        <v>44391</v>
      </c>
      <c r="N9" s="32">
        <f>Data!G101</f>
        <v>34610</v>
      </c>
      <c r="O9" s="32">
        <f>Data!G108</f>
        <v>42663</v>
      </c>
      <c r="P9" s="32"/>
      <c r="Q9" s="32"/>
      <c r="R9" s="5"/>
      <c r="S9" s="11"/>
      <c r="W9" s="7" t="s">
        <v>41</v>
      </c>
    </row>
    <row r="10" spans="1:23" x14ac:dyDescent="0.3">
      <c r="A10" t="s">
        <v>36</v>
      </c>
      <c r="B10" s="30">
        <f>Data!G19/Data!G18</f>
        <v>0.18506654376483658</v>
      </c>
      <c r="C10" s="31">
        <f>Data!G26/Data!G25</f>
        <v>0.1757524757189107</v>
      </c>
      <c r="D10" s="31">
        <f>Data!G33/Data!G32</f>
        <v>0.19945825572445075</v>
      </c>
      <c r="E10" s="31">
        <f>Data!G40/Data!G39</f>
        <v>0.23684657582728721</v>
      </c>
      <c r="F10" s="31">
        <f>Data!G47/Data!G46</f>
        <v>0.20771932174844981</v>
      </c>
      <c r="G10" s="31">
        <f>Data!G54/Data!G53</f>
        <v>0.26719274853201364</v>
      </c>
      <c r="H10" s="31">
        <f>Data!G61/Data!G60</f>
        <v>0.25458603462584534</v>
      </c>
      <c r="I10" s="31">
        <f>Data!G68/Data!G67</f>
        <v>0.26007175424860685</v>
      </c>
      <c r="J10" s="31">
        <f>Data!G75/Data!G74</f>
        <v>0.28167190828852595</v>
      </c>
      <c r="K10" s="31">
        <f>Data!G82/Data!G81</f>
        <v>0.25299781265223081</v>
      </c>
      <c r="L10" s="31">
        <f>Data!G89/Data!G88</f>
        <v>0.22090358800945345</v>
      </c>
      <c r="M10" s="31">
        <f>Data!G96/Data!G95</f>
        <v>0.28448590389602707</v>
      </c>
      <c r="N10" s="31">
        <f>Data!G103/Data!G102</f>
        <v>0.3094777260187237</v>
      </c>
      <c r="O10" s="31">
        <f>Data!G110/Data!G109</f>
        <v>0.41425638375085222</v>
      </c>
      <c r="P10" s="31"/>
      <c r="Q10" s="31"/>
      <c r="W10" t="s">
        <v>37</v>
      </c>
    </row>
    <row r="11" spans="1:23" x14ac:dyDescent="0.3">
      <c r="A11" t="s">
        <v>44</v>
      </c>
      <c r="B11" s="5">
        <f>Data!G16/Data!G18</f>
        <v>0.15448254962371838</v>
      </c>
      <c r="C11" s="5">
        <f>Data!G9/Data!G11</f>
        <v>0.11123162207760906</v>
      </c>
      <c r="D11" s="5">
        <f>Data!G30/Data!G32</f>
        <v>4.8745233296707817E-2</v>
      </c>
      <c r="E11" s="5">
        <f>Data!G37/Data!G39</f>
        <v>6.7952574765528226E-2</v>
      </c>
      <c r="F11" s="5">
        <f>Data!G44/Data!G46</f>
        <v>5.50856107581209E-2</v>
      </c>
      <c r="G11" s="5">
        <f>Data!G51/Data!G53</f>
        <v>5.9548535432532461E-2</v>
      </c>
      <c r="H11" s="5">
        <f>Data!G58/Data!G60</f>
        <v>7.2941060467867969E-2</v>
      </c>
      <c r="I11" s="5">
        <f>Data!G65/Data!G67</f>
        <v>7.4886012987611106E-2</v>
      </c>
      <c r="J11" s="5">
        <f>Data!G72/Data!G74</f>
        <v>7.8228669980724364E-2</v>
      </c>
      <c r="K11" s="5">
        <f>Data!G79/Data!G81</f>
        <v>9.8296925295865048E-2</v>
      </c>
      <c r="L11" s="5">
        <f>Data!G86/Data!G88</f>
        <v>9.7869239895003318E-2</v>
      </c>
      <c r="M11" s="5">
        <f>Data!G93/Data!G95</f>
        <v>8.0592835096784374E-2</v>
      </c>
      <c r="N11" s="5">
        <f>Data!G100/Data!G102</f>
        <v>8.0186332594636159E-2</v>
      </c>
      <c r="O11" s="5">
        <f>Data!G107/Data!G109</f>
        <v>9.2946532650053884E-2</v>
      </c>
      <c r="P11" s="5"/>
      <c r="Q11" s="5"/>
      <c r="W11" t="s">
        <v>45</v>
      </c>
    </row>
    <row r="31" spans="1:1" x14ac:dyDescent="0.3">
      <c r="A31" t="s">
        <v>43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workbookViewId="0">
      <pane xSplit="3924" ySplit="2304" topLeftCell="F92" activePane="bottomRight"/>
      <selection activeCell="K4" sqref="K4"/>
      <selection pane="topRight" activeCell="E1" sqref="E1"/>
      <selection pane="bottomLeft" activeCell="G94" sqref="G94"/>
      <selection pane="bottomRight" activeCell="G111" sqref="G111"/>
    </sheetView>
  </sheetViews>
  <sheetFormatPr defaultColWidth="9.109375" defaultRowHeight="14.4" x14ac:dyDescent="0.3"/>
  <cols>
    <col min="1" max="1" width="12" style="43" bestFit="1" customWidth="1"/>
    <col min="2" max="2" width="20.5546875" style="3" bestFit="1" customWidth="1"/>
    <col min="3" max="3" width="17.88671875" style="2" bestFit="1" customWidth="1"/>
    <col min="4" max="4" width="19.44140625" style="2" bestFit="1" customWidth="1"/>
    <col min="5" max="5" width="16.33203125" style="2" bestFit="1" customWidth="1"/>
    <col min="6" max="6" width="19.5546875" style="3" bestFit="1" customWidth="1"/>
    <col min="7" max="7" width="20.5546875" style="3" bestFit="1" customWidth="1"/>
    <col min="8" max="16384" width="9.109375" style="3"/>
  </cols>
  <sheetData>
    <row r="1" spans="1:8" x14ac:dyDescent="0.3">
      <c r="A1" s="41" t="s">
        <v>10</v>
      </c>
      <c r="B1" s="4"/>
      <c r="C1" s="17" t="s">
        <v>8</v>
      </c>
      <c r="D1" s="17" t="s">
        <v>9</v>
      </c>
      <c r="E1" s="17" t="s">
        <v>7</v>
      </c>
      <c r="F1" s="4" t="s">
        <v>11</v>
      </c>
      <c r="H1" s="2"/>
    </row>
    <row r="2" spans="1:8" s="15" customFormat="1" x14ac:dyDescent="0.3">
      <c r="A2" s="42" t="s">
        <v>6</v>
      </c>
      <c r="B2" s="16" t="s">
        <v>1</v>
      </c>
      <c r="C2" s="16">
        <v>387675713</v>
      </c>
      <c r="D2" s="16">
        <v>550668123</v>
      </c>
      <c r="E2" s="16">
        <v>53102124</v>
      </c>
      <c r="F2" s="15" t="s">
        <v>12</v>
      </c>
      <c r="G2" s="16">
        <v>971680</v>
      </c>
    </row>
    <row r="3" spans="1:8" x14ac:dyDescent="0.3">
      <c r="B3" s="3" t="s">
        <v>2</v>
      </c>
      <c r="C3" s="2">
        <v>360</v>
      </c>
      <c r="D3" s="2">
        <v>286</v>
      </c>
      <c r="E3" s="2">
        <v>61</v>
      </c>
      <c r="F3" s="3" t="s">
        <v>13</v>
      </c>
      <c r="G3" s="2">
        <v>28594</v>
      </c>
    </row>
    <row r="4" spans="1:8" x14ac:dyDescent="0.3">
      <c r="B4" s="2" t="s">
        <v>3</v>
      </c>
      <c r="C4" s="2">
        <v>145335</v>
      </c>
      <c r="D4" s="2">
        <v>77349</v>
      </c>
      <c r="E4" s="2">
        <v>0</v>
      </c>
      <c r="F4" s="3" t="s">
        <v>14</v>
      </c>
      <c r="G4" s="2">
        <v>28879</v>
      </c>
    </row>
    <row r="5" spans="1:8" x14ac:dyDescent="0.3">
      <c r="B5" s="3" t="s">
        <v>4</v>
      </c>
      <c r="C5" s="2">
        <v>582</v>
      </c>
      <c r="D5" s="2">
        <v>38</v>
      </c>
      <c r="F5" s="3" t="s">
        <v>15</v>
      </c>
      <c r="G5" s="2">
        <v>224021</v>
      </c>
    </row>
    <row r="6" spans="1:8" x14ac:dyDescent="0.3">
      <c r="F6" s="3" t="s">
        <v>16</v>
      </c>
      <c r="G6" s="2"/>
    </row>
    <row r="7" spans="1:8" x14ac:dyDescent="0.3">
      <c r="G7" s="2"/>
    </row>
    <row r="8" spans="1:8" s="15" customFormat="1" x14ac:dyDescent="0.3">
      <c r="A8" s="42" t="s">
        <v>0</v>
      </c>
      <c r="B8" s="16" t="s">
        <v>1</v>
      </c>
      <c r="C8" s="16">
        <v>292408992</v>
      </c>
      <c r="D8" s="16">
        <v>610362308</v>
      </c>
      <c r="E8" s="16">
        <v>97967789</v>
      </c>
      <c r="F8" s="15" t="s">
        <v>12</v>
      </c>
      <c r="G8" s="16">
        <v>894793</v>
      </c>
      <c r="H8" s="16"/>
    </row>
    <row r="9" spans="1:8" x14ac:dyDescent="0.3">
      <c r="A9" s="43">
        <v>2011</v>
      </c>
      <c r="B9" s="3" t="s">
        <v>2</v>
      </c>
      <c r="C9" s="2">
        <v>340</v>
      </c>
      <c r="D9" s="2">
        <v>245</v>
      </c>
      <c r="E9" s="2">
        <v>68</v>
      </c>
      <c r="F9" s="3" t="s">
        <v>13</v>
      </c>
      <c r="G9" s="2">
        <v>24921</v>
      </c>
    </row>
    <row r="10" spans="1:8" x14ac:dyDescent="0.3">
      <c r="B10" s="2" t="s">
        <v>3</v>
      </c>
      <c r="C10" s="2">
        <v>200300</v>
      </c>
      <c r="D10" s="2">
        <v>67589</v>
      </c>
      <c r="E10" s="2">
        <v>0</v>
      </c>
      <c r="F10" s="3" t="s">
        <v>14</v>
      </c>
      <c r="G10" s="2">
        <v>29340</v>
      </c>
    </row>
    <row r="11" spans="1:8" x14ac:dyDescent="0.3">
      <c r="B11" s="3" t="s">
        <v>4</v>
      </c>
      <c r="C11" s="2">
        <v>498</v>
      </c>
      <c r="D11" s="2">
        <v>35</v>
      </c>
      <c r="F11" s="3" t="s">
        <v>15</v>
      </c>
      <c r="G11" s="2">
        <v>224046</v>
      </c>
    </row>
    <row r="12" spans="1:8" x14ac:dyDescent="0.3">
      <c r="F12" s="3" t="s">
        <v>16</v>
      </c>
      <c r="G12" s="8"/>
    </row>
    <row r="13" spans="1:8" x14ac:dyDescent="0.3">
      <c r="F13" s="3" t="s">
        <v>50</v>
      </c>
      <c r="G13" s="39"/>
    </row>
    <row r="14" spans="1:8" x14ac:dyDescent="0.3">
      <c r="G14" s="8"/>
    </row>
    <row r="15" spans="1:8" s="15" customFormat="1" x14ac:dyDescent="0.3">
      <c r="A15" s="42" t="s">
        <v>5</v>
      </c>
      <c r="B15" s="16" t="s">
        <v>1</v>
      </c>
      <c r="C15" s="16">
        <v>291402717</v>
      </c>
      <c r="D15" s="16">
        <v>631874735</v>
      </c>
      <c r="E15" s="16">
        <v>149158943</v>
      </c>
      <c r="F15" s="15" t="s">
        <v>12</v>
      </c>
      <c r="G15" s="16">
        <v>715423</v>
      </c>
    </row>
    <row r="16" spans="1:8" x14ac:dyDescent="0.3">
      <c r="A16" s="43">
        <v>2011</v>
      </c>
      <c r="B16" s="3" t="s">
        <v>2</v>
      </c>
      <c r="C16" s="2">
        <v>279</v>
      </c>
      <c r="D16" s="2">
        <v>238</v>
      </c>
      <c r="E16" s="2">
        <v>60</v>
      </c>
      <c r="F16" s="3" t="s">
        <v>13</v>
      </c>
      <c r="G16" s="34">
        <v>30586</v>
      </c>
      <c r="H16" s="2"/>
    </row>
    <row r="17" spans="1:7" x14ac:dyDescent="0.3">
      <c r="B17" s="2" t="s">
        <v>3</v>
      </c>
      <c r="C17" s="2">
        <v>10195</v>
      </c>
      <c r="D17" s="2">
        <v>29433</v>
      </c>
      <c r="E17" s="2">
        <v>0</v>
      </c>
      <c r="F17" s="3" t="s">
        <v>14</v>
      </c>
      <c r="G17" s="33">
        <v>50073</v>
      </c>
    </row>
    <row r="18" spans="1:7" x14ac:dyDescent="0.3">
      <c r="B18" s="3" t="s">
        <v>4</v>
      </c>
      <c r="C18" s="2">
        <v>518</v>
      </c>
      <c r="D18" s="2">
        <v>41</v>
      </c>
      <c r="F18" s="3" t="s">
        <v>15</v>
      </c>
      <c r="G18" s="2">
        <v>197990</v>
      </c>
    </row>
    <row r="19" spans="1:7" x14ac:dyDescent="0.3">
      <c r="F19" s="3" t="s">
        <v>16</v>
      </c>
      <c r="G19" s="28">
        <v>36641.324999999997</v>
      </c>
    </row>
    <row r="20" spans="1:7" x14ac:dyDescent="0.3">
      <c r="F20" s="3" t="s">
        <v>50</v>
      </c>
      <c r="G20" s="38"/>
    </row>
    <row r="21" spans="1:7" s="18" customFormat="1" x14ac:dyDescent="0.3">
      <c r="A21" s="44"/>
      <c r="C21" s="19"/>
      <c r="D21" s="19"/>
      <c r="E21" s="19"/>
      <c r="G21" s="19"/>
    </row>
    <row r="22" spans="1:7" s="20" customFormat="1" x14ac:dyDescent="0.3">
      <c r="A22" s="43" t="s">
        <v>46</v>
      </c>
      <c r="B22" s="21" t="s">
        <v>1</v>
      </c>
      <c r="C22" s="21">
        <v>214352298</v>
      </c>
      <c r="D22" s="21">
        <v>554989888</v>
      </c>
      <c r="E22" s="21">
        <v>192060097</v>
      </c>
      <c r="F22" s="20" t="s">
        <v>12</v>
      </c>
      <c r="G22" s="24">
        <v>694485</v>
      </c>
    </row>
    <row r="23" spans="1:7" x14ac:dyDescent="0.3">
      <c r="A23" s="43">
        <v>2011</v>
      </c>
      <c r="B23" s="3" t="s">
        <v>2</v>
      </c>
      <c r="C23" s="2">
        <v>335</v>
      </c>
      <c r="D23" s="2">
        <v>224</v>
      </c>
      <c r="E23" s="2">
        <v>62</v>
      </c>
      <c r="F23" s="3" t="s">
        <v>13</v>
      </c>
      <c r="G23" s="27">
        <v>24267</v>
      </c>
    </row>
    <row r="24" spans="1:7" x14ac:dyDescent="0.3">
      <c r="B24" s="2" t="s">
        <v>3</v>
      </c>
      <c r="C24" s="2">
        <v>5960</v>
      </c>
      <c r="D24" s="2">
        <v>187008</v>
      </c>
      <c r="E24" s="2">
        <v>0</v>
      </c>
      <c r="F24" s="3" t="s">
        <v>14</v>
      </c>
      <c r="G24" s="2">
        <v>31342</v>
      </c>
    </row>
    <row r="25" spans="1:7" x14ac:dyDescent="0.3">
      <c r="B25" s="3" t="s">
        <v>4</v>
      </c>
      <c r="C25" s="2">
        <v>518</v>
      </c>
      <c r="D25" s="2">
        <v>41</v>
      </c>
      <c r="F25" s="3" t="s">
        <v>15</v>
      </c>
      <c r="G25" s="23">
        <v>210040</v>
      </c>
    </row>
    <row r="26" spans="1:7" x14ac:dyDescent="0.3">
      <c r="F26" s="3" t="s">
        <v>16</v>
      </c>
      <c r="G26" s="29">
        <v>36915.050000000003</v>
      </c>
    </row>
    <row r="27" spans="1:7" x14ac:dyDescent="0.3">
      <c r="F27" s="3" t="s">
        <v>50</v>
      </c>
      <c r="G27" s="39"/>
    </row>
    <row r="29" spans="1:7" s="15" customFormat="1" ht="14.25" customHeight="1" x14ac:dyDescent="0.3">
      <c r="A29" s="42" t="s">
        <v>47</v>
      </c>
      <c r="B29" s="16" t="s">
        <v>1</v>
      </c>
      <c r="C29" s="16">
        <v>81126455</v>
      </c>
      <c r="D29" s="16">
        <v>423938687</v>
      </c>
      <c r="E29" s="16">
        <v>170038555</v>
      </c>
      <c r="F29" s="15" t="s">
        <v>12</v>
      </c>
      <c r="G29" s="40">
        <v>348543</v>
      </c>
    </row>
    <row r="30" spans="1:7" x14ac:dyDescent="0.3">
      <c r="A30" s="43">
        <v>2011</v>
      </c>
      <c r="B30" s="3" t="s">
        <v>2</v>
      </c>
      <c r="C30" s="2">
        <v>337</v>
      </c>
      <c r="D30" s="2">
        <v>142</v>
      </c>
      <c r="E30" s="2">
        <v>22</v>
      </c>
      <c r="F30" s="3" t="s">
        <v>13</v>
      </c>
      <c r="G30" s="34">
        <v>8296</v>
      </c>
    </row>
    <row r="31" spans="1:7" x14ac:dyDescent="0.3">
      <c r="B31" s="2" t="s">
        <v>3</v>
      </c>
      <c r="C31" s="2">
        <v>0</v>
      </c>
      <c r="D31" s="2">
        <v>33530</v>
      </c>
      <c r="E31" s="2">
        <v>0</v>
      </c>
      <c r="F31" s="3" t="s">
        <v>14</v>
      </c>
      <c r="G31" s="2">
        <v>34709</v>
      </c>
    </row>
    <row r="32" spans="1:7" x14ac:dyDescent="0.3">
      <c r="F32" s="3" t="s">
        <v>15</v>
      </c>
      <c r="G32" s="34">
        <v>170191</v>
      </c>
    </row>
    <row r="33" spans="1:7" x14ac:dyDescent="0.3">
      <c r="F33" s="3" t="s">
        <v>16</v>
      </c>
      <c r="G33" s="36">
        <v>33946</v>
      </c>
    </row>
    <row r="34" spans="1:7" x14ac:dyDescent="0.3">
      <c r="F34" s="3" t="s">
        <v>50</v>
      </c>
      <c r="G34" s="39">
        <v>47437</v>
      </c>
    </row>
    <row r="36" spans="1:7" s="15" customFormat="1" x14ac:dyDescent="0.3">
      <c r="A36" s="42" t="s">
        <v>48</v>
      </c>
      <c r="B36" s="16" t="s">
        <v>1</v>
      </c>
      <c r="C36" s="16">
        <v>117198090</v>
      </c>
      <c r="D36" s="16">
        <v>690918553</v>
      </c>
      <c r="E36" s="16">
        <v>195576346</v>
      </c>
      <c r="F36" s="15" t="s">
        <v>12</v>
      </c>
      <c r="G36" s="40">
        <v>278405</v>
      </c>
    </row>
    <row r="37" spans="1:7" x14ac:dyDescent="0.3">
      <c r="A37" s="43">
        <v>2011</v>
      </c>
      <c r="B37" s="3" t="s">
        <v>2</v>
      </c>
      <c r="C37" s="2">
        <v>454</v>
      </c>
      <c r="D37" s="2">
        <v>155</v>
      </c>
      <c r="E37" s="2">
        <v>27</v>
      </c>
      <c r="F37" s="3" t="s">
        <v>13</v>
      </c>
      <c r="G37" s="34">
        <v>9600</v>
      </c>
    </row>
    <row r="38" spans="1:7" x14ac:dyDescent="0.3">
      <c r="B38" s="2" t="s">
        <v>3</v>
      </c>
      <c r="C38" s="2">
        <v>109429</v>
      </c>
      <c r="D38" s="2">
        <v>5794</v>
      </c>
      <c r="F38" s="3" t="s">
        <v>14</v>
      </c>
      <c r="G38" s="2">
        <v>25168</v>
      </c>
    </row>
    <row r="39" spans="1:7" x14ac:dyDescent="0.3">
      <c r="F39" s="3" t="s">
        <v>15</v>
      </c>
      <c r="G39" s="34">
        <v>141275</v>
      </c>
    </row>
    <row r="40" spans="1:7" x14ac:dyDescent="0.3">
      <c r="F40" s="3" t="s">
        <v>16</v>
      </c>
      <c r="G40" s="37">
        <v>33460.5</v>
      </c>
    </row>
    <row r="41" spans="1:7" x14ac:dyDescent="0.3">
      <c r="F41" s="3" t="s">
        <v>50</v>
      </c>
      <c r="G41" s="39">
        <v>37440</v>
      </c>
    </row>
    <row r="43" spans="1:7" s="15" customFormat="1" x14ac:dyDescent="0.3">
      <c r="A43" s="42" t="s">
        <v>49</v>
      </c>
      <c r="B43" s="16" t="s">
        <v>1</v>
      </c>
      <c r="C43" s="16">
        <v>152047232</v>
      </c>
      <c r="D43" s="16">
        <v>746016383</v>
      </c>
      <c r="E43" s="16">
        <v>213441170</v>
      </c>
      <c r="F43" s="15" t="s">
        <v>12</v>
      </c>
      <c r="G43" s="40">
        <v>299353</v>
      </c>
    </row>
    <row r="44" spans="1:7" x14ac:dyDescent="0.3">
      <c r="A44" s="43">
        <v>2011</v>
      </c>
      <c r="B44" s="3" t="s">
        <v>2</v>
      </c>
      <c r="C44" s="2">
        <v>440</v>
      </c>
      <c r="D44" s="2">
        <v>144</v>
      </c>
      <c r="E44" s="2">
        <v>20</v>
      </c>
      <c r="F44" s="3" t="s">
        <v>13</v>
      </c>
      <c r="G44" s="34">
        <v>8635</v>
      </c>
    </row>
    <row r="45" spans="1:7" x14ac:dyDescent="0.3">
      <c r="B45" s="2" t="s">
        <v>3</v>
      </c>
      <c r="C45" s="2">
        <v>10838</v>
      </c>
      <c r="D45" s="2">
        <v>406404</v>
      </c>
      <c r="E45" s="2">
        <v>0</v>
      </c>
      <c r="F45" s="3" t="s">
        <v>14</v>
      </c>
      <c r="G45" s="2">
        <v>25177</v>
      </c>
    </row>
    <row r="46" spans="1:7" x14ac:dyDescent="0.3">
      <c r="F46" s="3" t="s">
        <v>15</v>
      </c>
      <c r="G46" s="34">
        <v>156756</v>
      </c>
    </row>
    <row r="47" spans="1:7" x14ac:dyDescent="0.3">
      <c r="F47" s="3" t="s">
        <v>16</v>
      </c>
      <c r="G47" s="38">
        <v>32561.25</v>
      </c>
    </row>
    <row r="48" spans="1:7" x14ac:dyDescent="0.3">
      <c r="F48" s="3" t="s">
        <v>50</v>
      </c>
      <c r="G48" s="39">
        <v>38144</v>
      </c>
    </row>
    <row r="50" spans="1:7" x14ac:dyDescent="0.3">
      <c r="A50" s="42" t="s">
        <v>51</v>
      </c>
      <c r="B50" s="16" t="s">
        <v>1</v>
      </c>
      <c r="C50" s="16">
        <v>130510473</v>
      </c>
      <c r="D50" s="16">
        <v>681712535</v>
      </c>
      <c r="E50" s="16">
        <v>204924145</v>
      </c>
      <c r="F50" s="15" t="s">
        <v>12</v>
      </c>
      <c r="G50" s="40">
        <v>286352</v>
      </c>
    </row>
    <row r="51" spans="1:7" x14ac:dyDescent="0.3">
      <c r="A51" s="43">
        <v>2011</v>
      </c>
      <c r="B51" s="3" t="s">
        <v>2</v>
      </c>
      <c r="C51" s="2">
        <v>466</v>
      </c>
      <c r="D51" s="2">
        <v>145</v>
      </c>
      <c r="E51" s="2">
        <v>28</v>
      </c>
      <c r="F51" s="3" t="s">
        <v>13</v>
      </c>
      <c r="G51" s="34">
        <v>6967</v>
      </c>
    </row>
    <row r="52" spans="1:7" x14ac:dyDescent="0.3">
      <c r="B52" s="2" t="s">
        <v>3</v>
      </c>
      <c r="C52" s="16">
        <v>2804</v>
      </c>
      <c r="D52" s="2">
        <v>59224</v>
      </c>
      <c r="E52" s="2">
        <v>0</v>
      </c>
      <c r="F52" s="3" t="s">
        <v>14</v>
      </c>
      <c r="G52" s="2">
        <v>19044</v>
      </c>
    </row>
    <row r="53" spans="1:7" x14ac:dyDescent="0.3">
      <c r="F53" s="3" t="s">
        <v>15</v>
      </c>
      <c r="G53" s="34">
        <v>116997</v>
      </c>
    </row>
    <row r="54" spans="1:7" x14ac:dyDescent="0.3">
      <c r="F54" s="3" t="s">
        <v>16</v>
      </c>
      <c r="G54" s="45">
        <v>31260.75</v>
      </c>
    </row>
    <row r="55" spans="1:7" x14ac:dyDescent="0.3">
      <c r="F55" s="3" t="s">
        <v>50</v>
      </c>
      <c r="G55" s="39">
        <v>32908</v>
      </c>
    </row>
    <row r="57" spans="1:7" x14ac:dyDescent="0.3">
      <c r="A57" s="42" t="s">
        <v>52</v>
      </c>
      <c r="B57" s="16" t="s">
        <v>1</v>
      </c>
      <c r="C57" s="16">
        <v>37420237</v>
      </c>
      <c r="D57" s="16">
        <v>637484033</v>
      </c>
      <c r="E57" s="16">
        <v>217603799</v>
      </c>
      <c r="F57" s="15" t="s">
        <v>12</v>
      </c>
      <c r="G57" s="40">
        <v>317131</v>
      </c>
    </row>
    <row r="58" spans="1:7" x14ac:dyDescent="0.3">
      <c r="A58" s="43">
        <v>2011</v>
      </c>
      <c r="B58" s="3" t="s">
        <v>2</v>
      </c>
      <c r="C58" s="2">
        <v>494</v>
      </c>
      <c r="D58" s="2">
        <v>147</v>
      </c>
      <c r="E58" s="2">
        <v>22</v>
      </c>
      <c r="F58" s="3" t="s">
        <v>13</v>
      </c>
      <c r="G58" s="34">
        <v>8877</v>
      </c>
    </row>
    <row r="59" spans="1:7" x14ac:dyDescent="0.3">
      <c r="B59" s="2" t="s">
        <v>3</v>
      </c>
      <c r="C59" s="16">
        <v>651</v>
      </c>
      <c r="D59" s="2">
        <v>129885</v>
      </c>
      <c r="E59" s="2">
        <v>0</v>
      </c>
      <c r="F59" s="3" t="s">
        <v>14</v>
      </c>
      <c r="G59" s="2">
        <v>30292</v>
      </c>
    </row>
    <row r="60" spans="1:7" x14ac:dyDescent="0.3">
      <c r="F60" s="3" t="s">
        <v>15</v>
      </c>
      <c r="G60" s="34">
        <v>121701</v>
      </c>
    </row>
    <row r="61" spans="1:7" x14ac:dyDescent="0.3">
      <c r="F61" s="3" t="s">
        <v>16</v>
      </c>
      <c r="G61" s="46">
        <v>30983.375</v>
      </c>
    </row>
    <row r="62" spans="1:7" x14ac:dyDescent="0.3">
      <c r="F62" s="3" t="s">
        <v>50</v>
      </c>
      <c r="G62" s="39">
        <v>43692</v>
      </c>
    </row>
    <row r="64" spans="1:7" x14ac:dyDescent="0.3">
      <c r="A64" s="42" t="s">
        <v>53</v>
      </c>
      <c r="B64" s="16" t="s">
        <v>1</v>
      </c>
      <c r="C64" s="16">
        <v>20026222</v>
      </c>
      <c r="D64" s="16">
        <v>597835865</v>
      </c>
      <c r="E64" s="16">
        <v>220548409</v>
      </c>
      <c r="F64" s="15" t="s">
        <v>12</v>
      </c>
      <c r="G64" s="40">
        <v>301392</v>
      </c>
    </row>
    <row r="65" spans="1:7" x14ac:dyDescent="0.3">
      <c r="A65" s="43">
        <v>2011</v>
      </c>
      <c r="B65" s="3" t="s">
        <v>2</v>
      </c>
      <c r="C65" s="2">
        <v>523</v>
      </c>
      <c r="D65" s="2">
        <v>145</v>
      </c>
      <c r="E65" s="2">
        <v>20</v>
      </c>
      <c r="F65" s="3" t="s">
        <v>13</v>
      </c>
      <c r="G65" s="34">
        <v>8130</v>
      </c>
    </row>
    <row r="66" spans="1:7" x14ac:dyDescent="0.3">
      <c r="B66" s="2" t="s">
        <v>3</v>
      </c>
      <c r="C66" s="16">
        <v>1162</v>
      </c>
      <c r="D66" s="2">
        <v>28047</v>
      </c>
      <c r="E66" s="2">
        <v>0</v>
      </c>
      <c r="F66" s="3" t="s">
        <v>14</v>
      </c>
      <c r="G66" s="2">
        <v>27657</v>
      </c>
    </row>
    <row r="67" spans="1:7" x14ac:dyDescent="0.3">
      <c r="F67" s="3" t="s">
        <v>15</v>
      </c>
      <c r="G67" s="34">
        <v>108565</v>
      </c>
    </row>
    <row r="68" spans="1:7" x14ac:dyDescent="0.3">
      <c r="F68" s="3" t="s">
        <v>16</v>
      </c>
      <c r="G68" s="47">
        <v>28234.690000000002</v>
      </c>
    </row>
    <row r="69" spans="1:7" x14ac:dyDescent="0.3">
      <c r="F69" s="3" t="s">
        <v>50</v>
      </c>
      <c r="G69" s="39">
        <v>41584</v>
      </c>
    </row>
    <row r="71" spans="1:7" x14ac:dyDescent="0.3">
      <c r="A71" s="42" t="s">
        <v>54</v>
      </c>
      <c r="B71" s="16" t="s">
        <v>1</v>
      </c>
      <c r="C71" s="16">
        <v>20755917</v>
      </c>
      <c r="D71" s="16">
        <v>400494511</v>
      </c>
      <c r="E71" s="16">
        <v>173432228</v>
      </c>
      <c r="F71" s="15" t="s">
        <v>12</v>
      </c>
      <c r="G71" s="40">
        <v>264226</v>
      </c>
    </row>
    <row r="72" spans="1:7" x14ac:dyDescent="0.3">
      <c r="A72" s="43">
        <v>2011</v>
      </c>
      <c r="B72" s="3" t="s">
        <v>2</v>
      </c>
      <c r="C72" s="2">
        <v>444</v>
      </c>
      <c r="D72" s="2">
        <v>147</v>
      </c>
      <c r="E72" s="2">
        <v>23</v>
      </c>
      <c r="F72" s="3" t="s">
        <v>13</v>
      </c>
      <c r="G72" s="34">
        <v>7711</v>
      </c>
    </row>
    <row r="73" spans="1:7" x14ac:dyDescent="0.3">
      <c r="B73" s="2" t="s">
        <v>3</v>
      </c>
      <c r="C73" s="16">
        <v>1162</v>
      </c>
      <c r="D73" s="2">
        <v>57599</v>
      </c>
      <c r="E73" s="2">
        <v>0</v>
      </c>
      <c r="F73" s="3" t="s">
        <v>14</v>
      </c>
      <c r="G73" s="2">
        <v>22773</v>
      </c>
    </row>
    <row r="74" spans="1:7" x14ac:dyDescent="0.3">
      <c r="F74" s="3" t="s">
        <v>15</v>
      </c>
      <c r="G74" s="34">
        <v>98570</v>
      </c>
    </row>
    <row r="75" spans="1:7" x14ac:dyDescent="0.3">
      <c r="F75" s="3" t="s">
        <v>16</v>
      </c>
      <c r="G75" s="48">
        <v>27764.400000000001</v>
      </c>
    </row>
    <row r="76" spans="1:7" x14ac:dyDescent="0.3">
      <c r="F76" s="3" t="s">
        <v>50</v>
      </c>
      <c r="G76" s="39">
        <v>34697</v>
      </c>
    </row>
    <row r="78" spans="1:7" x14ac:dyDescent="0.3">
      <c r="A78" s="42" t="s">
        <v>55</v>
      </c>
      <c r="B78" s="16" t="s">
        <v>1</v>
      </c>
      <c r="C78" s="16">
        <v>17828899</v>
      </c>
      <c r="D78" s="16">
        <v>385303935</v>
      </c>
      <c r="E78" s="16">
        <v>191826240</v>
      </c>
      <c r="F78" s="15" t="s">
        <v>12</v>
      </c>
      <c r="G78" s="40">
        <v>286187</v>
      </c>
    </row>
    <row r="79" spans="1:7" x14ac:dyDescent="0.3">
      <c r="A79" s="43">
        <v>2012</v>
      </c>
      <c r="B79" s="3" t="s">
        <v>2</v>
      </c>
      <c r="C79" s="2">
        <v>714</v>
      </c>
      <c r="D79" s="2">
        <v>161</v>
      </c>
      <c r="E79" s="2">
        <v>27</v>
      </c>
      <c r="F79" s="3" t="s">
        <v>13</v>
      </c>
      <c r="G79" s="34">
        <v>10291</v>
      </c>
    </row>
    <row r="80" spans="1:7" x14ac:dyDescent="0.3">
      <c r="B80" s="2" t="s">
        <v>3</v>
      </c>
      <c r="C80" s="16">
        <v>15453</v>
      </c>
      <c r="D80" s="2">
        <v>20939</v>
      </c>
      <c r="E80" s="2">
        <v>0</v>
      </c>
      <c r="F80" s="3" t="s">
        <v>14</v>
      </c>
      <c r="G80" s="2">
        <v>51783</v>
      </c>
    </row>
    <row r="81" spans="1:7" x14ac:dyDescent="0.3">
      <c r="F81" s="3" t="s">
        <v>15</v>
      </c>
      <c r="G81" s="34">
        <v>104693</v>
      </c>
    </row>
    <row r="82" spans="1:7" x14ac:dyDescent="0.3">
      <c r="F82" s="3" t="s">
        <v>16</v>
      </c>
      <c r="G82" s="48">
        <v>26487.1</v>
      </c>
    </row>
    <row r="83" spans="1:7" x14ac:dyDescent="0.3">
      <c r="F83" s="3" t="s">
        <v>50</v>
      </c>
      <c r="G83" s="39">
        <v>40465</v>
      </c>
    </row>
    <row r="85" spans="1:7" x14ac:dyDescent="0.3">
      <c r="A85" s="42" t="s">
        <v>56</v>
      </c>
      <c r="B85" s="16" t="s">
        <v>1</v>
      </c>
      <c r="C85" s="16">
        <v>19100203</v>
      </c>
      <c r="D85" s="16">
        <v>361053530</v>
      </c>
      <c r="E85" s="16">
        <v>176461512</v>
      </c>
      <c r="F85" s="15" t="s">
        <v>12</v>
      </c>
      <c r="G85" s="40">
        <v>270875</v>
      </c>
    </row>
    <row r="86" spans="1:7" x14ac:dyDescent="0.3">
      <c r="A86" s="43">
        <v>2012</v>
      </c>
      <c r="B86" s="3" t="s">
        <v>2</v>
      </c>
      <c r="C86" s="2">
        <v>498</v>
      </c>
      <c r="D86" s="2">
        <v>168</v>
      </c>
      <c r="E86" s="2">
        <v>36</v>
      </c>
      <c r="F86" s="3" t="s">
        <v>13</v>
      </c>
      <c r="G86" s="34">
        <v>10477</v>
      </c>
    </row>
    <row r="87" spans="1:7" x14ac:dyDescent="0.3">
      <c r="B87" s="2" t="s">
        <v>3</v>
      </c>
      <c r="C87" s="16">
        <v>0</v>
      </c>
      <c r="D87" s="2">
        <v>63328</v>
      </c>
      <c r="E87" s="2">
        <v>0</v>
      </c>
      <c r="F87" s="3" t="s">
        <v>14</v>
      </c>
      <c r="G87" s="2">
        <v>44301</v>
      </c>
    </row>
    <row r="88" spans="1:7" x14ac:dyDescent="0.3">
      <c r="F88" s="3" t="s">
        <v>15</v>
      </c>
      <c r="G88" s="34">
        <v>107051</v>
      </c>
    </row>
    <row r="89" spans="1:7" x14ac:dyDescent="0.3">
      <c r="F89" s="3" t="s">
        <v>16</v>
      </c>
      <c r="G89" s="48">
        <v>23647.95</v>
      </c>
    </row>
    <row r="90" spans="1:7" x14ac:dyDescent="0.3">
      <c r="F90" s="3" t="s">
        <v>50</v>
      </c>
      <c r="G90" s="39">
        <v>39077</v>
      </c>
    </row>
    <row r="92" spans="1:7" x14ac:dyDescent="0.3">
      <c r="A92" s="42" t="s">
        <v>0</v>
      </c>
      <c r="B92" s="16" t="s">
        <v>1</v>
      </c>
      <c r="C92" s="16">
        <v>38447787</v>
      </c>
      <c r="D92" s="16">
        <v>390406832</v>
      </c>
      <c r="E92" s="16">
        <v>198796995</v>
      </c>
      <c r="F92" s="15" t="s">
        <v>12</v>
      </c>
      <c r="G92" s="40">
        <v>285634</v>
      </c>
    </row>
    <row r="93" spans="1:7" x14ac:dyDescent="0.3">
      <c r="A93" s="43">
        <v>2012</v>
      </c>
      <c r="B93" s="3" t="s">
        <v>2</v>
      </c>
      <c r="C93" s="2">
        <v>531</v>
      </c>
      <c r="D93" s="2">
        <v>194</v>
      </c>
      <c r="E93" s="2">
        <v>38</v>
      </c>
      <c r="F93" s="3" t="s">
        <v>13</v>
      </c>
      <c r="G93" s="34">
        <v>8173</v>
      </c>
    </row>
    <row r="94" spans="1:7" x14ac:dyDescent="0.3">
      <c r="B94" s="2" t="s">
        <v>3</v>
      </c>
      <c r="C94" s="16">
        <v>165421</v>
      </c>
      <c r="D94" s="2">
        <v>163294</v>
      </c>
      <c r="E94" s="2">
        <v>0</v>
      </c>
      <c r="F94" s="3" t="s">
        <v>14</v>
      </c>
      <c r="G94" s="2">
        <v>44391</v>
      </c>
    </row>
    <row r="95" spans="1:7" x14ac:dyDescent="0.3">
      <c r="F95" s="3" t="s">
        <v>15</v>
      </c>
      <c r="G95" s="34">
        <v>101411</v>
      </c>
    </row>
    <row r="96" spans="1:7" x14ac:dyDescent="0.3">
      <c r="F96" s="3" t="s">
        <v>16</v>
      </c>
      <c r="G96" s="48">
        <v>28850</v>
      </c>
    </row>
    <row r="97" spans="1:7" x14ac:dyDescent="0.3">
      <c r="F97" s="3" t="s">
        <v>50</v>
      </c>
      <c r="G97" s="39">
        <v>42689</v>
      </c>
    </row>
    <row r="99" spans="1:7" x14ac:dyDescent="0.3">
      <c r="A99" s="42" t="s">
        <v>5</v>
      </c>
      <c r="B99" s="16" t="s">
        <v>1</v>
      </c>
      <c r="C99" s="16">
        <v>35335923</v>
      </c>
      <c r="D99" s="16">
        <v>370354923</v>
      </c>
      <c r="E99" s="16">
        <v>191798737</v>
      </c>
      <c r="F99" s="15" t="s">
        <v>12</v>
      </c>
      <c r="G99" s="40">
        <v>250028</v>
      </c>
    </row>
    <row r="100" spans="1:7" x14ac:dyDescent="0.3">
      <c r="A100" s="43">
        <v>2012</v>
      </c>
      <c r="B100" s="3" t="s">
        <v>2</v>
      </c>
      <c r="C100" s="2">
        <v>506</v>
      </c>
      <c r="D100" s="2">
        <v>177</v>
      </c>
      <c r="E100" s="2">
        <v>26</v>
      </c>
      <c r="F100" s="3" t="s">
        <v>13</v>
      </c>
      <c r="G100" s="34">
        <v>8865</v>
      </c>
    </row>
    <row r="101" spans="1:7" x14ac:dyDescent="0.3">
      <c r="B101" s="2" t="s">
        <v>3</v>
      </c>
      <c r="C101" s="16">
        <v>160</v>
      </c>
      <c r="D101" s="2">
        <v>210816</v>
      </c>
      <c r="E101" s="2">
        <v>0</v>
      </c>
      <c r="F101" s="3" t="s">
        <v>14</v>
      </c>
      <c r="G101" s="2">
        <v>34610</v>
      </c>
    </row>
    <row r="102" spans="1:7" x14ac:dyDescent="0.3">
      <c r="F102" s="3" t="s">
        <v>15</v>
      </c>
      <c r="G102" s="34">
        <v>110555</v>
      </c>
    </row>
    <row r="103" spans="1:7" x14ac:dyDescent="0.3">
      <c r="F103" s="3" t="s">
        <v>16</v>
      </c>
      <c r="G103" s="48">
        <v>34214.31</v>
      </c>
    </row>
    <row r="104" spans="1:7" x14ac:dyDescent="0.3">
      <c r="F104" s="3" t="s">
        <v>50</v>
      </c>
      <c r="G104" s="39">
        <v>39066</v>
      </c>
    </row>
    <row r="106" spans="1:7" x14ac:dyDescent="0.3">
      <c r="A106" s="42" t="s">
        <v>46</v>
      </c>
      <c r="B106" s="16" t="s">
        <v>1</v>
      </c>
      <c r="C106" s="16">
        <v>23769178</v>
      </c>
      <c r="D106" s="16">
        <v>398604589</v>
      </c>
      <c r="E106" s="16">
        <v>223211181</v>
      </c>
      <c r="F106" s="15" t="s">
        <v>12</v>
      </c>
      <c r="G106" s="40">
        <v>272438</v>
      </c>
    </row>
    <row r="107" spans="1:7" x14ac:dyDescent="0.3">
      <c r="A107" s="43">
        <v>2012</v>
      </c>
      <c r="B107" s="3" t="s">
        <v>2</v>
      </c>
      <c r="C107" s="2">
        <v>517</v>
      </c>
      <c r="D107" s="2">
        <v>170</v>
      </c>
      <c r="E107" s="2">
        <v>27</v>
      </c>
      <c r="F107" s="3" t="s">
        <v>13</v>
      </c>
      <c r="G107" s="34">
        <v>8452</v>
      </c>
    </row>
    <row r="108" spans="1:7" x14ac:dyDescent="0.3">
      <c r="B108" s="2" t="s">
        <v>3</v>
      </c>
      <c r="C108" s="16">
        <v>162</v>
      </c>
      <c r="D108" s="2">
        <v>140527</v>
      </c>
      <c r="E108" s="2">
        <v>0</v>
      </c>
      <c r="F108" s="3" t="s">
        <v>14</v>
      </c>
      <c r="G108" s="2">
        <v>42663</v>
      </c>
    </row>
    <row r="109" spans="1:7" x14ac:dyDescent="0.3">
      <c r="F109" s="3" t="s">
        <v>15</v>
      </c>
      <c r="G109" s="34">
        <v>90934</v>
      </c>
    </row>
    <row r="110" spans="1:7" x14ac:dyDescent="0.3">
      <c r="F110" s="3" t="s">
        <v>16</v>
      </c>
      <c r="G110" s="48">
        <v>37669.99</v>
      </c>
    </row>
    <row r="111" spans="1:7" x14ac:dyDescent="0.3">
      <c r="F111" s="3" t="s">
        <v>50</v>
      </c>
      <c r="G111" s="39">
        <v>43418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E5" sqref="E5"/>
    </sheetView>
  </sheetViews>
  <sheetFormatPr defaultRowHeight="14.4" x14ac:dyDescent="0.3"/>
  <cols>
    <col min="1" max="1" width="24.109375" bestFit="1" customWidth="1"/>
    <col min="2" max="2" width="16.88671875" bestFit="1" customWidth="1"/>
  </cols>
  <sheetData>
    <row r="2" spans="1:5" x14ac:dyDescent="0.3">
      <c r="B2" s="35">
        <v>40634</v>
      </c>
      <c r="C2" s="35">
        <v>40664</v>
      </c>
      <c r="D2" s="35">
        <v>40695</v>
      </c>
      <c r="E2" s="35">
        <v>40725</v>
      </c>
    </row>
    <row r="3" spans="1:5" x14ac:dyDescent="0.3">
      <c r="A3" s="22" t="s">
        <v>38</v>
      </c>
      <c r="B3" s="10">
        <f>Data!G12/Data!G9</f>
        <v>0</v>
      </c>
      <c r="C3" s="10">
        <f>Data!G19/Data!G16</f>
        <v>1.1979770156280651</v>
      </c>
      <c r="D3" s="10">
        <f>Data!G26/Data!G23</f>
        <v>1.5212036922569747</v>
      </c>
      <c r="E3" s="10">
        <f>Data!G33/Data!G30</f>
        <v>4.0918514946962388</v>
      </c>
    </row>
    <row r="4" spans="1:5" x14ac:dyDescent="0.3">
      <c r="A4" s="3" t="s">
        <v>15</v>
      </c>
      <c r="B4">
        <v>100</v>
      </c>
      <c r="C4">
        <v>300</v>
      </c>
      <c r="D4">
        <v>640</v>
      </c>
      <c r="E4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Data</vt:lpstr>
      <vt:lpstr>Sheet3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Parnwell</dc:creator>
  <cp:lastModifiedBy>Mark Howitt</cp:lastModifiedBy>
  <dcterms:created xsi:type="dcterms:W3CDTF">2011-05-12T10:54:48Z</dcterms:created>
  <dcterms:modified xsi:type="dcterms:W3CDTF">2012-06-20T14:32:45Z</dcterms:modified>
</cp:coreProperties>
</file>