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na/Documents/GitHub/Model/Data/"/>
    </mc:Choice>
  </mc:AlternateContent>
  <bookViews>
    <workbookView xWindow="0" yWindow="460" windowWidth="23380" windowHeight="12640" tabRatio="500"/>
  </bookViews>
  <sheets>
    <sheet name="Species" sheetId="1" r:id="rId1"/>
    <sheet name="Description" sheetId="2" r:id="rId2"/>
    <sheet name="Fire Response" sheetId="3" r:id="rId3"/>
  </sheets>
  <definedNames>
    <definedName name="_xlnm._FilterDatabase" localSheetId="2" hidden="1">'Fire Response'!$A$1:$G$42</definedName>
    <definedName name="_xlnm._FilterDatabase" localSheetId="0" hidden="1">Species!$A$1:$K$35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3" l="1"/>
  <c r="B39" i="3"/>
  <c r="B40" i="3"/>
  <c r="B41" i="3"/>
  <c r="C42" i="3"/>
  <c r="C41" i="3"/>
  <c r="C39" i="3"/>
  <c r="C40" i="3"/>
  <c r="H21" i="1"/>
  <c r="H12" i="1"/>
  <c r="H9" i="1"/>
  <c r="H26" i="1"/>
  <c r="H28" i="1"/>
  <c r="H22" i="1"/>
  <c r="H11" i="1"/>
  <c r="H15" i="1"/>
  <c r="H23" i="1"/>
  <c r="H29" i="1"/>
  <c r="H19" i="1"/>
</calcChain>
</file>

<file path=xl/sharedStrings.xml><?xml version="1.0" encoding="utf-8"?>
<sst xmlns="http://schemas.openxmlformats.org/spreadsheetml/2006/main" count="382" uniqueCount="178">
  <si>
    <t>SN</t>
  </si>
  <si>
    <t>CN</t>
  </si>
  <si>
    <t>FT</t>
  </si>
  <si>
    <t>Native</t>
  </si>
  <si>
    <t>WetLike</t>
  </si>
  <si>
    <t>Quercus agrifolia</t>
  </si>
  <si>
    <t>Coast live oak</t>
  </si>
  <si>
    <t>Platanus racemosa</t>
  </si>
  <si>
    <t>Western sycamore</t>
  </si>
  <si>
    <t>Salix laevigata</t>
  </si>
  <si>
    <t>Red willow</t>
  </si>
  <si>
    <t>Salix lasiolepis</t>
  </si>
  <si>
    <t>Arroyo willow</t>
  </si>
  <si>
    <t>Baccharis salicifolia</t>
  </si>
  <si>
    <t>Mulefat</t>
  </si>
  <si>
    <t>Toxicodendron diversilobum</t>
  </si>
  <si>
    <t>Adenostoma fasciculatum</t>
  </si>
  <si>
    <t>Chamise</t>
  </si>
  <si>
    <t>Baccharis pilularis</t>
  </si>
  <si>
    <t>Coyote brush</t>
  </si>
  <si>
    <t>Ceanothus oliganthus</t>
  </si>
  <si>
    <t>Hairy ceanothus</t>
  </si>
  <si>
    <t>Malosma laurina</t>
  </si>
  <si>
    <t>Laurel sumac</t>
  </si>
  <si>
    <t>Malacothamnus fasciculatus</t>
  </si>
  <si>
    <t>Bush mallow</t>
  </si>
  <si>
    <t>Rosa californica</t>
  </si>
  <si>
    <t>California rose</t>
  </si>
  <si>
    <t>Salivia mellifera</t>
  </si>
  <si>
    <t>Santa Susana tarplant</t>
  </si>
  <si>
    <t>Deinandra minthornii</t>
  </si>
  <si>
    <t>Typha domingensis</t>
  </si>
  <si>
    <t>Southern cattail</t>
  </si>
  <si>
    <t>Cyperus eragrostis</t>
  </si>
  <si>
    <t>Nutsedge</t>
  </si>
  <si>
    <t>Juncus patens</t>
  </si>
  <si>
    <t>Spreading rush</t>
  </si>
  <si>
    <t>Ambrosia psilostachya</t>
  </si>
  <si>
    <t>Smilo grass</t>
  </si>
  <si>
    <t>Ripgut brome</t>
  </si>
  <si>
    <t>Invasive</t>
  </si>
  <si>
    <t>FACU</t>
  </si>
  <si>
    <t>FACUW</t>
  </si>
  <si>
    <t>OBL</t>
  </si>
  <si>
    <t>Reference</t>
  </si>
  <si>
    <t>http://www.fs.fed.us/database/feis/plants/vine/toxdiv/all.html</t>
  </si>
  <si>
    <t>http://www.fs.fed.us/database/feis/plants/shrub/adefas/all.html; (Hellmers et al., 1955)</t>
  </si>
  <si>
    <t>http://www.fs.fed.us/database/feis/plants/shrub/bacpil/all.html</t>
  </si>
  <si>
    <t>http://www.fs.fed.us/database/feis/plants/shrub/hetarb/all.html</t>
  </si>
  <si>
    <t xml:space="preserve"> (Hellmers et al., 1955)</t>
  </si>
  <si>
    <t>http://www.fs.fed.us/database/feis/plants/shrub/mallau/all.html</t>
  </si>
  <si>
    <t>http://www.fs.fed.us/database/feis/plants/forb/ambpsi/all.html</t>
  </si>
  <si>
    <t>8.5-10</t>
  </si>
  <si>
    <t>10-13.2</t>
  </si>
  <si>
    <t>0.9-1.8</t>
  </si>
  <si>
    <t>deep-rooted</t>
  </si>
  <si>
    <t>shallow-rooted</t>
  </si>
  <si>
    <t xml:space="preserve">Scientific Name </t>
  </si>
  <si>
    <t xml:space="preserve">Common Name </t>
  </si>
  <si>
    <t xml:space="preserve">Functional Type </t>
  </si>
  <si>
    <t xml:space="preserve">Habitat </t>
  </si>
  <si>
    <t xml:space="preserve">Usually occurs in non-wetlands (1-33% probability) </t>
  </si>
  <si>
    <t xml:space="preserve">Falcultative-Upland: </t>
  </si>
  <si>
    <t>Facultative-Wetland:</t>
  </si>
  <si>
    <t>Usually occurs in wetlands (67-99% probability)</t>
  </si>
  <si>
    <t xml:space="preserve">Obligate Wetland: </t>
  </si>
  <si>
    <t>Almost always occurs in wetlands (&gt;99% probability)</t>
  </si>
  <si>
    <t>S</t>
  </si>
  <si>
    <t>T</t>
  </si>
  <si>
    <t>PH</t>
  </si>
  <si>
    <t>PV</t>
  </si>
  <si>
    <t>AH</t>
  </si>
  <si>
    <t>Root-Deep (m)</t>
  </si>
  <si>
    <t>PG</t>
  </si>
  <si>
    <t>AG</t>
  </si>
  <si>
    <t>UPL</t>
  </si>
  <si>
    <t>Column Name</t>
  </si>
  <si>
    <t xml:space="preserve">Wetland Status from Arid west 2016 regional wetland plant list </t>
  </si>
  <si>
    <t>Upland:</t>
  </si>
  <si>
    <t xml:space="preserve">AH </t>
  </si>
  <si>
    <t>Tree</t>
  </si>
  <si>
    <t xml:space="preserve">Shrub </t>
  </si>
  <si>
    <t xml:space="preserve">Perennial vine </t>
  </si>
  <si>
    <t xml:space="preserve">Annual herb </t>
  </si>
  <si>
    <t>Perennial herb</t>
  </si>
  <si>
    <t>Perennial grass</t>
  </si>
  <si>
    <t>annual grass</t>
  </si>
  <si>
    <t xml:space="preserve">species with root depths greater than 2 meters </t>
  </si>
  <si>
    <t>Mugwort</t>
  </si>
  <si>
    <t>FAC</t>
  </si>
  <si>
    <t>Buckbrush</t>
  </si>
  <si>
    <t>Stinkwort</t>
  </si>
  <si>
    <t>Toyon</t>
  </si>
  <si>
    <t>Deergrass</t>
  </si>
  <si>
    <t>Eriodictyon crassifolium</t>
  </si>
  <si>
    <t>Prunus ilicifolia</t>
  </si>
  <si>
    <t>Ribes indecorum</t>
  </si>
  <si>
    <t>Cercocarpus betuloides</t>
  </si>
  <si>
    <t>Heteromeles arbutifolia</t>
  </si>
  <si>
    <t>Ceanothus cuneatus</t>
  </si>
  <si>
    <t>Salvia mellifera</t>
  </si>
  <si>
    <t>Epilobium canum</t>
  </si>
  <si>
    <t>Pseudognaphalium microcephalum</t>
  </si>
  <si>
    <t>Marah macrocarpus</t>
  </si>
  <si>
    <t>Stipa miliacea</t>
  </si>
  <si>
    <t>Dittrichia graveolens</t>
  </si>
  <si>
    <t>Bromus diandrus</t>
  </si>
  <si>
    <t>Bromus madritensis</t>
  </si>
  <si>
    <t>Hirschfeldia incana</t>
  </si>
  <si>
    <t>Muhlenbergia rigens</t>
  </si>
  <si>
    <t>Artemisia douglasiana</t>
  </si>
  <si>
    <t>Black sage</t>
  </si>
  <si>
    <t>Western ragweed</t>
  </si>
  <si>
    <t>Posion oak</t>
  </si>
  <si>
    <t>Yerba Santa</t>
  </si>
  <si>
    <t>Holly-leaved cherry</t>
  </si>
  <si>
    <t>White chaparral currant</t>
  </si>
  <si>
    <t>Birch-leaf mountain mahogany</t>
  </si>
  <si>
    <t>California fuschia</t>
  </si>
  <si>
    <t>White everlasting</t>
  </si>
  <si>
    <t>Wild cucumber</t>
  </si>
  <si>
    <t>Red brome</t>
  </si>
  <si>
    <t>Summer mustard</t>
  </si>
  <si>
    <t>Outfall</t>
  </si>
  <si>
    <t>Species Name</t>
  </si>
  <si>
    <t>Common Name</t>
  </si>
  <si>
    <t>Funtional Type</t>
  </si>
  <si>
    <t>Fire Response</t>
  </si>
  <si>
    <t>Description:</t>
  </si>
  <si>
    <t>http://www.biosbcc.net/b100plant/htm/fire.htm</t>
  </si>
  <si>
    <t>Se</t>
  </si>
  <si>
    <t>Source 1</t>
  </si>
  <si>
    <t>Source 2</t>
  </si>
  <si>
    <t>http://www.fs.fed.us/database/feis/plants/shrub/adefas/all.html</t>
  </si>
  <si>
    <t>http://www.fs.fed.us/database/feis/plants/forb/ambpsi/all.html#FIRE%20ECOLOGY</t>
  </si>
  <si>
    <t>D</t>
  </si>
  <si>
    <t>D = fire kills</t>
  </si>
  <si>
    <t>http://www.fs.fed.us/database/feis/plants/shrub/erical/all.html#FIRE%20ECOLOGY</t>
  </si>
  <si>
    <t>http://www.fs.fed.us/database/feis/plants/shrub/mallau/all.html#FIRE%20ECOLOGY</t>
  </si>
  <si>
    <t>http://www.fs.fed.us/database/feis/plants/tree/queagr/all.html#FIRE%20ECOLOGY</t>
  </si>
  <si>
    <t>http://www.fs.fed.us/database/feis/plants/shrub/salmel/all.html#FIRE%20ECOLOGY</t>
  </si>
  <si>
    <t>Spr</t>
  </si>
  <si>
    <t>http://www.fs.fed.us/database/feis/plants/shrub/bacpil/all.html#FIRE%20ECOLOGY</t>
  </si>
  <si>
    <t>http://www.hastingsreserve.org/nativegrass/NonNative.html</t>
  </si>
  <si>
    <t>http://www.fs.fed.us/database/feis/plants/graminoid/brospp/all.html#FIRE%20ECOLOGY</t>
  </si>
  <si>
    <t>http://www.fs.fed.us/database/feis/plants/shrub/cermon/all.html#FIRE%20ECOLOGY</t>
  </si>
  <si>
    <t>http://www.fs.fed.us/psw/publications/beyers/psw_2010_beyers(montalvo)_NativePlantRecomm.Deinandra.fasciculata.pdf</t>
  </si>
  <si>
    <t>(Se)</t>
  </si>
  <si>
    <t>() = likely</t>
  </si>
  <si>
    <t>http://www.landmanager.org.au/fire-responses-dittrichia-graveolens</t>
  </si>
  <si>
    <t>https://www.researchgate.net/publication/266042013_The_Effects_of_Fire_Frequency_and_Firebreaks_on_the_Abundance_and_Species_Richness_of_Exotic_Plant_Species_in_Coastal_Sage_Scrub</t>
  </si>
  <si>
    <t>http://www.ecolandscape.org/plantProfiles/Juncus_patens.pdf</t>
  </si>
  <si>
    <t>http://www.firesafesanmateo.org/resources/defensible-space/fire-resistant-plant-list</t>
  </si>
  <si>
    <t>http://coefire2007.info/research/smoke_heat_seeds.html</t>
  </si>
  <si>
    <t>https://www.frames.gov/rcs/ttrs/29000/29767.html</t>
  </si>
  <si>
    <t>https://www.jstor.org/stable/42901648?seq=1#page_scan_tab_contents</t>
  </si>
  <si>
    <t>https://plants.usda.gov/plantguide/pdf/cs_muri2.pdf</t>
  </si>
  <si>
    <t>http://www.cnpssd.org/fire/cedarfirerecovery-winter.pdf</t>
  </si>
  <si>
    <t>(Spr)</t>
  </si>
  <si>
    <t>weak fire resprouting from other ribes species - http://www.fs.fed.us/database/feis/plants/shrub/ribcer/all.html#FIRE%20ECOLOGY</t>
  </si>
  <si>
    <t>http://vegetation.cnps.org/alliance/282</t>
  </si>
  <si>
    <t>https://selectree.calpoly.edu/tree-detail/salix-laevigata</t>
  </si>
  <si>
    <t>http://www.landmanager.org.au/fire-responses-typha-domingensis</t>
  </si>
  <si>
    <t>http://www.cabi.org/isc/datasheet/54296</t>
  </si>
  <si>
    <t>Summary:</t>
  </si>
  <si>
    <t>Unknown</t>
  </si>
  <si>
    <t>19/20</t>
  </si>
  <si>
    <t>Se = Seeder - plants populate by seed after fire (adult plants dies)</t>
  </si>
  <si>
    <t>Spr = Sprouter - plant resprouts after fire from below grown storage (adult plant lives)</t>
  </si>
  <si>
    <t>Horizontal Range</t>
  </si>
  <si>
    <t>1, 2, 3</t>
  </si>
  <si>
    <t>2, 3</t>
  </si>
  <si>
    <t>3 (2 when dry)</t>
  </si>
  <si>
    <t>1, 2</t>
  </si>
  <si>
    <t>(2, 1) 3</t>
  </si>
  <si>
    <t>2 3</t>
  </si>
  <si>
    <t>2, 3 (1)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</si>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</sst>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TimesNewRomanPSMT"/>
      <family val="2"/>
    </font>
    <font>
      <b/>
      <sz val="12"/>
      <color theme="1"/>
      <name val="TimesNewRomanPSMT"/>
      <family val="2"/>
    </font>
    <font>
      <u/>
      <sz val="12"/>
      <color theme="10"/>
      <name val="TimesNewRomanPSMT"/>
      <family val="2"/>
    </font>
    <font>
      <b/>
      <sz val="12"/>
      <color theme="1"/>
      <name val="TimesNewRomanPS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/>
    <xf numFmtId="0" fontId="2" fillId="0" borderId="0" xfId="1"/>
    <xf numFmtId="0" fontId="0" fillId="0" borderId="0" xfId="0" applyAlignment="1">
      <alignment horizontal="right"/>
    </xf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database/feis/plants/shrub/adefas/all.html;%20(Hellmers%20et%20al.,%201955)" TargetMode="External"/><Relationship Id="rId2" Type="http://schemas.openxmlformats.org/officeDocument/2006/relationships/hyperlink" Target="http://www.fs.fed.us/database/feis/plants/vine/toxdiv/all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35"/>
  <sheetViews>
    <sheetView tabSelected="1" topLeftCell="B1" zoomScale="85" zoomScaleNormal="85" zoomScalePageLayoutView="85" workbookViewId="0">
      <selection activeCell="E5" sqref="E5"/>
    </sheetView>
  </sheetViews>
  <sheetFormatPr baseColWidth="10" defaultColWidth="11.5" defaultRowHeight="16" x14ac:dyDescent="0.2"/>
  <cols>
    <col min="1" max="1" width="7" style="3" customWidth="1"/>
    <col min="2" max="2" width="26" customWidth="1"/>
    <col min="3" max="3" width="19.83203125" customWidth="1"/>
    <col min="4" max="4" width="15.5" style="12" customWidth="1"/>
    <col min="5" max="5" width="17" customWidth="1"/>
    <col min="6" max="6" width="13.1640625" style="3" customWidth="1"/>
    <col min="7" max="7" width="11.5" customWidth="1"/>
    <col min="8" max="8" width="7.5" customWidth="1"/>
    <col min="9" max="9" width="9.83203125" customWidth="1"/>
    <col min="10" max="10" width="9.6640625" style="1" customWidth="1"/>
    <col min="11" max="11" width="71" customWidth="1"/>
  </cols>
  <sheetData>
    <row r="1" spans="1:11" x14ac:dyDescent="0.2">
      <c r="A1" s="3" t="s">
        <v>123</v>
      </c>
      <c r="B1" t="s">
        <v>124</v>
      </c>
      <c r="C1" t="s">
        <v>125</v>
      </c>
      <c r="D1" s="12" t="s">
        <v>169</v>
      </c>
      <c r="E1" t="s">
        <v>126</v>
      </c>
      <c r="F1" s="3" t="s">
        <v>72</v>
      </c>
      <c r="G1" t="s">
        <v>60</v>
      </c>
      <c r="H1" t="s">
        <v>3</v>
      </c>
      <c r="I1" t="s">
        <v>40</v>
      </c>
      <c r="J1" s="1" t="s">
        <v>4</v>
      </c>
      <c r="K1" s="1" t="s">
        <v>44</v>
      </c>
    </row>
    <row r="2" spans="1:11" x14ac:dyDescent="0.2">
      <c r="A2" s="3">
        <v>20</v>
      </c>
      <c r="B2" t="s">
        <v>31</v>
      </c>
      <c r="C2" t="s">
        <v>32</v>
      </c>
      <c r="D2" s="12">
        <v>1</v>
      </c>
      <c r="E2" t="s">
        <v>56</v>
      </c>
      <c r="G2" t="s">
        <v>67</v>
      </c>
      <c r="H2">
        <v>1</v>
      </c>
      <c r="I2">
        <v>0</v>
      </c>
      <c r="J2" s="1" t="s">
        <v>43</v>
      </c>
    </row>
    <row r="3" spans="1:11" x14ac:dyDescent="0.2">
      <c r="A3" s="3" t="s">
        <v>177</v>
      </c>
      <c r="B3" t="s">
        <v>15</v>
      </c>
      <c r="C3" t="s">
        <v>113</v>
      </c>
      <c r="D3" s="12" t="s">
        <v>171</v>
      </c>
      <c r="G3" t="s">
        <v>67</v>
      </c>
      <c r="H3">
        <v>1</v>
      </c>
      <c r="I3">
        <v>0</v>
      </c>
      <c r="J3" s="1" t="s">
        <v>75</v>
      </c>
      <c r="K3" s="2" t="s">
        <v>45</v>
      </c>
    </row>
    <row r="4" spans="1:11" x14ac:dyDescent="0.2">
      <c r="A4" s="3" t="s">
        <v>177</v>
      </c>
      <c r="B4" t="s">
        <v>104</v>
      </c>
      <c r="C4" t="s">
        <v>38</v>
      </c>
      <c r="D4" s="12" t="s">
        <v>170</v>
      </c>
      <c r="G4" t="s">
        <v>73</v>
      </c>
      <c r="H4">
        <v>0</v>
      </c>
      <c r="I4">
        <v>1</v>
      </c>
      <c r="J4" s="1" t="s">
        <v>75</v>
      </c>
    </row>
    <row r="5" spans="1:11" x14ac:dyDescent="0.2">
      <c r="A5" s="3">
        <v>20</v>
      </c>
      <c r="B5" t="s">
        <v>11</v>
      </c>
      <c r="C5" t="s">
        <v>12</v>
      </c>
      <c r="D5" s="12" t="s">
        <v>173</v>
      </c>
      <c r="E5" s="4" t="s">
        <v>56</v>
      </c>
      <c r="G5" s="4" t="s">
        <v>68</v>
      </c>
      <c r="H5">
        <v>1</v>
      </c>
      <c r="I5">
        <v>0</v>
      </c>
      <c r="J5" s="1" t="s">
        <v>42</v>
      </c>
    </row>
    <row r="6" spans="1:11" x14ac:dyDescent="0.2">
      <c r="A6" s="3">
        <v>20</v>
      </c>
      <c r="B6" t="s">
        <v>9</v>
      </c>
      <c r="C6" t="s">
        <v>10</v>
      </c>
      <c r="D6" s="12" t="s">
        <v>173</v>
      </c>
      <c r="E6" s="4" t="s">
        <v>56</v>
      </c>
      <c r="G6" t="s">
        <v>68</v>
      </c>
      <c r="H6">
        <v>1</v>
      </c>
      <c r="I6">
        <v>0</v>
      </c>
      <c r="J6" s="1" t="s">
        <v>42</v>
      </c>
    </row>
    <row r="7" spans="1:11" x14ac:dyDescent="0.2">
      <c r="A7" s="3" t="s">
        <v>177</v>
      </c>
      <c r="B7" t="s">
        <v>100</v>
      </c>
      <c r="C7" t="s">
        <v>111</v>
      </c>
      <c r="D7" s="12" t="s">
        <v>172</v>
      </c>
      <c r="E7" t="s">
        <v>55</v>
      </c>
      <c r="F7" s="3">
        <v>7</v>
      </c>
      <c r="G7" t="s">
        <v>71</v>
      </c>
      <c r="H7">
        <v>1</v>
      </c>
      <c r="I7">
        <v>0</v>
      </c>
      <c r="J7" s="1" t="s">
        <v>75</v>
      </c>
      <c r="K7" t="s">
        <v>49</v>
      </c>
    </row>
    <row r="8" spans="1:11" x14ac:dyDescent="0.2">
      <c r="A8" s="3">
        <v>20</v>
      </c>
      <c r="B8" t="s">
        <v>26</v>
      </c>
      <c r="C8" t="s">
        <v>27</v>
      </c>
      <c r="D8" s="12">
        <v>2</v>
      </c>
      <c r="G8" t="s">
        <v>67</v>
      </c>
      <c r="H8">
        <v>1</v>
      </c>
      <c r="I8">
        <v>0</v>
      </c>
      <c r="J8" s="1" t="s">
        <v>41</v>
      </c>
    </row>
    <row r="9" spans="1:11" x14ac:dyDescent="0.2">
      <c r="A9" s="3">
        <v>19</v>
      </c>
      <c r="B9" t="s">
        <v>96</v>
      </c>
      <c r="C9" t="s">
        <v>116</v>
      </c>
      <c r="D9" s="12" t="s">
        <v>171</v>
      </c>
      <c r="H9">
        <f>ABS(1-I9)</f>
        <v>1</v>
      </c>
      <c r="I9">
        <v>0</v>
      </c>
    </row>
    <row r="10" spans="1:11" x14ac:dyDescent="0.2">
      <c r="A10" s="3" t="s">
        <v>177</v>
      </c>
      <c r="B10" t="s">
        <v>5</v>
      </c>
      <c r="C10" t="s">
        <v>6</v>
      </c>
      <c r="D10" s="12" t="s">
        <v>171</v>
      </c>
      <c r="E10" t="s">
        <v>55</v>
      </c>
      <c r="F10" s="3" t="s">
        <v>52</v>
      </c>
      <c r="G10" t="s">
        <v>68</v>
      </c>
      <c r="H10">
        <v>1</v>
      </c>
      <c r="I10">
        <v>0</v>
      </c>
      <c r="J10" s="1" t="s">
        <v>75</v>
      </c>
    </row>
    <row r="11" spans="1:11" x14ac:dyDescent="0.2">
      <c r="A11" s="3">
        <v>19</v>
      </c>
      <c r="B11" t="s">
        <v>102</v>
      </c>
      <c r="C11" t="s">
        <v>119</v>
      </c>
      <c r="D11" s="12" t="s">
        <v>171</v>
      </c>
      <c r="H11">
        <f>ABS(1-I11)</f>
        <v>1</v>
      </c>
      <c r="I11">
        <v>0</v>
      </c>
    </row>
    <row r="12" spans="1:11" x14ac:dyDescent="0.2">
      <c r="A12" s="3">
        <v>19</v>
      </c>
      <c r="B12" t="s">
        <v>95</v>
      </c>
      <c r="C12" t="s">
        <v>115</v>
      </c>
      <c r="D12" s="12" t="s">
        <v>171</v>
      </c>
      <c r="H12">
        <f>ABS(1-I12)</f>
        <v>1</v>
      </c>
      <c r="I12">
        <v>0</v>
      </c>
    </row>
    <row r="13" spans="1:11" x14ac:dyDescent="0.2">
      <c r="A13" s="3" t="s">
        <v>177</v>
      </c>
      <c r="B13" t="s">
        <v>7</v>
      </c>
      <c r="C13" t="s">
        <v>8</v>
      </c>
      <c r="D13" s="12" t="s">
        <v>173</v>
      </c>
      <c r="G13" t="s">
        <v>68</v>
      </c>
      <c r="H13">
        <v>1</v>
      </c>
      <c r="I13">
        <v>0</v>
      </c>
      <c r="J13" s="1" t="s">
        <v>89</v>
      </c>
    </row>
    <row r="14" spans="1:11" x14ac:dyDescent="0.2">
      <c r="A14" s="3">
        <v>19</v>
      </c>
      <c r="B14" t="s">
        <v>109</v>
      </c>
      <c r="C14" t="s">
        <v>93</v>
      </c>
      <c r="D14" s="12">
        <v>2</v>
      </c>
      <c r="H14">
        <v>1</v>
      </c>
      <c r="I14">
        <v>0</v>
      </c>
      <c r="J14" s="1" t="s">
        <v>89</v>
      </c>
    </row>
    <row r="15" spans="1:11" x14ac:dyDescent="0.2">
      <c r="A15" s="3">
        <v>19</v>
      </c>
      <c r="B15" t="s">
        <v>103</v>
      </c>
      <c r="C15" t="s">
        <v>120</v>
      </c>
      <c r="D15" s="12" t="s">
        <v>171</v>
      </c>
      <c r="H15">
        <f>ABS(1-I15)</f>
        <v>1</v>
      </c>
      <c r="I15">
        <v>0</v>
      </c>
    </row>
    <row r="16" spans="1:11" x14ac:dyDescent="0.2">
      <c r="A16" s="3" t="s">
        <v>177</v>
      </c>
      <c r="B16" t="s">
        <v>22</v>
      </c>
      <c r="C16" t="s">
        <v>23</v>
      </c>
      <c r="D16" s="12" t="s">
        <v>171</v>
      </c>
      <c r="E16" t="s">
        <v>55</v>
      </c>
      <c r="F16" s="3" t="s">
        <v>53</v>
      </c>
      <c r="G16" t="s">
        <v>70</v>
      </c>
      <c r="H16">
        <v>1</v>
      </c>
      <c r="I16">
        <v>0</v>
      </c>
      <c r="J16" s="1" t="s">
        <v>75</v>
      </c>
      <c r="K16" t="s">
        <v>50</v>
      </c>
    </row>
    <row r="17" spans="1:11" x14ac:dyDescent="0.2">
      <c r="A17" s="3" t="s">
        <v>177</v>
      </c>
      <c r="B17" t="s">
        <v>24</v>
      </c>
      <c r="C17" t="s">
        <v>25</v>
      </c>
      <c r="D17" s="12" t="s">
        <v>171</v>
      </c>
      <c r="G17" t="s">
        <v>67</v>
      </c>
      <c r="H17">
        <v>1</v>
      </c>
      <c r="I17">
        <v>0</v>
      </c>
      <c r="J17" s="1" t="s">
        <v>75</v>
      </c>
    </row>
    <row r="18" spans="1:11" x14ac:dyDescent="0.2">
      <c r="A18" s="3">
        <v>20</v>
      </c>
      <c r="B18" t="s">
        <v>35</v>
      </c>
      <c r="C18" t="s">
        <v>36</v>
      </c>
      <c r="D18" s="12">
        <v>1</v>
      </c>
      <c r="E18" t="s">
        <v>56</v>
      </c>
      <c r="G18" t="s">
        <v>69</v>
      </c>
      <c r="H18">
        <v>1</v>
      </c>
      <c r="I18">
        <v>0</v>
      </c>
      <c r="J18" s="1" t="s">
        <v>42</v>
      </c>
    </row>
    <row r="19" spans="1:11" x14ac:dyDescent="0.2">
      <c r="A19" s="3">
        <v>19</v>
      </c>
      <c r="B19" t="s">
        <v>108</v>
      </c>
      <c r="C19" t="s">
        <v>122</v>
      </c>
      <c r="D19" s="12" t="s">
        <v>170</v>
      </c>
      <c r="H19">
        <f>ABS(1-I19)</f>
        <v>0</v>
      </c>
      <c r="I19">
        <v>1</v>
      </c>
    </row>
    <row r="20" spans="1:11" x14ac:dyDescent="0.2">
      <c r="A20" s="3" t="s">
        <v>177</v>
      </c>
      <c r="B20" t="s">
        <v>98</v>
      </c>
      <c r="C20" t="s">
        <v>92</v>
      </c>
      <c r="D20" s="12" t="s">
        <v>171</v>
      </c>
      <c r="G20" t="s">
        <v>68</v>
      </c>
      <c r="H20">
        <v>1</v>
      </c>
      <c r="I20">
        <v>0</v>
      </c>
      <c r="J20" s="1" t="s">
        <v>75</v>
      </c>
      <c r="K20" t="s">
        <v>48</v>
      </c>
    </row>
    <row r="21" spans="1:11" x14ac:dyDescent="0.2">
      <c r="A21" s="3">
        <v>19</v>
      </c>
      <c r="B21" t="s">
        <v>94</v>
      </c>
      <c r="C21" t="s">
        <v>114</v>
      </c>
      <c r="D21" s="12" t="s">
        <v>174</v>
      </c>
      <c r="H21">
        <f>ABS(1-I21)</f>
        <v>1</v>
      </c>
      <c r="I21">
        <v>0</v>
      </c>
    </row>
    <row r="22" spans="1:11" x14ac:dyDescent="0.2">
      <c r="A22" s="3">
        <v>19</v>
      </c>
      <c r="B22" t="s">
        <v>101</v>
      </c>
      <c r="C22" t="s">
        <v>118</v>
      </c>
      <c r="D22" s="12" t="s">
        <v>171</v>
      </c>
      <c r="H22">
        <f>ABS(1-I22)</f>
        <v>1</v>
      </c>
      <c r="I22">
        <v>0</v>
      </c>
    </row>
    <row r="23" spans="1:11" x14ac:dyDescent="0.2">
      <c r="A23" s="3">
        <v>19</v>
      </c>
      <c r="B23" t="s">
        <v>105</v>
      </c>
      <c r="C23" t="s">
        <v>91</v>
      </c>
      <c r="D23" s="12" t="s">
        <v>171</v>
      </c>
      <c r="H23">
        <f>ABS(1-I23)</f>
        <v>0</v>
      </c>
      <c r="I23">
        <v>1</v>
      </c>
    </row>
    <row r="24" spans="1:11" x14ac:dyDescent="0.2">
      <c r="A24" s="3">
        <v>20</v>
      </c>
      <c r="B24" t="s">
        <v>30</v>
      </c>
      <c r="C24" t="s">
        <v>29</v>
      </c>
      <c r="D24" s="12" t="s">
        <v>171</v>
      </c>
      <c r="G24" t="s">
        <v>67</v>
      </c>
      <c r="H24">
        <v>1</v>
      </c>
      <c r="I24">
        <v>0</v>
      </c>
      <c r="J24" s="1" t="s">
        <v>75</v>
      </c>
    </row>
    <row r="25" spans="1:11" x14ac:dyDescent="0.2">
      <c r="A25" s="3">
        <v>20</v>
      </c>
      <c r="B25" t="s">
        <v>33</v>
      </c>
      <c r="C25" t="s">
        <v>34</v>
      </c>
      <c r="D25" s="12">
        <v>1</v>
      </c>
      <c r="G25" t="s">
        <v>69</v>
      </c>
      <c r="H25">
        <v>1</v>
      </c>
      <c r="I25">
        <v>0</v>
      </c>
      <c r="J25" s="1" t="s">
        <v>42</v>
      </c>
    </row>
    <row r="26" spans="1:11" x14ac:dyDescent="0.2">
      <c r="A26" s="3">
        <v>19</v>
      </c>
      <c r="B26" t="s">
        <v>97</v>
      </c>
      <c r="C26" t="s">
        <v>117</v>
      </c>
      <c r="D26" s="12" t="s">
        <v>175</v>
      </c>
      <c r="H26">
        <f>ABS(1-I26)</f>
        <v>1</v>
      </c>
      <c r="I26">
        <v>0</v>
      </c>
    </row>
    <row r="27" spans="1:11" x14ac:dyDescent="0.2">
      <c r="A27" s="3" t="s">
        <v>177</v>
      </c>
      <c r="B27" t="s">
        <v>20</v>
      </c>
      <c r="C27" t="s">
        <v>21</v>
      </c>
      <c r="D27" s="12" t="s">
        <v>171</v>
      </c>
      <c r="E27" t="s">
        <v>55</v>
      </c>
      <c r="F27" s="3">
        <v>8</v>
      </c>
      <c r="G27" t="s">
        <v>67</v>
      </c>
      <c r="H27">
        <v>1</v>
      </c>
      <c r="I27">
        <v>0</v>
      </c>
      <c r="J27" s="1" t="s">
        <v>75</v>
      </c>
      <c r="K27" t="s">
        <v>49</v>
      </c>
    </row>
    <row r="28" spans="1:11" x14ac:dyDescent="0.2">
      <c r="A28" s="3">
        <v>19</v>
      </c>
      <c r="B28" t="s">
        <v>99</v>
      </c>
      <c r="C28" t="s">
        <v>90</v>
      </c>
      <c r="D28" s="12" t="s">
        <v>171</v>
      </c>
      <c r="H28">
        <f>ABS(1-I28)</f>
        <v>1</v>
      </c>
      <c r="I28">
        <v>0</v>
      </c>
    </row>
    <row r="29" spans="1:11" x14ac:dyDescent="0.2">
      <c r="A29" s="3">
        <v>19</v>
      </c>
      <c r="B29" t="s">
        <v>107</v>
      </c>
      <c r="C29" t="s">
        <v>121</v>
      </c>
      <c r="D29" s="12" t="s">
        <v>170</v>
      </c>
      <c r="H29">
        <f>ABS(1-I29)</f>
        <v>0</v>
      </c>
      <c r="I29">
        <v>1</v>
      </c>
    </row>
    <row r="30" spans="1:11" x14ac:dyDescent="0.2">
      <c r="A30" s="3" t="s">
        <v>177</v>
      </c>
      <c r="B30" t="s">
        <v>106</v>
      </c>
      <c r="C30" t="s">
        <v>39</v>
      </c>
      <c r="D30" s="12" t="s">
        <v>170</v>
      </c>
      <c r="G30" t="s">
        <v>74</v>
      </c>
      <c r="H30">
        <v>0</v>
      </c>
      <c r="I30">
        <v>1</v>
      </c>
      <c r="J30" s="1" t="s">
        <v>75</v>
      </c>
    </row>
    <row r="31" spans="1:11" x14ac:dyDescent="0.2">
      <c r="A31" s="3" t="s">
        <v>177</v>
      </c>
      <c r="B31" t="s">
        <v>13</v>
      </c>
      <c r="C31" t="s">
        <v>14</v>
      </c>
      <c r="D31" s="12" t="s">
        <v>173</v>
      </c>
      <c r="H31">
        <v>1</v>
      </c>
      <c r="I31">
        <v>0</v>
      </c>
      <c r="J31" s="1" t="s">
        <v>89</v>
      </c>
    </row>
    <row r="32" spans="1:11" x14ac:dyDescent="0.2">
      <c r="A32" s="3" t="s">
        <v>177</v>
      </c>
      <c r="B32" t="s">
        <v>18</v>
      </c>
      <c r="C32" t="s">
        <v>19</v>
      </c>
      <c r="D32" s="12" t="s">
        <v>176</v>
      </c>
      <c r="E32" t="s">
        <v>56</v>
      </c>
      <c r="F32" s="3">
        <v>0.5</v>
      </c>
      <c r="G32" t="s">
        <v>67</v>
      </c>
      <c r="H32">
        <v>1</v>
      </c>
      <c r="I32">
        <v>0</v>
      </c>
      <c r="J32" s="1" t="s">
        <v>75</v>
      </c>
      <c r="K32" t="s">
        <v>47</v>
      </c>
    </row>
    <row r="33" spans="1:11" x14ac:dyDescent="0.2">
      <c r="A33" s="3">
        <v>19</v>
      </c>
      <c r="B33" t="s">
        <v>110</v>
      </c>
      <c r="C33" t="s">
        <v>88</v>
      </c>
      <c r="D33" s="12">
        <v>2</v>
      </c>
      <c r="H33">
        <v>1</v>
      </c>
      <c r="I33">
        <v>0</v>
      </c>
      <c r="J33" s="1" t="s">
        <v>89</v>
      </c>
    </row>
    <row r="34" spans="1:11" x14ac:dyDescent="0.2">
      <c r="A34" s="3">
        <v>20</v>
      </c>
      <c r="B34" t="s">
        <v>37</v>
      </c>
      <c r="C34" t="s">
        <v>112</v>
      </c>
      <c r="D34" s="12" t="s">
        <v>176</v>
      </c>
      <c r="E34" t="s">
        <v>56</v>
      </c>
      <c r="F34" s="3" t="s">
        <v>54</v>
      </c>
      <c r="G34" t="s">
        <v>69</v>
      </c>
      <c r="H34">
        <v>1</v>
      </c>
      <c r="I34">
        <v>0</v>
      </c>
      <c r="J34" s="1" t="s">
        <v>41</v>
      </c>
      <c r="K34" t="s">
        <v>51</v>
      </c>
    </row>
    <row r="35" spans="1:11" x14ac:dyDescent="0.2">
      <c r="A35" s="3" t="s">
        <v>177</v>
      </c>
      <c r="B35" t="s">
        <v>16</v>
      </c>
      <c r="C35" t="s">
        <v>17</v>
      </c>
      <c r="D35" s="12" t="s">
        <v>171</v>
      </c>
      <c r="E35" t="s">
        <v>55</v>
      </c>
      <c r="F35" s="3">
        <v>7.6</v>
      </c>
      <c r="G35" t="s">
        <v>67</v>
      </c>
      <c r="H35">
        <v>1</v>
      </c>
      <c r="I35">
        <v>0</v>
      </c>
      <c r="J35" s="1" t="s">
        <v>75</v>
      </c>
      <c r="K35" s="2" t="s">
        <v>46</v>
      </c>
    </row>
  </sheetData>
  <sortState ref="A2:K48">
    <sortCondition descending="1" ref="B2:B48"/>
  </sortState>
  <conditionalFormatting sqref="B1:B1048576">
    <cfRule type="duplicateValues" dxfId="1" priority="3"/>
  </conditionalFormatting>
  <conditionalFormatting sqref="C1:C1048576">
    <cfRule type="duplicateValues" dxfId="0" priority="4"/>
  </conditionalFormatting>
  <hyperlinks>
    <hyperlink ref="K35" r:id="rId1"/>
    <hyperlink ref="K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I19"/>
  <sheetViews>
    <sheetView workbookViewId="0">
      <selection activeCell="D18" sqref="D18"/>
    </sheetView>
  </sheetViews>
  <sheetFormatPr baseColWidth="10" defaultColWidth="11.5" defaultRowHeight="16" x14ac:dyDescent="0.2"/>
  <cols>
    <col min="2" max="2" width="17.83203125" customWidth="1"/>
  </cols>
  <sheetData>
    <row r="1" spans="1:9" x14ac:dyDescent="0.2">
      <c r="A1" s="13" t="s">
        <v>76</v>
      </c>
      <c r="B1" s="13"/>
      <c r="C1" s="1"/>
    </row>
    <row r="2" spans="1:9" x14ac:dyDescent="0.2">
      <c r="A2" t="s">
        <v>0</v>
      </c>
      <c r="B2" t="s">
        <v>57</v>
      </c>
    </row>
    <row r="3" spans="1:9" x14ac:dyDescent="0.2">
      <c r="A3" t="s">
        <v>1</v>
      </c>
      <c r="B3" t="s">
        <v>58</v>
      </c>
    </row>
    <row r="4" spans="1:9" x14ac:dyDescent="0.2">
      <c r="A4" t="s">
        <v>2</v>
      </c>
      <c r="B4" t="s">
        <v>59</v>
      </c>
      <c r="C4" t="s">
        <v>55</v>
      </c>
      <c r="D4" s="14" t="s">
        <v>87</v>
      </c>
      <c r="E4" s="14"/>
      <c r="F4" s="14"/>
      <c r="G4" s="14"/>
    </row>
    <row r="6" spans="1:9" x14ac:dyDescent="0.2">
      <c r="A6" s="13" t="s">
        <v>77</v>
      </c>
      <c r="B6" s="13"/>
      <c r="C6" s="13"/>
      <c r="D6" s="13"/>
      <c r="E6" s="13"/>
      <c r="F6" s="13"/>
    </row>
    <row r="7" spans="1:9" x14ac:dyDescent="0.2">
      <c r="A7" s="1" t="s">
        <v>75</v>
      </c>
      <c r="B7" t="s">
        <v>78</v>
      </c>
      <c r="C7" s="14" t="s">
        <v>66</v>
      </c>
      <c r="D7" s="14"/>
      <c r="E7" s="14"/>
      <c r="F7" s="14"/>
      <c r="G7" s="14"/>
    </row>
    <row r="8" spans="1:9" x14ac:dyDescent="0.2">
      <c r="A8" s="1" t="s">
        <v>41</v>
      </c>
      <c r="B8" t="s">
        <v>62</v>
      </c>
      <c r="C8" s="14" t="s">
        <v>61</v>
      </c>
      <c r="D8" s="14"/>
      <c r="E8" s="14"/>
      <c r="F8" s="14"/>
      <c r="G8" s="14"/>
      <c r="H8" s="1"/>
      <c r="I8" s="1"/>
    </row>
    <row r="9" spans="1:9" x14ac:dyDescent="0.2">
      <c r="A9" s="1" t="s">
        <v>42</v>
      </c>
      <c r="B9" t="s">
        <v>63</v>
      </c>
      <c r="C9" s="14" t="s">
        <v>64</v>
      </c>
      <c r="D9" s="14"/>
      <c r="E9" s="14"/>
      <c r="F9" s="14"/>
      <c r="G9" s="14"/>
    </row>
    <row r="10" spans="1:9" x14ac:dyDescent="0.2">
      <c r="A10" s="1" t="s">
        <v>43</v>
      </c>
      <c r="B10" t="s">
        <v>65</v>
      </c>
      <c r="C10" s="14" t="s">
        <v>66</v>
      </c>
      <c r="D10" s="14"/>
      <c r="E10" s="14"/>
      <c r="F10" s="14"/>
      <c r="G10" s="14"/>
    </row>
    <row r="12" spans="1:9" x14ac:dyDescent="0.2">
      <c r="A12" s="13" t="s">
        <v>60</v>
      </c>
      <c r="B12" s="13"/>
    </row>
    <row r="13" spans="1:9" x14ac:dyDescent="0.2">
      <c r="A13" t="s">
        <v>68</v>
      </c>
      <c r="B13" t="s">
        <v>80</v>
      </c>
    </row>
    <row r="14" spans="1:9" x14ac:dyDescent="0.2">
      <c r="A14" t="s">
        <v>67</v>
      </c>
      <c r="B14" t="s">
        <v>81</v>
      </c>
    </row>
    <row r="15" spans="1:9" x14ac:dyDescent="0.2">
      <c r="A15" t="s">
        <v>70</v>
      </c>
      <c r="B15" t="s">
        <v>82</v>
      </c>
    </row>
    <row r="16" spans="1:9" x14ac:dyDescent="0.2">
      <c r="A16" t="s">
        <v>79</v>
      </c>
      <c r="B16" t="s">
        <v>83</v>
      </c>
    </row>
    <row r="17" spans="1:2" x14ac:dyDescent="0.2">
      <c r="A17" t="s">
        <v>69</v>
      </c>
      <c r="B17" t="s">
        <v>84</v>
      </c>
    </row>
    <row r="18" spans="1:2" x14ac:dyDescent="0.2">
      <c r="A18" t="s">
        <v>73</v>
      </c>
      <c r="B18" t="s">
        <v>85</v>
      </c>
    </row>
    <row r="19" spans="1:2" x14ac:dyDescent="0.2">
      <c r="A19" t="s">
        <v>74</v>
      </c>
      <c r="B19" t="s">
        <v>86</v>
      </c>
    </row>
  </sheetData>
  <mergeCells count="8">
    <mergeCell ref="A1:B1"/>
    <mergeCell ref="C7:G7"/>
    <mergeCell ref="A12:B12"/>
    <mergeCell ref="D4:G4"/>
    <mergeCell ref="C9:G9"/>
    <mergeCell ref="C10:G10"/>
    <mergeCell ref="C8:G8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42"/>
  <sheetViews>
    <sheetView workbookViewId="0">
      <selection activeCell="A4" sqref="A4:XFD4"/>
    </sheetView>
  </sheetViews>
  <sheetFormatPr baseColWidth="10" defaultColWidth="8.83203125" defaultRowHeight="16" x14ac:dyDescent="0.2"/>
  <cols>
    <col min="1" max="1" width="8.83203125" style="3"/>
    <col min="2" max="2" width="26" customWidth="1"/>
    <col min="3" max="3" width="24.5" bestFit="1" customWidth="1"/>
    <col min="4" max="4" width="12.5" bestFit="1" customWidth="1"/>
    <col min="5" max="5" width="65.5" bestFit="1" customWidth="1"/>
    <col min="6" max="6" width="48.83203125" bestFit="1" customWidth="1"/>
    <col min="7" max="7" width="10.33203125" bestFit="1" customWidth="1"/>
  </cols>
  <sheetData>
    <row r="1" spans="1:7" x14ac:dyDescent="0.2">
      <c r="A1" s="5" t="s">
        <v>123</v>
      </c>
      <c r="B1" s="5" t="s">
        <v>124</v>
      </c>
      <c r="C1" s="5" t="s">
        <v>125</v>
      </c>
      <c r="D1" s="5" t="s">
        <v>127</v>
      </c>
      <c r="E1" s="5" t="s">
        <v>131</v>
      </c>
      <c r="F1" s="5" t="s">
        <v>132</v>
      </c>
      <c r="G1" s="5" t="s">
        <v>128</v>
      </c>
    </row>
    <row r="2" spans="1:7" x14ac:dyDescent="0.2">
      <c r="A2" s="3" t="s">
        <v>166</v>
      </c>
      <c r="B2" t="s">
        <v>16</v>
      </c>
      <c r="C2" t="s">
        <v>17</v>
      </c>
      <c r="D2" t="s">
        <v>141</v>
      </c>
      <c r="E2" t="s">
        <v>129</v>
      </c>
      <c r="F2" t="s">
        <v>133</v>
      </c>
      <c r="G2" t="s">
        <v>168</v>
      </c>
    </row>
    <row r="3" spans="1:7" x14ac:dyDescent="0.2">
      <c r="A3" s="3">
        <v>20</v>
      </c>
      <c r="B3" t="s">
        <v>37</v>
      </c>
      <c r="C3" t="s">
        <v>112</v>
      </c>
      <c r="D3" t="s">
        <v>141</v>
      </c>
      <c r="E3" t="s">
        <v>134</v>
      </c>
      <c r="G3" t="s">
        <v>167</v>
      </c>
    </row>
    <row r="4" spans="1:7" x14ac:dyDescent="0.2">
      <c r="A4" s="3">
        <v>19</v>
      </c>
      <c r="B4" t="s">
        <v>110</v>
      </c>
      <c r="C4" t="s">
        <v>88</v>
      </c>
      <c r="G4" t="s">
        <v>136</v>
      </c>
    </row>
    <row r="5" spans="1:7" x14ac:dyDescent="0.2">
      <c r="A5" s="3" t="s">
        <v>166</v>
      </c>
      <c r="B5" t="s">
        <v>18</v>
      </c>
      <c r="C5" t="s">
        <v>19</v>
      </c>
      <c r="D5" t="s">
        <v>141</v>
      </c>
      <c r="E5" t="s">
        <v>142</v>
      </c>
      <c r="G5" t="s">
        <v>148</v>
      </c>
    </row>
    <row r="6" spans="1:7" x14ac:dyDescent="0.2">
      <c r="A6" s="3" t="s">
        <v>166</v>
      </c>
      <c r="B6" t="s">
        <v>13</v>
      </c>
      <c r="C6" t="s">
        <v>14</v>
      </c>
    </row>
    <row r="7" spans="1:7" x14ac:dyDescent="0.2">
      <c r="A7" s="3" t="s">
        <v>166</v>
      </c>
      <c r="B7" t="s">
        <v>106</v>
      </c>
      <c r="C7" t="s">
        <v>39</v>
      </c>
      <c r="D7" t="s">
        <v>135</v>
      </c>
      <c r="E7" t="s">
        <v>143</v>
      </c>
    </row>
    <row r="8" spans="1:7" x14ac:dyDescent="0.2">
      <c r="A8" s="3">
        <v>19</v>
      </c>
      <c r="B8" t="s">
        <v>107</v>
      </c>
      <c r="C8" t="s">
        <v>121</v>
      </c>
      <c r="D8" t="s">
        <v>135</v>
      </c>
      <c r="E8" t="s">
        <v>144</v>
      </c>
    </row>
    <row r="9" spans="1:7" x14ac:dyDescent="0.2">
      <c r="A9" s="3">
        <v>19</v>
      </c>
      <c r="B9" t="s">
        <v>99</v>
      </c>
      <c r="C9" t="s">
        <v>90</v>
      </c>
      <c r="D9" t="s">
        <v>130</v>
      </c>
      <c r="E9" t="s">
        <v>129</v>
      </c>
    </row>
    <row r="10" spans="1:7" x14ac:dyDescent="0.2">
      <c r="A10" s="3" t="s">
        <v>166</v>
      </c>
      <c r="B10" t="s">
        <v>20</v>
      </c>
      <c r="C10" t="s">
        <v>21</v>
      </c>
      <c r="D10" t="s">
        <v>130</v>
      </c>
      <c r="E10" t="s">
        <v>129</v>
      </c>
    </row>
    <row r="11" spans="1:7" x14ac:dyDescent="0.2">
      <c r="A11" s="3">
        <v>19</v>
      </c>
      <c r="B11" t="s">
        <v>97</v>
      </c>
      <c r="C11" t="s">
        <v>117</v>
      </c>
      <c r="D11" t="s">
        <v>141</v>
      </c>
      <c r="E11" t="s">
        <v>145</v>
      </c>
    </row>
    <row r="12" spans="1:7" x14ac:dyDescent="0.2">
      <c r="A12" s="3">
        <v>20</v>
      </c>
      <c r="B12" t="s">
        <v>33</v>
      </c>
      <c r="C12" t="s">
        <v>34</v>
      </c>
    </row>
    <row r="13" spans="1:7" x14ac:dyDescent="0.2">
      <c r="A13" s="3">
        <v>20</v>
      </c>
      <c r="B13" t="s">
        <v>30</v>
      </c>
      <c r="C13" t="s">
        <v>29</v>
      </c>
      <c r="D13" t="s">
        <v>147</v>
      </c>
      <c r="E13" t="s">
        <v>146</v>
      </c>
    </row>
    <row r="14" spans="1:7" x14ac:dyDescent="0.2">
      <c r="A14" s="3">
        <v>19</v>
      </c>
      <c r="B14" t="s">
        <v>105</v>
      </c>
      <c r="C14" t="s">
        <v>91</v>
      </c>
      <c r="D14" t="s">
        <v>130</v>
      </c>
      <c r="E14" t="s">
        <v>149</v>
      </c>
    </row>
    <row r="15" spans="1:7" x14ac:dyDescent="0.2">
      <c r="A15" s="3">
        <v>19</v>
      </c>
      <c r="B15" t="s">
        <v>101</v>
      </c>
      <c r="C15" t="s">
        <v>118</v>
      </c>
      <c r="D15" t="s">
        <v>141</v>
      </c>
      <c r="E15" t="s">
        <v>152</v>
      </c>
    </row>
    <row r="16" spans="1:7" x14ac:dyDescent="0.2">
      <c r="A16" s="3">
        <v>19</v>
      </c>
      <c r="B16" t="s">
        <v>94</v>
      </c>
      <c r="C16" t="s">
        <v>114</v>
      </c>
      <c r="D16" t="s">
        <v>141</v>
      </c>
      <c r="E16" t="s">
        <v>137</v>
      </c>
    </row>
    <row r="17" spans="1:6" x14ac:dyDescent="0.2">
      <c r="A17" s="3" t="s">
        <v>166</v>
      </c>
      <c r="B17" t="s">
        <v>98</v>
      </c>
      <c r="C17" t="s">
        <v>92</v>
      </c>
      <c r="D17" t="s">
        <v>141</v>
      </c>
      <c r="E17" t="s">
        <v>129</v>
      </c>
    </row>
    <row r="18" spans="1:6" x14ac:dyDescent="0.2">
      <c r="A18" s="3">
        <v>19</v>
      </c>
      <c r="B18" t="s">
        <v>108</v>
      </c>
      <c r="C18" t="s">
        <v>122</v>
      </c>
      <c r="D18" t="s">
        <v>147</v>
      </c>
      <c r="E18" t="s">
        <v>150</v>
      </c>
    </row>
    <row r="19" spans="1:6" x14ac:dyDescent="0.2">
      <c r="A19" s="3">
        <v>20</v>
      </c>
      <c r="B19" t="s">
        <v>35</v>
      </c>
      <c r="C19" t="s">
        <v>36</v>
      </c>
      <c r="D19" t="s">
        <v>141</v>
      </c>
      <c r="E19" t="s">
        <v>151</v>
      </c>
      <c r="F19" t="s">
        <v>152</v>
      </c>
    </row>
    <row r="20" spans="1:6" x14ac:dyDescent="0.2">
      <c r="A20" s="3" t="s">
        <v>166</v>
      </c>
      <c r="B20" t="s">
        <v>24</v>
      </c>
      <c r="C20" t="s">
        <v>25</v>
      </c>
      <c r="D20" t="s">
        <v>147</v>
      </c>
      <c r="E20" t="s">
        <v>153</v>
      </c>
    </row>
    <row r="21" spans="1:6" x14ac:dyDescent="0.2">
      <c r="A21" s="3" t="s">
        <v>166</v>
      </c>
      <c r="B21" t="s">
        <v>22</v>
      </c>
      <c r="C21" t="s">
        <v>23</v>
      </c>
      <c r="D21" t="s">
        <v>141</v>
      </c>
      <c r="E21" t="s">
        <v>138</v>
      </c>
    </row>
    <row r="22" spans="1:6" x14ac:dyDescent="0.2">
      <c r="A22" s="3">
        <v>19</v>
      </c>
      <c r="B22" t="s">
        <v>103</v>
      </c>
      <c r="C22" t="s">
        <v>120</v>
      </c>
      <c r="D22" t="s">
        <v>141</v>
      </c>
      <c r="E22" t="s">
        <v>154</v>
      </c>
      <c r="F22" t="s">
        <v>155</v>
      </c>
    </row>
    <row r="23" spans="1:6" x14ac:dyDescent="0.2">
      <c r="A23" s="3">
        <v>19</v>
      </c>
      <c r="B23" t="s">
        <v>109</v>
      </c>
      <c r="C23" t="s">
        <v>93</v>
      </c>
      <c r="D23" t="s">
        <v>141</v>
      </c>
      <c r="E23" t="s">
        <v>156</v>
      </c>
    </row>
    <row r="24" spans="1:6" x14ac:dyDescent="0.2">
      <c r="A24" s="3" t="s">
        <v>166</v>
      </c>
      <c r="B24" t="s">
        <v>7</v>
      </c>
      <c r="C24" t="s">
        <v>8</v>
      </c>
      <c r="D24" t="s">
        <v>141</v>
      </c>
      <c r="E24" t="s">
        <v>157</v>
      </c>
    </row>
    <row r="25" spans="1:6" x14ac:dyDescent="0.2">
      <c r="A25" s="3">
        <v>19</v>
      </c>
      <c r="B25" t="s">
        <v>95</v>
      </c>
      <c r="C25" t="s">
        <v>115</v>
      </c>
      <c r="D25" t="s">
        <v>141</v>
      </c>
      <c r="E25" t="s">
        <v>138</v>
      </c>
    </row>
    <row r="26" spans="1:6" x14ac:dyDescent="0.2">
      <c r="A26" s="3">
        <v>19</v>
      </c>
      <c r="B26" t="s">
        <v>102</v>
      </c>
      <c r="C26" t="s">
        <v>119</v>
      </c>
    </row>
    <row r="27" spans="1:6" x14ac:dyDescent="0.2">
      <c r="A27" s="3" t="s">
        <v>166</v>
      </c>
      <c r="B27" t="s">
        <v>5</v>
      </c>
      <c r="C27" t="s">
        <v>6</v>
      </c>
      <c r="D27" t="s">
        <v>141</v>
      </c>
      <c r="E27" t="s">
        <v>139</v>
      </c>
    </row>
    <row r="28" spans="1:6" x14ac:dyDescent="0.2">
      <c r="A28" s="3">
        <v>19</v>
      </c>
      <c r="B28" t="s">
        <v>96</v>
      </c>
      <c r="C28" t="s">
        <v>116</v>
      </c>
      <c r="D28" t="s">
        <v>158</v>
      </c>
      <c r="E28" t="s">
        <v>159</v>
      </c>
    </row>
    <row r="29" spans="1:6" x14ac:dyDescent="0.2">
      <c r="A29" s="3">
        <v>20</v>
      </c>
      <c r="B29" t="s">
        <v>26</v>
      </c>
      <c r="C29" t="s">
        <v>27</v>
      </c>
    </row>
    <row r="30" spans="1:6" x14ac:dyDescent="0.2">
      <c r="A30" s="3">
        <v>20</v>
      </c>
      <c r="B30" t="s">
        <v>28</v>
      </c>
      <c r="C30" t="s">
        <v>111</v>
      </c>
      <c r="D30" t="s">
        <v>141</v>
      </c>
      <c r="E30" t="s">
        <v>140</v>
      </c>
    </row>
    <row r="31" spans="1:6" x14ac:dyDescent="0.2">
      <c r="A31" s="3">
        <v>20</v>
      </c>
      <c r="B31" t="s">
        <v>9</v>
      </c>
      <c r="C31" t="s">
        <v>10</v>
      </c>
      <c r="D31" t="s">
        <v>141</v>
      </c>
      <c r="E31" t="s">
        <v>161</v>
      </c>
    </row>
    <row r="32" spans="1:6" x14ac:dyDescent="0.2">
      <c r="A32" s="3">
        <v>20</v>
      </c>
      <c r="B32" t="s">
        <v>11</v>
      </c>
      <c r="C32" t="s">
        <v>12</v>
      </c>
      <c r="D32" t="s">
        <v>141</v>
      </c>
      <c r="E32" t="s">
        <v>160</v>
      </c>
    </row>
    <row r="33" spans="1:6" x14ac:dyDescent="0.2">
      <c r="A33" s="3">
        <v>19</v>
      </c>
      <c r="B33" t="s">
        <v>100</v>
      </c>
      <c r="C33" t="s">
        <v>111</v>
      </c>
      <c r="D33" t="s">
        <v>141</v>
      </c>
      <c r="E33" t="s">
        <v>140</v>
      </c>
    </row>
    <row r="34" spans="1:6" x14ac:dyDescent="0.2">
      <c r="A34" s="3" t="s">
        <v>166</v>
      </c>
      <c r="B34" t="s">
        <v>104</v>
      </c>
      <c r="C34" t="s">
        <v>38</v>
      </c>
    </row>
    <row r="35" spans="1:6" x14ac:dyDescent="0.2">
      <c r="A35" s="3" t="s">
        <v>166</v>
      </c>
      <c r="B35" t="s">
        <v>15</v>
      </c>
      <c r="C35" t="s">
        <v>113</v>
      </c>
      <c r="D35" t="s">
        <v>141</v>
      </c>
      <c r="E35" t="s">
        <v>129</v>
      </c>
    </row>
    <row r="36" spans="1:6" x14ac:dyDescent="0.2">
      <c r="A36" s="3">
        <v>20</v>
      </c>
      <c r="B36" t="s">
        <v>31</v>
      </c>
      <c r="C36" t="s">
        <v>32</v>
      </c>
      <c r="D36" t="s">
        <v>141</v>
      </c>
      <c r="E36" t="s">
        <v>162</v>
      </c>
      <c r="F36" t="s">
        <v>163</v>
      </c>
    </row>
    <row r="38" spans="1:6" x14ac:dyDescent="0.2">
      <c r="A38" s="6" t="s">
        <v>164</v>
      </c>
      <c r="B38" s="10"/>
      <c r="C38" s="11"/>
    </row>
    <row r="39" spans="1:6" x14ac:dyDescent="0.2">
      <c r="A39" s="8" t="s">
        <v>141</v>
      </c>
      <c r="B39" s="7">
        <f>COUNTIF(D2:D36,"Spr")+COUNTIF(D2:D36,"(Spr)")</f>
        <v>21</v>
      </c>
      <c r="C39" s="9">
        <f>B39/SUM($B$39:$B$42)</f>
        <v>0.6</v>
      </c>
    </row>
    <row r="40" spans="1:6" x14ac:dyDescent="0.2">
      <c r="A40" s="8" t="s">
        <v>130</v>
      </c>
      <c r="B40" s="7">
        <f>COUNTIF(D2:D36,"Se")+COUNTIF(D2:D36, "(Se)")</f>
        <v>6</v>
      </c>
      <c r="C40" s="9">
        <f>B40/SUM($B$39:$B$42)</f>
        <v>0.17142857142857143</v>
      </c>
    </row>
    <row r="41" spans="1:6" x14ac:dyDescent="0.2">
      <c r="A41" s="8" t="s">
        <v>135</v>
      </c>
      <c r="B41" s="7">
        <f>COUNTIF(D2:D36,"D")</f>
        <v>2</v>
      </c>
      <c r="C41" s="9">
        <f>B41/SUM($B$39:$B$42)</f>
        <v>5.7142857142857141E-2</v>
      </c>
    </row>
    <row r="42" spans="1:6" x14ac:dyDescent="0.2">
      <c r="A42" s="8" t="s">
        <v>165</v>
      </c>
      <c r="B42" s="7">
        <f>COUNTIF(D2:D36,"")</f>
        <v>6</v>
      </c>
      <c r="C42" s="9">
        <f>B42/SUM($B$39:$B$42)</f>
        <v>0.17142857142857143</v>
      </c>
    </row>
  </sheetData>
  <sortState ref="A2:E48">
    <sortCondition ref="B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Description</vt:lpstr>
      <vt:lpstr>Fire Response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Microsoft Office User</cp:lastModifiedBy>
  <dcterms:created xsi:type="dcterms:W3CDTF">2016-11-02T21:50:42Z</dcterms:created>
  <dcterms:modified xsi:type="dcterms:W3CDTF">2016-12-20T20:49:28Z</dcterms:modified>
</cp:coreProperties>
</file>