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lina/Documents/GitHub/Model/Data/"/>
    </mc:Choice>
  </mc:AlternateContent>
  <bookViews>
    <workbookView xWindow="-20" yWindow="1020" windowWidth="27320" windowHeight="13160" activeTab="4"/>
  </bookViews>
  <sheets>
    <sheet name="Fine Sand" sheetId="5" r:id="rId1"/>
    <sheet name="Coarse Sand" sheetId="2" r:id="rId2"/>
    <sheet name="Silt Loam" sheetId="7" r:id="rId3"/>
    <sheet name="Silt clay Loam" sheetId="8" r:id="rId4"/>
    <sheet name="Saturation Curves" sheetId="3" r:id="rId5"/>
    <sheet name="Sheet7" sheetId="9" r:id="rId6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3" i="8" l="1"/>
  <c r="G53" i="8"/>
  <c r="F52" i="8"/>
  <c r="G52" i="8"/>
  <c r="F51" i="8"/>
  <c r="G51" i="8"/>
  <c r="F50" i="8"/>
  <c r="G50" i="8"/>
  <c r="F49" i="8"/>
  <c r="G49" i="8"/>
  <c r="F48" i="8"/>
  <c r="G48" i="8"/>
  <c r="F47" i="8"/>
  <c r="G47" i="8"/>
  <c r="F46" i="8"/>
  <c r="G46" i="8"/>
  <c r="F45" i="8"/>
  <c r="G45" i="8"/>
  <c r="F44" i="8"/>
  <c r="G44" i="8"/>
  <c r="F43" i="8"/>
  <c r="G43" i="8"/>
  <c r="F42" i="8"/>
  <c r="G42" i="8"/>
  <c r="F41" i="8"/>
  <c r="G41" i="8"/>
  <c r="F40" i="8"/>
  <c r="G40" i="8"/>
  <c r="F39" i="8"/>
  <c r="G39" i="8"/>
  <c r="F38" i="8"/>
  <c r="G38" i="8"/>
  <c r="F37" i="8"/>
  <c r="G37" i="8"/>
  <c r="F36" i="8"/>
  <c r="G36" i="8"/>
  <c r="F35" i="8"/>
  <c r="G35" i="8"/>
  <c r="F34" i="8"/>
  <c r="G34" i="8"/>
  <c r="F33" i="8"/>
  <c r="G33" i="8"/>
  <c r="F32" i="8"/>
  <c r="G32" i="8"/>
  <c r="F31" i="8"/>
  <c r="G31" i="8"/>
  <c r="F30" i="8"/>
  <c r="G30" i="8"/>
  <c r="F29" i="8"/>
  <c r="G29" i="8"/>
  <c r="F28" i="8"/>
  <c r="G28" i="8"/>
  <c r="F27" i="8"/>
  <c r="G27" i="8"/>
  <c r="F26" i="8"/>
  <c r="G26" i="8"/>
  <c r="F25" i="8"/>
  <c r="G25" i="8"/>
  <c r="F24" i="8"/>
  <c r="G24" i="8"/>
  <c r="F23" i="8"/>
  <c r="G23" i="8"/>
  <c r="F22" i="8"/>
  <c r="G22" i="8"/>
  <c r="F21" i="8"/>
  <c r="G21" i="8"/>
  <c r="F20" i="8"/>
  <c r="G20" i="8"/>
  <c r="F19" i="8"/>
  <c r="G19" i="8"/>
  <c r="F18" i="8"/>
  <c r="G18" i="8"/>
  <c r="F17" i="8"/>
  <c r="G17" i="8"/>
  <c r="F16" i="8"/>
  <c r="G16" i="8"/>
  <c r="F15" i="8"/>
  <c r="G15" i="8"/>
  <c r="F14" i="8"/>
  <c r="G14" i="8"/>
  <c r="F13" i="8"/>
  <c r="G13" i="8"/>
  <c r="F12" i="8"/>
  <c r="G12" i="8"/>
  <c r="F11" i="8"/>
  <c r="G11" i="8"/>
  <c r="C7" i="8"/>
  <c r="C8" i="8"/>
  <c r="C9" i="8"/>
  <c r="F53" i="7"/>
  <c r="G53" i="7"/>
  <c r="F52" i="7"/>
  <c r="G52" i="7"/>
  <c r="F51" i="7"/>
  <c r="G51" i="7"/>
  <c r="F50" i="7"/>
  <c r="G50" i="7"/>
  <c r="F49" i="7"/>
  <c r="G49" i="7"/>
  <c r="F48" i="7"/>
  <c r="G48" i="7"/>
  <c r="F47" i="7"/>
  <c r="G47" i="7"/>
  <c r="F46" i="7"/>
  <c r="G46" i="7"/>
  <c r="F45" i="7"/>
  <c r="G45" i="7"/>
  <c r="F44" i="7"/>
  <c r="G44" i="7"/>
  <c r="F43" i="7"/>
  <c r="G43" i="7"/>
  <c r="F42" i="7"/>
  <c r="G42" i="7"/>
  <c r="F41" i="7"/>
  <c r="G41" i="7"/>
  <c r="F40" i="7"/>
  <c r="G40" i="7"/>
  <c r="F39" i="7"/>
  <c r="G39" i="7"/>
  <c r="F38" i="7"/>
  <c r="G38" i="7"/>
  <c r="F37" i="7"/>
  <c r="G37" i="7"/>
  <c r="F36" i="7"/>
  <c r="G36" i="7"/>
  <c r="F35" i="7"/>
  <c r="G35" i="7"/>
  <c r="F34" i="7"/>
  <c r="G34" i="7"/>
  <c r="F33" i="7"/>
  <c r="G33" i="7"/>
  <c r="F32" i="7"/>
  <c r="G32" i="7"/>
  <c r="F31" i="7"/>
  <c r="G31" i="7"/>
  <c r="F30" i="7"/>
  <c r="G30" i="7"/>
  <c r="F29" i="7"/>
  <c r="G29" i="7"/>
  <c r="F28" i="7"/>
  <c r="G28" i="7"/>
  <c r="F27" i="7"/>
  <c r="G27" i="7"/>
  <c r="F26" i="7"/>
  <c r="G26" i="7"/>
  <c r="F25" i="7"/>
  <c r="G25" i="7"/>
  <c r="F24" i="7"/>
  <c r="G24" i="7"/>
  <c r="F23" i="7"/>
  <c r="G23" i="7"/>
  <c r="F22" i="7"/>
  <c r="G22" i="7"/>
  <c r="F21" i="7"/>
  <c r="G21" i="7"/>
  <c r="F20" i="7"/>
  <c r="G20" i="7"/>
  <c r="F19" i="7"/>
  <c r="G19" i="7"/>
  <c r="F18" i="7"/>
  <c r="G18" i="7"/>
  <c r="F17" i="7"/>
  <c r="G17" i="7"/>
  <c r="F16" i="7"/>
  <c r="G16" i="7"/>
  <c r="F15" i="7"/>
  <c r="G15" i="7"/>
  <c r="F14" i="7"/>
  <c r="G14" i="7"/>
  <c r="F13" i="7"/>
  <c r="G13" i="7"/>
  <c r="F12" i="7"/>
  <c r="G12" i="7"/>
  <c r="F11" i="7"/>
  <c r="G11" i="7"/>
  <c r="C7" i="7"/>
  <c r="C8" i="7"/>
  <c r="C9" i="7"/>
  <c r="F53" i="5"/>
  <c r="G53" i="5"/>
  <c r="F52" i="5"/>
  <c r="G52" i="5"/>
  <c r="F51" i="5"/>
  <c r="G51" i="5"/>
  <c r="F50" i="5"/>
  <c r="G50" i="5"/>
  <c r="F49" i="5"/>
  <c r="G49" i="5"/>
  <c r="F48" i="5"/>
  <c r="G48" i="5"/>
  <c r="F47" i="5"/>
  <c r="G47" i="5"/>
  <c r="F46" i="5"/>
  <c r="G46" i="5"/>
  <c r="F45" i="5"/>
  <c r="G45" i="5"/>
  <c r="F44" i="5"/>
  <c r="G44" i="5"/>
  <c r="F43" i="5"/>
  <c r="G43" i="5"/>
  <c r="F42" i="5"/>
  <c r="G42" i="5"/>
  <c r="F41" i="5"/>
  <c r="G41" i="5"/>
  <c r="F40" i="5"/>
  <c r="G40" i="5"/>
  <c r="F39" i="5"/>
  <c r="G39" i="5"/>
  <c r="F38" i="5"/>
  <c r="G38" i="5"/>
  <c r="F37" i="5"/>
  <c r="G37" i="5"/>
  <c r="F36" i="5"/>
  <c r="G36" i="5"/>
  <c r="F35" i="5"/>
  <c r="G35" i="5"/>
  <c r="F34" i="5"/>
  <c r="G34" i="5"/>
  <c r="F33" i="5"/>
  <c r="G33" i="5"/>
  <c r="F32" i="5"/>
  <c r="G32" i="5"/>
  <c r="F31" i="5"/>
  <c r="G31" i="5"/>
  <c r="F30" i="5"/>
  <c r="G30" i="5"/>
  <c r="F29" i="5"/>
  <c r="G29" i="5"/>
  <c r="F28" i="5"/>
  <c r="G28" i="5"/>
  <c r="F27" i="5"/>
  <c r="G27" i="5"/>
  <c r="F26" i="5"/>
  <c r="G26" i="5"/>
  <c r="F25" i="5"/>
  <c r="G25" i="5"/>
  <c r="F24" i="5"/>
  <c r="G24" i="5"/>
  <c r="F23" i="5"/>
  <c r="G23" i="5"/>
  <c r="F22" i="5"/>
  <c r="G22" i="5"/>
  <c r="F21" i="5"/>
  <c r="G21" i="5"/>
  <c r="F20" i="5"/>
  <c r="G20" i="5"/>
  <c r="F19" i="5"/>
  <c r="G19" i="5"/>
  <c r="F18" i="5"/>
  <c r="G18" i="5"/>
  <c r="F17" i="5"/>
  <c r="G17" i="5"/>
  <c r="F16" i="5"/>
  <c r="G16" i="5"/>
  <c r="F15" i="5"/>
  <c r="G15" i="5"/>
  <c r="F14" i="5"/>
  <c r="G14" i="5"/>
  <c r="F13" i="5"/>
  <c r="G13" i="5"/>
  <c r="F12" i="5"/>
  <c r="G12" i="5"/>
  <c r="F11" i="5"/>
  <c r="G11" i="5"/>
  <c r="C7" i="5"/>
  <c r="C8" i="5"/>
  <c r="C9" i="5"/>
  <c r="F14" i="2"/>
  <c r="C7" i="2"/>
  <c r="F49" i="2"/>
  <c r="C8" i="2"/>
  <c r="C9" i="2"/>
  <c r="F47" i="2"/>
  <c r="F42" i="2"/>
  <c r="G42" i="2"/>
  <c r="F43" i="2"/>
  <c r="G43" i="2"/>
  <c r="F44" i="2"/>
  <c r="G44" i="2"/>
  <c r="F45" i="2"/>
  <c r="G45" i="2"/>
  <c r="F46" i="2"/>
  <c r="G46" i="2"/>
  <c r="G47" i="2"/>
  <c r="F48" i="2"/>
  <c r="G48" i="2"/>
  <c r="G49" i="2"/>
  <c r="F50" i="2"/>
  <c r="G50" i="2"/>
  <c r="F51" i="2"/>
  <c r="G51" i="2"/>
  <c r="F52" i="2"/>
  <c r="G52" i="2"/>
  <c r="F53" i="2"/>
  <c r="G53" i="2"/>
  <c r="F11" i="2"/>
  <c r="F41" i="2"/>
  <c r="G41" i="2"/>
  <c r="F40" i="2"/>
  <c r="F39" i="2"/>
  <c r="F38" i="2"/>
  <c r="G38" i="2"/>
  <c r="F37" i="2"/>
  <c r="G37" i="2"/>
  <c r="F36" i="2"/>
  <c r="F35" i="2"/>
  <c r="G35" i="2"/>
  <c r="F34" i="2"/>
  <c r="G34" i="2"/>
  <c r="F33" i="2"/>
  <c r="F32" i="2"/>
  <c r="F31" i="2"/>
  <c r="F30" i="2"/>
  <c r="G30" i="2"/>
  <c r="F29" i="2"/>
  <c r="G29" i="2"/>
  <c r="F28" i="2"/>
  <c r="G28" i="2"/>
  <c r="F27" i="2"/>
  <c r="G27" i="2"/>
  <c r="F26" i="2"/>
  <c r="G26" i="2"/>
  <c r="F25" i="2"/>
  <c r="F24" i="2"/>
  <c r="F23" i="2"/>
  <c r="F22" i="2"/>
  <c r="G22" i="2"/>
  <c r="F21" i="2"/>
  <c r="G21" i="2"/>
  <c r="F20" i="2"/>
  <c r="F19" i="2"/>
  <c r="G19" i="2"/>
  <c r="F18" i="2"/>
  <c r="G18" i="2"/>
  <c r="F17" i="2"/>
  <c r="G17" i="2"/>
  <c r="F16" i="2"/>
  <c r="F15" i="2"/>
  <c r="G14" i="2"/>
  <c r="F13" i="2"/>
  <c r="G13" i="2"/>
  <c r="F12" i="2"/>
  <c r="G12" i="2"/>
  <c r="G11" i="2"/>
  <c r="G25" i="2"/>
  <c r="G33" i="2"/>
  <c r="G20" i="2"/>
  <c r="G36" i="2"/>
  <c r="G15" i="2"/>
  <c r="G23" i="2"/>
  <c r="G31" i="2"/>
  <c r="G39" i="2"/>
  <c r="G16" i="2"/>
  <c r="G24" i="2"/>
  <c r="G32" i="2"/>
  <c r="G40" i="2"/>
</calcChain>
</file>

<file path=xl/sharedStrings.xml><?xml version="1.0" encoding="utf-8"?>
<sst xmlns="http://schemas.openxmlformats.org/spreadsheetml/2006/main" count="99" uniqueCount="33">
  <si>
    <t>b</t>
  </si>
  <si>
    <t>n</t>
  </si>
  <si>
    <t>(cm)</t>
  </si>
  <si>
    <t xml:space="preserve"> (cm)</t>
  </si>
  <si>
    <t>ϴ/n</t>
  </si>
  <si>
    <t>Clapp and Hornberger (1978)</t>
  </si>
  <si>
    <t>The pressure head is 0 when the moisture content equals the porosity, i.e. is saturated, and that the water content changes little as tension increases up to a point of inflection</t>
  </si>
  <si>
    <t xml:space="preserve">As suction tension increases beyond its air-entry value, the water content begins to decrease rapidly and then more gradually. </t>
  </si>
  <si>
    <t xml:space="preserve">Soil Water Content </t>
  </si>
  <si>
    <t>Notes</t>
  </si>
  <si>
    <r>
      <rPr>
        <b/>
        <sz val="11"/>
        <color theme="1"/>
        <rFont val="Times New Roman"/>
        <family val="1"/>
      </rPr>
      <t xml:space="preserve">b  </t>
    </r>
    <r>
      <rPr>
        <sz val="11"/>
        <color theme="1"/>
        <rFont val="Times New Roman"/>
        <family val="1"/>
      </rPr>
      <t>pore size distribution index</t>
    </r>
  </si>
  <si>
    <r>
      <rPr>
        <b/>
        <sz val="11"/>
        <color theme="1"/>
        <rFont val="Times New Roman"/>
        <family val="1"/>
      </rPr>
      <t>n</t>
    </r>
    <r>
      <rPr>
        <sz val="11"/>
        <color theme="1"/>
        <rFont val="Times New Roman"/>
        <family val="1"/>
      </rPr>
      <t xml:space="preserve"> soil porosity </t>
    </r>
  </si>
  <si>
    <t>FC (%)</t>
  </si>
  <si>
    <t>WP (%)</t>
  </si>
  <si>
    <r>
      <t xml:space="preserve">         </t>
    </r>
    <r>
      <rPr>
        <sz val="11"/>
        <color theme="1"/>
        <rFont val="Times New Roman"/>
        <family val="1"/>
      </rPr>
      <t>Air-Entry tension       𝝍𝒔  Suction head</t>
    </r>
  </si>
  <si>
    <t>ϴ (cm3/cm3)</t>
  </si>
  <si>
    <t xml:space="preserve">Coarse Sand </t>
  </si>
  <si>
    <t xml:space="preserve">Fine Sand </t>
  </si>
  <si>
    <t>Field Capacity (FC)</t>
  </si>
  <si>
    <t>Wilting Point (WP)</t>
  </si>
  <si>
    <t>PAW (%)</t>
  </si>
  <si>
    <r>
      <rPr>
        <b/>
        <sz val="11"/>
        <color theme="1"/>
        <rFont val="Times Roman"/>
      </rPr>
      <t>PWA</t>
    </r>
    <r>
      <rPr>
        <sz val="11"/>
        <color theme="1"/>
        <rFont val="Times Roman"/>
      </rPr>
      <t xml:space="preserve"> plant available water </t>
    </r>
  </si>
  <si>
    <t xml:space="preserve">Silt Loam </t>
  </si>
  <si>
    <t xml:space="preserve">Silt Clay Loam </t>
  </si>
  <si>
    <t>ϴ/n FineSand</t>
  </si>
  <si>
    <t>ϴ/n Coarse Sand</t>
  </si>
  <si>
    <t>ϴ/n Silt Loam</t>
  </si>
  <si>
    <t>ϴ/n SCL</t>
  </si>
  <si>
    <t xml:space="preserve"> Ys(cm)</t>
  </si>
  <si>
    <t>Fine Sand</t>
  </si>
  <si>
    <t>Silt Loam</t>
  </si>
  <si>
    <t>Silt clay Loam</t>
  </si>
  <si>
    <t>Suction Head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</si>
</sst>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4"/>
      <color theme="1"/>
      <name val="Times New Roman"/>
      <family val="1"/>
    </font>
    <font>
      <i/>
      <sz val="14"/>
      <color theme="1"/>
      <name val="Times New Roman"/>
      <family val="1"/>
    </font>
    <font>
      <b/>
      <sz val="14"/>
      <color theme="1"/>
      <name val="Times New Roman"/>
      <family val="1"/>
    </font>
    <font>
      <b/>
      <sz val="11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Times Roman"/>
    </font>
    <font>
      <b/>
      <sz val="11"/>
      <color theme="1"/>
      <name val="Times Roman"/>
    </font>
    <font>
      <sz val="11"/>
      <name val="Times New Roman"/>
      <family val="1"/>
    </font>
    <font>
      <b/>
      <sz val="11"/>
      <color theme="1"/>
      <name val="Calibri"/>
      <scheme val="minor"/>
    </font>
    <font>
      <b/>
      <sz val="14"/>
      <name val="Times New Roman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85FF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3" xfId="0" applyFont="1" applyFill="1" applyBorder="1"/>
    <xf numFmtId="0" fontId="3" fillId="2" borderId="0" xfId="0" applyFont="1" applyFill="1" applyBorder="1"/>
    <xf numFmtId="0" fontId="2" fillId="2" borderId="0" xfId="0" applyFont="1" applyFill="1" applyBorder="1"/>
    <xf numFmtId="0" fontId="2" fillId="2" borderId="1" xfId="0" applyFont="1" applyFill="1" applyBorder="1"/>
    <xf numFmtId="0" fontId="2" fillId="2" borderId="1" xfId="0" applyFont="1" applyFill="1" applyBorder="1" applyAlignment="1">
      <alignment wrapText="1"/>
    </xf>
    <xf numFmtId="0" fontId="1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0" xfId="0" applyFont="1" applyAlignment="1">
      <alignment wrapText="1"/>
    </xf>
    <xf numFmtId="0" fontId="9" fillId="0" borderId="0" xfId="0" applyFont="1" applyFill="1"/>
    <xf numFmtId="0" fontId="1" fillId="6" borderId="0" xfId="0" applyFont="1" applyFill="1" applyAlignment="1">
      <alignment horizontal="center"/>
    </xf>
    <xf numFmtId="0" fontId="1" fillId="6" borderId="0" xfId="0" applyFont="1" applyFill="1"/>
    <xf numFmtId="0" fontId="1" fillId="0" borderId="0" xfId="0" applyFont="1" applyFill="1"/>
    <xf numFmtId="0" fontId="1" fillId="7" borderId="0" xfId="0" applyFont="1" applyFill="1" applyAlignment="1">
      <alignment horizontal="center"/>
    </xf>
    <xf numFmtId="0" fontId="1" fillId="7" borderId="0" xfId="0" applyFont="1" applyFill="1"/>
    <xf numFmtId="0" fontId="4" fillId="0" borderId="0" xfId="0" applyFont="1" applyFill="1" applyBorder="1" applyAlignment="1">
      <alignment horizontal="center"/>
    </xf>
    <xf numFmtId="0" fontId="2" fillId="0" borderId="0" xfId="0" applyFont="1" applyFill="1" applyBorder="1"/>
    <xf numFmtId="0" fontId="4" fillId="0" borderId="0" xfId="0" applyFont="1" applyFill="1" applyAlignment="1">
      <alignment horizontal="center"/>
    </xf>
    <xf numFmtId="0" fontId="7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5" fillId="4" borderId="2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0" fontId="5" fillId="0" borderId="0" xfId="0" applyFont="1" applyAlignment="1">
      <alignment horizontal="left"/>
    </xf>
    <xf numFmtId="0" fontId="4" fillId="8" borderId="0" xfId="0" applyFont="1" applyFill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5" fillId="0" borderId="0" xfId="0" applyFont="1"/>
    <xf numFmtId="0" fontId="10" fillId="0" borderId="0" xfId="0" applyFont="1"/>
    <xf numFmtId="0" fontId="8" fillId="3" borderId="2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1" fillId="2" borderId="3" xfId="0" applyFont="1" applyFill="1" applyBorder="1"/>
    <xf numFmtId="1" fontId="2" fillId="2" borderId="3" xfId="0" applyNumberFormat="1" applyFont="1" applyFill="1" applyBorder="1"/>
    <xf numFmtId="0" fontId="11" fillId="2" borderId="0" xfId="0" applyFont="1" applyFill="1" applyBorder="1"/>
    <xf numFmtId="1" fontId="2" fillId="2" borderId="0" xfId="0" applyNumberFormat="1" applyFont="1" applyFill="1" applyBorder="1"/>
    <xf numFmtId="0" fontId="11" fillId="2" borderId="1" xfId="0" applyFont="1" applyFill="1" applyBorder="1"/>
    <xf numFmtId="1" fontId="2" fillId="2" borderId="1" xfId="0" applyNumberFormat="1" applyFont="1" applyFill="1" applyBorder="1"/>
    <xf numFmtId="0" fontId="5" fillId="4" borderId="2" xfId="0" applyFont="1" applyFill="1" applyBorder="1" applyAlignment="1">
      <alignment horizontal="center"/>
    </xf>
    <xf numFmtId="0" fontId="7" fillId="0" borderId="0" xfId="0" applyFont="1" applyAlignment="1">
      <alignment horizontal="left" vertical="center"/>
    </xf>
    <xf numFmtId="0" fontId="4" fillId="6" borderId="0" xfId="0" applyFont="1" applyFill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9" borderId="0" xfId="0" applyFont="1" applyFill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4" fillId="10" borderId="0" xfId="0" applyFont="1" applyFill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437FF"/>
      <color rgb="FFFF85FF"/>
      <color rgb="FFFF80A9"/>
      <color rgb="FF8788F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8303149606299"/>
          <c:y val="0.0786730639357739"/>
          <c:w val="0.805377515310586"/>
          <c:h val="0.76624475109380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'Fine Sand'!$E$11:$E$53</c:f>
              <c:numCache>
                <c:formatCode>General</c:formatCode>
                <c:ptCount val="43"/>
                <c:pt idx="0">
                  <c:v>10.0</c:v>
                </c:pt>
                <c:pt idx="1">
                  <c:v>100.0</c:v>
                </c:pt>
                <c:pt idx="2">
                  <c:v>200.0</c:v>
                </c:pt>
                <c:pt idx="3">
                  <c:v>300.0</c:v>
                </c:pt>
                <c:pt idx="4">
                  <c:v>400.0</c:v>
                </c:pt>
                <c:pt idx="5">
                  <c:v>500.0</c:v>
                </c:pt>
                <c:pt idx="6">
                  <c:v>600.0</c:v>
                </c:pt>
                <c:pt idx="7">
                  <c:v>700.0</c:v>
                </c:pt>
                <c:pt idx="8">
                  <c:v>800.0</c:v>
                </c:pt>
                <c:pt idx="9">
                  <c:v>900.0</c:v>
                </c:pt>
                <c:pt idx="10">
                  <c:v>1000.0</c:v>
                </c:pt>
                <c:pt idx="11">
                  <c:v>1500.0</c:v>
                </c:pt>
                <c:pt idx="12">
                  <c:v>2000.0</c:v>
                </c:pt>
                <c:pt idx="13">
                  <c:v>2500.0</c:v>
                </c:pt>
                <c:pt idx="14">
                  <c:v>3000.0</c:v>
                </c:pt>
                <c:pt idx="15">
                  <c:v>3500.0</c:v>
                </c:pt>
                <c:pt idx="16">
                  <c:v>4000.0</c:v>
                </c:pt>
                <c:pt idx="17">
                  <c:v>4500.0</c:v>
                </c:pt>
                <c:pt idx="18">
                  <c:v>5000.0</c:v>
                </c:pt>
                <c:pt idx="19">
                  <c:v>5500.0</c:v>
                </c:pt>
                <c:pt idx="20">
                  <c:v>6000.0</c:v>
                </c:pt>
                <c:pt idx="21">
                  <c:v>6500.0</c:v>
                </c:pt>
                <c:pt idx="22">
                  <c:v>7000.0</c:v>
                </c:pt>
                <c:pt idx="23">
                  <c:v>7500.0</c:v>
                </c:pt>
                <c:pt idx="24">
                  <c:v>8000.0</c:v>
                </c:pt>
                <c:pt idx="25">
                  <c:v>8500.0</c:v>
                </c:pt>
                <c:pt idx="26">
                  <c:v>9000.0</c:v>
                </c:pt>
                <c:pt idx="27">
                  <c:v>9500.0</c:v>
                </c:pt>
                <c:pt idx="28">
                  <c:v>10000.0</c:v>
                </c:pt>
                <c:pt idx="29">
                  <c:v>10500.0</c:v>
                </c:pt>
                <c:pt idx="30">
                  <c:v>11000.0</c:v>
                </c:pt>
                <c:pt idx="31">
                  <c:v>11500.0</c:v>
                </c:pt>
                <c:pt idx="32">
                  <c:v>12000.0</c:v>
                </c:pt>
                <c:pt idx="33">
                  <c:v>12500.0</c:v>
                </c:pt>
                <c:pt idx="34">
                  <c:v>13000.0</c:v>
                </c:pt>
                <c:pt idx="35">
                  <c:v>13500.0</c:v>
                </c:pt>
                <c:pt idx="36">
                  <c:v>14000.0</c:v>
                </c:pt>
                <c:pt idx="37">
                  <c:v>14500.0</c:v>
                </c:pt>
                <c:pt idx="38">
                  <c:v>15000.0</c:v>
                </c:pt>
                <c:pt idx="39">
                  <c:v>15500.0</c:v>
                </c:pt>
                <c:pt idx="40">
                  <c:v>16000.0</c:v>
                </c:pt>
                <c:pt idx="41">
                  <c:v>16500.0</c:v>
                </c:pt>
                <c:pt idx="42">
                  <c:v>17000.0</c:v>
                </c:pt>
              </c:numCache>
            </c:numRef>
          </c:xVal>
          <c:yVal>
            <c:numRef>
              <c:f>'Fine Sand'!$F$11:$F$53</c:f>
              <c:numCache>
                <c:formatCode>General</c:formatCode>
                <c:ptCount val="43"/>
                <c:pt idx="0">
                  <c:v>0.629630437058424</c:v>
                </c:pt>
                <c:pt idx="1">
                  <c:v>0.337921203990314</c:v>
                </c:pt>
                <c:pt idx="2">
                  <c:v>0.280192164116617</c:v>
                </c:pt>
                <c:pt idx="3">
                  <c:v>0.25110985277279</c:v>
                </c:pt>
                <c:pt idx="4">
                  <c:v>0.232325311064539</c:v>
                </c:pt>
                <c:pt idx="5">
                  <c:v>0.218728125919126</c:v>
                </c:pt>
                <c:pt idx="6">
                  <c:v>0.208211299701186</c:v>
                </c:pt>
                <c:pt idx="7">
                  <c:v>0.199714946444336</c:v>
                </c:pt>
                <c:pt idx="8">
                  <c:v>0.1926358302396</c:v>
                </c:pt>
                <c:pt idx="9">
                  <c:v>0.186600181980233</c:v>
                </c:pt>
                <c:pt idx="10">
                  <c:v>0.181361531122529</c:v>
                </c:pt>
                <c:pt idx="11">
                  <c:v>0.162537262676166</c:v>
                </c:pt>
                <c:pt idx="12">
                  <c:v>0.150378488513498</c:v>
                </c:pt>
                <c:pt idx="13">
                  <c:v>0.141577363311787</c:v>
                </c:pt>
                <c:pt idx="14">
                  <c:v>0.134770079062962</c:v>
                </c:pt>
                <c:pt idx="15">
                  <c:v>0.129270597517936</c:v>
                </c:pt>
                <c:pt idx="16">
                  <c:v>0.12468845883489</c:v>
                </c:pt>
                <c:pt idx="17">
                  <c:v>0.120781731417701</c:v>
                </c:pt>
                <c:pt idx="18">
                  <c:v>0.117390880914923</c:v>
                </c:pt>
                <c:pt idx="19">
                  <c:v>0.114405564784123</c:v>
                </c:pt>
                <c:pt idx="20">
                  <c:v>0.111746524529729</c:v>
                </c:pt>
                <c:pt idx="21">
                  <c:v>0.109355054410067</c:v>
                </c:pt>
                <c:pt idx="22">
                  <c:v>0.10718655132466</c:v>
                </c:pt>
                <c:pt idx="23">
                  <c:v>0.105206392606845</c:v>
                </c:pt>
                <c:pt idx="24">
                  <c:v>0.103387205978098</c:v>
                </c:pt>
                <c:pt idx="25">
                  <c:v>0.101707005861419</c:v>
                </c:pt>
                <c:pt idx="26">
                  <c:v>0.100147887472157</c:v>
                </c:pt>
                <c:pt idx="27">
                  <c:v>0.0986950907156445</c:v>
                </c:pt>
                <c:pt idx="28">
                  <c:v>0.0973363156342536</c:v>
                </c:pt>
                <c:pt idx="29">
                  <c:v>0.0960612128723062</c:v>
                </c:pt>
                <c:pt idx="30">
                  <c:v>0.0948609983786814</c:v>
                </c:pt>
                <c:pt idx="31">
                  <c:v>0.093728157896587</c:v>
                </c:pt>
                <c:pt idx="32">
                  <c:v>0.0926562173985173</c:v>
                </c:pt>
                <c:pt idx="33">
                  <c:v>0.0916395626675328</c:v>
                </c:pt>
                <c:pt idx="34">
                  <c:v>0.0906732959945462</c:v>
                </c:pt>
                <c:pt idx="35">
                  <c:v>0.0897531212477893</c:v>
                </c:pt>
                <c:pt idx="36">
                  <c:v>0.0888752508727279</c:v>
                </c:pt>
                <c:pt idx="37">
                  <c:v>0.0880363300173605</c:v>
                </c:pt>
                <c:pt idx="38">
                  <c:v>0.0872333741574241</c:v>
                </c:pt>
                <c:pt idx="39">
                  <c:v>0.0864637174569429</c:v>
                </c:pt>
                <c:pt idx="40">
                  <c:v>0.0857249697352644</c:v>
                </c:pt>
                <c:pt idx="41">
                  <c:v>0.0850149803862335</c:v>
                </c:pt>
                <c:pt idx="42">
                  <c:v>0.0843318079529253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BAFE-4161-BFB4-EE30E98217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6236752"/>
        <c:axId val="-176240768"/>
      </c:scatterChart>
      <c:valAx>
        <c:axId val="-176236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0" i="0" baseline="0">
                    <a:solidFill>
                      <a:schemeClr val="tx1"/>
                    </a:solidFill>
                    <a:effectLst/>
                  </a:rPr>
                  <a:t>𝝍</a:t>
                </a:r>
                <a:r>
                  <a:rPr lang="en-US" sz="1000" b="0" i="0" baseline="0">
                    <a:solidFill>
                      <a:schemeClr val="tx1"/>
                    </a:solidFill>
                    <a:effectLst/>
                  </a:rPr>
                  <a:t>(𝒔) cm of water </a:t>
                </a:r>
                <a:endParaRPr lang="en-US" sz="1000">
                  <a:solidFill>
                    <a:schemeClr val="tx1"/>
                  </a:solidFill>
                  <a:effectLst/>
                </a:endParaRPr>
              </a:p>
            </c:rich>
          </c:tx>
          <c:layout>
            <c:manualLayout>
              <c:xMode val="edge"/>
              <c:yMode val="edge"/>
              <c:x val="0.411790463692038"/>
              <c:y val="0.9192233557852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6240768"/>
        <c:crosses val="autoZero"/>
        <c:crossBetween val="midCat"/>
      </c:valAx>
      <c:valAx>
        <c:axId val="-1762407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solidFill>
                      <a:schemeClr val="tx1"/>
                    </a:solidFill>
                    <a:effectLst/>
                  </a:rPr>
                  <a:t>𝜃</a:t>
                </a:r>
                <a:endParaRPr lang="en-US" b="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00713888888888889"/>
              <c:y val="0.437003168471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6236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3256117178901"/>
          <c:y val="0.0418679549114332"/>
          <c:w val="0.842907120480908"/>
          <c:h val="0.813866798860977"/>
        </c:manualLayout>
      </c:layout>
      <c:scatterChart>
        <c:scatterStyle val="smoothMarker"/>
        <c:varyColors val="0"/>
        <c:ser>
          <c:idx val="1"/>
          <c:order val="0"/>
          <c:tx>
            <c:v>Silt Clay Loam</c:v>
          </c:tx>
          <c:spPr>
            <a:ln w="25400" cap="rnd">
              <a:solidFill>
                <a:srgbClr val="FF85FF"/>
              </a:solidFill>
              <a:round/>
            </a:ln>
            <a:effectLst/>
          </c:spPr>
          <c:marker>
            <c:symbol val="none"/>
          </c:marker>
          <c:xVal>
            <c:numRef>
              <c:f>Sheet7!$B$3:$B$45</c:f>
              <c:numCache>
                <c:formatCode>General</c:formatCode>
                <c:ptCount val="43"/>
                <c:pt idx="0">
                  <c:v>10.0</c:v>
                </c:pt>
                <c:pt idx="1">
                  <c:v>100.0</c:v>
                </c:pt>
                <c:pt idx="2">
                  <c:v>200.0</c:v>
                </c:pt>
                <c:pt idx="3">
                  <c:v>300.0</c:v>
                </c:pt>
                <c:pt idx="4">
                  <c:v>400.0</c:v>
                </c:pt>
                <c:pt idx="5">
                  <c:v>500.0</c:v>
                </c:pt>
                <c:pt idx="6">
                  <c:v>600.0</c:v>
                </c:pt>
                <c:pt idx="7">
                  <c:v>700.0</c:v>
                </c:pt>
                <c:pt idx="8">
                  <c:v>800.0</c:v>
                </c:pt>
                <c:pt idx="9">
                  <c:v>900.0</c:v>
                </c:pt>
                <c:pt idx="10">
                  <c:v>1000.0</c:v>
                </c:pt>
                <c:pt idx="11">
                  <c:v>1500.0</c:v>
                </c:pt>
                <c:pt idx="12">
                  <c:v>2000.0</c:v>
                </c:pt>
                <c:pt idx="13">
                  <c:v>2500.0</c:v>
                </c:pt>
                <c:pt idx="14">
                  <c:v>3000.0</c:v>
                </c:pt>
                <c:pt idx="15">
                  <c:v>3500.0</c:v>
                </c:pt>
                <c:pt idx="16">
                  <c:v>4000.0</c:v>
                </c:pt>
                <c:pt idx="17">
                  <c:v>4500.0</c:v>
                </c:pt>
                <c:pt idx="18">
                  <c:v>5000.0</c:v>
                </c:pt>
                <c:pt idx="19">
                  <c:v>5500.0</c:v>
                </c:pt>
                <c:pt idx="20">
                  <c:v>6000.0</c:v>
                </c:pt>
                <c:pt idx="21">
                  <c:v>6500.0</c:v>
                </c:pt>
                <c:pt idx="22">
                  <c:v>7000.0</c:v>
                </c:pt>
                <c:pt idx="23">
                  <c:v>7500.0</c:v>
                </c:pt>
                <c:pt idx="24">
                  <c:v>8000.0</c:v>
                </c:pt>
                <c:pt idx="25">
                  <c:v>8500.0</c:v>
                </c:pt>
                <c:pt idx="26">
                  <c:v>9000.0</c:v>
                </c:pt>
                <c:pt idx="27">
                  <c:v>9500.0</c:v>
                </c:pt>
                <c:pt idx="28">
                  <c:v>10000.0</c:v>
                </c:pt>
                <c:pt idx="29">
                  <c:v>10500.0</c:v>
                </c:pt>
                <c:pt idx="30">
                  <c:v>11000.0</c:v>
                </c:pt>
                <c:pt idx="31">
                  <c:v>11500.0</c:v>
                </c:pt>
                <c:pt idx="32">
                  <c:v>12000.0</c:v>
                </c:pt>
                <c:pt idx="33">
                  <c:v>12500.0</c:v>
                </c:pt>
                <c:pt idx="34">
                  <c:v>13000.0</c:v>
                </c:pt>
                <c:pt idx="35">
                  <c:v>13500.0</c:v>
                </c:pt>
                <c:pt idx="36">
                  <c:v>14000.0</c:v>
                </c:pt>
                <c:pt idx="37">
                  <c:v>14500.0</c:v>
                </c:pt>
                <c:pt idx="38">
                  <c:v>15000.0</c:v>
                </c:pt>
                <c:pt idx="39">
                  <c:v>15500.0</c:v>
                </c:pt>
                <c:pt idx="40">
                  <c:v>16000.0</c:v>
                </c:pt>
                <c:pt idx="41">
                  <c:v>16500.0</c:v>
                </c:pt>
                <c:pt idx="42">
                  <c:v>17000.0</c:v>
                </c:pt>
              </c:numCache>
            </c:numRef>
          </c:xVal>
          <c:yVal>
            <c:numRef>
              <c:f>Sheet7!$F$3:$F$45</c:f>
              <c:numCache>
                <c:formatCode>General</c:formatCode>
                <c:ptCount val="43"/>
                <c:pt idx="0">
                  <c:v>0.561918353681704</c:v>
                </c:pt>
                <c:pt idx="1">
                  <c:v>0.41748508005563</c:v>
                </c:pt>
                <c:pt idx="2">
                  <c:v>0.38176699485038</c:v>
                </c:pt>
                <c:pt idx="3">
                  <c:v>0.362307168181246</c:v>
                </c:pt>
                <c:pt idx="4">
                  <c:v>0.349104783188106</c:v>
                </c:pt>
                <c:pt idx="5">
                  <c:v>0.339196436819349</c:v>
                </c:pt>
                <c:pt idx="6">
                  <c:v>0.331309848943284</c:v>
                </c:pt>
                <c:pt idx="7">
                  <c:v>0.324785065535223</c:v>
                </c:pt>
                <c:pt idx="8">
                  <c:v>0.319236998715876</c:v>
                </c:pt>
                <c:pt idx="9">
                  <c:v>0.314421976703988</c:v>
                </c:pt>
                <c:pt idx="10">
                  <c:v>0.310176364461275</c:v>
                </c:pt>
                <c:pt idx="11">
                  <c:v>0.294365730303013</c:v>
                </c:pt>
                <c:pt idx="12">
                  <c:v>0.283639114763618</c:v>
                </c:pt>
                <c:pt idx="13">
                  <c:v>0.275588825199722</c:v>
                </c:pt>
                <c:pt idx="14">
                  <c:v>0.269181165060424</c:v>
                </c:pt>
                <c:pt idx="15">
                  <c:v>0.263879937810009</c:v>
                </c:pt>
                <c:pt idx="16">
                  <c:v>0.259372268946472</c:v>
                </c:pt>
                <c:pt idx="17">
                  <c:v>0.255460181095521</c:v>
                </c:pt>
                <c:pt idx="18">
                  <c:v>0.252010724782847</c:v>
                </c:pt>
                <c:pt idx="19">
                  <c:v>0.248930454324404</c:v>
                </c:pt>
                <c:pt idx="20">
                  <c:v>0.246151274296433</c:v>
                </c:pt>
                <c:pt idx="21">
                  <c:v>0.243622084791074</c:v>
                </c:pt>
                <c:pt idx="22">
                  <c:v>0.241303595437731</c:v>
                </c:pt>
                <c:pt idx="23">
                  <c:v>0.239164970463622</c:v>
                </c:pt>
                <c:pt idx="24">
                  <c:v>0.237181581794551</c:v>
                </c:pt>
                <c:pt idx="25">
                  <c:v>0.235333459240327</c:v>
                </c:pt>
                <c:pt idx="26">
                  <c:v>0.233604194017605</c:v>
                </c:pt>
                <c:pt idx="27">
                  <c:v>0.231980145668148</c:v>
                </c:pt>
                <c:pt idx="28">
                  <c:v>0.230449857172366</c:v>
                </c:pt>
                <c:pt idx="29">
                  <c:v>0.229003616117367</c:v>
                </c:pt>
                <c:pt idx="30">
                  <c:v>0.227633120353676</c:v>
                </c:pt>
                <c:pt idx="31">
                  <c:v>0.226331219725404</c:v>
                </c:pt>
                <c:pt idx="32">
                  <c:v>0.225091714066091</c:v>
                </c:pt>
                <c:pt idx="33">
                  <c:v>0.22390919340763</c:v>
                </c:pt>
                <c:pt idx="34">
                  <c:v>0.222778910272624</c:v>
                </c:pt>
                <c:pt idx="35">
                  <c:v>0.221696676641602</c:v>
                </c:pt>
                <c:pt idx="36">
                  <c:v>0.220658780104379</c:v>
                </c:pt>
                <c:pt idx="37">
                  <c:v>0.219661915076288</c:v>
                </c:pt>
                <c:pt idx="38">
                  <c:v>0.218703125954131</c:v>
                </c:pt>
                <c:pt idx="39">
                  <c:v>0.217779759816091</c:v>
                </c:pt>
                <c:pt idx="40">
                  <c:v>0.216889426811372</c:v>
                </c:pt>
                <c:pt idx="41">
                  <c:v>0.216029966791456</c:v>
                </c:pt>
                <c:pt idx="42">
                  <c:v>0.215199421042669</c:v>
                </c:pt>
              </c:numCache>
            </c:numRef>
          </c:yVal>
          <c:smooth val="1"/>
        </c:ser>
        <c:ser>
          <c:idx val="2"/>
          <c:order val="1"/>
          <c:tx>
            <c:v>Silt Loam</c:v>
          </c:tx>
          <c:spPr>
            <a:ln w="2540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Sheet7!$B$3:$B$45</c:f>
              <c:numCache>
                <c:formatCode>General</c:formatCode>
                <c:ptCount val="43"/>
                <c:pt idx="0">
                  <c:v>10.0</c:v>
                </c:pt>
                <c:pt idx="1">
                  <c:v>100.0</c:v>
                </c:pt>
                <c:pt idx="2">
                  <c:v>200.0</c:v>
                </c:pt>
                <c:pt idx="3">
                  <c:v>300.0</c:v>
                </c:pt>
                <c:pt idx="4">
                  <c:v>400.0</c:v>
                </c:pt>
                <c:pt idx="5">
                  <c:v>500.0</c:v>
                </c:pt>
                <c:pt idx="6">
                  <c:v>600.0</c:v>
                </c:pt>
                <c:pt idx="7">
                  <c:v>700.0</c:v>
                </c:pt>
                <c:pt idx="8">
                  <c:v>800.0</c:v>
                </c:pt>
                <c:pt idx="9">
                  <c:v>900.0</c:v>
                </c:pt>
                <c:pt idx="10">
                  <c:v>1000.0</c:v>
                </c:pt>
                <c:pt idx="11">
                  <c:v>1500.0</c:v>
                </c:pt>
                <c:pt idx="12">
                  <c:v>2000.0</c:v>
                </c:pt>
                <c:pt idx="13">
                  <c:v>2500.0</c:v>
                </c:pt>
                <c:pt idx="14">
                  <c:v>3000.0</c:v>
                </c:pt>
                <c:pt idx="15">
                  <c:v>3500.0</c:v>
                </c:pt>
                <c:pt idx="16">
                  <c:v>4000.0</c:v>
                </c:pt>
                <c:pt idx="17">
                  <c:v>4500.0</c:v>
                </c:pt>
                <c:pt idx="18">
                  <c:v>5000.0</c:v>
                </c:pt>
                <c:pt idx="19">
                  <c:v>5500.0</c:v>
                </c:pt>
                <c:pt idx="20">
                  <c:v>6000.0</c:v>
                </c:pt>
                <c:pt idx="21">
                  <c:v>6500.0</c:v>
                </c:pt>
                <c:pt idx="22">
                  <c:v>7000.0</c:v>
                </c:pt>
                <c:pt idx="23">
                  <c:v>7500.0</c:v>
                </c:pt>
                <c:pt idx="24">
                  <c:v>8000.0</c:v>
                </c:pt>
                <c:pt idx="25">
                  <c:v>8500.0</c:v>
                </c:pt>
                <c:pt idx="26">
                  <c:v>9000.0</c:v>
                </c:pt>
                <c:pt idx="27">
                  <c:v>9500.0</c:v>
                </c:pt>
                <c:pt idx="28">
                  <c:v>10000.0</c:v>
                </c:pt>
                <c:pt idx="29">
                  <c:v>10500.0</c:v>
                </c:pt>
                <c:pt idx="30">
                  <c:v>11000.0</c:v>
                </c:pt>
                <c:pt idx="31">
                  <c:v>11500.0</c:v>
                </c:pt>
                <c:pt idx="32">
                  <c:v>12000.0</c:v>
                </c:pt>
                <c:pt idx="33">
                  <c:v>12500.0</c:v>
                </c:pt>
                <c:pt idx="34">
                  <c:v>13000.0</c:v>
                </c:pt>
                <c:pt idx="35">
                  <c:v>13500.0</c:v>
                </c:pt>
                <c:pt idx="36">
                  <c:v>14000.0</c:v>
                </c:pt>
                <c:pt idx="37">
                  <c:v>14500.0</c:v>
                </c:pt>
                <c:pt idx="38">
                  <c:v>15000.0</c:v>
                </c:pt>
                <c:pt idx="39">
                  <c:v>15500.0</c:v>
                </c:pt>
                <c:pt idx="40">
                  <c:v>16000.0</c:v>
                </c:pt>
                <c:pt idx="41">
                  <c:v>16500.0</c:v>
                </c:pt>
                <c:pt idx="42">
                  <c:v>17000.0</c:v>
                </c:pt>
              </c:numCache>
            </c:numRef>
          </c:xVal>
          <c:yVal>
            <c:numRef>
              <c:f>Sheet7!$E$3:$E$45</c:f>
              <c:numCache>
                <c:formatCode>General</c:formatCode>
                <c:ptCount val="43"/>
                <c:pt idx="0">
                  <c:v>0.715631401317745</c:v>
                </c:pt>
                <c:pt idx="1">
                  <c:v>0.463457744271353</c:v>
                </c:pt>
                <c:pt idx="2">
                  <c:v>0.406641811256926</c:v>
                </c:pt>
                <c:pt idx="3">
                  <c:v>0.376692753132752</c:v>
                </c:pt>
                <c:pt idx="4">
                  <c:v>0.356791022927642</c:v>
                </c:pt>
                <c:pt idx="5">
                  <c:v>0.342081045310764</c:v>
                </c:pt>
                <c:pt idx="6">
                  <c:v>0.330513461722574</c:v>
                </c:pt>
                <c:pt idx="7">
                  <c:v>0.321038918083667</c:v>
                </c:pt>
                <c:pt idx="8">
                  <c:v>0.313051512455816</c:v>
                </c:pt>
                <c:pt idx="9">
                  <c:v>0.306171235709575</c:v>
                </c:pt>
                <c:pt idx="10">
                  <c:v>0.300144851566849</c:v>
                </c:pt>
                <c:pt idx="11">
                  <c:v>0.278039265381645</c:v>
                </c:pt>
                <c:pt idx="12">
                  <c:v>0.263349674461635</c:v>
                </c:pt>
                <c:pt idx="13">
                  <c:v>0.252492148437141</c:v>
                </c:pt>
                <c:pt idx="14">
                  <c:v>0.243954043001469</c:v>
                </c:pt>
                <c:pt idx="15">
                  <c:v>0.236960823378102</c:v>
                </c:pt>
                <c:pt idx="16">
                  <c:v>0.23106526957569</c:v>
                </c:pt>
                <c:pt idx="17">
                  <c:v>0.225986894490855</c:v>
                </c:pt>
                <c:pt idx="18">
                  <c:v>0.221538782850755</c:v>
                </c:pt>
                <c:pt idx="19">
                  <c:v>0.217590447191143</c:v>
                </c:pt>
                <c:pt idx="20">
                  <c:v>0.214047375700955</c:v>
                </c:pt>
                <c:pt idx="21">
                  <c:v>0.210839034911505</c:v>
                </c:pt>
                <c:pt idx="22">
                  <c:v>0.207911464651213</c:v>
                </c:pt>
                <c:pt idx="23">
                  <c:v>0.20522251211645</c:v>
                </c:pt>
                <c:pt idx="24">
                  <c:v>0.202738655034351</c:v>
                </c:pt>
                <c:pt idx="25">
                  <c:v>0.200432819968448</c:v>
                </c:pt>
                <c:pt idx="26">
                  <c:v>0.198282845053258</c:v>
                </c:pt>
                <c:pt idx="27">
                  <c:v>0.196270372307355</c:v>
                </c:pt>
                <c:pt idx="28">
                  <c:v>0.194380033639788</c:v>
                </c:pt>
                <c:pt idx="29">
                  <c:v>0.192598842173277</c:v>
                </c:pt>
                <c:pt idx="30">
                  <c:v>0.190915729970423</c:v>
                </c:pt>
                <c:pt idx="31">
                  <c:v>0.189321192017869</c:v>
                </c:pt>
                <c:pt idx="32">
                  <c:v>0.187807008569191</c:v>
                </c:pt>
                <c:pt idx="33">
                  <c:v>0.186366026110823</c:v>
                </c:pt>
                <c:pt idx="34">
                  <c:v>0.184991982763975</c:v>
                </c:pt>
                <c:pt idx="35">
                  <c:v>0.183679367773902</c:v>
                </c:pt>
                <c:pt idx="36">
                  <c:v>0.182423307436089</c:v>
                </c:pt>
                <c:pt idx="37">
                  <c:v>0.181219471733782</c:v>
                </c:pt>
                <c:pt idx="38">
                  <c:v>0.180063997353055</c:v>
                </c:pt>
                <c:pt idx="39">
                  <c:v>0.178953423760629</c:v>
                </c:pt>
                <c:pt idx="40">
                  <c:v>0.177884639784317</c:v>
                </c:pt>
                <c:pt idx="41">
                  <c:v>0.176854838700955</c:v>
                </c:pt>
                <c:pt idx="42">
                  <c:v>0.175861480263846</c:v>
                </c:pt>
              </c:numCache>
            </c:numRef>
          </c:yVal>
          <c:smooth val="1"/>
        </c:ser>
        <c:ser>
          <c:idx val="0"/>
          <c:order val="2"/>
          <c:tx>
            <c:v>Coarse Sand </c:v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xVal>
            <c:numRef>
              <c:f>Sheet7!$B$3:$B$45</c:f>
              <c:numCache>
                <c:formatCode>General</c:formatCode>
                <c:ptCount val="43"/>
                <c:pt idx="0">
                  <c:v>10.0</c:v>
                </c:pt>
                <c:pt idx="1">
                  <c:v>100.0</c:v>
                </c:pt>
                <c:pt idx="2">
                  <c:v>200.0</c:v>
                </c:pt>
                <c:pt idx="3">
                  <c:v>300.0</c:v>
                </c:pt>
                <c:pt idx="4">
                  <c:v>400.0</c:v>
                </c:pt>
                <c:pt idx="5">
                  <c:v>500.0</c:v>
                </c:pt>
                <c:pt idx="6">
                  <c:v>600.0</c:v>
                </c:pt>
                <c:pt idx="7">
                  <c:v>700.0</c:v>
                </c:pt>
                <c:pt idx="8">
                  <c:v>800.0</c:v>
                </c:pt>
                <c:pt idx="9">
                  <c:v>900.0</c:v>
                </c:pt>
                <c:pt idx="10">
                  <c:v>1000.0</c:v>
                </c:pt>
                <c:pt idx="11">
                  <c:v>1500.0</c:v>
                </c:pt>
                <c:pt idx="12">
                  <c:v>2000.0</c:v>
                </c:pt>
                <c:pt idx="13">
                  <c:v>2500.0</c:v>
                </c:pt>
                <c:pt idx="14">
                  <c:v>3000.0</c:v>
                </c:pt>
                <c:pt idx="15">
                  <c:v>3500.0</c:v>
                </c:pt>
                <c:pt idx="16">
                  <c:v>4000.0</c:v>
                </c:pt>
                <c:pt idx="17">
                  <c:v>4500.0</c:v>
                </c:pt>
                <c:pt idx="18">
                  <c:v>5000.0</c:v>
                </c:pt>
                <c:pt idx="19">
                  <c:v>5500.0</c:v>
                </c:pt>
                <c:pt idx="20">
                  <c:v>6000.0</c:v>
                </c:pt>
                <c:pt idx="21">
                  <c:v>6500.0</c:v>
                </c:pt>
                <c:pt idx="22">
                  <c:v>7000.0</c:v>
                </c:pt>
                <c:pt idx="23">
                  <c:v>7500.0</c:v>
                </c:pt>
                <c:pt idx="24">
                  <c:v>8000.0</c:v>
                </c:pt>
                <c:pt idx="25">
                  <c:v>8500.0</c:v>
                </c:pt>
                <c:pt idx="26">
                  <c:v>9000.0</c:v>
                </c:pt>
                <c:pt idx="27">
                  <c:v>9500.0</c:v>
                </c:pt>
                <c:pt idx="28">
                  <c:v>10000.0</c:v>
                </c:pt>
                <c:pt idx="29">
                  <c:v>10500.0</c:v>
                </c:pt>
                <c:pt idx="30">
                  <c:v>11000.0</c:v>
                </c:pt>
                <c:pt idx="31">
                  <c:v>11500.0</c:v>
                </c:pt>
                <c:pt idx="32">
                  <c:v>12000.0</c:v>
                </c:pt>
                <c:pt idx="33">
                  <c:v>12500.0</c:v>
                </c:pt>
                <c:pt idx="34">
                  <c:v>13000.0</c:v>
                </c:pt>
                <c:pt idx="35">
                  <c:v>13500.0</c:v>
                </c:pt>
                <c:pt idx="36">
                  <c:v>14000.0</c:v>
                </c:pt>
                <c:pt idx="37">
                  <c:v>14500.0</c:v>
                </c:pt>
                <c:pt idx="38">
                  <c:v>15000.0</c:v>
                </c:pt>
                <c:pt idx="39">
                  <c:v>15500.0</c:v>
                </c:pt>
                <c:pt idx="40">
                  <c:v>16000.0</c:v>
                </c:pt>
                <c:pt idx="41">
                  <c:v>16500.0</c:v>
                </c:pt>
                <c:pt idx="42">
                  <c:v>17000.0</c:v>
                </c:pt>
              </c:numCache>
            </c:numRef>
          </c:xVal>
          <c:yVal>
            <c:numRef>
              <c:f>Sheet7!$D$3:$D$45</c:f>
              <c:numCache>
                <c:formatCode>General</c:formatCode>
                <c:ptCount val="43"/>
                <c:pt idx="0">
                  <c:v>0.411356281365802</c:v>
                </c:pt>
                <c:pt idx="1">
                  <c:v>0.232972442604831</c:v>
                </c:pt>
                <c:pt idx="2">
                  <c:v>0.196325249968548</c:v>
                </c:pt>
                <c:pt idx="3">
                  <c:v>0.177622032723344</c:v>
                </c:pt>
                <c:pt idx="4">
                  <c:v>0.16544275942795</c:v>
                </c:pt>
                <c:pt idx="5">
                  <c:v>0.15657389911456</c:v>
                </c:pt>
                <c:pt idx="6">
                  <c:v>0.149681608624767</c:v>
                </c:pt>
                <c:pt idx="7">
                  <c:v>0.144091502636256</c:v>
                </c:pt>
                <c:pt idx="8">
                  <c:v>0.139418167818553</c:v>
                </c:pt>
                <c:pt idx="9">
                  <c:v>0.135421967319489</c:v>
                </c:pt>
                <c:pt idx="10">
                  <c:v>0.131944403117053</c:v>
                </c:pt>
                <c:pt idx="11">
                  <c:v>0.119374523103238</c:v>
                </c:pt>
                <c:pt idx="12">
                  <c:v>0.111189193169275</c:v>
                </c:pt>
                <c:pt idx="13">
                  <c:v>0.105228694045672</c:v>
                </c:pt>
                <c:pt idx="14">
                  <c:v>0.100596589133385</c:v>
                </c:pt>
                <c:pt idx="15">
                  <c:v>0.0968396439715517</c:v>
                </c:pt>
                <c:pt idx="16">
                  <c:v>0.0936988336418222</c:v>
                </c:pt>
                <c:pt idx="17">
                  <c:v>0.0910131052922104</c:v>
                </c:pt>
                <c:pt idx="18">
                  <c:v>0.0886759370824914</c:v>
                </c:pt>
                <c:pt idx="19">
                  <c:v>0.0866134565127828</c:v>
                </c:pt>
                <c:pt idx="20">
                  <c:v>0.0847724747475591</c:v>
                </c:pt>
                <c:pt idx="21">
                  <c:v>0.0831135103726469</c:v>
                </c:pt>
                <c:pt idx="22">
                  <c:v>0.0816065071774538</c:v>
                </c:pt>
                <c:pt idx="23">
                  <c:v>0.0802280919074998</c:v>
                </c:pt>
                <c:pt idx="24">
                  <c:v>0.0789597547710594</c:v>
                </c:pt>
                <c:pt idx="25">
                  <c:v>0.0777866052205842</c:v>
                </c:pt>
                <c:pt idx="26">
                  <c:v>0.0766964987237357</c:v>
                </c:pt>
                <c:pt idx="27">
                  <c:v>0.0756794098826827</c:v>
                </c:pt>
                <c:pt idx="28">
                  <c:v>0.0747269733675977</c:v>
                </c:pt>
                <c:pt idx="29">
                  <c:v>0.073832141767978</c:v>
                </c:pt>
                <c:pt idx="30">
                  <c:v>0.0729889265459392</c:v>
                </c:pt>
                <c:pt idx="31">
                  <c:v>0.0721921991210011</c:v>
                </c:pt>
                <c:pt idx="32">
                  <c:v>0.0714375361703052</c:v>
                </c:pt>
                <c:pt idx="33">
                  <c:v>0.0707210979171932</c:v>
                </c:pt>
                <c:pt idx="34">
                  <c:v>0.0700395313592984</c:v>
                </c:pt>
                <c:pt idx="35">
                  <c:v>0.069389892580072</c:v>
                </c:pt>
                <c:pt idx="36">
                  <c:v>0.0687695838251966</c:v>
                </c:pt>
                <c:pt idx="37">
                  <c:v>0.068176302119511</c:v>
                </c:pt>
                <c:pt idx="38">
                  <c:v>0.0676079969893956</c:v>
                </c:pt>
                <c:pt idx="39">
                  <c:v>0.0670628354321788</c:v>
                </c:pt>
                <c:pt idx="40">
                  <c:v>0.0665391727002567</c:v>
                </c:pt>
                <c:pt idx="41">
                  <c:v>0.0660355277859652</c:v>
                </c:pt>
                <c:pt idx="42">
                  <c:v>0.0655505627334625</c:v>
                </c:pt>
              </c:numCache>
            </c:numRef>
          </c:yVal>
          <c:smooth val="1"/>
        </c:ser>
        <c:ser>
          <c:idx val="3"/>
          <c:order val="3"/>
          <c:tx>
            <c:v>Fine Sand </c:v>
          </c:tx>
          <c:spPr>
            <a:ln w="2540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Sheet7!$B$3:$B$45</c:f>
              <c:numCache>
                <c:formatCode>General</c:formatCode>
                <c:ptCount val="43"/>
                <c:pt idx="0">
                  <c:v>10.0</c:v>
                </c:pt>
                <c:pt idx="1">
                  <c:v>100.0</c:v>
                </c:pt>
                <c:pt idx="2">
                  <c:v>200.0</c:v>
                </c:pt>
                <c:pt idx="3">
                  <c:v>300.0</c:v>
                </c:pt>
                <c:pt idx="4">
                  <c:v>400.0</c:v>
                </c:pt>
                <c:pt idx="5">
                  <c:v>500.0</c:v>
                </c:pt>
                <c:pt idx="6">
                  <c:v>600.0</c:v>
                </c:pt>
                <c:pt idx="7">
                  <c:v>700.0</c:v>
                </c:pt>
                <c:pt idx="8">
                  <c:v>800.0</c:v>
                </c:pt>
                <c:pt idx="9">
                  <c:v>900.0</c:v>
                </c:pt>
                <c:pt idx="10">
                  <c:v>1000.0</c:v>
                </c:pt>
                <c:pt idx="11">
                  <c:v>1500.0</c:v>
                </c:pt>
                <c:pt idx="12">
                  <c:v>2000.0</c:v>
                </c:pt>
                <c:pt idx="13">
                  <c:v>2500.0</c:v>
                </c:pt>
                <c:pt idx="14">
                  <c:v>3000.0</c:v>
                </c:pt>
                <c:pt idx="15">
                  <c:v>3500.0</c:v>
                </c:pt>
                <c:pt idx="16">
                  <c:v>4000.0</c:v>
                </c:pt>
                <c:pt idx="17">
                  <c:v>4500.0</c:v>
                </c:pt>
                <c:pt idx="18">
                  <c:v>5000.0</c:v>
                </c:pt>
                <c:pt idx="19">
                  <c:v>5500.0</c:v>
                </c:pt>
                <c:pt idx="20">
                  <c:v>6000.0</c:v>
                </c:pt>
                <c:pt idx="21">
                  <c:v>6500.0</c:v>
                </c:pt>
                <c:pt idx="22">
                  <c:v>7000.0</c:v>
                </c:pt>
                <c:pt idx="23">
                  <c:v>7500.0</c:v>
                </c:pt>
                <c:pt idx="24">
                  <c:v>8000.0</c:v>
                </c:pt>
                <c:pt idx="25">
                  <c:v>8500.0</c:v>
                </c:pt>
                <c:pt idx="26">
                  <c:v>9000.0</c:v>
                </c:pt>
                <c:pt idx="27">
                  <c:v>9500.0</c:v>
                </c:pt>
                <c:pt idx="28">
                  <c:v>10000.0</c:v>
                </c:pt>
                <c:pt idx="29">
                  <c:v>10500.0</c:v>
                </c:pt>
                <c:pt idx="30">
                  <c:v>11000.0</c:v>
                </c:pt>
                <c:pt idx="31">
                  <c:v>11500.0</c:v>
                </c:pt>
                <c:pt idx="32">
                  <c:v>12000.0</c:v>
                </c:pt>
                <c:pt idx="33">
                  <c:v>12500.0</c:v>
                </c:pt>
                <c:pt idx="34">
                  <c:v>13000.0</c:v>
                </c:pt>
                <c:pt idx="35">
                  <c:v>13500.0</c:v>
                </c:pt>
                <c:pt idx="36">
                  <c:v>14000.0</c:v>
                </c:pt>
                <c:pt idx="37">
                  <c:v>14500.0</c:v>
                </c:pt>
                <c:pt idx="38">
                  <c:v>15000.0</c:v>
                </c:pt>
                <c:pt idx="39">
                  <c:v>15500.0</c:v>
                </c:pt>
                <c:pt idx="40">
                  <c:v>16000.0</c:v>
                </c:pt>
                <c:pt idx="41">
                  <c:v>16500.0</c:v>
                </c:pt>
                <c:pt idx="42">
                  <c:v>17000.0</c:v>
                </c:pt>
              </c:numCache>
            </c:numRef>
          </c:xVal>
          <c:yVal>
            <c:numRef>
              <c:f>Sheet7!$C$3:$C$45</c:f>
              <c:numCache>
                <c:formatCode>General</c:formatCode>
                <c:ptCount val="43"/>
                <c:pt idx="0">
                  <c:v>0.629630437058424</c:v>
                </c:pt>
                <c:pt idx="1">
                  <c:v>0.337921203990314</c:v>
                </c:pt>
                <c:pt idx="2">
                  <c:v>0.280192164116617</c:v>
                </c:pt>
                <c:pt idx="3">
                  <c:v>0.25110985277279</c:v>
                </c:pt>
                <c:pt idx="4">
                  <c:v>0.232325311064539</c:v>
                </c:pt>
                <c:pt idx="5">
                  <c:v>0.218728125919126</c:v>
                </c:pt>
                <c:pt idx="6">
                  <c:v>0.208211299701186</c:v>
                </c:pt>
                <c:pt idx="7">
                  <c:v>0.199714946444336</c:v>
                </c:pt>
                <c:pt idx="8">
                  <c:v>0.1926358302396</c:v>
                </c:pt>
                <c:pt idx="9">
                  <c:v>0.186600181980233</c:v>
                </c:pt>
                <c:pt idx="10">
                  <c:v>0.181361531122529</c:v>
                </c:pt>
                <c:pt idx="11">
                  <c:v>0.162537262676166</c:v>
                </c:pt>
                <c:pt idx="12">
                  <c:v>0.150378488513498</c:v>
                </c:pt>
                <c:pt idx="13">
                  <c:v>0.141577363311787</c:v>
                </c:pt>
                <c:pt idx="14">
                  <c:v>0.134770079062962</c:v>
                </c:pt>
                <c:pt idx="15">
                  <c:v>0.129270597517936</c:v>
                </c:pt>
                <c:pt idx="16">
                  <c:v>0.12468845883489</c:v>
                </c:pt>
                <c:pt idx="17">
                  <c:v>0.120781731417701</c:v>
                </c:pt>
                <c:pt idx="18">
                  <c:v>0.117390880914923</c:v>
                </c:pt>
                <c:pt idx="19">
                  <c:v>0.114405564784123</c:v>
                </c:pt>
                <c:pt idx="20">
                  <c:v>0.111746524529729</c:v>
                </c:pt>
                <c:pt idx="21">
                  <c:v>0.109355054410067</c:v>
                </c:pt>
                <c:pt idx="22">
                  <c:v>0.10718655132466</c:v>
                </c:pt>
                <c:pt idx="23">
                  <c:v>0.105206392606845</c:v>
                </c:pt>
                <c:pt idx="24">
                  <c:v>0.103387205978098</c:v>
                </c:pt>
                <c:pt idx="25">
                  <c:v>0.101707005861419</c:v>
                </c:pt>
                <c:pt idx="26">
                  <c:v>0.100147887472157</c:v>
                </c:pt>
                <c:pt idx="27">
                  <c:v>0.0986950907156445</c:v>
                </c:pt>
                <c:pt idx="28">
                  <c:v>0.0973363156342536</c:v>
                </c:pt>
                <c:pt idx="29">
                  <c:v>0.0960612128723062</c:v>
                </c:pt>
                <c:pt idx="30">
                  <c:v>0.0948609983786814</c:v>
                </c:pt>
                <c:pt idx="31">
                  <c:v>0.093728157896587</c:v>
                </c:pt>
                <c:pt idx="32">
                  <c:v>0.0926562173985173</c:v>
                </c:pt>
                <c:pt idx="33">
                  <c:v>0.0916395626675328</c:v>
                </c:pt>
                <c:pt idx="34">
                  <c:v>0.0906732959945462</c:v>
                </c:pt>
                <c:pt idx="35">
                  <c:v>0.0897531212477893</c:v>
                </c:pt>
                <c:pt idx="36">
                  <c:v>0.0888752508727279</c:v>
                </c:pt>
                <c:pt idx="37">
                  <c:v>0.0880363300173605</c:v>
                </c:pt>
                <c:pt idx="38">
                  <c:v>0.0872333741574241</c:v>
                </c:pt>
                <c:pt idx="39">
                  <c:v>0.0864637174569429</c:v>
                </c:pt>
                <c:pt idx="40">
                  <c:v>0.0857249697352644</c:v>
                </c:pt>
                <c:pt idx="41">
                  <c:v>0.0850149803862335</c:v>
                </c:pt>
                <c:pt idx="42">
                  <c:v>0.0843318079529253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5264800"/>
        <c:axId val="-149900416"/>
      </c:scatterChart>
      <c:valAx>
        <c:axId val="-105264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>
                    <a:solidFill>
                      <a:schemeClr val="tx1"/>
                    </a:solidFill>
                    <a:latin typeface="Times" charset="0"/>
                    <a:ea typeface="Times" charset="0"/>
                    <a:cs typeface="Times" charset="0"/>
                  </a:rPr>
                  <a:t>Suction</a:t>
                </a:r>
                <a:r>
                  <a:rPr lang="en-US" sz="1100" b="1" baseline="0">
                    <a:solidFill>
                      <a:schemeClr val="tx1"/>
                    </a:solidFill>
                    <a:latin typeface="Times" charset="0"/>
                    <a:ea typeface="Times" charset="0"/>
                    <a:cs typeface="Times" charset="0"/>
                  </a:rPr>
                  <a:t> head (cm)</a:t>
                </a:r>
                <a:endParaRPr lang="en-US" sz="1100" b="1">
                  <a:solidFill>
                    <a:schemeClr val="tx1"/>
                  </a:solidFill>
                  <a:latin typeface="Times" charset="0"/>
                  <a:ea typeface="Times" charset="0"/>
                  <a:cs typeface="Times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Times" charset="0"/>
                <a:ea typeface="Times" charset="0"/>
                <a:cs typeface="Times" charset="0"/>
              </a:defRPr>
            </a:pPr>
            <a:endParaRPr lang="en-US"/>
          </a:p>
        </c:txPr>
        <c:crossAx val="-149900416"/>
        <c:crosses val="autoZero"/>
        <c:crossBetween val="midCat"/>
      </c:valAx>
      <c:valAx>
        <c:axId val="-1499004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>
                    <a:solidFill>
                      <a:schemeClr val="tx1"/>
                    </a:solidFill>
                    <a:latin typeface="Times" charset="0"/>
                    <a:ea typeface="Times" charset="0"/>
                    <a:cs typeface="Times" charset="0"/>
                  </a:rPr>
                  <a:t>Soil</a:t>
                </a:r>
                <a:r>
                  <a:rPr lang="en-US" sz="1100" b="1" baseline="0">
                    <a:solidFill>
                      <a:schemeClr val="tx1"/>
                    </a:solidFill>
                    <a:latin typeface="Times" charset="0"/>
                    <a:ea typeface="Times" charset="0"/>
                    <a:cs typeface="Times" charset="0"/>
                  </a:rPr>
                  <a:t> Water Content (cm3/cm3)</a:t>
                </a:r>
                <a:endParaRPr lang="en-US" sz="1100" b="1">
                  <a:solidFill>
                    <a:schemeClr val="tx1"/>
                  </a:solidFill>
                  <a:latin typeface="Times" charset="0"/>
                  <a:ea typeface="Times" charset="0"/>
                  <a:cs typeface="Times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Times" charset="0"/>
                <a:ea typeface="Times" charset="0"/>
                <a:cs typeface="Times" charset="0"/>
              </a:defRPr>
            </a:pPr>
            <a:endParaRPr lang="en-US"/>
          </a:p>
        </c:txPr>
        <c:crossAx val="-105264800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718675302683938"/>
          <c:y val="0.0445150505527951"/>
          <c:w val="0.221279654559309"/>
          <c:h val="0.2410292710482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/>
              </a:solidFill>
              <a:latin typeface="Times" charset="0"/>
              <a:ea typeface="Times" charset="0"/>
              <a:cs typeface="Times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100">
                <a:solidFill>
                  <a:schemeClr val="tx1"/>
                </a:solidFill>
              </a:rPr>
              <a:t>Capillary</a:t>
            </a:r>
            <a:r>
              <a:rPr lang="en-US" sz="1100" baseline="0">
                <a:solidFill>
                  <a:schemeClr val="tx1"/>
                </a:solidFill>
              </a:rPr>
              <a:t> pressure head as funtion of saturation</a:t>
            </a:r>
            <a:endParaRPr lang="en-US" sz="1100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5775371828521"/>
          <c:y val="0.139305555555556"/>
          <c:w val="0.827849737532808"/>
          <c:h val="0.702369130941965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'Fine Sand'!$G$11:$G$53</c:f>
              <c:numCache>
                <c:formatCode>General</c:formatCode>
                <c:ptCount val="43"/>
                <c:pt idx="0">
                  <c:v>1.46425683036843</c:v>
                </c:pt>
                <c:pt idx="1">
                  <c:v>0.785863265093753</c:v>
                </c:pt>
                <c:pt idx="2">
                  <c:v>0.651609683992132</c:v>
                </c:pt>
                <c:pt idx="3">
                  <c:v>0.583976401797185</c:v>
                </c:pt>
                <c:pt idx="4">
                  <c:v>0.540291421080323</c:v>
                </c:pt>
                <c:pt idx="5">
                  <c:v>0.508670060277038</c:v>
                </c:pt>
                <c:pt idx="6">
                  <c:v>0.48421232488648</c:v>
                </c:pt>
                <c:pt idx="7">
                  <c:v>0.464453363824038</c:v>
                </c:pt>
                <c:pt idx="8">
                  <c:v>0.447990302882791</c:v>
                </c:pt>
                <c:pt idx="9">
                  <c:v>0.433953911581938</c:v>
                </c:pt>
                <c:pt idx="10">
                  <c:v>0.421771002610533</c:v>
                </c:pt>
                <c:pt idx="11">
                  <c:v>0.377993634130619</c:v>
                </c:pt>
                <c:pt idx="12">
                  <c:v>0.349717415147669</c:v>
                </c:pt>
                <c:pt idx="13">
                  <c:v>0.329249682120435</c:v>
                </c:pt>
                <c:pt idx="14">
                  <c:v>0.313418788518517</c:v>
                </c:pt>
                <c:pt idx="15">
                  <c:v>0.300629296553341</c:v>
                </c:pt>
                <c:pt idx="16">
                  <c:v>0.289973160081139</c:v>
                </c:pt>
                <c:pt idx="17">
                  <c:v>0.280887747483026</c:v>
                </c:pt>
                <c:pt idx="18">
                  <c:v>0.273002048639355</c:v>
                </c:pt>
                <c:pt idx="19">
                  <c:v>0.266059452986332</c:v>
                </c:pt>
                <c:pt idx="20">
                  <c:v>0.259875638441229</c:v>
                </c:pt>
                <c:pt idx="21">
                  <c:v>0.254314080023412</c:v>
                </c:pt>
                <c:pt idx="22">
                  <c:v>0.249271049592233</c:v>
                </c:pt>
                <c:pt idx="23">
                  <c:v>0.244666029318244</c:v>
                </c:pt>
                <c:pt idx="24">
                  <c:v>0.240435362739763</c:v>
                </c:pt>
                <c:pt idx="25">
                  <c:v>0.236527920607951</c:v>
                </c:pt>
                <c:pt idx="26">
                  <c:v>0.232902063888737</c:v>
                </c:pt>
                <c:pt idx="27">
                  <c:v>0.229523466780569</c:v>
                </c:pt>
                <c:pt idx="28">
                  <c:v>0.226363524730822</c:v>
                </c:pt>
                <c:pt idx="29">
                  <c:v>0.22339816947048</c:v>
                </c:pt>
                <c:pt idx="30">
                  <c:v>0.220606972973678</c:v>
                </c:pt>
                <c:pt idx="31">
                  <c:v>0.217972460224621</c:v>
                </c:pt>
                <c:pt idx="32">
                  <c:v>0.215479575345389</c:v>
                </c:pt>
                <c:pt idx="33">
                  <c:v>0.213115262017518</c:v>
                </c:pt>
                <c:pt idx="34">
                  <c:v>0.210868130219875</c:v>
                </c:pt>
                <c:pt idx="35">
                  <c:v>0.208728188948347</c:v>
                </c:pt>
                <c:pt idx="36">
                  <c:v>0.206686629936576</c:v>
                </c:pt>
                <c:pt idx="37">
                  <c:v>0.204735651203164</c:v>
                </c:pt>
                <c:pt idx="38">
                  <c:v>0.20286831199401</c:v>
                </c:pt>
                <c:pt idx="39">
                  <c:v>0.201078412690565</c:v>
                </c:pt>
                <c:pt idx="40">
                  <c:v>0.199360394733173</c:v>
                </c:pt>
                <c:pt idx="41">
                  <c:v>0.197709256712171</c:v>
                </c:pt>
                <c:pt idx="42">
                  <c:v>0.196120483611454</c:v>
                </c:pt>
              </c:numCache>
            </c:numRef>
          </c:xVal>
          <c:yVal>
            <c:numRef>
              <c:f>'Fine Sand'!$E$11:$E$53</c:f>
              <c:numCache>
                <c:formatCode>General</c:formatCode>
                <c:ptCount val="43"/>
                <c:pt idx="0">
                  <c:v>10.0</c:v>
                </c:pt>
                <c:pt idx="1">
                  <c:v>100.0</c:v>
                </c:pt>
                <c:pt idx="2">
                  <c:v>200.0</c:v>
                </c:pt>
                <c:pt idx="3">
                  <c:v>300.0</c:v>
                </c:pt>
                <c:pt idx="4">
                  <c:v>400.0</c:v>
                </c:pt>
                <c:pt idx="5">
                  <c:v>500.0</c:v>
                </c:pt>
                <c:pt idx="6">
                  <c:v>600.0</c:v>
                </c:pt>
                <c:pt idx="7">
                  <c:v>700.0</c:v>
                </c:pt>
                <c:pt idx="8">
                  <c:v>800.0</c:v>
                </c:pt>
                <c:pt idx="9">
                  <c:v>900.0</c:v>
                </c:pt>
                <c:pt idx="10">
                  <c:v>1000.0</c:v>
                </c:pt>
                <c:pt idx="11">
                  <c:v>1500.0</c:v>
                </c:pt>
                <c:pt idx="12">
                  <c:v>2000.0</c:v>
                </c:pt>
                <c:pt idx="13">
                  <c:v>2500.0</c:v>
                </c:pt>
                <c:pt idx="14">
                  <c:v>3000.0</c:v>
                </c:pt>
                <c:pt idx="15">
                  <c:v>3500.0</c:v>
                </c:pt>
                <c:pt idx="16">
                  <c:v>4000.0</c:v>
                </c:pt>
                <c:pt idx="17">
                  <c:v>4500.0</c:v>
                </c:pt>
                <c:pt idx="18">
                  <c:v>5000.0</c:v>
                </c:pt>
                <c:pt idx="19">
                  <c:v>5500.0</c:v>
                </c:pt>
                <c:pt idx="20">
                  <c:v>6000.0</c:v>
                </c:pt>
                <c:pt idx="21">
                  <c:v>6500.0</c:v>
                </c:pt>
                <c:pt idx="22">
                  <c:v>7000.0</c:v>
                </c:pt>
                <c:pt idx="23">
                  <c:v>7500.0</c:v>
                </c:pt>
                <c:pt idx="24">
                  <c:v>8000.0</c:v>
                </c:pt>
                <c:pt idx="25">
                  <c:v>8500.0</c:v>
                </c:pt>
                <c:pt idx="26">
                  <c:v>9000.0</c:v>
                </c:pt>
                <c:pt idx="27">
                  <c:v>9500.0</c:v>
                </c:pt>
                <c:pt idx="28">
                  <c:v>10000.0</c:v>
                </c:pt>
                <c:pt idx="29">
                  <c:v>10500.0</c:v>
                </c:pt>
                <c:pt idx="30">
                  <c:v>11000.0</c:v>
                </c:pt>
                <c:pt idx="31">
                  <c:v>11500.0</c:v>
                </c:pt>
                <c:pt idx="32">
                  <c:v>12000.0</c:v>
                </c:pt>
                <c:pt idx="33">
                  <c:v>12500.0</c:v>
                </c:pt>
                <c:pt idx="34">
                  <c:v>13000.0</c:v>
                </c:pt>
                <c:pt idx="35">
                  <c:v>13500.0</c:v>
                </c:pt>
                <c:pt idx="36">
                  <c:v>14000.0</c:v>
                </c:pt>
                <c:pt idx="37">
                  <c:v>14500.0</c:v>
                </c:pt>
                <c:pt idx="38">
                  <c:v>15000.0</c:v>
                </c:pt>
                <c:pt idx="39">
                  <c:v>15500.0</c:v>
                </c:pt>
                <c:pt idx="40">
                  <c:v>16000.0</c:v>
                </c:pt>
                <c:pt idx="41">
                  <c:v>16500.0</c:v>
                </c:pt>
                <c:pt idx="42">
                  <c:v>17000.0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29EA-43FE-BBA4-A6525EA72D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8142032"/>
        <c:axId val="-147868960"/>
      </c:scatterChart>
      <c:valAx>
        <c:axId val="-148142032"/>
        <c:scaling>
          <c:orientation val="minMax"/>
          <c:max val="1.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solidFill>
                      <a:schemeClr val="tx1"/>
                    </a:solidFill>
                    <a:effectLst/>
                  </a:rPr>
                  <a:t>𝜃/n</a:t>
                </a:r>
                <a:endParaRPr lang="en-US" sz="1000">
                  <a:solidFill>
                    <a:schemeClr val="tx1"/>
                  </a:solidFill>
                  <a:effectLst/>
                </a:endParaRPr>
              </a:p>
            </c:rich>
          </c:tx>
          <c:layout>
            <c:manualLayout>
              <c:xMode val="edge"/>
              <c:yMode val="edge"/>
              <c:x val="0.492193350831146"/>
              <c:y val="0.9029166666666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7868960"/>
        <c:crosses val="autoZero"/>
        <c:crossBetween val="midCat"/>
      </c:valAx>
      <c:valAx>
        <c:axId val="-1478689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900" b="0" i="0" baseline="0">
                    <a:solidFill>
                      <a:schemeClr val="tx1"/>
                    </a:solidFill>
                    <a:effectLst/>
                  </a:rPr>
                  <a:t>𝝍</a:t>
                </a:r>
                <a:r>
                  <a:rPr lang="en-US" sz="900" b="0" i="0" baseline="0">
                    <a:solidFill>
                      <a:schemeClr val="tx1"/>
                    </a:solidFill>
                    <a:effectLst/>
                  </a:rPr>
                  <a:t>(𝒔) cm</a:t>
                </a:r>
                <a:endParaRPr lang="en-US" sz="900">
                  <a:solidFill>
                    <a:schemeClr val="tx1"/>
                  </a:solidFill>
                  <a:effectLst/>
                </a:endParaRPr>
              </a:p>
            </c:rich>
          </c:tx>
          <c:layout>
            <c:manualLayout>
              <c:xMode val="edge"/>
              <c:yMode val="edge"/>
              <c:x val="0.00833333333333333"/>
              <c:y val="0.3877817876932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8142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8303149606299"/>
          <c:y val="0.0786730639357739"/>
          <c:w val="0.805377515310586"/>
          <c:h val="0.76624475109380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xVal>
            <c:numRef>
              <c:f>'Coarse Sand'!$E$11:$E$53</c:f>
              <c:numCache>
                <c:formatCode>General</c:formatCode>
                <c:ptCount val="43"/>
                <c:pt idx="0">
                  <c:v>10.0</c:v>
                </c:pt>
                <c:pt idx="1">
                  <c:v>100.0</c:v>
                </c:pt>
                <c:pt idx="2">
                  <c:v>200.0</c:v>
                </c:pt>
                <c:pt idx="3">
                  <c:v>300.0</c:v>
                </c:pt>
                <c:pt idx="4">
                  <c:v>400.0</c:v>
                </c:pt>
                <c:pt idx="5">
                  <c:v>500.0</c:v>
                </c:pt>
                <c:pt idx="6">
                  <c:v>600.0</c:v>
                </c:pt>
                <c:pt idx="7">
                  <c:v>700.0</c:v>
                </c:pt>
                <c:pt idx="8">
                  <c:v>800.0</c:v>
                </c:pt>
                <c:pt idx="9">
                  <c:v>900.0</c:v>
                </c:pt>
                <c:pt idx="10">
                  <c:v>1000.0</c:v>
                </c:pt>
                <c:pt idx="11">
                  <c:v>1500.0</c:v>
                </c:pt>
                <c:pt idx="12">
                  <c:v>2000.0</c:v>
                </c:pt>
                <c:pt idx="13">
                  <c:v>2500.0</c:v>
                </c:pt>
                <c:pt idx="14">
                  <c:v>3000.0</c:v>
                </c:pt>
                <c:pt idx="15">
                  <c:v>3500.0</c:v>
                </c:pt>
                <c:pt idx="16">
                  <c:v>4000.0</c:v>
                </c:pt>
                <c:pt idx="17">
                  <c:v>4500.0</c:v>
                </c:pt>
                <c:pt idx="18">
                  <c:v>5000.0</c:v>
                </c:pt>
                <c:pt idx="19">
                  <c:v>5500.0</c:v>
                </c:pt>
                <c:pt idx="20">
                  <c:v>6000.0</c:v>
                </c:pt>
                <c:pt idx="21">
                  <c:v>6500.0</c:v>
                </c:pt>
                <c:pt idx="22">
                  <c:v>7000.0</c:v>
                </c:pt>
                <c:pt idx="23">
                  <c:v>7500.0</c:v>
                </c:pt>
                <c:pt idx="24">
                  <c:v>8000.0</c:v>
                </c:pt>
                <c:pt idx="25">
                  <c:v>8500.0</c:v>
                </c:pt>
                <c:pt idx="26">
                  <c:v>9000.0</c:v>
                </c:pt>
                <c:pt idx="27">
                  <c:v>9500.0</c:v>
                </c:pt>
                <c:pt idx="28">
                  <c:v>10000.0</c:v>
                </c:pt>
                <c:pt idx="29">
                  <c:v>10500.0</c:v>
                </c:pt>
                <c:pt idx="30">
                  <c:v>11000.0</c:v>
                </c:pt>
                <c:pt idx="31">
                  <c:v>11500.0</c:v>
                </c:pt>
                <c:pt idx="32">
                  <c:v>12000.0</c:v>
                </c:pt>
                <c:pt idx="33">
                  <c:v>12500.0</c:v>
                </c:pt>
                <c:pt idx="34">
                  <c:v>13000.0</c:v>
                </c:pt>
                <c:pt idx="35">
                  <c:v>13500.0</c:v>
                </c:pt>
                <c:pt idx="36">
                  <c:v>14000.0</c:v>
                </c:pt>
                <c:pt idx="37">
                  <c:v>14500.0</c:v>
                </c:pt>
                <c:pt idx="38">
                  <c:v>15000.0</c:v>
                </c:pt>
                <c:pt idx="39">
                  <c:v>15500.0</c:v>
                </c:pt>
                <c:pt idx="40">
                  <c:v>16000.0</c:v>
                </c:pt>
                <c:pt idx="41">
                  <c:v>16500.0</c:v>
                </c:pt>
                <c:pt idx="42">
                  <c:v>17000.0</c:v>
                </c:pt>
              </c:numCache>
            </c:numRef>
          </c:xVal>
          <c:yVal>
            <c:numRef>
              <c:f>'Coarse Sand'!$F$11:$F$53</c:f>
              <c:numCache>
                <c:formatCode>General</c:formatCode>
                <c:ptCount val="43"/>
                <c:pt idx="0">
                  <c:v>0.411356281365802</c:v>
                </c:pt>
                <c:pt idx="1">
                  <c:v>0.232972442604831</c:v>
                </c:pt>
                <c:pt idx="2">
                  <c:v>0.196325249968548</c:v>
                </c:pt>
                <c:pt idx="3">
                  <c:v>0.177622032723344</c:v>
                </c:pt>
                <c:pt idx="4">
                  <c:v>0.16544275942795</c:v>
                </c:pt>
                <c:pt idx="5">
                  <c:v>0.15657389911456</c:v>
                </c:pt>
                <c:pt idx="6">
                  <c:v>0.149681608624767</c:v>
                </c:pt>
                <c:pt idx="7">
                  <c:v>0.144091502636256</c:v>
                </c:pt>
                <c:pt idx="8">
                  <c:v>0.139418167818553</c:v>
                </c:pt>
                <c:pt idx="9">
                  <c:v>0.135421967319489</c:v>
                </c:pt>
                <c:pt idx="10">
                  <c:v>0.131944403117053</c:v>
                </c:pt>
                <c:pt idx="11">
                  <c:v>0.119374523103238</c:v>
                </c:pt>
                <c:pt idx="12">
                  <c:v>0.111189193169275</c:v>
                </c:pt>
                <c:pt idx="13">
                  <c:v>0.105228694045672</c:v>
                </c:pt>
                <c:pt idx="14">
                  <c:v>0.100596589133385</c:v>
                </c:pt>
                <c:pt idx="15">
                  <c:v>0.0968396439715517</c:v>
                </c:pt>
                <c:pt idx="16">
                  <c:v>0.0936988336418222</c:v>
                </c:pt>
                <c:pt idx="17">
                  <c:v>0.0910131052922104</c:v>
                </c:pt>
                <c:pt idx="18">
                  <c:v>0.0886759370824914</c:v>
                </c:pt>
                <c:pt idx="19">
                  <c:v>0.0866134565127828</c:v>
                </c:pt>
                <c:pt idx="20">
                  <c:v>0.0847724747475591</c:v>
                </c:pt>
                <c:pt idx="21">
                  <c:v>0.0831135103726469</c:v>
                </c:pt>
                <c:pt idx="22">
                  <c:v>0.0816065071774538</c:v>
                </c:pt>
                <c:pt idx="23">
                  <c:v>0.0802280919074998</c:v>
                </c:pt>
                <c:pt idx="24">
                  <c:v>0.0789597547710594</c:v>
                </c:pt>
                <c:pt idx="25">
                  <c:v>0.0777866052205842</c:v>
                </c:pt>
                <c:pt idx="26">
                  <c:v>0.0766964987237357</c:v>
                </c:pt>
                <c:pt idx="27">
                  <c:v>0.0756794098826827</c:v>
                </c:pt>
                <c:pt idx="28">
                  <c:v>0.0747269733675977</c:v>
                </c:pt>
                <c:pt idx="29">
                  <c:v>0.073832141767978</c:v>
                </c:pt>
                <c:pt idx="30">
                  <c:v>0.0729889265459392</c:v>
                </c:pt>
                <c:pt idx="31">
                  <c:v>0.0721921991210011</c:v>
                </c:pt>
                <c:pt idx="32">
                  <c:v>0.0714375361703052</c:v>
                </c:pt>
                <c:pt idx="33">
                  <c:v>0.0707210979171932</c:v>
                </c:pt>
                <c:pt idx="34">
                  <c:v>0.0700395313592984</c:v>
                </c:pt>
                <c:pt idx="35">
                  <c:v>0.069389892580072</c:v>
                </c:pt>
                <c:pt idx="36">
                  <c:v>0.0687695838251966</c:v>
                </c:pt>
                <c:pt idx="37">
                  <c:v>0.068176302119511</c:v>
                </c:pt>
                <c:pt idx="38">
                  <c:v>0.0676079969893956</c:v>
                </c:pt>
                <c:pt idx="39">
                  <c:v>0.0670628354321788</c:v>
                </c:pt>
                <c:pt idx="40">
                  <c:v>0.0665391727002567</c:v>
                </c:pt>
                <c:pt idx="41">
                  <c:v>0.0660355277859652</c:v>
                </c:pt>
                <c:pt idx="42">
                  <c:v>0.0655505627334625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BAFE-4161-BFB4-EE30E98217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22189856"/>
        <c:axId val="-222185808"/>
      </c:scatterChart>
      <c:valAx>
        <c:axId val="-222189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0" i="0" baseline="0">
                    <a:solidFill>
                      <a:schemeClr val="tx1"/>
                    </a:solidFill>
                    <a:effectLst/>
                  </a:rPr>
                  <a:t>𝝍</a:t>
                </a:r>
                <a:r>
                  <a:rPr lang="en-US" sz="1000" b="0" i="0" baseline="0">
                    <a:solidFill>
                      <a:schemeClr val="tx1"/>
                    </a:solidFill>
                    <a:effectLst/>
                  </a:rPr>
                  <a:t>(𝒔) cm of water </a:t>
                </a:r>
                <a:endParaRPr lang="en-US" sz="1000">
                  <a:solidFill>
                    <a:schemeClr val="tx1"/>
                  </a:solidFill>
                  <a:effectLst/>
                </a:endParaRPr>
              </a:p>
            </c:rich>
          </c:tx>
          <c:layout>
            <c:manualLayout>
              <c:xMode val="edge"/>
              <c:yMode val="edge"/>
              <c:x val="0.411790463692038"/>
              <c:y val="0.9192233557852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22185808"/>
        <c:crosses val="autoZero"/>
        <c:crossBetween val="midCat"/>
      </c:valAx>
      <c:valAx>
        <c:axId val="-2221858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solidFill>
                      <a:schemeClr val="tx1"/>
                    </a:solidFill>
                    <a:effectLst/>
                  </a:rPr>
                  <a:t>𝜃</a:t>
                </a:r>
                <a:endParaRPr lang="en-US" b="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00713888888888889"/>
              <c:y val="0.437003168471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22189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100">
                <a:solidFill>
                  <a:schemeClr val="tx1"/>
                </a:solidFill>
              </a:rPr>
              <a:t>Capillary</a:t>
            </a:r>
            <a:r>
              <a:rPr lang="en-US" sz="1100" baseline="0">
                <a:solidFill>
                  <a:schemeClr val="tx1"/>
                </a:solidFill>
              </a:rPr>
              <a:t> pressure head as funtion of saturation</a:t>
            </a:r>
            <a:endParaRPr lang="en-US" sz="1100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5775371828521"/>
          <c:y val="0.139305555555556"/>
          <c:w val="0.827849737532808"/>
          <c:h val="0.702369130941965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xVal>
            <c:numRef>
              <c:f>'Coarse Sand'!$G$11:$G$53</c:f>
              <c:numCache>
                <c:formatCode>General</c:formatCode>
                <c:ptCount val="43"/>
                <c:pt idx="0">
                  <c:v>1.054759695809748</c:v>
                </c:pt>
                <c:pt idx="1">
                  <c:v>0.597365237448284</c:v>
                </c:pt>
                <c:pt idx="2">
                  <c:v>0.503398076842431</c:v>
                </c:pt>
                <c:pt idx="3">
                  <c:v>0.455441109547037</c:v>
                </c:pt>
                <c:pt idx="4">
                  <c:v>0.42421220366141</c:v>
                </c:pt>
                <c:pt idx="5">
                  <c:v>0.401471536191181</c:v>
                </c:pt>
                <c:pt idx="6">
                  <c:v>0.383798996473761</c:v>
                </c:pt>
                <c:pt idx="7">
                  <c:v>0.369465391375016</c:v>
                </c:pt>
                <c:pt idx="8">
                  <c:v>0.357482481586034</c:v>
                </c:pt>
                <c:pt idx="9">
                  <c:v>0.347235813639715</c:v>
                </c:pt>
                <c:pt idx="10">
                  <c:v>0.338318982351418</c:v>
                </c:pt>
                <c:pt idx="11">
                  <c:v>0.306088520777532</c:v>
                </c:pt>
                <c:pt idx="12">
                  <c:v>0.285100495305832</c:v>
                </c:pt>
                <c:pt idx="13">
                  <c:v>0.269817164219671</c:v>
                </c:pt>
                <c:pt idx="14">
                  <c:v>0.257939972136885</c:v>
                </c:pt>
                <c:pt idx="15">
                  <c:v>0.248306779414235</c:v>
                </c:pt>
                <c:pt idx="16">
                  <c:v>0.240253419594416</c:v>
                </c:pt>
                <c:pt idx="17">
                  <c:v>0.233366936646693</c:v>
                </c:pt>
                <c:pt idx="18">
                  <c:v>0.227374197647414</c:v>
                </c:pt>
                <c:pt idx="19">
                  <c:v>0.222085785930212</c:v>
                </c:pt>
                <c:pt idx="20">
                  <c:v>0.217365319865536</c:v>
                </c:pt>
                <c:pt idx="21">
                  <c:v>0.213111565058069</c:v>
                </c:pt>
                <c:pt idx="22">
                  <c:v>0.209247454301164</c:v>
                </c:pt>
                <c:pt idx="23">
                  <c:v>0.205713056173076</c:v>
                </c:pt>
                <c:pt idx="24">
                  <c:v>0.202460909669383</c:v>
                </c:pt>
                <c:pt idx="25">
                  <c:v>0.199452833898934</c:v>
                </c:pt>
                <c:pt idx="26">
                  <c:v>0.19665768903522</c:v>
                </c:pt>
                <c:pt idx="27">
                  <c:v>0.194049768929956</c:v>
                </c:pt>
                <c:pt idx="28">
                  <c:v>0.191607624019481</c:v>
                </c:pt>
                <c:pt idx="29">
                  <c:v>0.189313184020456</c:v>
                </c:pt>
                <c:pt idx="30">
                  <c:v>0.187151093707536</c:v>
                </c:pt>
                <c:pt idx="31">
                  <c:v>0.185108202874362</c:v>
                </c:pt>
                <c:pt idx="32">
                  <c:v>0.183173169667449</c:v>
                </c:pt>
                <c:pt idx="33">
                  <c:v>0.181336148505624</c:v>
                </c:pt>
                <c:pt idx="34">
                  <c:v>0.179588541946919</c:v>
                </c:pt>
                <c:pt idx="35">
                  <c:v>0.177922801487364</c:v>
                </c:pt>
                <c:pt idx="36">
                  <c:v>0.176332266218453</c:v>
                </c:pt>
                <c:pt idx="37">
                  <c:v>0.174811031075669</c:v>
                </c:pt>
                <c:pt idx="38">
                  <c:v>0.173353838434348</c:v>
                </c:pt>
                <c:pt idx="39">
                  <c:v>0.171955988287638</c:v>
                </c:pt>
                <c:pt idx="40">
                  <c:v>0.170613263333992</c:v>
                </c:pt>
                <c:pt idx="41">
                  <c:v>0.169321866117859</c:v>
                </c:pt>
                <c:pt idx="42">
                  <c:v>0.168078365983237</c:v>
                </c:pt>
              </c:numCache>
            </c:numRef>
          </c:xVal>
          <c:yVal>
            <c:numRef>
              <c:f>'Coarse Sand'!$E$11:$E$53</c:f>
              <c:numCache>
                <c:formatCode>General</c:formatCode>
                <c:ptCount val="43"/>
                <c:pt idx="0">
                  <c:v>10.0</c:v>
                </c:pt>
                <c:pt idx="1">
                  <c:v>100.0</c:v>
                </c:pt>
                <c:pt idx="2">
                  <c:v>200.0</c:v>
                </c:pt>
                <c:pt idx="3">
                  <c:v>300.0</c:v>
                </c:pt>
                <c:pt idx="4">
                  <c:v>400.0</c:v>
                </c:pt>
                <c:pt idx="5">
                  <c:v>500.0</c:v>
                </c:pt>
                <c:pt idx="6">
                  <c:v>600.0</c:v>
                </c:pt>
                <c:pt idx="7">
                  <c:v>700.0</c:v>
                </c:pt>
                <c:pt idx="8">
                  <c:v>800.0</c:v>
                </c:pt>
                <c:pt idx="9">
                  <c:v>900.0</c:v>
                </c:pt>
                <c:pt idx="10">
                  <c:v>1000.0</c:v>
                </c:pt>
                <c:pt idx="11">
                  <c:v>1500.0</c:v>
                </c:pt>
                <c:pt idx="12">
                  <c:v>2000.0</c:v>
                </c:pt>
                <c:pt idx="13">
                  <c:v>2500.0</c:v>
                </c:pt>
                <c:pt idx="14">
                  <c:v>3000.0</c:v>
                </c:pt>
                <c:pt idx="15">
                  <c:v>3500.0</c:v>
                </c:pt>
                <c:pt idx="16">
                  <c:v>4000.0</c:v>
                </c:pt>
                <c:pt idx="17">
                  <c:v>4500.0</c:v>
                </c:pt>
                <c:pt idx="18">
                  <c:v>5000.0</c:v>
                </c:pt>
                <c:pt idx="19">
                  <c:v>5500.0</c:v>
                </c:pt>
                <c:pt idx="20">
                  <c:v>6000.0</c:v>
                </c:pt>
                <c:pt idx="21">
                  <c:v>6500.0</c:v>
                </c:pt>
                <c:pt idx="22">
                  <c:v>7000.0</c:v>
                </c:pt>
                <c:pt idx="23">
                  <c:v>7500.0</c:v>
                </c:pt>
                <c:pt idx="24">
                  <c:v>8000.0</c:v>
                </c:pt>
                <c:pt idx="25">
                  <c:v>8500.0</c:v>
                </c:pt>
                <c:pt idx="26">
                  <c:v>9000.0</c:v>
                </c:pt>
                <c:pt idx="27">
                  <c:v>9500.0</c:v>
                </c:pt>
                <c:pt idx="28">
                  <c:v>10000.0</c:v>
                </c:pt>
                <c:pt idx="29">
                  <c:v>10500.0</c:v>
                </c:pt>
                <c:pt idx="30">
                  <c:v>11000.0</c:v>
                </c:pt>
                <c:pt idx="31">
                  <c:v>11500.0</c:v>
                </c:pt>
                <c:pt idx="32">
                  <c:v>12000.0</c:v>
                </c:pt>
                <c:pt idx="33">
                  <c:v>12500.0</c:v>
                </c:pt>
                <c:pt idx="34">
                  <c:v>13000.0</c:v>
                </c:pt>
                <c:pt idx="35">
                  <c:v>13500.0</c:v>
                </c:pt>
                <c:pt idx="36">
                  <c:v>14000.0</c:v>
                </c:pt>
                <c:pt idx="37">
                  <c:v>14500.0</c:v>
                </c:pt>
                <c:pt idx="38">
                  <c:v>15000.0</c:v>
                </c:pt>
                <c:pt idx="39">
                  <c:v>15500.0</c:v>
                </c:pt>
                <c:pt idx="40">
                  <c:v>16000.0</c:v>
                </c:pt>
                <c:pt idx="41">
                  <c:v>16500.0</c:v>
                </c:pt>
                <c:pt idx="42">
                  <c:v>17000.0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29EA-43FE-BBA4-A6525EA72D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22159264"/>
        <c:axId val="-222155504"/>
      </c:scatterChart>
      <c:valAx>
        <c:axId val="-222159264"/>
        <c:scaling>
          <c:orientation val="minMax"/>
          <c:max val="1.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solidFill>
                      <a:schemeClr val="tx1"/>
                    </a:solidFill>
                    <a:effectLst/>
                  </a:rPr>
                  <a:t>𝜃/n</a:t>
                </a:r>
                <a:endParaRPr lang="en-US" sz="1000">
                  <a:solidFill>
                    <a:schemeClr val="tx1"/>
                  </a:solidFill>
                  <a:effectLst/>
                </a:endParaRPr>
              </a:p>
            </c:rich>
          </c:tx>
          <c:layout>
            <c:manualLayout>
              <c:xMode val="edge"/>
              <c:yMode val="edge"/>
              <c:x val="0.492193350831146"/>
              <c:y val="0.9029166666666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22155504"/>
        <c:crosses val="autoZero"/>
        <c:crossBetween val="midCat"/>
      </c:valAx>
      <c:valAx>
        <c:axId val="-2221555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900" b="0" i="0" baseline="0">
                    <a:solidFill>
                      <a:schemeClr val="tx1"/>
                    </a:solidFill>
                    <a:effectLst/>
                  </a:rPr>
                  <a:t>𝝍</a:t>
                </a:r>
                <a:r>
                  <a:rPr lang="en-US" sz="900" b="0" i="0" baseline="0">
                    <a:solidFill>
                      <a:schemeClr val="tx1"/>
                    </a:solidFill>
                    <a:effectLst/>
                  </a:rPr>
                  <a:t>(𝒔) cm</a:t>
                </a:r>
                <a:endParaRPr lang="en-US" sz="900">
                  <a:solidFill>
                    <a:schemeClr val="tx1"/>
                  </a:solidFill>
                  <a:effectLst/>
                </a:endParaRPr>
              </a:p>
            </c:rich>
          </c:tx>
          <c:layout>
            <c:manualLayout>
              <c:xMode val="edge"/>
              <c:yMode val="edge"/>
              <c:x val="0.00833333333333333"/>
              <c:y val="0.3877817876932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22159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8303149606299"/>
          <c:y val="0.0786730639357739"/>
          <c:w val="0.805377515310586"/>
          <c:h val="0.76624475109380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'Silt Loam'!$E$11:$E$53</c:f>
              <c:numCache>
                <c:formatCode>General</c:formatCode>
                <c:ptCount val="43"/>
                <c:pt idx="0">
                  <c:v>10.0</c:v>
                </c:pt>
                <c:pt idx="1">
                  <c:v>100.0</c:v>
                </c:pt>
                <c:pt idx="2">
                  <c:v>200.0</c:v>
                </c:pt>
                <c:pt idx="3">
                  <c:v>300.0</c:v>
                </c:pt>
                <c:pt idx="4">
                  <c:v>400.0</c:v>
                </c:pt>
                <c:pt idx="5">
                  <c:v>500.0</c:v>
                </c:pt>
                <c:pt idx="6">
                  <c:v>600.0</c:v>
                </c:pt>
                <c:pt idx="7">
                  <c:v>700.0</c:v>
                </c:pt>
                <c:pt idx="8">
                  <c:v>800.0</c:v>
                </c:pt>
                <c:pt idx="9">
                  <c:v>900.0</c:v>
                </c:pt>
                <c:pt idx="10">
                  <c:v>1000.0</c:v>
                </c:pt>
                <c:pt idx="11">
                  <c:v>1500.0</c:v>
                </c:pt>
                <c:pt idx="12">
                  <c:v>2000.0</c:v>
                </c:pt>
                <c:pt idx="13">
                  <c:v>2500.0</c:v>
                </c:pt>
                <c:pt idx="14">
                  <c:v>3000.0</c:v>
                </c:pt>
                <c:pt idx="15">
                  <c:v>3500.0</c:v>
                </c:pt>
                <c:pt idx="16">
                  <c:v>4000.0</c:v>
                </c:pt>
                <c:pt idx="17">
                  <c:v>4500.0</c:v>
                </c:pt>
                <c:pt idx="18">
                  <c:v>5000.0</c:v>
                </c:pt>
                <c:pt idx="19">
                  <c:v>5500.0</c:v>
                </c:pt>
                <c:pt idx="20">
                  <c:v>6000.0</c:v>
                </c:pt>
                <c:pt idx="21">
                  <c:v>6500.0</c:v>
                </c:pt>
                <c:pt idx="22">
                  <c:v>7000.0</c:v>
                </c:pt>
                <c:pt idx="23">
                  <c:v>7500.0</c:v>
                </c:pt>
                <c:pt idx="24">
                  <c:v>8000.0</c:v>
                </c:pt>
                <c:pt idx="25">
                  <c:v>8500.0</c:v>
                </c:pt>
                <c:pt idx="26">
                  <c:v>9000.0</c:v>
                </c:pt>
                <c:pt idx="27">
                  <c:v>9500.0</c:v>
                </c:pt>
                <c:pt idx="28">
                  <c:v>10000.0</c:v>
                </c:pt>
                <c:pt idx="29">
                  <c:v>10500.0</c:v>
                </c:pt>
                <c:pt idx="30">
                  <c:v>11000.0</c:v>
                </c:pt>
                <c:pt idx="31">
                  <c:v>11500.0</c:v>
                </c:pt>
                <c:pt idx="32">
                  <c:v>12000.0</c:v>
                </c:pt>
                <c:pt idx="33">
                  <c:v>12500.0</c:v>
                </c:pt>
                <c:pt idx="34">
                  <c:v>13000.0</c:v>
                </c:pt>
                <c:pt idx="35">
                  <c:v>13500.0</c:v>
                </c:pt>
                <c:pt idx="36">
                  <c:v>14000.0</c:v>
                </c:pt>
                <c:pt idx="37">
                  <c:v>14500.0</c:v>
                </c:pt>
                <c:pt idx="38">
                  <c:v>15000.0</c:v>
                </c:pt>
                <c:pt idx="39">
                  <c:v>15500.0</c:v>
                </c:pt>
                <c:pt idx="40">
                  <c:v>16000.0</c:v>
                </c:pt>
                <c:pt idx="41">
                  <c:v>16500.0</c:v>
                </c:pt>
                <c:pt idx="42">
                  <c:v>17000.0</c:v>
                </c:pt>
              </c:numCache>
            </c:numRef>
          </c:xVal>
          <c:yVal>
            <c:numRef>
              <c:f>'Silt Loam'!$F$11:$F$53</c:f>
              <c:numCache>
                <c:formatCode>General</c:formatCode>
                <c:ptCount val="43"/>
                <c:pt idx="0">
                  <c:v>0.715631401317745</c:v>
                </c:pt>
                <c:pt idx="1">
                  <c:v>0.463457744271353</c:v>
                </c:pt>
                <c:pt idx="2">
                  <c:v>0.406641811256926</c:v>
                </c:pt>
                <c:pt idx="3">
                  <c:v>0.376692753132752</c:v>
                </c:pt>
                <c:pt idx="4">
                  <c:v>0.356791022927642</c:v>
                </c:pt>
                <c:pt idx="5">
                  <c:v>0.342081045310764</c:v>
                </c:pt>
                <c:pt idx="6">
                  <c:v>0.330513461722574</c:v>
                </c:pt>
                <c:pt idx="7">
                  <c:v>0.321038918083667</c:v>
                </c:pt>
                <c:pt idx="8">
                  <c:v>0.313051512455816</c:v>
                </c:pt>
                <c:pt idx="9">
                  <c:v>0.306171235709575</c:v>
                </c:pt>
                <c:pt idx="10">
                  <c:v>0.300144851566849</c:v>
                </c:pt>
                <c:pt idx="11">
                  <c:v>0.278039265381645</c:v>
                </c:pt>
                <c:pt idx="12">
                  <c:v>0.263349674461635</c:v>
                </c:pt>
                <c:pt idx="13">
                  <c:v>0.252492148437141</c:v>
                </c:pt>
                <c:pt idx="14">
                  <c:v>0.243954043001469</c:v>
                </c:pt>
                <c:pt idx="15">
                  <c:v>0.236960823378102</c:v>
                </c:pt>
                <c:pt idx="16">
                  <c:v>0.23106526957569</c:v>
                </c:pt>
                <c:pt idx="17">
                  <c:v>0.225986894490855</c:v>
                </c:pt>
                <c:pt idx="18">
                  <c:v>0.221538782850755</c:v>
                </c:pt>
                <c:pt idx="19">
                  <c:v>0.217590447191143</c:v>
                </c:pt>
                <c:pt idx="20">
                  <c:v>0.214047375700955</c:v>
                </c:pt>
                <c:pt idx="21">
                  <c:v>0.210839034911505</c:v>
                </c:pt>
                <c:pt idx="22">
                  <c:v>0.207911464651213</c:v>
                </c:pt>
                <c:pt idx="23">
                  <c:v>0.20522251211645</c:v>
                </c:pt>
                <c:pt idx="24">
                  <c:v>0.202738655034351</c:v>
                </c:pt>
                <c:pt idx="25">
                  <c:v>0.200432819968448</c:v>
                </c:pt>
                <c:pt idx="26">
                  <c:v>0.198282845053258</c:v>
                </c:pt>
                <c:pt idx="27">
                  <c:v>0.196270372307355</c:v>
                </c:pt>
                <c:pt idx="28">
                  <c:v>0.194380033639788</c:v>
                </c:pt>
                <c:pt idx="29">
                  <c:v>0.192598842173277</c:v>
                </c:pt>
                <c:pt idx="30">
                  <c:v>0.190915729970423</c:v>
                </c:pt>
                <c:pt idx="31">
                  <c:v>0.189321192017869</c:v>
                </c:pt>
                <c:pt idx="32">
                  <c:v>0.187807008569191</c:v>
                </c:pt>
                <c:pt idx="33">
                  <c:v>0.186366026110823</c:v>
                </c:pt>
                <c:pt idx="34">
                  <c:v>0.184991982763975</c:v>
                </c:pt>
                <c:pt idx="35">
                  <c:v>0.183679367773902</c:v>
                </c:pt>
                <c:pt idx="36">
                  <c:v>0.182423307436089</c:v>
                </c:pt>
                <c:pt idx="37">
                  <c:v>0.181219471733782</c:v>
                </c:pt>
                <c:pt idx="38">
                  <c:v>0.180063997353055</c:v>
                </c:pt>
                <c:pt idx="39">
                  <c:v>0.178953423760629</c:v>
                </c:pt>
                <c:pt idx="40">
                  <c:v>0.177884639784317</c:v>
                </c:pt>
                <c:pt idx="41">
                  <c:v>0.176854838700955</c:v>
                </c:pt>
                <c:pt idx="42">
                  <c:v>0.175861480263846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BAFE-4161-BFB4-EE30E98217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6988640"/>
        <c:axId val="-147677104"/>
      </c:scatterChart>
      <c:valAx>
        <c:axId val="-146988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0" i="0" baseline="0">
                    <a:solidFill>
                      <a:schemeClr val="tx1"/>
                    </a:solidFill>
                    <a:effectLst/>
                  </a:rPr>
                  <a:t>𝝍</a:t>
                </a:r>
                <a:r>
                  <a:rPr lang="en-US" sz="1000" b="0" i="0" baseline="0">
                    <a:solidFill>
                      <a:schemeClr val="tx1"/>
                    </a:solidFill>
                    <a:effectLst/>
                  </a:rPr>
                  <a:t>(𝒔) cm of water </a:t>
                </a:r>
                <a:endParaRPr lang="en-US" sz="1000">
                  <a:solidFill>
                    <a:schemeClr val="tx1"/>
                  </a:solidFill>
                  <a:effectLst/>
                </a:endParaRPr>
              </a:p>
            </c:rich>
          </c:tx>
          <c:layout>
            <c:manualLayout>
              <c:xMode val="edge"/>
              <c:yMode val="edge"/>
              <c:x val="0.411790463692038"/>
              <c:y val="0.9192233557852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7677104"/>
        <c:crosses val="autoZero"/>
        <c:crossBetween val="midCat"/>
      </c:valAx>
      <c:valAx>
        <c:axId val="-1476771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solidFill>
                      <a:schemeClr val="tx1"/>
                    </a:solidFill>
                    <a:effectLst/>
                  </a:rPr>
                  <a:t>𝜃</a:t>
                </a:r>
                <a:endParaRPr lang="en-US" b="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00713888888888889"/>
              <c:y val="0.437003168471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6988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100">
                <a:solidFill>
                  <a:schemeClr val="tx1"/>
                </a:solidFill>
              </a:rPr>
              <a:t>Capillary</a:t>
            </a:r>
            <a:r>
              <a:rPr lang="en-US" sz="1100" baseline="0">
                <a:solidFill>
                  <a:schemeClr val="tx1"/>
                </a:solidFill>
              </a:rPr>
              <a:t> pressure head as funtion of saturation</a:t>
            </a:r>
            <a:endParaRPr lang="en-US" sz="1100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5775371828521"/>
          <c:y val="0.139305555555556"/>
          <c:w val="0.827849737532808"/>
          <c:h val="0.702369130941965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'Silt Loam'!$G$11:$G$53</c:f>
              <c:numCache>
                <c:formatCode>General</c:formatCode>
                <c:ptCount val="43"/>
                <c:pt idx="0">
                  <c:v>1.475528662510815</c:v>
                </c:pt>
                <c:pt idx="1">
                  <c:v>0.955582977879078</c:v>
                </c:pt>
                <c:pt idx="2">
                  <c:v>0.838436724241085</c:v>
                </c:pt>
                <c:pt idx="3">
                  <c:v>0.776686088933509</c:v>
                </c:pt>
                <c:pt idx="4">
                  <c:v>0.735651593665241</c:v>
                </c:pt>
                <c:pt idx="5">
                  <c:v>0.705321742908792</c:v>
                </c:pt>
                <c:pt idx="6">
                  <c:v>0.681471055098091</c:v>
                </c:pt>
                <c:pt idx="7">
                  <c:v>0.661935913574572</c:v>
                </c:pt>
                <c:pt idx="8">
                  <c:v>0.645467035991373</c:v>
                </c:pt>
                <c:pt idx="9">
                  <c:v>0.631280898370257</c:v>
                </c:pt>
                <c:pt idx="10">
                  <c:v>0.618855364055358</c:v>
                </c:pt>
                <c:pt idx="11">
                  <c:v>0.573276835838444</c:v>
                </c:pt>
                <c:pt idx="12">
                  <c:v>0.542989019508527</c:v>
                </c:pt>
                <c:pt idx="13">
                  <c:v>0.520602367911632</c:v>
                </c:pt>
                <c:pt idx="14">
                  <c:v>0.502998026807152</c:v>
                </c:pt>
                <c:pt idx="15">
                  <c:v>0.488579017274438</c:v>
                </c:pt>
                <c:pt idx="16">
                  <c:v>0.476423236238536</c:v>
                </c:pt>
                <c:pt idx="17">
                  <c:v>0.465952359774958</c:v>
                </c:pt>
                <c:pt idx="18">
                  <c:v>0.456780995568566</c:v>
                </c:pt>
                <c:pt idx="19">
                  <c:v>0.448640097301326</c:v>
                </c:pt>
                <c:pt idx="20">
                  <c:v>0.441334795259701</c:v>
                </c:pt>
                <c:pt idx="21">
                  <c:v>0.434719659611351</c:v>
                </c:pt>
                <c:pt idx="22">
                  <c:v>0.428683432270541</c:v>
                </c:pt>
                <c:pt idx="23">
                  <c:v>0.423139200240103</c:v>
                </c:pt>
                <c:pt idx="24">
                  <c:v>0.418017845431652</c:v>
                </c:pt>
                <c:pt idx="25">
                  <c:v>0.413263546326696</c:v>
                </c:pt>
                <c:pt idx="26">
                  <c:v>0.408830608357233</c:v>
                </c:pt>
                <c:pt idx="27">
                  <c:v>0.404681180015165</c:v>
                </c:pt>
                <c:pt idx="28">
                  <c:v>0.400783574515026</c:v>
                </c:pt>
                <c:pt idx="29">
                  <c:v>0.397111014790261</c:v>
                </c:pt>
                <c:pt idx="30">
                  <c:v>0.393640680351388</c:v>
                </c:pt>
                <c:pt idx="31">
                  <c:v>0.39035297323272</c:v>
                </c:pt>
                <c:pt idx="32">
                  <c:v>0.387230945503487</c:v>
                </c:pt>
                <c:pt idx="33">
                  <c:v>0.384259847651181</c:v>
                </c:pt>
                <c:pt idx="34">
                  <c:v>0.381426768585515</c:v>
                </c:pt>
                <c:pt idx="35">
                  <c:v>0.378720345925571</c:v>
                </c:pt>
                <c:pt idx="36">
                  <c:v>0.37613053079606</c:v>
                </c:pt>
                <c:pt idx="37">
                  <c:v>0.373648395327385</c:v>
                </c:pt>
                <c:pt idx="38">
                  <c:v>0.371265973923824</c:v>
                </c:pt>
                <c:pt idx="39">
                  <c:v>0.368976131465215</c:v>
                </c:pt>
                <c:pt idx="40">
                  <c:v>0.36677245316354</c:v>
                </c:pt>
                <c:pt idx="41">
                  <c:v>0.364649151960731</c:v>
                </c:pt>
                <c:pt idx="42">
                  <c:v>0.362600990234733</c:v>
                </c:pt>
              </c:numCache>
            </c:numRef>
          </c:xVal>
          <c:yVal>
            <c:numRef>
              <c:f>'Silt Loam'!$E$11:$E$53</c:f>
              <c:numCache>
                <c:formatCode>General</c:formatCode>
                <c:ptCount val="43"/>
                <c:pt idx="0">
                  <c:v>10.0</c:v>
                </c:pt>
                <c:pt idx="1">
                  <c:v>100.0</c:v>
                </c:pt>
                <c:pt idx="2">
                  <c:v>200.0</c:v>
                </c:pt>
                <c:pt idx="3">
                  <c:v>300.0</c:v>
                </c:pt>
                <c:pt idx="4">
                  <c:v>400.0</c:v>
                </c:pt>
                <c:pt idx="5">
                  <c:v>500.0</c:v>
                </c:pt>
                <c:pt idx="6">
                  <c:v>600.0</c:v>
                </c:pt>
                <c:pt idx="7">
                  <c:v>700.0</c:v>
                </c:pt>
                <c:pt idx="8">
                  <c:v>800.0</c:v>
                </c:pt>
                <c:pt idx="9">
                  <c:v>900.0</c:v>
                </c:pt>
                <c:pt idx="10">
                  <c:v>1000.0</c:v>
                </c:pt>
                <c:pt idx="11">
                  <c:v>1500.0</c:v>
                </c:pt>
                <c:pt idx="12">
                  <c:v>2000.0</c:v>
                </c:pt>
                <c:pt idx="13">
                  <c:v>2500.0</c:v>
                </c:pt>
                <c:pt idx="14">
                  <c:v>3000.0</c:v>
                </c:pt>
                <c:pt idx="15">
                  <c:v>3500.0</c:v>
                </c:pt>
                <c:pt idx="16">
                  <c:v>4000.0</c:v>
                </c:pt>
                <c:pt idx="17">
                  <c:v>4500.0</c:v>
                </c:pt>
                <c:pt idx="18">
                  <c:v>5000.0</c:v>
                </c:pt>
                <c:pt idx="19">
                  <c:v>5500.0</c:v>
                </c:pt>
                <c:pt idx="20">
                  <c:v>6000.0</c:v>
                </c:pt>
                <c:pt idx="21">
                  <c:v>6500.0</c:v>
                </c:pt>
                <c:pt idx="22">
                  <c:v>7000.0</c:v>
                </c:pt>
                <c:pt idx="23">
                  <c:v>7500.0</c:v>
                </c:pt>
                <c:pt idx="24">
                  <c:v>8000.0</c:v>
                </c:pt>
                <c:pt idx="25">
                  <c:v>8500.0</c:v>
                </c:pt>
                <c:pt idx="26">
                  <c:v>9000.0</c:v>
                </c:pt>
                <c:pt idx="27">
                  <c:v>9500.0</c:v>
                </c:pt>
                <c:pt idx="28">
                  <c:v>10000.0</c:v>
                </c:pt>
                <c:pt idx="29">
                  <c:v>10500.0</c:v>
                </c:pt>
                <c:pt idx="30">
                  <c:v>11000.0</c:v>
                </c:pt>
                <c:pt idx="31">
                  <c:v>11500.0</c:v>
                </c:pt>
                <c:pt idx="32">
                  <c:v>12000.0</c:v>
                </c:pt>
                <c:pt idx="33">
                  <c:v>12500.0</c:v>
                </c:pt>
                <c:pt idx="34">
                  <c:v>13000.0</c:v>
                </c:pt>
                <c:pt idx="35">
                  <c:v>13500.0</c:v>
                </c:pt>
                <c:pt idx="36">
                  <c:v>14000.0</c:v>
                </c:pt>
                <c:pt idx="37">
                  <c:v>14500.0</c:v>
                </c:pt>
                <c:pt idx="38">
                  <c:v>15000.0</c:v>
                </c:pt>
                <c:pt idx="39">
                  <c:v>15500.0</c:v>
                </c:pt>
                <c:pt idx="40">
                  <c:v>16000.0</c:v>
                </c:pt>
                <c:pt idx="41">
                  <c:v>16500.0</c:v>
                </c:pt>
                <c:pt idx="42">
                  <c:v>17000.0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29EA-43FE-BBA4-A6525EA72D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5624992"/>
        <c:axId val="-145640816"/>
      </c:scatterChart>
      <c:valAx>
        <c:axId val="-145624992"/>
        <c:scaling>
          <c:orientation val="minMax"/>
          <c:max val="1.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solidFill>
                      <a:schemeClr val="tx1"/>
                    </a:solidFill>
                    <a:effectLst/>
                  </a:rPr>
                  <a:t>𝜃/n</a:t>
                </a:r>
                <a:endParaRPr lang="en-US" sz="1000">
                  <a:solidFill>
                    <a:schemeClr val="tx1"/>
                  </a:solidFill>
                  <a:effectLst/>
                </a:endParaRPr>
              </a:p>
            </c:rich>
          </c:tx>
          <c:layout>
            <c:manualLayout>
              <c:xMode val="edge"/>
              <c:yMode val="edge"/>
              <c:x val="0.492193350831146"/>
              <c:y val="0.9029166666666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5640816"/>
        <c:crosses val="autoZero"/>
        <c:crossBetween val="midCat"/>
      </c:valAx>
      <c:valAx>
        <c:axId val="-145640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900" b="0" i="0" baseline="0">
                    <a:solidFill>
                      <a:schemeClr val="tx1"/>
                    </a:solidFill>
                    <a:effectLst/>
                  </a:rPr>
                  <a:t>𝝍</a:t>
                </a:r>
                <a:r>
                  <a:rPr lang="en-US" sz="900" b="0" i="0" baseline="0">
                    <a:solidFill>
                      <a:schemeClr val="tx1"/>
                    </a:solidFill>
                    <a:effectLst/>
                  </a:rPr>
                  <a:t>(𝒔) cm</a:t>
                </a:r>
                <a:endParaRPr lang="en-US" sz="900">
                  <a:solidFill>
                    <a:schemeClr val="tx1"/>
                  </a:solidFill>
                  <a:effectLst/>
                </a:endParaRPr>
              </a:p>
            </c:rich>
          </c:tx>
          <c:layout>
            <c:manualLayout>
              <c:xMode val="edge"/>
              <c:yMode val="edge"/>
              <c:x val="0.00833333333333333"/>
              <c:y val="0.3877817876932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5624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8303149606299"/>
          <c:y val="0.0786730639357739"/>
          <c:w val="0.805377515310586"/>
          <c:h val="0.76624475109380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rgbClr val="FF85FF"/>
              </a:solidFill>
              <a:round/>
            </a:ln>
            <a:effectLst/>
          </c:spPr>
          <c:marker>
            <c:symbol val="none"/>
          </c:marker>
          <c:xVal>
            <c:numRef>
              <c:f>'Silt clay Loam'!$E$11:$E$53</c:f>
              <c:numCache>
                <c:formatCode>General</c:formatCode>
                <c:ptCount val="43"/>
                <c:pt idx="0">
                  <c:v>10.0</c:v>
                </c:pt>
                <c:pt idx="1">
                  <c:v>100.0</c:v>
                </c:pt>
                <c:pt idx="2">
                  <c:v>200.0</c:v>
                </c:pt>
                <c:pt idx="3">
                  <c:v>300.0</c:v>
                </c:pt>
                <c:pt idx="4">
                  <c:v>400.0</c:v>
                </c:pt>
                <c:pt idx="5">
                  <c:v>500.0</c:v>
                </c:pt>
                <c:pt idx="6">
                  <c:v>600.0</c:v>
                </c:pt>
                <c:pt idx="7">
                  <c:v>700.0</c:v>
                </c:pt>
                <c:pt idx="8">
                  <c:v>800.0</c:v>
                </c:pt>
                <c:pt idx="9">
                  <c:v>900.0</c:v>
                </c:pt>
                <c:pt idx="10">
                  <c:v>1000.0</c:v>
                </c:pt>
                <c:pt idx="11">
                  <c:v>1500.0</c:v>
                </c:pt>
                <c:pt idx="12">
                  <c:v>2000.0</c:v>
                </c:pt>
                <c:pt idx="13">
                  <c:v>2500.0</c:v>
                </c:pt>
                <c:pt idx="14">
                  <c:v>3000.0</c:v>
                </c:pt>
                <c:pt idx="15">
                  <c:v>3500.0</c:v>
                </c:pt>
                <c:pt idx="16">
                  <c:v>4000.0</c:v>
                </c:pt>
                <c:pt idx="17">
                  <c:v>4500.0</c:v>
                </c:pt>
                <c:pt idx="18">
                  <c:v>5000.0</c:v>
                </c:pt>
                <c:pt idx="19">
                  <c:v>5500.0</c:v>
                </c:pt>
                <c:pt idx="20">
                  <c:v>6000.0</c:v>
                </c:pt>
                <c:pt idx="21">
                  <c:v>6500.0</c:v>
                </c:pt>
                <c:pt idx="22">
                  <c:v>7000.0</c:v>
                </c:pt>
                <c:pt idx="23">
                  <c:v>7500.0</c:v>
                </c:pt>
                <c:pt idx="24">
                  <c:v>8000.0</c:v>
                </c:pt>
                <c:pt idx="25">
                  <c:v>8500.0</c:v>
                </c:pt>
                <c:pt idx="26">
                  <c:v>9000.0</c:v>
                </c:pt>
                <c:pt idx="27">
                  <c:v>9500.0</c:v>
                </c:pt>
                <c:pt idx="28">
                  <c:v>10000.0</c:v>
                </c:pt>
                <c:pt idx="29">
                  <c:v>10500.0</c:v>
                </c:pt>
                <c:pt idx="30">
                  <c:v>11000.0</c:v>
                </c:pt>
                <c:pt idx="31">
                  <c:v>11500.0</c:v>
                </c:pt>
                <c:pt idx="32">
                  <c:v>12000.0</c:v>
                </c:pt>
                <c:pt idx="33">
                  <c:v>12500.0</c:v>
                </c:pt>
                <c:pt idx="34">
                  <c:v>13000.0</c:v>
                </c:pt>
                <c:pt idx="35">
                  <c:v>13500.0</c:v>
                </c:pt>
                <c:pt idx="36">
                  <c:v>14000.0</c:v>
                </c:pt>
                <c:pt idx="37">
                  <c:v>14500.0</c:v>
                </c:pt>
                <c:pt idx="38">
                  <c:v>15000.0</c:v>
                </c:pt>
                <c:pt idx="39">
                  <c:v>15500.0</c:v>
                </c:pt>
                <c:pt idx="40">
                  <c:v>16000.0</c:v>
                </c:pt>
                <c:pt idx="41">
                  <c:v>16500.0</c:v>
                </c:pt>
                <c:pt idx="42">
                  <c:v>17000.0</c:v>
                </c:pt>
              </c:numCache>
            </c:numRef>
          </c:xVal>
          <c:yVal>
            <c:numRef>
              <c:f>'Silt clay Loam'!$F$11:$F$53</c:f>
              <c:numCache>
                <c:formatCode>General</c:formatCode>
                <c:ptCount val="43"/>
                <c:pt idx="0">
                  <c:v>0.561918353681704</c:v>
                </c:pt>
                <c:pt idx="1">
                  <c:v>0.41748508005563</c:v>
                </c:pt>
                <c:pt idx="2">
                  <c:v>0.38176699485038</c:v>
                </c:pt>
                <c:pt idx="3">
                  <c:v>0.362307168181246</c:v>
                </c:pt>
                <c:pt idx="4">
                  <c:v>0.349104783188106</c:v>
                </c:pt>
                <c:pt idx="5">
                  <c:v>0.339196436819349</c:v>
                </c:pt>
                <c:pt idx="6">
                  <c:v>0.331309848943284</c:v>
                </c:pt>
                <c:pt idx="7">
                  <c:v>0.324785065535223</c:v>
                </c:pt>
                <c:pt idx="8">
                  <c:v>0.319236998715876</c:v>
                </c:pt>
                <c:pt idx="9">
                  <c:v>0.314421976703988</c:v>
                </c:pt>
                <c:pt idx="10">
                  <c:v>0.310176364461275</c:v>
                </c:pt>
                <c:pt idx="11">
                  <c:v>0.294365730303013</c:v>
                </c:pt>
                <c:pt idx="12">
                  <c:v>0.283639114763618</c:v>
                </c:pt>
                <c:pt idx="13">
                  <c:v>0.275588825199722</c:v>
                </c:pt>
                <c:pt idx="14">
                  <c:v>0.269181165060424</c:v>
                </c:pt>
                <c:pt idx="15">
                  <c:v>0.263879937810009</c:v>
                </c:pt>
                <c:pt idx="16">
                  <c:v>0.259372268946472</c:v>
                </c:pt>
                <c:pt idx="17">
                  <c:v>0.255460181095521</c:v>
                </c:pt>
                <c:pt idx="18">
                  <c:v>0.252010724782847</c:v>
                </c:pt>
                <c:pt idx="19">
                  <c:v>0.248930454324404</c:v>
                </c:pt>
                <c:pt idx="20">
                  <c:v>0.246151274296433</c:v>
                </c:pt>
                <c:pt idx="21">
                  <c:v>0.243622084791074</c:v>
                </c:pt>
                <c:pt idx="22">
                  <c:v>0.241303595437731</c:v>
                </c:pt>
                <c:pt idx="23">
                  <c:v>0.239164970463622</c:v>
                </c:pt>
                <c:pt idx="24">
                  <c:v>0.237181581794551</c:v>
                </c:pt>
                <c:pt idx="25">
                  <c:v>0.235333459240327</c:v>
                </c:pt>
                <c:pt idx="26">
                  <c:v>0.233604194017605</c:v>
                </c:pt>
                <c:pt idx="27">
                  <c:v>0.231980145668148</c:v>
                </c:pt>
                <c:pt idx="28">
                  <c:v>0.230449857172366</c:v>
                </c:pt>
                <c:pt idx="29">
                  <c:v>0.229003616117367</c:v>
                </c:pt>
                <c:pt idx="30">
                  <c:v>0.227633120353676</c:v>
                </c:pt>
                <c:pt idx="31">
                  <c:v>0.226331219725404</c:v>
                </c:pt>
                <c:pt idx="32">
                  <c:v>0.225091714066091</c:v>
                </c:pt>
                <c:pt idx="33">
                  <c:v>0.22390919340763</c:v>
                </c:pt>
                <c:pt idx="34">
                  <c:v>0.222778910272624</c:v>
                </c:pt>
                <c:pt idx="35">
                  <c:v>0.221696676641602</c:v>
                </c:pt>
                <c:pt idx="36">
                  <c:v>0.220658780104379</c:v>
                </c:pt>
                <c:pt idx="37">
                  <c:v>0.219661915076288</c:v>
                </c:pt>
                <c:pt idx="38">
                  <c:v>0.218703125954131</c:v>
                </c:pt>
                <c:pt idx="39">
                  <c:v>0.217779759816091</c:v>
                </c:pt>
                <c:pt idx="40">
                  <c:v>0.216889426811372</c:v>
                </c:pt>
                <c:pt idx="41">
                  <c:v>0.216029966791456</c:v>
                </c:pt>
                <c:pt idx="42">
                  <c:v>0.215199421042669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BAFE-4161-BFB4-EE30E98217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6393872"/>
        <c:axId val="-144224160"/>
      </c:scatterChart>
      <c:valAx>
        <c:axId val="-146393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0" i="0" baseline="0">
                    <a:solidFill>
                      <a:schemeClr val="tx1"/>
                    </a:solidFill>
                    <a:effectLst/>
                  </a:rPr>
                  <a:t>𝝍</a:t>
                </a:r>
                <a:r>
                  <a:rPr lang="en-US" sz="1000" b="0" i="0" baseline="0">
                    <a:solidFill>
                      <a:schemeClr val="tx1"/>
                    </a:solidFill>
                    <a:effectLst/>
                  </a:rPr>
                  <a:t>(𝒔) cm of water </a:t>
                </a:r>
                <a:endParaRPr lang="en-US" sz="1000">
                  <a:solidFill>
                    <a:schemeClr val="tx1"/>
                  </a:solidFill>
                  <a:effectLst/>
                </a:endParaRPr>
              </a:p>
            </c:rich>
          </c:tx>
          <c:layout>
            <c:manualLayout>
              <c:xMode val="edge"/>
              <c:yMode val="edge"/>
              <c:x val="0.411790463692038"/>
              <c:y val="0.9192233557852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4224160"/>
        <c:crosses val="autoZero"/>
        <c:crossBetween val="midCat"/>
      </c:valAx>
      <c:valAx>
        <c:axId val="-1442241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solidFill>
                      <a:schemeClr val="tx1"/>
                    </a:solidFill>
                    <a:effectLst/>
                  </a:rPr>
                  <a:t>𝜃</a:t>
                </a:r>
                <a:endParaRPr lang="en-US" b="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00713888888888889"/>
              <c:y val="0.437003168471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6393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100">
                <a:solidFill>
                  <a:schemeClr val="tx1"/>
                </a:solidFill>
              </a:rPr>
              <a:t>Capillary</a:t>
            </a:r>
            <a:r>
              <a:rPr lang="en-US" sz="1100" baseline="0">
                <a:solidFill>
                  <a:schemeClr val="tx1"/>
                </a:solidFill>
              </a:rPr>
              <a:t> pressure head as funtion of saturation</a:t>
            </a:r>
            <a:endParaRPr lang="en-US" sz="1100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5775371828521"/>
          <c:y val="0.139305555555556"/>
          <c:w val="0.827849737532808"/>
          <c:h val="0.702369130941965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rgbClr val="FF85FF"/>
              </a:solidFill>
              <a:round/>
            </a:ln>
            <a:effectLst/>
          </c:spPr>
          <c:marker>
            <c:symbol val="none"/>
          </c:marker>
          <c:xVal>
            <c:numRef>
              <c:f>'Silt clay Loam'!$G$11:$G$53</c:f>
              <c:numCache>
                <c:formatCode>General</c:formatCode>
                <c:ptCount val="43"/>
                <c:pt idx="0">
                  <c:v>1.178025898703783</c:v>
                </c:pt>
                <c:pt idx="1">
                  <c:v>0.875230775797967</c:v>
                </c:pt>
                <c:pt idx="2">
                  <c:v>0.800350094025953</c:v>
                </c:pt>
                <c:pt idx="3">
                  <c:v>0.759553811700726</c:v>
                </c:pt>
                <c:pt idx="4">
                  <c:v>0.731875855740264</c:v>
                </c:pt>
                <c:pt idx="5">
                  <c:v>0.711103641130712</c:v>
                </c:pt>
                <c:pt idx="6">
                  <c:v>0.694569913927219</c:v>
                </c:pt>
                <c:pt idx="7">
                  <c:v>0.680891122715352</c:v>
                </c:pt>
                <c:pt idx="8">
                  <c:v>0.669259955379195</c:v>
                </c:pt>
                <c:pt idx="9">
                  <c:v>0.659165569610038</c:v>
                </c:pt>
                <c:pt idx="10">
                  <c:v>0.650264915013155</c:v>
                </c:pt>
                <c:pt idx="11">
                  <c:v>0.617118931452858</c:v>
                </c:pt>
                <c:pt idx="12">
                  <c:v>0.594631267848255</c:v>
                </c:pt>
                <c:pt idx="13">
                  <c:v>0.577754350523526</c:v>
                </c:pt>
                <c:pt idx="14">
                  <c:v>0.564321100755605</c:v>
                </c:pt>
                <c:pt idx="15">
                  <c:v>0.553207416792473</c:v>
                </c:pt>
                <c:pt idx="16">
                  <c:v>0.543757377246273</c:v>
                </c:pt>
                <c:pt idx="17">
                  <c:v>0.535555935210735</c:v>
                </c:pt>
                <c:pt idx="18">
                  <c:v>0.528324370613936</c:v>
                </c:pt>
                <c:pt idx="19">
                  <c:v>0.521866780554306</c:v>
                </c:pt>
                <c:pt idx="20">
                  <c:v>0.516040407330049</c:v>
                </c:pt>
                <c:pt idx="21">
                  <c:v>0.510738123251727</c:v>
                </c:pt>
                <c:pt idx="22">
                  <c:v>0.505877558569666</c:v>
                </c:pt>
                <c:pt idx="23">
                  <c:v>0.501394068057908</c:v>
                </c:pt>
                <c:pt idx="24">
                  <c:v>0.49723602053365</c:v>
                </c:pt>
                <c:pt idx="25">
                  <c:v>0.493361549770078</c:v>
                </c:pt>
                <c:pt idx="26">
                  <c:v>0.489736255802107</c:v>
                </c:pt>
                <c:pt idx="27">
                  <c:v>0.486331542281232</c:v>
                </c:pt>
                <c:pt idx="28">
                  <c:v>0.483123390298461</c:v>
                </c:pt>
                <c:pt idx="29">
                  <c:v>0.480091438401189</c:v>
                </c:pt>
                <c:pt idx="30">
                  <c:v>0.477218281663892</c:v>
                </c:pt>
                <c:pt idx="31">
                  <c:v>0.474488930241938</c:v>
                </c:pt>
                <c:pt idx="32">
                  <c:v>0.47189038588279</c:v>
                </c:pt>
                <c:pt idx="33">
                  <c:v>0.469411306934236</c:v>
                </c:pt>
                <c:pt idx="34">
                  <c:v>0.467041740613468</c:v>
                </c:pt>
                <c:pt idx="35">
                  <c:v>0.464772907005455</c:v>
                </c:pt>
                <c:pt idx="36">
                  <c:v>0.46259702327962</c:v>
                </c:pt>
                <c:pt idx="37">
                  <c:v>0.460507159489074</c:v>
                </c:pt>
                <c:pt idx="38">
                  <c:v>0.458497119400693</c:v>
                </c:pt>
                <c:pt idx="39">
                  <c:v>0.456561341333524</c:v>
                </c:pt>
                <c:pt idx="40">
                  <c:v>0.454694815118179</c:v>
                </c:pt>
                <c:pt idx="41">
                  <c:v>0.452893012141416</c:v>
                </c:pt>
                <c:pt idx="42">
                  <c:v>0.451151826085261</c:v>
                </c:pt>
              </c:numCache>
            </c:numRef>
          </c:xVal>
          <c:yVal>
            <c:numRef>
              <c:f>'Silt clay Loam'!$E$11:$E$53</c:f>
              <c:numCache>
                <c:formatCode>General</c:formatCode>
                <c:ptCount val="43"/>
                <c:pt idx="0">
                  <c:v>10.0</c:v>
                </c:pt>
                <c:pt idx="1">
                  <c:v>100.0</c:v>
                </c:pt>
                <c:pt idx="2">
                  <c:v>200.0</c:v>
                </c:pt>
                <c:pt idx="3">
                  <c:v>300.0</c:v>
                </c:pt>
                <c:pt idx="4">
                  <c:v>400.0</c:v>
                </c:pt>
                <c:pt idx="5">
                  <c:v>500.0</c:v>
                </c:pt>
                <c:pt idx="6">
                  <c:v>600.0</c:v>
                </c:pt>
                <c:pt idx="7">
                  <c:v>700.0</c:v>
                </c:pt>
                <c:pt idx="8">
                  <c:v>800.0</c:v>
                </c:pt>
                <c:pt idx="9">
                  <c:v>900.0</c:v>
                </c:pt>
                <c:pt idx="10">
                  <c:v>1000.0</c:v>
                </c:pt>
                <c:pt idx="11">
                  <c:v>1500.0</c:v>
                </c:pt>
                <c:pt idx="12">
                  <c:v>2000.0</c:v>
                </c:pt>
                <c:pt idx="13">
                  <c:v>2500.0</c:v>
                </c:pt>
                <c:pt idx="14">
                  <c:v>3000.0</c:v>
                </c:pt>
                <c:pt idx="15">
                  <c:v>3500.0</c:v>
                </c:pt>
                <c:pt idx="16">
                  <c:v>4000.0</c:v>
                </c:pt>
                <c:pt idx="17">
                  <c:v>4500.0</c:v>
                </c:pt>
                <c:pt idx="18">
                  <c:v>5000.0</c:v>
                </c:pt>
                <c:pt idx="19">
                  <c:v>5500.0</c:v>
                </c:pt>
                <c:pt idx="20">
                  <c:v>6000.0</c:v>
                </c:pt>
                <c:pt idx="21">
                  <c:v>6500.0</c:v>
                </c:pt>
                <c:pt idx="22">
                  <c:v>7000.0</c:v>
                </c:pt>
                <c:pt idx="23">
                  <c:v>7500.0</c:v>
                </c:pt>
                <c:pt idx="24">
                  <c:v>8000.0</c:v>
                </c:pt>
                <c:pt idx="25">
                  <c:v>8500.0</c:v>
                </c:pt>
                <c:pt idx="26">
                  <c:v>9000.0</c:v>
                </c:pt>
                <c:pt idx="27">
                  <c:v>9500.0</c:v>
                </c:pt>
                <c:pt idx="28">
                  <c:v>10000.0</c:v>
                </c:pt>
                <c:pt idx="29">
                  <c:v>10500.0</c:v>
                </c:pt>
                <c:pt idx="30">
                  <c:v>11000.0</c:v>
                </c:pt>
                <c:pt idx="31">
                  <c:v>11500.0</c:v>
                </c:pt>
                <c:pt idx="32">
                  <c:v>12000.0</c:v>
                </c:pt>
                <c:pt idx="33">
                  <c:v>12500.0</c:v>
                </c:pt>
                <c:pt idx="34">
                  <c:v>13000.0</c:v>
                </c:pt>
                <c:pt idx="35">
                  <c:v>13500.0</c:v>
                </c:pt>
                <c:pt idx="36">
                  <c:v>14000.0</c:v>
                </c:pt>
                <c:pt idx="37">
                  <c:v>14500.0</c:v>
                </c:pt>
                <c:pt idx="38">
                  <c:v>15000.0</c:v>
                </c:pt>
                <c:pt idx="39">
                  <c:v>15500.0</c:v>
                </c:pt>
                <c:pt idx="40">
                  <c:v>16000.0</c:v>
                </c:pt>
                <c:pt idx="41">
                  <c:v>16500.0</c:v>
                </c:pt>
                <c:pt idx="42">
                  <c:v>17000.0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29EA-43FE-BBA4-A6525EA72D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4111760"/>
        <c:axId val="-144108368"/>
      </c:scatterChart>
      <c:valAx>
        <c:axId val="-144111760"/>
        <c:scaling>
          <c:orientation val="minMax"/>
          <c:max val="1.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solidFill>
                      <a:schemeClr val="tx1"/>
                    </a:solidFill>
                    <a:effectLst/>
                  </a:rPr>
                  <a:t>𝜃/n</a:t>
                </a:r>
                <a:endParaRPr lang="en-US" sz="1000">
                  <a:solidFill>
                    <a:schemeClr val="tx1"/>
                  </a:solidFill>
                  <a:effectLst/>
                </a:endParaRPr>
              </a:p>
            </c:rich>
          </c:tx>
          <c:layout>
            <c:manualLayout>
              <c:xMode val="edge"/>
              <c:yMode val="edge"/>
              <c:x val="0.492193350831146"/>
              <c:y val="0.9029166666666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4108368"/>
        <c:crosses val="autoZero"/>
        <c:crossBetween val="midCat"/>
      </c:valAx>
      <c:valAx>
        <c:axId val="-1441083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900" b="0" i="0" baseline="0">
                    <a:solidFill>
                      <a:schemeClr val="tx1"/>
                    </a:solidFill>
                    <a:effectLst/>
                  </a:rPr>
                  <a:t>𝝍</a:t>
                </a:r>
                <a:r>
                  <a:rPr lang="en-US" sz="900" b="0" i="0" baseline="0">
                    <a:solidFill>
                      <a:schemeClr val="tx1"/>
                    </a:solidFill>
                    <a:effectLst/>
                  </a:rPr>
                  <a:t>(𝒔) cm</a:t>
                </a:r>
                <a:endParaRPr lang="en-US" sz="900">
                  <a:solidFill>
                    <a:schemeClr val="tx1"/>
                  </a:solidFill>
                  <a:effectLst/>
                </a:endParaRPr>
              </a:p>
            </c:rich>
          </c:tx>
          <c:layout>
            <c:manualLayout>
              <c:xMode val="edge"/>
              <c:yMode val="edge"/>
              <c:x val="0.00833333333333333"/>
              <c:y val="0.3877817876932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4111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3172891326327"/>
          <c:y val="0.0395738203957382"/>
          <c:w val="0.807751156591807"/>
          <c:h val="0.880238257888997"/>
        </c:manualLayout>
      </c:layout>
      <c:scatterChart>
        <c:scatterStyle val="smoothMarker"/>
        <c:varyColors val="0"/>
        <c:ser>
          <c:idx val="0"/>
          <c:order val="0"/>
          <c:tx>
            <c:v>Fine Sand</c:v>
          </c:tx>
          <c:spPr>
            <a:ln w="2540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'Saturation Curves'!$C$3:$C$45</c:f>
              <c:numCache>
                <c:formatCode>General</c:formatCode>
                <c:ptCount val="43"/>
                <c:pt idx="0">
                  <c:v>1.46425683036843</c:v>
                </c:pt>
                <c:pt idx="1">
                  <c:v>0.785863265093753</c:v>
                </c:pt>
                <c:pt idx="2">
                  <c:v>0.651609683992132</c:v>
                </c:pt>
                <c:pt idx="3">
                  <c:v>0.583976401797185</c:v>
                </c:pt>
                <c:pt idx="4">
                  <c:v>0.540291421080323</c:v>
                </c:pt>
                <c:pt idx="5">
                  <c:v>0.508670060277038</c:v>
                </c:pt>
                <c:pt idx="6">
                  <c:v>0.48421232488648</c:v>
                </c:pt>
                <c:pt idx="7">
                  <c:v>0.464453363824038</c:v>
                </c:pt>
                <c:pt idx="8">
                  <c:v>0.447990302882791</c:v>
                </c:pt>
                <c:pt idx="9">
                  <c:v>0.433953911581938</c:v>
                </c:pt>
                <c:pt idx="10">
                  <c:v>0.421771002610533</c:v>
                </c:pt>
                <c:pt idx="11">
                  <c:v>0.377993634130619</c:v>
                </c:pt>
                <c:pt idx="12">
                  <c:v>0.349717415147669</c:v>
                </c:pt>
                <c:pt idx="13">
                  <c:v>0.329249682120435</c:v>
                </c:pt>
                <c:pt idx="14">
                  <c:v>0.313418788518517</c:v>
                </c:pt>
                <c:pt idx="15">
                  <c:v>0.300629296553341</c:v>
                </c:pt>
                <c:pt idx="16">
                  <c:v>0.289973160081139</c:v>
                </c:pt>
                <c:pt idx="17">
                  <c:v>0.280887747483026</c:v>
                </c:pt>
                <c:pt idx="18">
                  <c:v>0.273002048639355</c:v>
                </c:pt>
                <c:pt idx="19">
                  <c:v>0.266059452986332</c:v>
                </c:pt>
                <c:pt idx="20">
                  <c:v>0.259875638441229</c:v>
                </c:pt>
                <c:pt idx="21">
                  <c:v>0.254314080023412</c:v>
                </c:pt>
                <c:pt idx="22">
                  <c:v>0.249271049592233</c:v>
                </c:pt>
                <c:pt idx="23">
                  <c:v>0.244666029318244</c:v>
                </c:pt>
                <c:pt idx="24">
                  <c:v>0.240435362739763</c:v>
                </c:pt>
                <c:pt idx="25">
                  <c:v>0.236527920607951</c:v>
                </c:pt>
                <c:pt idx="26">
                  <c:v>0.232902063888737</c:v>
                </c:pt>
                <c:pt idx="27">
                  <c:v>0.229523466780569</c:v>
                </c:pt>
                <c:pt idx="28">
                  <c:v>0.226363524730822</c:v>
                </c:pt>
                <c:pt idx="29">
                  <c:v>0.22339816947048</c:v>
                </c:pt>
                <c:pt idx="30">
                  <c:v>0.220606972973678</c:v>
                </c:pt>
                <c:pt idx="31">
                  <c:v>0.217972460224621</c:v>
                </c:pt>
                <c:pt idx="32">
                  <c:v>0.215479575345389</c:v>
                </c:pt>
                <c:pt idx="33">
                  <c:v>0.213115262017518</c:v>
                </c:pt>
                <c:pt idx="34">
                  <c:v>0.210868130219875</c:v>
                </c:pt>
                <c:pt idx="35">
                  <c:v>0.208728188948347</c:v>
                </c:pt>
                <c:pt idx="36">
                  <c:v>0.206686629936576</c:v>
                </c:pt>
                <c:pt idx="37">
                  <c:v>0.204735651203164</c:v>
                </c:pt>
                <c:pt idx="38">
                  <c:v>0.20286831199401</c:v>
                </c:pt>
                <c:pt idx="39">
                  <c:v>0.201078412690565</c:v>
                </c:pt>
                <c:pt idx="40">
                  <c:v>0.199360394733173</c:v>
                </c:pt>
                <c:pt idx="41">
                  <c:v>0.197709256712171</c:v>
                </c:pt>
                <c:pt idx="42">
                  <c:v>0.196120483611454</c:v>
                </c:pt>
              </c:numCache>
            </c:numRef>
          </c:xVal>
          <c:yVal>
            <c:numRef>
              <c:f>'Saturation Curves'!$B$3:$B$45</c:f>
              <c:numCache>
                <c:formatCode>General</c:formatCode>
                <c:ptCount val="43"/>
                <c:pt idx="0">
                  <c:v>10.0</c:v>
                </c:pt>
                <c:pt idx="1">
                  <c:v>100.0</c:v>
                </c:pt>
                <c:pt idx="2">
                  <c:v>200.0</c:v>
                </c:pt>
                <c:pt idx="3">
                  <c:v>300.0</c:v>
                </c:pt>
                <c:pt idx="4">
                  <c:v>400.0</c:v>
                </c:pt>
                <c:pt idx="5">
                  <c:v>500.0</c:v>
                </c:pt>
                <c:pt idx="6">
                  <c:v>600.0</c:v>
                </c:pt>
                <c:pt idx="7">
                  <c:v>700.0</c:v>
                </c:pt>
                <c:pt idx="8">
                  <c:v>800.0</c:v>
                </c:pt>
                <c:pt idx="9">
                  <c:v>900.0</c:v>
                </c:pt>
                <c:pt idx="10">
                  <c:v>1000.0</c:v>
                </c:pt>
                <c:pt idx="11">
                  <c:v>1500.0</c:v>
                </c:pt>
                <c:pt idx="12">
                  <c:v>2000.0</c:v>
                </c:pt>
                <c:pt idx="13">
                  <c:v>2500.0</c:v>
                </c:pt>
                <c:pt idx="14">
                  <c:v>3000.0</c:v>
                </c:pt>
                <c:pt idx="15">
                  <c:v>3500.0</c:v>
                </c:pt>
                <c:pt idx="16">
                  <c:v>4000.0</c:v>
                </c:pt>
                <c:pt idx="17">
                  <c:v>4500.0</c:v>
                </c:pt>
                <c:pt idx="18">
                  <c:v>5000.0</c:v>
                </c:pt>
                <c:pt idx="19">
                  <c:v>5500.0</c:v>
                </c:pt>
                <c:pt idx="20">
                  <c:v>6000.0</c:v>
                </c:pt>
                <c:pt idx="21">
                  <c:v>6500.0</c:v>
                </c:pt>
                <c:pt idx="22">
                  <c:v>7000.0</c:v>
                </c:pt>
                <c:pt idx="23">
                  <c:v>7500.0</c:v>
                </c:pt>
                <c:pt idx="24">
                  <c:v>8000.0</c:v>
                </c:pt>
                <c:pt idx="25">
                  <c:v>8500.0</c:v>
                </c:pt>
                <c:pt idx="26">
                  <c:v>9000.0</c:v>
                </c:pt>
                <c:pt idx="27">
                  <c:v>9500.0</c:v>
                </c:pt>
                <c:pt idx="28">
                  <c:v>10000.0</c:v>
                </c:pt>
                <c:pt idx="29">
                  <c:v>10500.0</c:v>
                </c:pt>
                <c:pt idx="30">
                  <c:v>11000.0</c:v>
                </c:pt>
                <c:pt idx="31">
                  <c:v>11500.0</c:v>
                </c:pt>
                <c:pt idx="32">
                  <c:v>12000.0</c:v>
                </c:pt>
                <c:pt idx="33">
                  <c:v>12500.0</c:v>
                </c:pt>
                <c:pt idx="34">
                  <c:v>13000.0</c:v>
                </c:pt>
                <c:pt idx="35">
                  <c:v>13500.0</c:v>
                </c:pt>
                <c:pt idx="36">
                  <c:v>14000.0</c:v>
                </c:pt>
                <c:pt idx="37">
                  <c:v>14500.0</c:v>
                </c:pt>
                <c:pt idx="38">
                  <c:v>15000.0</c:v>
                </c:pt>
                <c:pt idx="39">
                  <c:v>15500.0</c:v>
                </c:pt>
                <c:pt idx="40">
                  <c:v>16000.0</c:v>
                </c:pt>
                <c:pt idx="41">
                  <c:v>16500.0</c:v>
                </c:pt>
                <c:pt idx="42">
                  <c:v>17000.0</c:v>
                </c:pt>
              </c:numCache>
            </c:numRef>
          </c:yVal>
          <c:smooth val="1"/>
        </c:ser>
        <c:ser>
          <c:idx val="1"/>
          <c:order val="1"/>
          <c:tx>
            <c:v>Coarse Sand </c:v>
          </c:tx>
          <c:spPr>
            <a:ln w="2540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xVal>
            <c:numRef>
              <c:f>'Saturation Curves'!$D$3:$D$45</c:f>
              <c:numCache>
                <c:formatCode>General</c:formatCode>
                <c:ptCount val="43"/>
                <c:pt idx="0">
                  <c:v>1.054759695809748</c:v>
                </c:pt>
                <c:pt idx="1">
                  <c:v>0.597365237448284</c:v>
                </c:pt>
                <c:pt idx="2">
                  <c:v>0.503398076842431</c:v>
                </c:pt>
                <c:pt idx="3">
                  <c:v>0.455441109547037</c:v>
                </c:pt>
                <c:pt idx="4">
                  <c:v>0.42421220366141</c:v>
                </c:pt>
                <c:pt idx="5">
                  <c:v>0.401471536191181</c:v>
                </c:pt>
                <c:pt idx="6">
                  <c:v>0.383798996473761</c:v>
                </c:pt>
                <c:pt idx="7">
                  <c:v>0.369465391375016</c:v>
                </c:pt>
                <c:pt idx="8">
                  <c:v>0.357482481586034</c:v>
                </c:pt>
                <c:pt idx="9">
                  <c:v>0.347235813639715</c:v>
                </c:pt>
                <c:pt idx="10">
                  <c:v>0.338318982351418</c:v>
                </c:pt>
                <c:pt idx="11">
                  <c:v>0.306088520777532</c:v>
                </c:pt>
                <c:pt idx="12">
                  <c:v>0.285100495305832</c:v>
                </c:pt>
                <c:pt idx="13">
                  <c:v>0.269817164219671</c:v>
                </c:pt>
                <c:pt idx="14">
                  <c:v>0.257939972136885</c:v>
                </c:pt>
                <c:pt idx="15">
                  <c:v>0.248306779414235</c:v>
                </c:pt>
                <c:pt idx="16">
                  <c:v>0.240253419594416</c:v>
                </c:pt>
                <c:pt idx="17">
                  <c:v>0.233366936646693</c:v>
                </c:pt>
                <c:pt idx="18">
                  <c:v>0.227374197647414</c:v>
                </c:pt>
                <c:pt idx="19">
                  <c:v>0.222085785930212</c:v>
                </c:pt>
                <c:pt idx="20">
                  <c:v>0.217365319865536</c:v>
                </c:pt>
                <c:pt idx="21">
                  <c:v>0.213111565058069</c:v>
                </c:pt>
                <c:pt idx="22">
                  <c:v>0.209247454301164</c:v>
                </c:pt>
                <c:pt idx="23">
                  <c:v>0.205713056173076</c:v>
                </c:pt>
                <c:pt idx="24">
                  <c:v>0.202460909669383</c:v>
                </c:pt>
                <c:pt idx="25">
                  <c:v>0.199452833898934</c:v>
                </c:pt>
                <c:pt idx="26">
                  <c:v>0.19665768903522</c:v>
                </c:pt>
                <c:pt idx="27">
                  <c:v>0.194049768929956</c:v>
                </c:pt>
                <c:pt idx="28">
                  <c:v>0.191607624019481</c:v>
                </c:pt>
                <c:pt idx="29">
                  <c:v>0.189313184020456</c:v>
                </c:pt>
                <c:pt idx="30">
                  <c:v>0.187151093707536</c:v>
                </c:pt>
                <c:pt idx="31">
                  <c:v>0.185108202874362</c:v>
                </c:pt>
                <c:pt idx="32">
                  <c:v>0.183173169667449</c:v>
                </c:pt>
                <c:pt idx="33">
                  <c:v>0.181336148505624</c:v>
                </c:pt>
                <c:pt idx="34">
                  <c:v>0.179588541946919</c:v>
                </c:pt>
                <c:pt idx="35">
                  <c:v>0.177922801487364</c:v>
                </c:pt>
                <c:pt idx="36">
                  <c:v>0.176332266218453</c:v>
                </c:pt>
                <c:pt idx="37">
                  <c:v>0.174811031075669</c:v>
                </c:pt>
                <c:pt idx="38">
                  <c:v>0.173353838434348</c:v>
                </c:pt>
                <c:pt idx="39">
                  <c:v>0.171955988287638</c:v>
                </c:pt>
                <c:pt idx="40">
                  <c:v>0.170613263333992</c:v>
                </c:pt>
                <c:pt idx="41">
                  <c:v>0.169321866117859</c:v>
                </c:pt>
                <c:pt idx="42">
                  <c:v>0.168078365983237</c:v>
                </c:pt>
              </c:numCache>
            </c:numRef>
          </c:xVal>
          <c:yVal>
            <c:numRef>
              <c:f>'Saturation Curves'!$B$3:$B$45</c:f>
              <c:numCache>
                <c:formatCode>General</c:formatCode>
                <c:ptCount val="43"/>
                <c:pt idx="0">
                  <c:v>10.0</c:v>
                </c:pt>
                <c:pt idx="1">
                  <c:v>100.0</c:v>
                </c:pt>
                <c:pt idx="2">
                  <c:v>200.0</c:v>
                </c:pt>
                <c:pt idx="3">
                  <c:v>300.0</c:v>
                </c:pt>
                <c:pt idx="4">
                  <c:v>400.0</c:v>
                </c:pt>
                <c:pt idx="5">
                  <c:v>500.0</c:v>
                </c:pt>
                <c:pt idx="6">
                  <c:v>600.0</c:v>
                </c:pt>
                <c:pt idx="7">
                  <c:v>700.0</c:v>
                </c:pt>
                <c:pt idx="8">
                  <c:v>800.0</c:v>
                </c:pt>
                <c:pt idx="9">
                  <c:v>900.0</c:v>
                </c:pt>
                <c:pt idx="10">
                  <c:v>1000.0</c:v>
                </c:pt>
                <c:pt idx="11">
                  <c:v>1500.0</c:v>
                </c:pt>
                <c:pt idx="12">
                  <c:v>2000.0</c:v>
                </c:pt>
                <c:pt idx="13">
                  <c:v>2500.0</c:v>
                </c:pt>
                <c:pt idx="14">
                  <c:v>3000.0</c:v>
                </c:pt>
                <c:pt idx="15">
                  <c:v>3500.0</c:v>
                </c:pt>
                <c:pt idx="16">
                  <c:v>4000.0</c:v>
                </c:pt>
                <c:pt idx="17">
                  <c:v>4500.0</c:v>
                </c:pt>
                <c:pt idx="18">
                  <c:v>5000.0</c:v>
                </c:pt>
                <c:pt idx="19">
                  <c:v>5500.0</c:v>
                </c:pt>
                <c:pt idx="20">
                  <c:v>6000.0</c:v>
                </c:pt>
                <c:pt idx="21">
                  <c:v>6500.0</c:v>
                </c:pt>
                <c:pt idx="22">
                  <c:v>7000.0</c:v>
                </c:pt>
                <c:pt idx="23">
                  <c:v>7500.0</c:v>
                </c:pt>
                <c:pt idx="24">
                  <c:v>8000.0</c:v>
                </c:pt>
                <c:pt idx="25">
                  <c:v>8500.0</c:v>
                </c:pt>
                <c:pt idx="26">
                  <c:v>9000.0</c:v>
                </c:pt>
                <c:pt idx="27">
                  <c:v>9500.0</c:v>
                </c:pt>
                <c:pt idx="28">
                  <c:v>10000.0</c:v>
                </c:pt>
                <c:pt idx="29">
                  <c:v>10500.0</c:v>
                </c:pt>
                <c:pt idx="30">
                  <c:v>11000.0</c:v>
                </c:pt>
                <c:pt idx="31">
                  <c:v>11500.0</c:v>
                </c:pt>
                <c:pt idx="32">
                  <c:v>12000.0</c:v>
                </c:pt>
                <c:pt idx="33">
                  <c:v>12500.0</c:v>
                </c:pt>
                <c:pt idx="34">
                  <c:v>13000.0</c:v>
                </c:pt>
                <c:pt idx="35">
                  <c:v>13500.0</c:v>
                </c:pt>
                <c:pt idx="36">
                  <c:v>14000.0</c:v>
                </c:pt>
                <c:pt idx="37">
                  <c:v>14500.0</c:v>
                </c:pt>
                <c:pt idx="38">
                  <c:v>15000.0</c:v>
                </c:pt>
                <c:pt idx="39">
                  <c:v>15500.0</c:v>
                </c:pt>
                <c:pt idx="40">
                  <c:v>16000.0</c:v>
                </c:pt>
                <c:pt idx="41">
                  <c:v>16500.0</c:v>
                </c:pt>
                <c:pt idx="42">
                  <c:v>17000.0</c:v>
                </c:pt>
              </c:numCache>
            </c:numRef>
          </c:yVal>
          <c:smooth val="1"/>
        </c:ser>
        <c:ser>
          <c:idx val="2"/>
          <c:order val="2"/>
          <c:tx>
            <c:v>Silt Loam</c:v>
          </c:tx>
          <c:spPr>
            <a:ln w="2540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'Saturation Curves'!$E$3:$E$45</c:f>
              <c:numCache>
                <c:formatCode>General</c:formatCode>
                <c:ptCount val="43"/>
                <c:pt idx="0">
                  <c:v>1.475528662510815</c:v>
                </c:pt>
                <c:pt idx="1">
                  <c:v>0.955582977879078</c:v>
                </c:pt>
                <c:pt idx="2">
                  <c:v>0.838436724241085</c:v>
                </c:pt>
                <c:pt idx="3">
                  <c:v>0.776686088933509</c:v>
                </c:pt>
                <c:pt idx="4">
                  <c:v>0.735651593665241</c:v>
                </c:pt>
                <c:pt idx="5">
                  <c:v>0.705321742908792</c:v>
                </c:pt>
                <c:pt idx="6">
                  <c:v>0.681471055098091</c:v>
                </c:pt>
                <c:pt idx="7">
                  <c:v>0.661935913574572</c:v>
                </c:pt>
                <c:pt idx="8">
                  <c:v>0.645467035991373</c:v>
                </c:pt>
                <c:pt idx="9">
                  <c:v>0.631280898370257</c:v>
                </c:pt>
                <c:pt idx="10">
                  <c:v>0.618855364055358</c:v>
                </c:pt>
                <c:pt idx="11">
                  <c:v>0.573276835838444</c:v>
                </c:pt>
                <c:pt idx="12">
                  <c:v>0.542989019508527</c:v>
                </c:pt>
                <c:pt idx="13">
                  <c:v>0.520602367911632</c:v>
                </c:pt>
                <c:pt idx="14">
                  <c:v>0.502998026807152</c:v>
                </c:pt>
                <c:pt idx="15">
                  <c:v>0.488579017274438</c:v>
                </c:pt>
                <c:pt idx="16">
                  <c:v>0.476423236238536</c:v>
                </c:pt>
                <c:pt idx="17">
                  <c:v>0.465952359774958</c:v>
                </c:pt>
                <c:pt idx="18">
                  <c:v>0.456780995568566</c:v>
                </c:pt>
                <c:pt idx="19">
                  <c:v>0.448640097301326</c:v>
                </c:pt>
                <c:pt idx="20">
                  <c:v>0.441334795259701</c:v>
                </c:pt>
                <c:pt idx="21">
                  <c:v>0.434719659611351</c:v>
                </c:pt>
                <c:pt idx="22">
                  <c:v>0.428683432270541</c:v>
                </c:pt>
                <c:pt idx="23">
                  <c:v>0.423139200240103</c:v>
                </c:pt>
                <c:pt idx="24">
                  <c:v>0.418017845431652</c:v>
                </c:pt>
                <c:pt idx="25">
                  <c:v>0.413263546326696</c:v>
                </c:pt>
                <c:pt idx="26">
                  <c:v>0.408830608357233</c:v>
                </c:pt>
                <c:pt idx="27">
                  <c:v>0.404681180015165</c:v>
                </c:pt>
                <c:pt idx="28">
                  <c:v>0.400783574515026</c:v>
                </c:pt>
                <c:pt idx="29">
                  <c:v>0.397111014790261</c:v>
                </c:pt>
                <c:pt idx="30">
                  <c:v>0.393640680351388</c:v>
                </c:pt>
                <c:pt idx="31">
                  <c:v>0.39035297323272</c:v>
                </c:pt>
                <c:pt idx="32">
                  <c:v>0.387230945503487</c:v>
                </c:pt>
                <c:pt idx="33">
                  <c:v>0.384259847651181</c:v>
                </c:pt>
                <c:pt idx="34">
                  <c:v>0.381426768585515</c:v>
                </c:pt>
                <c:pt idx="35">
                  <c:v>0.378720345925571</c:v>
                </c:pt>
                <c:pt idx="36">
                  <c:v>0.37613053079606</c:v>
                </c:pt>
                <c:pt idx="37">
                  <c:v>0.373648395327385</c:v>
                </c:pt>
                <c:pt idx="38">
                  <c:v>0.371265973923824</c:v>
                </c:pt>
                <c:pt idx="39">
                  <c:v>0.368976131465215</c:v>
                </c:pt>
                <c:pt idx="40">
                  <c:v>0.36677245316354</c:v>
                </c:pt>
                <c:pt idx="41">
                  <c:v>0.364649151960731</c:v>
                </c:pt>
                <c:pt idx="42">
                  <c:v>0.362600990234733</c:v>
                </c:pt>
              </c:numCache>
            </c:numRef>
          </c:xVal>
          <c:yVal>
            <c:numRef>
              <c:f>'Saturation Curves'!$B$3:$B$45</c:f>
              <c:numCache>
                <c:formatCode>General</c:formatCode>
                <c:ptCount val="43"/>
                <c:pt idx="0">
                  <c:v>10.0</c:v>
                </c:pt>
                <c:pt idx="1">
                  <c:v>100.0</c:v>
                </c:pt>
                <c:pt idx="2">
                  <c:v>200.0</c:v>
                </c:pt>
                <c:pt idx="3">
                  <c:v>300.0</c:v>
                </c:pt>
                <c:pt idx="4">
                  <c:v>400.0</c:v>
                </c:pt>
                <c:pt idx="5">
                  <c:v>500.0</c:v>
                </c:pt>
                <c:pt idx="6">
                  <c:v>600.0</c:v>
                </c:pt>
                <c:pt idx="7">
                  <c:v>700.0</c:v>
                </c:pt>
                <c:pt idx="8">
                  <c:v>800.0</c:v>
                </c:pt>
                <c:pt idx="9">
                  <c:v>900.0</c:v>
                </c:pt>
                <c:pt idx="10">
                  <c:v>1000.0</c:v>
                </c:pt>
                <c:pt idx="11">
                  <c:v>1500.0</c:v>
                </c:pt>
                <c:pt idx="12">
                  <c:v>2000.0</c:v>
                </c:pt>
                <c:pt idx="13">
                  <c:v>2500.0</c:v>
                </c:pt>
                <c:pt idx="14">
                  <c:v>3000.0</c:v>
                </c:pt>
                <c:pt idx="15">
                  <c:v>3500.0</c:v>
                </c:pt>
                <c:pt idx="16">
                  <c:v>4000.0</c:v>
                </c:pt>
                <c:pt idx="17">
                  <c:v>4500.0</c:v>
                </c:pt>
                <c:pt idx="18">
                  <c:v>5000.0</c:v>
                </c:pt>
                <c:pt idx="19">
                  <c:v>5500.0</c:v>
                </c:pt>
                <c:pt idx="20">
                  <c:v>6000.0</c:v>
                </c:pt>
                <c:pt idx="21">
                  <c:v>6500.0</c:v>
                </c:pt>
                <c:pt idx="22">
                  <c:v>7000.0</c:v>
                </c:pt>
                <c:pt idx="23">
                  <c:v>7500.0</c:v>
                </c:pt>
                <c:pt idx="24">
                  <c:v>8000.0</c:v>
                </c:pt>
                <c:pt idx="25">
                  <c:v>8500.0</c:v>
                </c:pt>
                <c:pt idx="26">
                  <c:v>9000.0</c:v>
                </c:pt>
                <c:pt idx="27">
                  <c:v>9500.0</c:v>
                </c:pt>
                <c:pt idx="28">
                  <c:v>10000.0</c:v>
                </c:pt>
                <c:pt idx="29">
                  <c:v>10500.0</c:v>
                </c:pt>
                <c:pt idx="30">
                  <c:v>11000.0</c:v>
                </c:pt>
                <c:pt idx="31">
                  <c:v>11500.0</c:v>
                </c:pt>
                <c:pt idx="32">
                  <c:v>12000.0</c:v>
                </c:pt>
                <c:pt idx="33">
                  <c:v>12500.0</c:v>
                </c:pt>
                <c:pt idx="34">
                  <c:v>13000.0</c:v>
                </c:pt>
                <c:pt idx="35">
                  <c:v>13500.0</c:v>
                </c:pt>
                <c:pt idx="36">
                  <c:v>14000.0</c:v>
                </c:pt>
                <c:pt idx="37">
                  <c:v>14500.0</c:v>
                </c:pt>
                <c:pt idx="38">
                  <c:v>15000.0</c:v>
                </c:pt>
                <c:pt idx="39">
                  <c:v>15500.0</c:v>
                </c:pt>
                <c:pt idx="40">
                  <c:v>16000.0</c:v>
                </c:pt>
                <c:pt idx="41">
                  <c:v>16500.0</c:v>
                </c:pt>
                <c:pt idx="42">
                  <c:v>17000.0</c:v>
                </c:pt>
              </c:numCache>
            </c:numRef>
          </c:yVal>
          <c:smooth val="1"/>
        </c:ser>
        <c:ser>
          <c:idx val="3"/>
          <c:order val="3"/>
          <c:tx>
            <c:v>Silt Clay Loam</c:v>
          </c:tx>
          <c:spPr>
            <a:ln w="25400" cap="rnd">
              <a:solidFill>
                <a:srgbClr val="FF85FF"/>
              </a:solidFill>
              <a:round/>
            </a:ln>
            <a:effectLst/>
          </c:spPr>
          <c:marker>
            <c:symbol val="none"/>
          </c:marker>
          <c:xVal>
            <c:numRef>
              <c:f>'Saturation Curves'!$F$3:$F$45</c:f>
              <c:numCache>
                <c:formatCode>General</c:formatCode>
                <c:ptCount val="43"/>
                <c:pt idx="0">
                  <c:v>1.178025898703783</c:v>
                </c:pt>
                <c:pt idx="1">
                  <c:v>0.875230775797967</c:v>
                </c:pt>
                <c:pt idx="2">
                  <c:v>0.800350094025953</c:v>
                </c:pt>
                <c:pt idx="3">
                  <c:v>0.759553811700726</c:v>
                </c:pt>
                <c:pt idx="4">
                  <c:v>0.731875855740264</c:v>
                </c:pt>
                <c:pt idx="5">
                  <c:v>0.711103641130712</c:v>
                </c:pt>
                <c:pt idx="6">
                  <c:v>0.694569913927219</c:v>
                </c:pt>
                <c:pt idx="7">
                  <c:v>0.680891122715352</c:v>
                </c:pt>
                <c:pt idx="8">
                  <c:v>0.669259955379195</c:v>
                </c:pt>
                <c:pt idx="9">
                  <c:v>0.659165569610038</c:v>
                </c:pt>
                <c:pt idx="10">
                  <c:v>0.650264915013155</c:v>
                </c:pt>
                <c:pt idx="11">
                  <c:v>0.617118931452858</c:v>
                </c:pt>
                <c:pt idx="12">
                  <c:v>0.594631267848255</c:v>
                </c:pt>
                <c:pt idx="13">
                  <c:v>0.577754350523526</c:v>
                </c:pt>
                <c:pt idx="14">
                  <c:v>0.564321100755605</c:v>
                </c:pt>
                <c:pt idx="15">
                  <c:v>0.553207416792473</c:v>
                </c:pt>
                <c:pt idx="16">
                  <c:v>0.543757377246273</c:v>
                </c:pt>
                <c:pt idx="17">
                  <c:v>0.535555935210735</c:v>
                </c:pt>
                <c:pt idx="18">
                  <c:v>0.528324370613936</c:v>
                </c:pt>
                <c:pt idx="19">
                  <c:v>0.521866780554306</c:v>
                </c:pt>
                <c:pt idx="20">
                  <c:v>0.516040407330049</c:v>
                </c:pt>
                <c:pt idx="21">
                  <c:v>0.510738123251727</c:v>
                </c:pt>
                <c:pt idx="22">
                  <c:v>0.505877558569666</c:v>
                </c:pt>
                <c:pt idx="23">
                  <c:v>0.501394068057908</c:v>
                </c:pt>
                <c:pt idx="24">
                  <c:v>0.49723602053365</c:v>
                </c:pt>
                <c:pt idx="25">
                  <c:v>0.493361549770078</c:v>
                </c:pt>
                <c:pt idx="26">
                  <c:v>0.489736255802107</c:v>
                </c:pt>
                <c:pt idx="27">
                  <c:v>0.486331542281232</c:v>
                </c:pt>
                <c:pt idx="28">
                  <c:v>0.483123390298461</c:v>
                </c:pt>
                <c:pt idx="29">
                  <c:v>0.480091438401189</c:v>
                </c:pt>
                <c:pt idx="30">
                  <c:v>0.477218281663892</c:v>
                </c:pt>
                <c:pt idx="31">
                  <c:v>0.474488930241938</c:v>
                </c:pt>
                <c:pt idx="32">
                  <c:v>0.47189038588279</c:v>
                </c:pt>
                <c:pt idx="33">
                  <c:v>0.469411306934236</c:v>
                </c:pt>
                <c:pt idx="34">
                  <c:v>0.467041740613468</c:v>
                </c:pt>
                <c:pt idx="35">
                  <c:v>0.464772907005455</c:v>
                </c:pt>
                <c:pt idx="36">
                  <c:v>0.46259702327962</c:v>
                </c:pt>
                <c:pt idx="37">
                  <c:v>0.460507159489074</c:v>
                </c:pt>
                <c:pt idx="38">
                  <c:v>0.458497119400693</c:v>
                </c:pt>
                <c:pt idx="39">
                  <c:v>0.456561341333524</c:v>
                </c:pt>
                <c:pt idx="40">
                  <c:v>0.454694815118179</c:v>
                </c:pt>
                <c:pt idx="41">
                  <c:v>0.452893012141416</c:v>
                </c:pt>
                <c:pt idx="42">
                  <c:v>0.451151826085261</c:v>
                </c:pt>
              </c:numCache>
            </c:numRef>
          </c:xVal>
          <c:yVal>
            <c:numRef>
              <c:f>'Saturation Curves'!$B$3:$B$45</c:f>
              <c:numCache>
                <c:formatCode>General</c:formatCode>
                <c:ptCount val="43"/>
                <c:pt idx="0">
                  <c:v>10.0</c:v>
                </c:pt>
                <c:pt idx="1">
                  <c:v>100.0</c:v>
                </c:pt>
                <c:pt idx="2">
                  <c:v>200.0</c:v>
                </c:pt>
                <c:pt idx="3">
                  <c:v>300.0</c:v>
                </c:pt>
                <c:pt idx="4">
                  <c:v>400.0</c:v>
                </c:pt>
                <c:pt idx="5">
                  <c:v>500.0</c:v>
                </c:pt>
                <c:pt idx="6">
                  <c:v>600.0</c:v>
                </c:pt>
                <c:pt idx="7">
                  <c:v>700.0</c:v>
                </c:pt>
                <c:pt idx="8">
                  <c:v>800.0</c:v>
                </c:pt>
                <c:pt idx="9">
                  <c:v>900.0</c:v>
                </c:pt>
                <c:pt idx="10">
                  <c:v>1000.0</c:v>
                </c:pt>
                <c:pt idx="11">
                  <c:v>1500.0</c:v>
                </c:pt>
                <c:pt idx="12">
                  <c:v>2000.0</c:v>
                </c:pt>
                <c:pt idx="13">
                  <c:v>2500.0</c:v>
                </c:pt>
                <c:pt idx="14">
                  <c:v>3000.0</c:v>
                </c:pt>
                <c:pt idx="15">
                  <c:v>3500.0</c:v>
                </c:pt>
                <c:pt idx="16">
                  <c:v>4000.0</c:v>
                </c:pt>
                <c:pt idx="17">
                  <c:v>4500.0</c:v>
                </c:pt>
                <c:pt idx="18">
                  <c:v>5000.0</c:v>
                </c:pt>
                <c:pt idx="19">
                  <c:v>5500.0</c:v>
                </c:pt>
                <c:pt idx="20">
                  <c:v>6000.0</c:v>
                </c:pt>
                <c:pt idx="21">
                  <c:v>6500.0</c:v>
                </c:pt>
                <c:pt idx="22">
                  <c:v>7000.0</c:v>
                </c:pt>
                <c:pt idx="23">
                  <c:v>7500.0</c:v>
                </c:pt>
                <c:pt idx="24">
                  <c:v>8000.0</c:v>
                </c:pt>
                <c:pt idx="25">
                  <c:v>8500.0</c:v>
                </c:pt>
                <c:pt idx="26">
                  <c:v>9000.0</c:v>
                </c:pt>
                <c:pt idx="27">
                  <c:v>9500.0</c:v>
                </c:pt>
                <c:pt idx="28">
                  <c:v>10000.0</c:v>
                </c:pt>
                <c:pt idx="29">
                  <c:v>10500.0</c:v>
                </c:pt>
                <c:pt idx="30">
                  <c:v>11000.0</c:v>
                </c:pt>
                <c:pt idx="31">
                  <c:v>11500.0</c:v>
                </c:pt>
                <c:pt idx="32">
                  <c:v>12000.0</c:v>
                </c:pt>
                <c:pt idx="33">
                  <c:v>12500.0</c:v>
                </c:pt>
                <c:pt idx="34">
                  <c:v>13000.0</c:v>
                </c:pt>
                <c:pt idx="35">
                  <c:v>13500.0</c:v>
                </c:pt>
                <c:pt idx="36">
                  <c:v>14000.0</c:v>
                </c:pt>
                <c:pt idx="37">
                  <c:v>14500.0</c:v>
                </c:pt>
                <c:pt idx="38">
                  <c:v>15000.0</c:v>
                </c:pt>
                <c:pt idx="39">
                  <c:v>15500.0</c:v>
                </c:pt>
                <c:pt idx="40">
                  <c:v>16000.0</c:v>
                </c:pt>
                <c:pt idx="41">
                  <c:v>16500.0</c:v>
                </c:pt>
                <c:pt idx="42">
                  <c:v>17000.0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0988352"/>
        <c:axId val="-150988880"/>
      </c:scatterChart>
      <c:valAx>
        <c:axId val="-150988352"/>
        <c:scaling>
          <c:orientation val="minMax"/>
          <c:max val="1.0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Times" charset="0"/>
                <a:ea typeface="Times" charset="0"/>
                <a:cs typeface="Times" charset="0"/>
              </a:defRPr>
            </a:pPr>
            <a:endParaRPr lang="en-US"/>
          </a:p>
        </c:txPr>
        <c:crossAx val="-150988880"/>
        <c:crosses val="autoZero"/>
        <c:crossBetween val="midCat"/>
      </c:valAx>
      <c:valAx>
        <c:axId val="-1509888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>
                    <a:solidFill>
                      <a:schemeClr val="tx1"/>
                    </a:solidFill>
                    <a:latin typeface="Times" charset="0"/>
                    <a:ea typeface="Times" charset="0"/>
                    <a:cs typeface="Times" charset="0"/>
                  </a:rPr>
                  <a:t>Suction</a:t>
                </a:r>
                <a:r>
                  <a:rPr lang="en-US" sz="1100" b="1" baseline="0">
                    <a:solidFill>
                      <a:schemeClr val="tx1"/>
                    </a:solidFill>
                    <a:latin typeface="Times" charset="0"/>
                    <a:ea typeface="Times" charset="0"/>
                    <a:cs typeface="Times" charset="0"/>
                  </a:rPr>
                  <a:t> Head (cm)</a:t>
                </a:r>
                <a:endParaRPr lang="en-US" sz="1100" b="1">
                  <a:solidFill>
                    <a:schemeClr val="tx1"/>
                  </a:solidFill>
                  <a:latin typeface="Times" charset="0"/>
                  <a:ea typeface="Times" charset="0"/>
                  <a:cs typeface="Times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Times" charset="0"/>
                <a:ea typeface="Times" charset="0"/>
                <a:cs typeface="Times" charset="0"/>
              </a:defRPr>
            </a:pPr>
            <a:endParaRPr lang="en-US"/>
          </a:p>
        </c:txPr>
        <c:crossAx val="-150988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943579766537"/>
          <c:y val="0.070302136890423"/>
          <c:w val="0.200184901498208"/>
          <c:h val="0.2505677201308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/>
              </a:solidFill>
              <a:latin typeface="Times" charset="0"/>
              <a:ea typeface="Times" charset="0"/>
              <a:cs typeface="Times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28575</xdr:colOff>
      <xdr:row>2</xdr:row>
      <xdr:rowOff>23812</xdr:rowOff>
    </xdr:from>
    <xdr:ext cx="216405" cy="18787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/>
            <xdr:cNvSpPr txBox="1"/>
          </xdr:nvSpPr>
          <xdr:spPr>
            <a:xfrm>
              <a:off x="257175" y="354012"/>
              <a:ext cx="216405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200" i="1">
                            <a:latin typeface="Cambria Math" charset="0"/>
                          </a:rPr>
                        </m:ctrlPr>
                      </m:sSubPr>
                      <m:e>
                        <m:r>
                          <a:rPr lang="el-GR" sz="1200" i="1">
                            <a:latin typeface="Cambria Math" panose="02040503050406030204" pitchFamily="18" charset="0"/>
                          </a:rPr>
                          <m:t>𝜓</m:t>
                        </m:r>
                      </m:e>
                      <m:sub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𝑎</m:t>
                        </m:r>
                      </m:sub>
                    </m:sSub>
                  </m:oMath>
                </m:oMathPara>
              </a14:m>
              <a:endParaRPr lang="en-US" sz="1200"/>
            </a:p>
          </xdr:txBody>
        </xdr:sp>
      </mc:Choice>
      <mc:Fallback>
        <xdr:sp macro="" textlink="">
          <xdr:nvSpPr>
            <xdr:cNvPr id="2" name="TextBox 1"/>
            <xdr:cNvSpPr txBox="1"/>
          </xdr:nvSpPr>
          <xdr:spPr>
            <a:xfrm>
              <a:off x="257175" y="354012"/>
              <a:ext cx="216405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l-GR" sz="1200" i="0">
                  <a:latin typeface="Cambria Math" panose="02040503050406030204" pitchFamily="18" charset="0"/>
                </a:rPr>
                <a:t>𝜓</a:t>
              </a:r>
              <a:r>
                <a:rPr lang="en-US" sz="1200" i="0">
                  <a:latin typeface="Cambria Math" charset="0"/>
                </a:rPr>
                <a:t>_</a:t>
              </a:r>
              <a:r>
                <a:rPr lang="en-US" sz="1200" b="0" i="0">
                  <a:latin typeface="Cambria Math" panose="02040503050406030204" pitchFamily="18" charset="0"/>
                </a:rPr>
                <a:t>𝑎</a:t>
              </a:r>
              <a:endParaRPr lang="en-US" sz="1200"/>
            </a:p>
          </xdr:txBody>
        </xdr:sp>
      </mc:Fallback>
    </mc:AlternateContent>
    <xdr:clientData/>
  </xdr:oneCellAnchor>
  <xdr:oneCellAnchor>
    <xdr:from>
      <xdr:col>4</xdr:col>
      <xdr:colOff>22225</xdr:colOff>
      <xdr:row>9</xdr:row>
      <xdr:rowOff>1</xdr:rowOff>
    </xdr:from>
    <xdr:ext cx="313585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/>
            <xdr:cNvSpPr txBox="1"/>
          </xdr:nvSpPr>
          <xdr:spPr>
            <a:xfrm>
              <a:off x="2562225" y="2171701"/>
              <a:ext cx="31358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1" i="1">
                            <a:latin typeface="Cambria Math" charset="0"/>
                          </a:rPr>
                        </m:ctrlPr>
                      </m:sSubPr>
                      <m:e>
                        <m:r>
                          <a:rPr lang="el-GR" sz="1100" b="1" i="1">
                            <a:latin typeface="Cambria Math" panose="02040503050406030204" pitchFamily="18" charset="0"/>
                          </a:rPr>
                          <m:t>𝝍</m:t>
                        </m:r>
                      </m:e>
                      <m:sub>
                        <m:r>
                          <a:rPr lang="en-US" sz="1100" b="1" i="1">
                            <a:latin typeface="Cambria Math" panose="02040503050406030204" pitchFamily="18" charset="0"/>
                          </a:rPr>
                          <m:t>𝒔</m:t>
                        </m:r>
                      </m:sub>
                    </m:sSub>
                  </m:oMath>
                </m:oMathPara>
              </a14:m>
              <a:endParaRPr lang="en-US" sz="1100" b="1"/>
            </a:p>
          </xdr:txBody>
        </xdr:sp>
      </mc:Choice>
      <mc:Fallback>
        <xdr:sp macro="" textlink="">
          <xdr:nvSpPr>
            <xdr:cNvPr id="3" name="TextBox 2"/>
            <xdr:cNvSpPr txBox="1"/>
          </xdr:nvSpPr>
          <xdr:spPr>
            <a:xfrm>
              <a:off x="2562225" y="2171701"/>
              <a:ext cx="31358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l-GR" sz="1100" b="1" i="0">
                  <a:latin typeface="Cambria Math" panose="02040503050406030204" pitchFamily="18" charset="0"/>
                </a:rPr>
                <a:t>𝝍</a:t>
              </a:r>
              <a:r>
                <a:rPr lang="en-US" sz="1100" b="1" i="0">
                  <a:latin typeface="Cambria Math" charset="0"/>
                </a:rPr>
                <a:t>_</a:t>
              </a:r>
              <a:r>
                <a:rPr lang="en-US" sz="1100" b="1" i="0">
                  <a:latin typeface="Cambria Math" panose="02040503050406030204" pitchFamily="18" charset="0"/>
                </a:rPr>
                <a:t>𝒔</a:t>
              </a:r>
              <a:endParaRPr lang="en-US" sz="1100" b="1"/>
            </a:p>
          </xdr:txBody>
        </xdr:sp>
      </mc:Fallback>
    </mc:AlternateContent>
    <xdr:clientData/>
  </xdr:oneCellAnchor>
  <xdr:oneCellAnchor>
    <xdr:from>
      <xdr:col>6</xdr:col>
      <xdr:colOff>536575</xdr:colOff>
      <xdr:row>2</xdr:row>
      <xdr:rowOff>119062</xdr:rowOff>
    </xdr:from>
    <xdr:ext cx="1609725" cy="45813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Box 3"/>
            <xdr:cNvSpPr txBox="1"/>
          </xdr:nvSpPr>
          <xdr:spPr>
            <a:xfrm>
              <a:off x="4714875" y="449262"/>
              <a:ext cx="1609725" cy="45813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begChr m:val="|"/>
                        <m:endChr m:val="|"/>
                        <m:ctrlPr>
                          <a:rPr lang="en-US" sz="1400" b="0" i="1">
                            <a:latin typeface="Cambria Math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sz="1400" b="0" i="1">
                                <a:latin typeface="Cambria Math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𝜓</m:t>
                            </m:r>
                          </m:e>
                          <m:sub>
                            <m:r>
                              <a:rPr lang="en-US" sz="1400" b="0" i="1">
                                <a:latin typeface="Cambria Math" charset="0"/>
                                <a:ea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</m:e>
                    </m:d>
                    <m:r>
                      <a:rPr lang="en-US" sz="1400" b="0" i="1">
                        <a:latin typeface="Cambria Math" panose="02040503050406030204" pitchFamily="18" charset="0"/>
                      </a:rPr>
                      <m:t>=</m:t>
                    </m:r>
                    <m:d>
                      <m:dPr>
                        <m:begChr m:val="|"/>
                        <m:endChr m:val="|"/>
                        <m:ctrlPr>
                          <a:rPr lang="en-US" sz="1400" b="0" i="1">
                            <a:latin typeface="Cambria Math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sz="1400" b="0" i="1">
                                <a:latin typeface="Cambria Math" charset="0"/>
                              </a:rPr>
                            </m:ctrlPr>
                          </m:sSubPr>
                          <m:e>
                            <m:r>
                              <a:rPr lang="en-US" sz="14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𝜓</m:t>
                            </m:r>
                          </m:e>
                          <m:sub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𝑎</m:t>
                            </m:r>
                          </m:sub>
                        </m:sSub>
                      </m:e>
                    </m:d>
                    <m:sSup>
                      <m:sSupPr>
                        <m:ctrlPr>
                          <a:rPr lang="en-US" sz="1400" b="0" i="1">
                            <a:latin typeface="Cambria Math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sz="1400" b="0" i="1">
                                <a:latin typeface="Cambria Math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sz="1400" b="0" i="1">
                                    <a:latin typeface="Cambria Math" charset="0"/>
                                  </a:rPr>
                                </m:ctrlPr>
                              </m:fPr>
                              <m:num>
                                <m:r>
                                  <a:rPr lang="en-US" sz="14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𝜃</m:t>
                                </m:r>
                              </m:num>
                              <m:den>
                                <m:r>
                                  <a:rPr lang="en-US" sz="1400" b="0" i="1"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𝑏</m:t>
                        </m:r>
                      </m:sup>
                    </m:sSup>
                  </m:oMath>
                </m:oMathPara>
              </a14:m>
              <a:endParaRPr lang="en-US" sz="1400"/>
            </a:p>
          </xdr:txBody>
        </xdr:sp>
      </mc:Choice>
      <mc:Fallback>
        <xdr:sp macro="" textlink="">
          <xdr:nvSpPr>
            <xdr:cNvPr id="4" name="TextBox 3"/>
            <xdr:cNvSpPr txBox="1"/>
          </xdr:nvSpPr>
          <xdr:spPr>
            <a:xfrm>
              <a:off x="4714875" y="449262"/>
              <a:ext cx="1609725" cy="45813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400" b="0" i="0">
                  <a:latin typeface="Cambria Math" charset="0"/>
                  <a:ea typeface="Cambria Math" panose="02040503050406030204" pitchFamily="18" charset="0"/>
                </a:rPr>
                <a:t>|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𝜓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charset="0"/>
                  <a:ea typeface="Cambria Math" panose="02040503050406030204" pitchFamily="18" charset="0"/>
                  <a:cs typeface="+mn-cs"/>
                </a:rPr>
                <a:t>_</a:t>
              </a:r>
              <a:r>
                <a:rPr lang="en-US" sz="1400" b="0" i="0">
                  <a:latin typeface="Cambria Math" charset="0"/>
                  <a:ea typeface="Cambria Math" panose="02040503050406030204" pitchFamily="18" charset="0"/>
                </a:rPr>
                <a:t>𝑠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charset="0"/>
                  <a:ea typeface="+mn-ea"/>
                  <a:cs typeface="+mn-cs"/>
                </a:rPr>
                <a:t> |</a:t>
              </a:r>
              <a:r>
                <a:rPr lang="en-US" sz="1400" b="0" i="0">
                  <a:latin typeface="Cambria Math" panose="02040503050406030204" pitchFamily="18" charset="0"/>
                </a:rPr>
                <a:t>=</a:t>
              </a:r>
              <a:r>
                <a:rPr lang="en-US" sz="1400" b="0" i="0">
                  <a:latin typeface="Cambria Math" charset="0"/>
                </a:rPr>
                <a:t>|</a:t>
              </a:r>
              <a:r>
                <a:rPr lang="en-US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𝜓</a:t>
              </a:r>
              <a:r>
                <a:rPr lang="en-US" sz="1400" b="0" i="0">
                  <a:latin typeface="Cambria Math" charset="0"/>
                  <a:ea typeface="Cambria Math" panose="02040503050406030204" pitchFamily="18" charset="0"/>
                </a:rPr>
                <a:t>_</a:t>
              </a:r>
              <a:r>
                <a:rPr lang="en-US" sz="1400" b="0" i="0">
                  <a:latin typeface="Cambria Math" panose="02040503050406030204" pitchFamily="18" charset="0"/>
                </a:rPr>
                <a:t>𝑎</a:t>
              </a:r>
              <a:r>
                <a:rPr lang="en-US" sz="1400" b="0" i="0">
                  <a:latin typeface="Cambria Math" charset="0"/>
                </a:rPr>
                <a:t> | (</a:t>
              </a:r>
              <a:r>
                <a:rPr lang="en-US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𝜃</a:t>
              </a:r>
              <a:r>
                <a:rPr lang="en-US" sz="1400" b="0" i="0">
                  <a:latin typeface="Cambria Math" charset="0"/>
                  <a:ea typeface="Cambria Math" panose="02040503050406030204" pitchFamily="18" charset="0"/>
                </a:rPr>
                <a:t>/</a:t>
              </a:r>
              <a:r>
                <a:rPr lang="en-US" sz="1400" b="0" i="0">
                  <a:latin typeface="Cambria Math" panose="02040503050406030204" pitchFamily="18" charset="0"/>
                </a:rPr>
                <a:t>𝑛</a:t>
              </a:r>
              <a:r>
                <a:rPr lang="en-US" sz="1400" b="0" i="0">
                  <a:latin typeface="Cambria Math" charset="0"/>
                </a:rPr>
                <a:t>)^(</a:t>
              </a:r>
              <a:r>
                <a:rPr lang="en-US" sz="1400" b="0" i="0">
                  <a:latin typeface="Cambria Math" panose="02040503050406030204" pitchFamily="18" charset="0"/>
                </a:rPr>
                <a:t>−𝑏</a:t>
              </a:r>
              <a:r>
                <a:rPr lang="en-US" sz="1400" b="0" i="0">
                  <a:latin typeface="Cambria Math" charset="0"/>
                </a:rPr>
                <a:t>)</a:t>
              </a:r>
              <a:endParaRPr lang="en-US" sz="1400"/>
            </a:p>
          </xdr:txBody>
        </xdr:sp>
      </mc:Fallback>
    </mc:AlternateContent>
    <xdr:clientData/>
  </xdr:oneCellAnchor>
  <xdr:oneCellAnchor>
    <xdr:from>
      <xdr:col>9</xdr:col>
      <xdr:colOff>482600</xdr:colOff>
      <xdr:row>2</xdr:row>
      <xdr:rowOff>80962</xdr:rowOff>
    </xdr:from>
    <xdr:ext cx="1468671" cy="56772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TextBox 4"/>
            <xdr:cNvSpPr txBox="1"/>
          </xdr:nvSpPr>
          <xdr:spPr>
            <a:xfrm>
              <a:off x="7150100" y="411162"/>
              <a:ext cx="1468671" cy="5677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4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𝜃</m:t>
                    </m:r>
                    <m:r>
                      <a:rPr lang="en-US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r>
                      <a:rPr lang="en-US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𝑛</m:t>
                    </m:r>
                    <m:sSup>
                      <m:sSupPr>
                        <m:ctrlPr>
                          <a:rPr lang="en-US" sz="1400" b="0" i="1">
                            <a:latin typeface="Cambria Math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sz="1400" b="0" i="1">
                                <a:latin typeface="Cambria Math" charset="0"/>
                                <a:ea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sz="1400" b="0" i="1">
                                    <a:latin typeface="Cambria Math" charset="0"/>
                                    <a:ea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d>
                                  <m:dPr>
                                    <m:begChr m:val="|"/>
                                    <m:endChr m:val="|"/>
                                    <m:ctrlPr>
                                      <a:rPr lang="en-US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r>
                                      <a:rPr lang="en-US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𝜓</m:t>
                                    </m:r>
                                    <m:r>
                                      <a:rPr lang="en-US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charset="0"/>
                                        <a:ea typeface="+mn-ea"/>
                                        <a:cs typeface="+mn-cs"/>
                                      </a:rPr>
                                      <m:t>𝑠</m:t>
                                    </m:r>
                                  </m:e>
                                </m:d>
                              </m:num>
                              <m:den>
                                <m:d>
                                  <m:dPr>
                                    <m:begChr m:val="|"/>
                                    <m:endChr m:val="|"/>
                                    <m:ctrlPr>
                                      <a:rPr lang="en-US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sSub>
                                      <m:sSubPr>
                                        <m:ctrlPr>
                                          <a:rPr lang="en-US" sz="14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sz="14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𝜓</m:t>
                                        </m:r>
                                      </m:e>
                                      <m:sub>
                                        <m:r>
                                          <a:rPr lang="en-US" sz="14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𝑎</m:t>
                                        </m:r>
                                      </m:sub>
                                    </m:sSub>
                                  </m:e>
                                </m:d>
                              </m:den>
                            </m:f>
                          </m:e>
                        </m:d>
                      </m:e>
                      <m:sup>
                        <m:r>
                          <a:rPr lang="en-US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−(</m:t>
                        </m:r>
                        <m:f>
                          <m:fPr>
                            <m:type m:val="skw"/>
                            <m:ctrlPr>
                              <a:rPr lang="en-US" sz="1400" b="0" i="1">
                                <a:latin typeface="Cambria Math" charset="0"/>
                                <a:ea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4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1</m:t>
                            </m:r>
                          </m:num>
                          <m:den>
                            <m:r>
                              <a:rPr lang="en-US" sz="14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𝑏</m:t>
                            </m:r>
                          </m:den>
                        </m:f>
                        <m:r>
                          <a:rPr lang="en-US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)</m:t>
                        </m:r>
                      </m:sup>
                    </m:sSup>
                  </m:oMath>
                </m:oMathPara>
              </a14:m>
              <a:endParaRPr lang="en-US" sz="1400"/>
            </a:p>
          </xdr:txBody>
        </xdr:sp>
      </mc:Choice>
      <mc:Fallback>
        <xdr:sp macro="" textlink="">
          <xdr:nvSpPr>
            <xdr:cNvPr id="5" name="TextBox 4"/>
            <xdr:cNvSpPr txBox="1"/>
          </xdr:nvSpPr>
          <xdr:spPr>
            <a:xfrm>
              <a:off x="7150100" y="411162"/>
              <a:ext cx="1468671" cy="5677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4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𝜃</a:t>
              </a:r>
              <a:r>
                <a:rPr lang="en-US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=𝑛</a:t>
              </a:r>
              <a:r>
                <a:rPr lang="en-US" sz="1400" b="0" i="0">
                  <a:latin typeface="Cambria Math" charset="0"/>
                  <a:ea typeface="Cambria Math" panose="02040503050406030204" pitchFamily="18" charset="0"/>
                </a:rPr>
                <a:t>(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charset="0"/>
                  <a:ea typeface="+mn-ea"/>
                  <a:cs typeface="+mn-cs"/>
                </a:rPr>
                <a:t>|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𝜓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charset="0"/>
                  <a:ea typeface="+mn-ea"/>
                  <a:cs typeface="+mn-cs"/>
                </a:rPr>
                <a:t>𝑠|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charset="0"/>
                  <a:ea typeface="Cambria Math" panose="02040503050406030204" pitchFamily="18" charset="0"/>
                  <a:cs typeface="+mn-cs"/>
                </a:rPr>
                <a:t>/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charset="0"/>
                  <a:ea typeface="+mn-ea"/>
                  <a:cs typeface="+mn-cs"/>
                </a:rPr>
                <a:t>|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𝜓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charset="0"/>
                  <a:ea typeface="+mn-ea"/>
                  <a:cs typeface="+mn-cs"/>
                </a:rPr>
                <a:t>_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𝑎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charset="0"/>
                  <a:ea typeface="+mn-ea"/>
                  <a:cs typeface="+mn-cs"/>
                </a:rPr>
                <a:t> | )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charset="0"/>
                  <a:ea typeface="Cambria Math" panose="02040503050406030204" pitchFamily="18" charset="0"/>
                  <a:cs typeface="+mn-cs"/>
                </a:rPr>
                <a:t>^(</a:t>
              </a:r>
              <a:r>
                <a:rPr lang="en-US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−(1</a:t>
              </a:r>
              <a:r>
                <a:rPr lang="en-US" sz="1400" b="0" i="0">
                  <a:latin typeface="Cambria Math" charset="0"/>
                  <a:ea typeface="Cambria Math" panose="02040503050406030204" pitchFamily="18" charset="0"/>
                </a:rPr>
                <a:t>⁄</a:t>
              </a:r>
              <a:r>
                <a:rPr lang="en-US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𝑏)</a:t>
              </a:r>
              <a:r>
                <a:rPr lang="en-US" sz="1400" b="0" i="0">
                  <a:latin typeface="Cambria Math" charset="0"/>
                  <a:ea typeface="Cambria Math" panose="02040503050406030204" pitchFamily="18" charset="0"/>
                </a:rPr>
                <a:t>)</a:t>
              </a:r>
              <a:endParaRPr lang="en-US" sz="1400"/>
            </a:p>
          </xdr:txBody>
        </xdr:sp>
      </mc:Fallback>
    </mc:AlternateContent>
    <xdr:clientData/>
  </xdr:oneCellAnchor>
  <xdr:oneCellAnchor>
    <xdr:from>
      <xdr:col>6</xdr:col>
      <xdr:colOff>387349</xdr:colOff>
      <xdr:row>6</xdr:row>
      <xdr:rowOff>85725</xdr:rowOff>
    </xdr:from>
    <xdr:ext cx="1714501" cy="40959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TextBox 5"/>
            <xdr:cNvSpPr txBox="1"/>
          </xdr:nvSpPr>
          <xdr:spPr>
            <a:xfrm>
              <a:off x="4565649" y="1406525"/>
              <a:ext cx="1714501" cy="4095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4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𝜃</m:t>
                    </m:r>
                    <m:r>
                      <a:rPr lang="en-US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400" b="0" i="1">
                            <a:latin typeface="Cambria Math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𝑉𝑜𝑙𝑢𝑚𝑒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 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𝑜𝑓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 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𝑤𝑎𝑡𝑒𝑟</m:t>
                        </m:r>
                      </m:num>
                      <m:den>
                        <m:r>
                          <a:rPr lang="en-US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𝑡𝑜𝑡𝑎𝑙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 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𝑣𝑜𝑙𝑢𝑚𝑒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 </m:t>
                        </m:r>
                      </m:den>
                    </m:f>
                  </m:oMath>
                </m:oMathPara>
              </a14:m>
              <a:endParaRPr lang="en-US" sz="1400"/>
            </a:p>
          </xdr:txBody>
        </xdr:sp>
      </mc:Choice>
      <mc:Fallback>
        <xdr:sp macro="" textlink="">
          <xdr:nvSpPr>
            <xdr:cNvPr id="6" name="TextBox 5"/>
            <xdr:cNvSpPr txBox="1"/>
          </xdr:nvSpPr>
          <xdr:spPr>
            <a:xfrm>
              <a:off x="4565649" y="1406525"/>
              <a:ext cx="1714501" cy="4095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4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𝜃</a:t>
              </a:r>
              <a:r>
                <a:rPr lang="en-US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</a:t>
              </a:r>
              <a:r>
                <a:rPr lang="en-US" sz="1400" b="0" i="0">
                  <a:latin typeface="Cambria Math" charset="0"/>
                  <a:ea typeface="Cambria Math" panose="02040503050406030204" pitchFamily="18" charset="0"/>
                </a:rPr>
                <a:t>(</a:t>
              </a:r>
              <a:r>
                <a:rPr lang="en-US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𝑉𝑜𝑙𝑢𝑚𝑒 𝑜𝑓 𝑤𝑎𝑡𝑒𝑟</a:t>
              </a:r>
              <a:r>
                <a:rPr lang="en-US" sz="1400" b="0" i="0">
                  <a:latin typeface="Cambria Math" charset="0"/>
                  <a:ea typeface="Cambria Math" panose="02040503050406030204" pitchFamily="18" charset="0"/>
                </a:rPr>
                <a:t>)/(</a:t>
              </a:r>
              <a:r>
                <a:rPr lang="en-US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𝑡𝑜𝑡𝑎𝑙 𝑣𝑜𝑙𝑢𝑚𝑒 </a:t>
              </a:r>
              <a:r>
                <a:rPr lang="en-US" sz="1400" b="0" i="0">
                  <a:latin typeface="Cambria Math" charset="0"/>
                  <a:ea typeface="Cambria Math" panose="02040503050406030204" pitchFamily="18" charset="0"/>
                </a:rPr>
                <a:t>)</a:t>
              </a:r>
              <a:endParaRPr lang="en-US" sz="1400"/>
            </a:p>
          </xdr:txBody>
        </xdr:sp>
      </mc:Fallback>
    </mc:AlternateContent>
    <xdr:clientData/>
  </xdr:oneCellAnchor>
  <xdr:twoCellAnchor>
    <xdr:from>
      <xdr:col>7</xdr:col>
      <xdr:colOff>892175</xdr:colOff>
      <xdr:row>9</xdr:row>
      <xdr:rowOff>4761</xdr:rowOff>
    </xdr:from>
    <xdr:to>
      <xdr:col>15</xdr:col>
      <xdr:colOff>358775</xdr:colOff>
      <xdr:row>24</xdr:row>
      <xdr:rowOff>9524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12700</xdr:colOff>
      <xdr:row>24</xdr:row>
      <xdr:rowOff>20636</xdr:rowOff>
    </xdr:from>
    <xdr:to>
      <xdr:col>15</xdr:col>
      <xdr:colOff>381000</xdr:colOff>
      <xdr:row>45</xdr:row>
      <xdr:rowOff>118533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9</xdr:col>
      <xdr:colOff>98425</xdr:colOff>
      <xdr:row>4</xdr:row>
      <xdr:rowOff>271689</xdr:rowOff>
    </xdr:from>
    <xdr:ext cx="230640" cy="18787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9" name="TextBox 8"/>
            <xdr:cNvSpPr txBox="1"/>
          </xdr:nvSpPr>
          <xdr:spPr>
            <a:xfrm>
              <a:off x="6765925" y="1097189"/>
              <a:ext cx="230640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200" b="1" i="1">
                            <a:latin typeface="Cambria Math" charset="0"/>
                          </a:rPr>
                        </m:ctrlPr>
                      </m:sSubPr>
                      <m:e>
                        <m:r>
                          <a:rPr lang="el-GR" sz="1200" b="1" i="1">
                            <a:latin typeface="Cambria Math" panose="02040503050406030204" pitchFamily="18" charset="0"/>
                          </a:rPr>
                          <m:t>𝝍</m:t>
                        </m:r>
                      </m:e>
                      <m:sub>
                        <m:r>
                          <a:rPr lang="en-US" sz="1200" b="1" i="1">
                            <a:latin typeface="Cambria Math" panose="02040503050406030204" pitchFamily="18" charset="0"/>
                          </a:rPr>
                          <m:t>𝒂</m:t>
                        </m:r>
                      </m:sub>
                    </m:sSub>
                  </m:oMath>
                </m:oMathPara>
              </a14:m>
              <a:endParaRPr lang="en-US" sz="1200" b="1"/>
            </a:p>
          </xdr:txBody>
        </xdr:sp>
      </mc:Choice>
      <mc:Fallback>
        <xdr:sp macro="" textlink="">
          <xdr:nvSpPr>
            <xdr:cNvPr id="9" name="TextBox 8"/>
            <xdr:cNvSpPr txBox="1"/>
          </xdr:nvSpPr>
          <xdr:spPr>
            <a:xfrm>
              <a:off x="6765925" y="1097189"/>
              <a:ext cx="230640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l-GR" sz="1200" b="1" i="0">
                  <a:latin typeface="Cambria Math" panose="02040503050406030204" pitchFamily="18" charset="0"/>
                </a:rPr>
                <a:t>𝝍</a:t>
              </a:r>
              <a:r>
                <a:rPr lang="en-US" sz="1200" b="1" i="0">
                  <a:latin typeface="Cambria Math" charset="0"/>
                </a:rPr>
                <a:t>_</a:t>
              </a:r>
              <a:r>
                <a:rPr lang="en-US" sz="1200" b="1" i="0">
                  <a:latin typeface="Cambria Math" panose="02040503050406030204" pitchFamily="18" charset="0"/>
                </a:rPr>
                <a:t>𝒂</a:t>
              </a:r>
              <a:endParaRPr lang="en-US" sz="1200" b="1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28575</xdr:colOff>
      <xdr:row>2</xdr:row>
      <xdr:rowOff>23812</xdr:rowOff>
    </xdr:from>
    <xdr:ext cx="216405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228600" y="328612"/>
              <a:ext cx="216405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200" i="1">
                            <a:latin typeface="Cambria Math" charset="0"/>
                          </a:rPr>
                        </m:ctrlPr>
                      </m:sSubPr>
                      <m:e>
                        <m:r>
                          <a:rPr lang="el-GR" sz="1200" i="1">
                            <a:latin typeface="Cambria Math" panose="02040503050406030204" pitchFamily="18" charset="0"/>
                          </a:rPr>
                          <m:t>𝜓</m:t>
                        </m:r>
                      </m:e>
                      <m:sub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𝑎</m:t>
                        </m:r>
                      </m:sub>
                    </m:sSub>
                  </m:oMath>
                </m:oMathPara>
              </a14:m>
              <a:endParaRPr lang="en-US" sz="12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228600" y="328612"/>
              <a:ext cx="216405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l-GR" sz="1200" i="0">
                  <a:latin typeface="Cambria Math" panose="02040503050406030204" pitchFamily="18" charset="0"/>
                </a:rPr>
                <a:t>𝜓</a:t>
              </a:r>
              <a:r>
                <a:rPr lang="en-US" sz="1200" i="0">
                  <a:latin typeface="Cambria Math" panose="02040503050406030204" pitchFamily="18" charset="0"/>
                </a:rPr>
                <a:t>_</a:t>
              </a:r>
              <a:r>
                <a:rPr lang="en-US" sz="1200" b="0" i="0">
                  <a:latin typeface="Cambria Math" panose="02040503050406030204" pitchFamily="18" charset="0"/>
                </a:rPr>
                <a:t>𝑎</a:t>
              </a:r>
              <a:endParaRPr lang="en-US" sz="1200"/>
            </a:p>
          </xdr:txBody>
        </xdr:sp>
      </mc:Fallback>
    </mc:AlternateContent>
    <xdr:clientData/>
  </xdr:oneCellAnchor>
  <xdr:oneCellAnchor>
    <xdr:from>
      <xdr:col>4</xdr:col>
      <xdr:colOff>22225</xdr:colOff>
      <xdr:row>9</xdr:row>
      <xdr:rowOff>1</xdr:rowOff>
    </xdr:from>
    <xdr:ext cx="31358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2041525" y="2171701"/>
              <a:ext cx="31358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1" i="1">
                            <a:latin typeface="Cambria Math" charset="0"/>
                          </a:rPr>
                        </m:ctrlPr>
                      </m:sSubPr>
                      <m:e>
                        <m:r>
                          <a:rPr lang="el-GR" sz="1100" b="1" i="1">
                            <a:latin typeface="Cambria Math" panose="02040503050406030204" pitchFamily="18" charset="0"/>
                          </a:rPr>
                          <m:t>𝝍</m:t>
                        </m:r>
                      </m:e>
                      <m:sub>
                        <m:r>
                          <a:rPr lang="en-US" sz="1100" b="1" i="1">
                            <a:latin typeface="Cambria Math" panose="02040503050406030204" pitchFamily="18" charset="0"/>
                          </a:rPr>
                          <m:t>𝒔</m:t>
                        </m:r>
                      </m:sub>
                    </m:sSub>
                  </m:oMath>
                </m:oMathPara>
              </a14:m>
              <a:endParaRPr lang="en-US" sz="1100" b="1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1752600" y="1981201"/>
              <a:ext cx="31358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l-GR" sz="1100" b="1" i="0">
                  <a:latin typeface="Cambria Math" panose="02040503050406030204" pitchFamily="18" charset="0"/>
                </a:rPr>
                <a:t>𝝍</a:t>
              </a:r>
              <a:r>
                <a:rPr lang="en-US" sz="1100" b="1" i="0">
                  <a:latin typeface="Cambria Math" panose="02040503050406030204" pitchFamily="18" charset="0"/>
                </a:rPr>
                <a:t>_𝒔</a:t>
              </a:r>
              <a:endParaRPr lang="en-US" sz="1100" b="1"/>
            </a:p>
          </xdr:txBody>
        </xdr:sp>
      </mc:Fallback>
    </mc:AlternateContent>
    <xdr:clientData/>
  </xdr:oneCellAnchor>
  <xdr:oneCellAnchor>
    <xdr:from>
      <xdr:col>6</xdr:col>
      <xdr:colOff>536575</xdr:colOff>
      <xdr:row>2</xdr:row>
      <xdr:rowOff>119062</xdr:rowOff>
    </xdr:from>
    <xdr:ext cx="1609725" cy="45813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/>
            <xdr:cNvSpPr txBox="1"/>
          </xdr:nvSpPr>
          <xdr:spPr>
            <a:xfrm>
              <a:off x="4698093" y="447901"/>
              <a:ext cx="1609725" cy="45813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begChr m:val="|"/>
                        <m:endChr m:val="|"/>
                        <m:ctrlPr>
                          <a:rPr lang="en-US" sz="1400" b="0" i="1">
                            <a:latin typeface="Cambria Math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sz="1400" b="0" i="1">
                                <a:latin typeface="Cambria Math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𝜓</m:t>
                            </m:r>
                          </m:e>
                          <m:sub>
                            <m:r>
                              <a:rPr lang="en-US" sz="1400" b="0" i="1">
                                <a:latin typeface="Cambria Math" charset="0"/>
                                <a:ea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</m:e>
                    </m:d>
                    <m:r>
                      <a:rPr lang="en-US" sz="1400" b="0" i="1">
                        <a:latin typeface="Cambria Math" panose="02040503050406030204" pitchFamily="18" charset="0"/>
                      </a:rPr>
                      <m:t>=</m:t>
                    </m:r>
                    <m:d>
                      <m:dPr>
                        <m:begChr m:val="|"/>
                        <m:endChr m:val="|"/>
                        <m:ctrlPr>
                          <a:rPr lang="en-US" sz="1400" b="0" i="1">
                            <a:latin typeface="Cambria Math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sz="1400" b="0" i="1">
                                <a:latin typeface="Cambria Math" charset="0"/>
                              </a:rPr>
                            </m:ctrlPr>
                          </m:sSubPr>
                          <m:e>
                            <m:r>
                              <a:rPr lang="en-US" sz="14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𝜓</m:t>
                            </m:r>
                          </m:e>
                          <m:sub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𝑎</m:t>
                            </m:r>
                          </m:sub>
                        </m:sSub>
                      </m:e>
                    </m:d>
                    <m:sSup>
                      <m:sSupPr>
                        <m:ctrlPr>
                          <a:rPr lang="en-US" sz="1400" b="0" i="1">
                            <a:latin typeface="Cambria Math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sz="1400" b="0" i="1">
                                <a:latin typeface="Cambria Math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sz="1400" b="0" i="1">
                                    <a:latin typeface="Cambria Math" charset="0"/>
                                  </a:rPr>
                                </m:ctrlPr>
                              </m:fPr>
                              <m:num>
                                <m:r>
                                  <a:rPr lang="en-US" sz="14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𝜃</m:t>
                                </m:r>
                              </m:num>
                              <m:den>
                                <m:r>
                                  <a:rPr lang="en-US" sz="1400" b="0" i="1"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𝑏</m:t>
                        </m:r>
                      </m:sup>
                    </m:sSup>
                  </m:oMath>
                </m:oMathPara>
              </a14:m>
              <a:endParaRPr lang="en-US" sz="14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5886450" y="347662"/>
              <a:ext cx="1609725" cy="53104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|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𝜓(𝜃)|</a:t>
              </a:r>
              <a:r>
                <a:rPr lang="en-US" sz="1400" b="0" i="0">
                  <a:latin typeface="Cambria Math" panose="02040503050406030204" pitchFamily="18" charset="0"/>
                </a:rPr>
                <a:t>=|</a:t>
              </a:r>
              <a:r>
                <a:rPr lang="en-US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𝜓_</a:t>
              </a:r>
              <a:r>
                <a:rPr lang="en-US" sz="1400" b="0" i="0">
                  <a:latin typeface="Cambria Math" panose="02040503050406030204" pitchFamily="18" charset="0"/>
                </a:rPr>
                <a:t>𝑎 | (</a:t>
              </a:r>
              <a:r>
                <a:rPr lang="en-US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𝜃/</a:t>
              </a:r>
              <a:r>
                <a:rPr lang="en-US" sz="1400" b="0" i="0">
                  <a:latin typeface="Cambria Math" panose="02040503050406030204" pitchFamily="18" charset="0"/>
                </a:rPr>
                <a:t>𝑛)^(−𝑏)</a:t>
              </a:r>
              <a:endParaRPr lang="en-US" sz="1400"/>
            </a:p>
          </xdr:txBody>
        </xdr:sp>
      </mc:Fallback>
    </mc:AlternateContent>
    <xdr:clientData/>
  </xdr:oneCellAnchor>
  <xdr:oneCellAnchor>
    <xdr:from>
      <xdr:col>9</xdr:col>
      <xdr:colOff>482600</xdr:colOff>
      <xdr:row>2</xdr:row>
      <xdr:rowOff>80962</xdr:rowOff>
    </xdr:from>
    <xdr:ext cx="1468671" cy="56772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/>
            <xdr:cNvSpPr txBox="1"/>
          </xdr:nvSpPr>
          <xdr:spPr>
            <a:xfrm>
              <a:off x="6628493" y="409801"/>
              <a:ext cx="1468671" cy="5677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4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𝜃</m:t>
                    </m:r>
                    <m:r>
                      <a:rPr lang="en-US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r>
                      <a:rPr lang="en-US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𝑛</m:t>
                    </m:r>
                    <m:sSup>
                      <m:sSupPr>
                        <m:ctrlPr>
                          <a:rPr lang="en-US" sz="1400" b="0" i="1">
                            <a:latin typeface="Cambria Math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sz="1400" b="0" i="1">
                                <a:latin typeface="Cambria Math" charset="0"/>
                                <a:ea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sz="1400" b="0" i="1">
                                    <a:latin typeface="Cambria Math" charset="0"/>
                                    <a:ea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d>
                                  <m:dPr>
                                    <m:begChr m:val="|"/>
                                    <m:endChr m:val="|"/>
                                    <m:ctrlPr>
                                      <a:rPr lang="en-US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r>
                                      <a:rPr lang="en-US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𝜓</m:t>
                                    </m:r>
                                    <m:r>
                                      <a:rPr lang="en-US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charset="0"/>
                                        <a:ea typeface="+mn-ea"/>
                                        <a:cs typeface="+mn-cs"/>
                                      </a:rPr>
                                      <m:t>𝑠</m:t>
                                    </m:r>
                                  </m:e>
                                </m:d>
                              </m:num>
                              <m:den>
                                <m:d>
                                  <m:dPr>
                                    <m:begChr m:val="|"/>
                                    <m:endChr m:val="|"/>
                                    <m:ctrlPr>
                                      <a:rPr lang="en-US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sSub>
                                      <m:sSubPr>
                                        <m:ctrlPr>
                                          <a:rPr lang="en-US" sz="14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sz="14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𝜓</m:t>
                                        </m:r>
                                      </m:e>
                                      <m:sub>
                                        <m:r>
                                          <a:rPr lang="en-US" sz="14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𝑎</m:t>
                                        </m:r>
                                      </m:sub>
                                    </m:sSub>
                                  </m:e>
                                </m:d>
                              </m:den>
                            </m:f>
                          </m:e>
                        </m:d>
                      </m:e>
                      <m:sup>
                        <m:r>
                          <a:rPr lang="en-US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−(</m:t>
                        </m:r>
                        <m:f>
                          <m:fPr>
                            <m:type m:val="skw"/>
                            <m:ctrlPr>
                              <a:rPr lang="en-US" sz="1400" b="0" i="1">
                                <a:latin typeface="Cambria Math" charset="0"/>
                                <a:ea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4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1</m:t>
                            </m:r>
                          </m:num>
                          <m:den>
                            <m:r>
                              <a:rPr lang="en-US" sz="14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𝑏</m:t>
                            </m:r>
                          </m:den>
                        </m:f>
                        <m:r>
                          <a:rPr lang="en-US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)</m:t>
                        </m:r>
                      </m:sup>
                    </m:sSup>
                  </m:oMath>
                </m:oMathPara>
              </a14:m>
              <a:endParaRPr lang="en-US" sz="1400"/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5895975" y="1062037"/>
              <a:ext cx="1641026" cy="5677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4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𝜃</a:t>
              </a:r>
              <a:r>
                <a:rPr lang="en-US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=𝑛(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|𝜓(𝜃)|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/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|𝜓_𝑎 | )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^(</a:t>
              </a:r>
              <a:r>
                <a:rPr lang="en-US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−(1⁄𝑏))</a:t>
              </a:r>
              <a:endParaRPr lang="en-US" sz="1400"/>
            </a:p>
          </xdr:txBody>
        </xdr:sp>
      </mc:Fallback>
    </mc:AlternateContent>
    <xdr:clientData/>
  </xdr:oneCellAnchor>
  <xdr:oneCellAnchor>
    <xdr:from>
      <xdr:col>6</xdr:col>
      <xdr:colOff>387349</xdr:colOff>
      <xdr:row>6</xdr:row>
      <xdr:rowOff>85725</xdr:rowOff>
    </xdr:from>
    <xdr:ext cx="1714501" cy="4095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/>
            <xdr:cNvSpPr txBox="1"/>
          </xdr:nvSpPr>
          <xdr:spPr>
            <a:xfrm>
              <a:off x="4044949" y="1381125"/>
              <a:ext cx="1714501" cy="4095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4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𝜃</m:t>
                    </m:r>
                    <m:r>
                      <a:rPr lang="en-US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400" b="0" i="1">
                            <a:latin typeface="Cambria Math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𝑉𝑜𝑙𝑢𝑚𝑒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 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𝑜𝑓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 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𝑤𝑎𝑡𝑒𝑟</m:t>
                        </m:r>
                      </m:num>
                      <m:den>
                        <m:r>
                          <a:rPr lang="en-US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𝑡𝑜𝑡𝑎𝑙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 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𝑣𝑜𝑙𝑢𝑚𝑒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 </m:t>
                        </m:r>
                      </m:den>
                    </m:f>
                  </m:oMath>
                </m:oMathPara>
              </a14:m>
              <a:endParaRPr lang="en-US" sz="1400"/>
            </a:p>
          </xdr:txBody>
        </xdr:sp>
      </mc:Choice>
      <mc:Fallback xmlns="">
        <xdr:sp macro="" textlink="">
          <xdr:nvSpPr>
            <xdr:cNvPr id="7" name="TextBox 6"/>
            <xdr:cNvSpPr txBox="1"/>
          </xdr:nvSpPr>
          <xdr:spPr>
            <a:xfrm>
              <a:off x="3219449" y="1181100"/>
              <a:ext cx="1714501" cy="4095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4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𝜃</a:t>
              </a:r>
              <a:r>
                <a:rPr lang="en-US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=(𝑉𝑜𝑙𝑢𝑚𝑒 𝑜𝑓 𝑤𝑎𝑡𝑒𝑟)/(𝑡𝑜𝑡𝑎𝑙 𝑣𝑜𝑙𝑢𝑚𝑒 )</a:t>
              </a:r>
              <a:endParaRPr lang="en-US" sz="1400"/>
            </a:p>
          </xdr:txBody>
        </xdr:sp>
      </mc:Fallback>
    </mc:AlternateContent>
    <xdr:clientData/>
  </xdr:oneCellAnchor>
  <xdr:twoCellAnchor>
    <xdr:from>
      <xdr:col>7</xdr:col>
      <xdr:colOff>892175</xdr:colOff>
      <xdr:row>9</xdr:row>
      <xdr:rowOff>4761</xdr:rowOff>
    </xdr:from>
    <xdr:to>
      <xdr:col>15</xdr:col>
      <xdr:colOff>358775</xdr:colOff>
      <xdr:row>24</xdr:row>
      <xdr:rowOff>9524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12700</xdr:colOff>
      <xdr:row>24</xdr:row>
      <xdr:rowOff>20636</xdr:rowOff>
    </xdr:from>
    <xdr:to>
      <xdr:col>15</xdr:col>
      <xdr:colOff>381000</xdr:colOff>
      <xdr:row>45</xdr:row>
      <xdr:rowOff>118533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9</xdr:col>
      <xdr:colOff>98425</xdr:colOff>
      <xdr:row>4</xdr:row>
      <xdr:rowOff>271689</xdr:rowOff>
    </xdr:from>
    <xdr:ext cx="230640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/>
            <xdr:cNvSpPr txBox="1"/>
          </xdr:nvSpPr>
          <xdr:spPr>
            <a:xfrm>
              <a:off x="6493782" y="1099457"/>
              <a:ext cx="230640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200" b="1" i="1">
                            <a:latin typeface="Cambria Math" charset="0"/>
                          </a:rPr>
                        </m:ctrlPr>
                      </m:sSubPr>
                      <m:e>
                        <m:r>
                          <a:rPr lang="el-GR" sz="1200" b="1" i="1">
                            <a:latin typeface="Cambria Math" panose="02040503050406030204" pitchFamily="18" charset="0"/>
                          </a:rPr>
                          <m:t>𝝍</m:t>
                        </m:r>
                      </m:e>
                      <m:sub>
                        <m:r>
                          <a:rPr lang="en-US" sz="1200" b="1" i="1">
                            <a:latin typeface="Cambria Math" panose="02040503050406030204" pitchFamily="18" charset="0"/>
                          </a:rPr>
                          <m:t>𝒂</m:t>
                        </m:r>
                      </m:sub>
                    </m:sSub>
                  </m:oMath>
                </m:oMathPara>
              </a14:m>
              <a:endParaRPr lang="en-US" sz="1200" b="1"/>
            </a:p>
          </xdr:txBody>
        </xdr:sp>
      </mc:Choice>
      <mc:Fallback xmlns="">
        <xdr:sp macro="" textlink="">
          <xdr:nvSpPr>
            <xdr:cNvPr id="10" name="TextBox 9"/>
            <xdr:cNvSpPr txBox="1"/>
          </xdr:nvSpPr>
          <xdr:spPr>
            <a:xfrm>
              <a:off x="9153525" y="95250"/>
              <a:ext cx="216405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l-GR" sz="1200" i="0">
                  <a:latin typeface="Cambria Math" panose="02040503050406030204" pitchFamily="18" charset="0"/>
                </a:rPr>
                <a:t>𝜓</a:t>
              </a:r>
              <a:r>
                <a:rPr lang="en-US" sz="1200" i="0">
                  <a:latin typeface="Cambria Math" panose="02040503050406030204" pitchFamily="18" charset="0"/>
                </a:rPr>
                <a:t>_</a:t>
              </a:r>
              <a:r>
                <a:rPr lang="en-US" sz="1200" b="0" i="0">
                  <a:latin typeface="Cambria Math" panose="02040503050406030204" pitchFamily="18" charset="0"/>
                </a:rPr>
                <a:t>𝑎</a:t>
              </a:r>
              <a:endParaRPr lang="en-US" sz="12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28575</xdr:colOff>
      <xdr:row>2</xdr:row>
      <xdr:rowOff>23812</xdr:rowOff>
    </xdr:from>
    <xdr:ext cx="216405" cy="18787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/>
            <xdr:cNvSpPr txBox="1"/>
          </xdr:nvSpPr>
          <xdr:spPr>
            <a:xfrm>
              <a:off x="257175" y="354012"/>
              <a:ext cx="216405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200" i="1">
                            <a:latin typeface="Cambria Math" charset="0"/>
                          </a:rPr>
                        </m:ctrlPr>
                      </m:sSubPr>
                      <m:e>
                        <m:r>
                          <a:rPr lang="el-GR" sz="1200" i="1">
                            <a:latin typeface="Cambria Math" panose="02040503050406030204" pitchFamily="18" charset="0"/>
                          </a:rPr>
                          <m:t>𝜓</m:t>
                        </m:r>
                      </m:e>
                      <m:sub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𝑎</m:t>
                        </m:r>
                      </m:sub>
                    </m:sSub>
                  </m:oMath>
                </m:oMathPara>
              </a14:m>
              <a:endParaRPr lang="en-US" sz="1200"/>
            </a:p>
          </xdr:txBody>
        </xdr:sp>
      </mc:Choice>
      <mc:Fallback>
        <xdr:sp macro="" textlink="">
          <xdr:nvSpPr>
            <xdr:cNvPr id="2" name="TextBox 1"/>
            <xdr:cNvSpPr txBox="1"/>
          </xdr:nvSpPr>
          <xdr:spPr>
            <a:xfrm>
              <a:off x="257175" y="354012"/>
              <a:ext cx="216405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l-GR" sz="1200" i="0">
                  <a:latin typeface="Cambria Math" panose="02040503050406030204" pitchFamily="18" charset="0"/>
                </a:rPr>
                <a:t>𝜓</a:t>
              </a:r>
              <a:r>
                <a:rPr lang="en-US" sz="1200" i="0">
                  <a:latin typeface="Cambria Math" charset="0"/>
                </a:rPr>
                <a:t>_</a:t>
              </a:r>
              <a:r>
                <a:rPr lang="en-US" sz="1200" b="0" i="0">
                  <a:latin typeface="Cambria Math" panose="02040503050406030204" pitchFamily="18" charset="0"/>
                </a:rPr>
                <a:t>𝑎</a:t>
              </a:r>
              <a:endParaRPr lang="en-US" sz="1200"/>
            </a:p>
          </xdr:txBody>
        </xdr:sp>
      </mc:Fallback>
    </mc:AlternateContent>
    <xdr:clientData/>
  </xdr:oneCellAnchor>
  <xdr:oneCellAnchor>
    <xdr:from>
      <xdr:col>4</xdr:col>
      <xdr:colOff>22225</xdr:colOff>
      <xdr:row>9</xdr:row>
      <xdr:rowOff>1</xdr:rowOff>
    </xdr:from>
    <xdr:ext cx="313585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/>
            <xdr:cNvSpPr txBox="1"/>
          </xdr:nvSpPr>
          <xdr:spPr>
            <a:xfrm>
              <a:off x="2562225" y="2171701"/>
              <a:ext cx="31358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1" i="1">
                            <a:latin typeface="Cambria Math" charset="0"/>
                          </a:rPr>
                        </m:ctrlPr>
                      </m:sSubPr>
                      <m:e>
                        <m:r>
                          <a:rPr lang="el-GR" sz="1100" b="1" i="1">
                            <a:latin typeface="Cambria Math" panose="02040503050406030204" pitchFamily="18" charset="0"/>
                          </a:rPr>
                          <m:t>𝝍</m:t>
                        </m:r>
                      </m:e>
                      <m:sub>
                        <m:r>
                          <a:rPr lang="en-US" sz="1100" b="1" i="1">
                            <a:latin typeface="Cambria Math" panose="02040503050406030204" pitchFamily="18" charset="0"/>
                          </a:rPr>
                          <m:t>𝒔</m:t>
                        </m:r>
                      </m:sub>
                    </m:sSub>
                  </m:oMath>
                </m:oMathPara>
              </a14:m>
              <a:endParaRPr lang="en-US" sz="1100" b="1"/>
            </a:p>
          </xdr:txBody>
        </xdr:sp>
      </mc:Choice>
      <mc:Fallback>
        <xdr:sp macro="" textlink="">
          <xdr:nvSpPr>
            <xdr:cNvPr id="3" name="TextBox 2"/>
            <xdr:cNvSpPr txBox="1"/>
          </xdr:nvSpPr>
          <xdr:spPr>
            <a:xfrm>
              <a:off x="2562225" y="2171701"/>
              <a:ext cx="31358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l-GR" sz="1100" b="1" i="0">
                  <a:latin typeface="Cambria Math" panose="02040503050406030204" pitchFamily="18" charset="0"/>
                </a:rPr>
                <a:t>𝝍</a:t>
              </a:r>
              <a:r>
                <a:rPr lang="en-US" sz="1100" b="1" i="0">
                  <a:latin typeface="Cambria Math" charset="0"/>
                </a:rPr>
                <a:t>_</a:t>
              </a:r>
              <a:r>
                <a:rPr lang="en-US" sz="1100" b="1" i="0">
                  <a:latin typeface="Cambria Math" panose="02040503050406030204" pitchFamily="18" charset="0"/>
                </a:rPr>
                <a:t>𝒔</a:t>
              </a:r>
              <a:endParaRPr lang="en-US" sz="1100" b="1"/>
            </a:p>
          </xdr:txBody>
        </xdr:sp>
      </mc:Fallback>
    </mc:AlternateContent>
    <xdr:clientData/>
  </xdr:oneCellAnchor>
  <xdr:oneCellAnchor>
    <xdr:from>
      <xdr:col>6</xdr:col>
      <xdr:colOff>536575</xdr:colOff>
      <xdr:row>2</xdr:row>
      <xdr:rowOff>119062</xdr:rowOff>
    </xdr:from>
    <xdr:ext cx="1609725" cy="45813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Box 3"/>
            <xdr:cNvSpPr txBox="1"/>
          </xdr:nvSpPr>
          <xdr:spPr>
            <a:xfrm>
              <a:off x="4714875" y="449262"/>
              <a:ext cx="1609725" cy="45813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begChr m:val="|"/>
                        <m:endChr m:val="|"/>
                        <m:ctrlPr>
                          <a:rPr lang="en-US" sz="1400" b="0" i="1">
                            <a:latin typeface="Cambria Math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sz="1400" b="0" i="1">
                                <a:latin typeface="Cambria Math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𝜓</m:t>
                            </m:r>
                          </m:e>
                          <m:sub>
                            <m:r>
                              <a:rPr lang="en-US" sz="1400" b="0" i="1">
                                <a:latin typeface="Cambria Math" charset="0"/>
                                <a:ea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</m:e>
                    </m:d>
                    <m:r>
                      <a:rPr lang="en-US" sz="1400" b="0" i="1">
                        <a:latin typeface="Cambria Math" panose="02040503050406030204" pitchFamily="18" charset="0"/>
                      </a:rPr>
                      <m:t>=</m:t>
                    </m:r>
                    <m:d>
                      <m:dPr>
                        <m:begChr m:val="|"/>
                        <m:endChr m:val="|"/>
                        <m:ctrlPr>
                          <a:rPr lang="en-US" sz="1400" b="0" i="1">
                            <a:latin typeface="Cambria Math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sz="1400" b="0" i="1">
                                <a:latin typeface="Cambria Math" charset="0"/>
                              </a:rPr>
                            </m:ctrlPr>
                          </m:sSubPr>
                          <m:e>
                            <m:r>
                              <a:rPr lang="en-US" sz="14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𝜓</m:t>
                            </m:r>
                          </m:e>
                          <m:sub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𝑎</m:t>
                            </m:r>
                          </m:sub>
                        </m:sSub>
                      </m:e>
                    </m:d>
                    <m:sSup>
                      <m:sSupPr>
                        <m:ctrlPr>
                          <a:rPr lang="en-US" sz="1400" b="0" i="1">
                            <a:latin typeface="Cambria Math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sz="1400" b="0" i="1">
                                <a:latin typeface="Cambria Math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sz="1400" b="0" i="1">
                                    <a:latin typeface="Cambria Math" charset="0"/>
                                  </a:rPr>
                                </m:ctrlPr>
                              </m:fPr>
                              <m:num>
                                <m:r>
                                  <a:rPr lang="en-US" sz="14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𝜃</m:t>
                                </m:r>
                              </m:num>
                              <m:den>
                                <m:r>
                                  <a:rPr lang="en-US" sz="1400" b="0" i="1"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𝑏</m:t>
                        </m:r>
                      </m:sup>
                    </m:sSup>
                  </m:oMath>
                </m:oMathPara>
              </a14:m>
              <a:endParaRPr lang="en-US" sz="1400"/>
            </a:p>
          </xdr:txBody>
        </xdr:sp>
      </mc:Choice>
      <mc:Fallback>
        <xdr:sp macro="" textlink="">
          <xdr:nvSpPr>
            <xdr:cNvPr id="4" name="TextBox 3"/>
            <xdr:cNvSpPr txBox="1"/>
          </xdr:nvSpPr>
          <xdr:spPr>
            <a:xfrm>
              <a:off x="4714875" y="449262"/>
              <a:ext cx="1609725" cy="45813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400" b="0" i="0">
                  <a:latin typeface="Cambria Math" charset="0"/>
                  <a:ea typeface="Cambria Math" panose="02040503050406030204" pitchFamily="18" charset="0"/>
                </a:rPr>
                <a:t>|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𝜓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charset="0"/>
                  <a:ea typeface="Cambria Math" panose="02040503050406030204" pitchFamily="18" charset="0"/>
                  <a:cs typeface="+mn-cs"/>
                </a:rPr>
                <a:t>_</a:t>
              </a:r>
              <a:r>
                <a:rPr lang="en-US" sz="1400" b="0" i="0">
                  <a:latin typeface="Cambria Math" charset="0"/>
                  <a:ea typeface="Cambria Math" panose="02040503050406030204" pitchFamily="18" charset="0"/>
                </a:rPr>
                <a:t>𝑠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charset="0"/>
                  <a:ea typeface="+mn-ea"/>
                  <a:cs typeface="+mn-cs"/>
                </a:rPr>
                <a:t> |</a:t>
              </a:r>
              <a:r>
                <a:rPr lang="en-US" sz="1400" b="0" i="0">
                  <a:latin typeface="Cambria Math" panose="02040503050406030204" pitchFamily="18" charset="0"/>
                </a:rPr>
                <a:t>=</a:t>
              </a:r>
              <a:r>
                <a:rPr lang="en-US" sz="1400" b="0" i="0">
                  <a:latin typeface="Cambria Math" charset="0"/>
                </a:rPr>
                <a:t>|</a:t>
              </a:r>
              <a:r>
                <a:rPr lang="en-US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𝜓</a:t>
              </a:r>
              <a:r>
                <a:rPr lang="en-US" sz="1400" b="0" i="0">
                  <a:latin typeface="Cambria Math" charset="0"/>
                  <a:ea typeface="Cambria Math" panose="02040503050406030204" pitchFamily="18" charset="0"/>
                </a:rPr>
                <a:t>_</a:t>
              </a:r>
              <a:r>
                <a:rPr lang="en-US" sz="1400" b="0" i="0">
                  <a:latin typeface="Cambria Math" panose="02040503050406030204" pitchFamily="18" charset="0"/>
                </a:rPr>
                <a:t>𝑎</a:t>
              </a:r>
              <a:r>
                <a:rPr lang="en-US" sz="1400" b="0" i="0">
                  <a:latin typeface="Cambria Math" charset="0"/>
                </a:rPr>
                <a:t> | (</a:t>
              </a:r>
              <a:r>
                <a:rPr lang="en-US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𝜃</a:t>
              </a:r>
              <a:r>
                <a:rPr lang="en-US" sz="1400" b="0" i="0">
                  <a:latin typeface="Cambria Math" charset="0"/>
                  <a:ea typeface="Cambria Math" panose="02040503050406030204" pitchFamily="18" charset="0"/>
                </a:rPr>
                <a:t>/</a:t>
              </a:r>
              <a:r>
                <a:rPr lang="en-US" sz="1400" b="0" i="0">
                  <a:latin typeface="Cambria Math" panose="02040503050406030204" pitchFamily="18" charset="0"/>
                </a:rPr>
                <a:t>𝑛</a:t>
              </a:r>
              <a:r>
                <a:rPr lang="en-US" sz="1400" b="0" i="0">
                  <a:latin typeface="Cambria Math" charset="0"/>
                </a:rPr>
                <a:t>)^(</a:t>
              </a:r>
              <a:r>
                <a:rPr lang="en-US" sz="1400" b="0" i="0">
                  <a:latin typeface="Cambria Math" panose="02040503050406030204" pitchFamily="18" charset="0"/>
                </a:rPr>
                <a:t>−𝑏</a:t>
              </a:r>
              <a:r>
                <a:rPr lang="en-US" sz="1400" b="0" i="0">
                  <a:latin typeface="Cambria Math" charset="0"/>
                </a:rPr>
                <a:t>)</a:t>
              </a:r>
              <a:endParaRPr lang="en-US" sz="1400"/>
            </a:p>
          </xdr:txBody>
        </xdr:sp>
      </mc:Fallback>
    </mc:AlternateContent>
    <xdr:clientData/>
  </xdr:oneCellAnchor>
  <xdr:oneCellAnchor>
    <xdr:from>
      <xdr:col>9</xdr:col>
      <xdr:colOff>482600</xdr:colOff>
      <xdr:row>2</xdr:row>
      <xdr:rowOff>80962</xdr:rowOff>
    </xdr:from>
    <xdr:ext cx="1468671" cy="56772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TextBox 4"/>
            <xdr:cNvSpPr txBox="1"/>
          </xdr:nvSpPr>
          <xdr:spPr>
            <a:xfrm>
              <a:off x="7150100" y="411162"/>
              <a:ext cx="1468671" cy="5677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4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𝜃</m:t>
                    </m:r>
                    <m:r>
                      <a:rPr lang="en-US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r>
                      <a:rPr lang="en-US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𝑛</m:t>
                    </m:r>
                    <m:sSup>
                      <m:sSupPr>
                        <m:ctrlPr>
                          <a:rPr lang="en-US" sz="1400" b="0" i="1">
                            <a:latin typeface="Cambria Math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sz="1400" b="0" i="1">
                                <a:latin typeface="Cambria Math" charset="0"/>
                                <a:ea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sz="1400" b="0" i="1">
                                    <a:latin typeface="Cambria Math" charset="0"/>
                                    <a:ea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d>
                                  <m:dPr>
                                    <m:begChr m:val="|"/>
                                    <m:endChr m:val="|"/>
                                    <m:ctrlPr>
                                      <a:rPr lang="en-US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r>
                                      <a:rPr lang="en-US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𝜓</m:t>
                                    </m:r>
                                    <m:r>
                                      <a:rPr lang="en-US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charset="0"/>
                                        <a:ea typeface="+mn-ea"/>
                                        <a:cs typeface="+mn-cs"/>
                                      </a:rPr>
                                      <m:t>𝑠</m:t>
                                    </m:r>
                                  </m:e>
                                </m:d>
                              </m:num>
                              <m:den>
                                <m:d>
                                  <m:dPr>
                                    <m:begChr m:val="|"/>
                                    <m:endChr m:val="|"/>
                                    <m:ctrlPr>
                                      <a:rPr lang="en-US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sSub>
                                      <m:sSubPr>
                                        <m:ctrlPr>
                                          <a:rPr lang="en-US" sz="14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sz="14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𝜓</m:t>
                                        </m:r>
                                      </m:e>
                                      <m:sub>
                                        <m:r>
                                          <a:rPr lang="en-US" sz="14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𝑎</m:t>
                                        </m:r>
                                      </m:sub>
                                    </m:sSub>
                                  </m:e>
                                </m:d>
                              </m:den>
                            </m:f>
                          </m:e>
                        </m:d>
                      </m:e>
                      <m:sup>
                        <m:r>
                          <a:rPr lang="en-US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−(</m:t>
                        </m:r>
                        <m:f>
                          <m:fPr>
                            <m:type m:val="skw"/>
                            <m:ctrlPr>
                              <a:rPr lang="en-US" sz="1400" b="0" i="1">
                                <a:latin typeface="Cambria Math" charset="0"/>
                                <a:ea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4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1</m:t>
                            </m:r>
                          </m:num>
                          <m:den>
                            <m:r>
                              <a:rPr lang="en-US" sz="14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𝑏</m:t>
                            </m:r>
                          </m:den>
                        </m:f>
                        <m:r>
                          <a:rPr lang="en-US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)</m:t>
                        </m:r>
                      </m:sup>
                    </m:sSup>
                  </m:oMath>
                </m:oMathPara>
              </a14:m>
              <a:endParaRPr lang="en-US" sz="1400"/>
            </a:p>
          </xdr:txBody>
        </xdr:sp>
      </mc:Choice>
      <mc:Fallback>
        <xdr:sp macro="" textlink="">
          <xdr:nvSpPr>
            <xdr:cNvPr id="5" name="TextBox 4"/>
            <xdr:cNvSpPr txBox="1"/>
          </xdr:nvSpPr>
          <xdr:spPr>
            <a:xfrm>
              <a:off x="7150100" y="411162"/>
              <a:ext cx="1468671" cy="5677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4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𝜃</a:t>
              </a:r>
              <a:r>
                <a:rPr lang="en-US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=𝑛</a:t>
              </a:r>
              <a:r>
                <a:rPr lang="en-US" sz="1400" b="0" i="0">
                  <a:latin typeface="Cambria Math" charset="0"/>
                  <a:ea typeface="Cambria Math" panose="02040503050406030204" pitchFamily="18" charset="0"/>
                </a:rPr>
                <a:t>(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charset="0"/>
                  <a:ea typeface="+mn-ea"/>
                  <a:cs typeface="+mn-cs"/>
                </a:rPr>
                <a:t>|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𝜓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charset="0"/>
                  <a:ea typeface="+mn-ea"/>
                  <a:cs typeface="+mn-cs"/>
                </a:rPr>
                <a:t>𝑠|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charset="0"/>
                  <a:ea typeface="Cambria Math" panose="02040503050406030204" pitchFamily="18" charset="0"/>
                  <a:cs typeface="+mn-cs"/>
                </a:rPr>
                <a:t>/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charset="0"/>
                  <a:ea typeface="+mn-ea"/>
                  <a:cs typeface="+mn-cs"/>
                </a:rPr>
                <a:t>|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𝜓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charset="0"/>
                  <a:ea typeface="+mn-ea"/>
                  <a:cs typeface="+mn-cs"/>
                </a:rPr>
                <a:t>_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𝑎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charset="0"/>
                  <a:ea typeface="+mn-ea"/>
                  <a:cs typeface="+mn-cs"/>
                </a:rPr>
                <a:t> | )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charset="0"/>
                  <a:ea typeface="Cambria Math" panose="02040503050406030204" pitchFamily="18" charset="0"/>
                  <a:cs typeface="+mn-cs"/>
                </a:rPr>
                <a:t>^(</a:t>
              </a:r>
              <a:r>
                <a:rPr lang="en-US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−(1</a:t>
              </a:r>
              <a:r>
                <a:rPr lang="en-US" sz="1400" b="0" i="0">
                  <a:latin typeface="Cambria Math" charset="0"/>
                  <a:ea typeface="Cambria Math" panose="02040503050406030204" pitchFamily="18" charset="0"/>
                </a:rPr>
                <a:t>⁄</a:t>
              </a:r>
              <a:r>
                <a:rPr lang="en-US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𝑏)</a:t>
              </a:r>
              <a:r>
                <a:rPr lang="en-US" sz="1400" b="0" i="0">
                  <a:latin typeface="Cambria Math" charset="0"/>
                  <a:ea typeface="Cambria Math" panose="02040503050406030204" pitchFamily="18" charset="0"/>
                </a:rPr>
                <a:t>)</a:t>
              </a:r>
              <a:endParaRPr lang="en-US" sz="1400"/>
            </a:p>
          </xdr:txBody>
        </xdr:sp>
      </mc:Fallback>
    </mc:AlternateContent>
    <xdr:clientData/>
  </xdr:oneCellAnchor>
  <xdr:oneCellAnchor>
    <xdr:from>
      <xdr:col>6</xdr:col>
      <xdr:colOff>387349</xdr:colOff>
      <xdr:row>6</xdr:row>
      <xdr:rowOff>85725</xdr:rowOff>
    </xdr:from>
    <xdr:ext cx="1714501" cy="40959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TextBox 5"/>
            <xdr:cNvSpPr txBox="1"/>
          </xdr:nvSpPr>
          <xdr:spPr>
            <a:xfrm>
              <a:off x="4565649" y="1406525"/>
              <a:ext cx="1714501" cy="4095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4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𝜃</m:t>
                    </m:r>
                    <m:r>
                      <a:rPr lang="en-US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400" b="0" i="1">
                            <a:latin typeface="Cambria Math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𝑉𝑜𝑙𝑢𝑚𝑒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 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𝑜𝑓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 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𝑤𝑎𝑡𝑒𝑟</m:t>
                        </m:r>
                      </m:num>
                      <m:den>
                        <m:r>
                          <a:rPr lang="en-US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𝑡𝑜𝑡𝑎𝑙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 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𝑣𝑜𝑙𝑢𝑚𝑒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 </m:t>
                        </m:r>
                      </m:den>
                    </m:f>
                  </m:oMath>
                </m:oMathPara>
              </a14:m>
              <a:endParaRPr lang="en-US" sz="1400"/>
            </a:p>
          </xdr:txBody>
        </xdr:sp>
      </mc:Choice>
      <mc:Fallback>
        <xdr:sp macro="" textlink="">
          <xdr:nvSpPr>
            <xdr:cNvPr id="6" name="TextBox 5"/>
            <xdr:cNvSpPr txBox="1"/>
          </xdr:nvSpPr>
          <xdr:spPr>
            <a:xfrm>
              <a:off x="4565649" y="1406525"/>
              <a:ext cx="1714501" cy="4095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4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𝜃</a:t>
              </a:r>
              <a:r>
                <a:rPr lang="en-US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</a:t>
              </a:r>
              <a:r>
                <a:rPr lang="en-US" sz="1400" b="0" i="0">
                  <a:latin typeface="Cambria Math" charset="0"/>
                  <a:ea typeface="Cambria Math" panose="02040503050406030204" pitchFamily="18" charset="0"/>
                </a:rPr>
                <a:t>(</a:t>
              </a:r>
              <a:r>
                <a:rPr lang="en-US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𝑉𝑜𝑙𝑢𝑚𝑒 𝑜𝑓 𝑤𝑎𝑡𝑒𝑟</a:t>
              </a:r>
              <a:r>
                <a:rPr lang="en-US" sz="1400" b="0" i="0">
                  <a:latin typeface="Cambria Math" charset="0"/>
                  <a:ea typeface="Cambria Math" panose="02040503050406030204" pitchFamily="18" charset="0"/>
                </a:rPr>
                <a:t>)/(</a:t>
              </a:r>
              <a:r>
                <a:rPr lang="en-US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𝑡𝑜𝑡𝑎𝑙 𝑣𝑜𝑙𝑢𝑚𝑒 </a:t>
              </a:r>
              <a:r>
                <a:rPr lang="en-US" sz="1400" b="0" i="0">
                  <a:latin typeface="Cambria Math" charset="0"/>
                  <a:ea typeface="Cambria Math" panose="02040503050406030204" pitchFamily="18" charset="0"/>
                </a:rPr>
                <a:t>)</a:t>
              </a:r>
              <a:endParaRPr lang="en-US" sz="1400"/>
            </a:p>
          </xdr:txBody>
        </xdr:sp>
      </mc:Fallback>
    </mc:AlternateContent>
    <xdr:clientData/>
  </xdr:oneCellAnchor>
  <xdr:twoCellAnchor>
    <xdr:from>
      <xdr:col>7</xdr:col>
      <xdr:colOff>892175</xdr:colOff>
      <xdr:row>9</xdr:row>
      <xdr:rowOff>4761</xdr:rowOff>
    </xdr:from>
    <xdr:to>
      <xdr:col>15</xdr:col>
      <xdr:colOff>358775</xdr:colOff>
      <xdr:row>24</xdr:row>
      <xdr:rowOff>9524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12700</xdr:colOff>
      <xdr:row>24</xdr:row>
      <xdr:rowOff>20636</xdr:rowOff>
    </xdr:from>
    <xdr:to>
      <xdr:col>15</xdr:col>
      <xdr:colOff>381000</xdr:colOff>
      <xdr:row>45</xdr:row>
      <xdr:rowOff>118533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9</xdr:col>
      <xdr:colOff>98425</xdr:colOff>
      <xdr:row>4</xdr:row>
      <xdr:rowOff>271689</xdr:rowOff>
    </xdr:from>
    <xdr:ext cx="230640" cy="18787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9" name="TextBox 8"/>
            <xdr:cNvSpPr txBox="1"/>
          </xdr:nvSpPr>
          <xdr:spPr>
            <a:xfrm>
              <a:off x="6765925" y="1097189"/>
              <a:ext cx="230640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200" b="1" i="1">
                            <a:latin typeface="Cambria Math" charset="0"/>
                          </a:rPr>
                        </m:ctrlPr>
                      </m:sSubPr>
                      <m:e>
                        <m:r>
                          <a:rPr lang="el-GR" sz="1200" b="1" i="1">
                            <a:latin typeface="Cambria Math" panose="02040503050406030204" pitchFamily="18" charset="0"/>
                          </a:rPr>
                          <m:t>𝝍</m:t>
                        </m:r>
                      </m:e>
                      <m:sub>
                        <m:r>
                          <a:rPr lang="en-US" sz="1200" b="1" i="1">
                            <a:latin typeface="Cambria Math" panose="02040503050406030204" pitchFamily="18" charset="0"/>
                          </a:rPr>
                          <m:t>𝒂</m:t>
                        </m:r>
                      </m:sub>
                    </m:sSub>
                  </m:oMath>
                </m:oMathPara>
              </a14:m>
              <a:endParaRPr lang="en-US" sz="1200" b="1"/>
            </a:p>
          </xdr:txBody>
        </xdr:sp>
      </mc:Choice>
      <mc:Fallback>
        <xdr:sp macro="" textlink="">
          <xdr:nvSpPr>
            <xdr:cNvPr id="9" name="TextBox 8"/>
            <xdr:cNvSpPr txBox="1"/>
          </xdr:nvSpPr>
          <xdr:spPr>
            <a:xfrm>
              <a:off x="6765925" y="1097189"/>
              <a:ext cx="230640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l-GR" sz="1200" b="1" i="0">
                  <a:latin typeface="Cambria Math" panose="02040503050406030204" pitchFamily="18" charset="0"/>
                </a:rPr>
                <a:t>𝝍</a:t>
              </a:r>
              <a:r>
                <a:rPr lang="en-US" sz="1200" b="1" i="0">
                  <a:latin typeface="Cambria Math" charset="0"/>
                </a:rPr>
                <a:t>_</a:t>
              </a:r>
              <a:r>
                <a:rPr lang="en-US" sz="1200" b="1" i="0">
                  <a:latin typeface="Cambria Math" panose="02040503050406030204" pitchFamily="18" charset="0"/>
                </a:rPr>
                <a:t>𝒂</a:t>
              </a:r>
              <a:endParaRPr lang="en-US" sz="1200" b="1"/>
            </a:p>
          </xdr:txBody>
        </xdr:sp>
      </mc:Fallback>
    </mc:AlternateContent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28575</xdr:colOff>
      <xdr:row>2</xdr:row>
      <xdr:rowOff>23812</xdr:rowOff>
    </xdr:from>
    <xdr:ext cx="216405" cy="18787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/>
            <xdr:cNvSpPr txBox="1"/>
          </xdr:nvSpPr>
          <xdr:spPr>
            <a:xfrm>
              <a:off x="257175" y="354012"/>
              <a:ext cx="216405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200" i="1">
                            <a:latin typeface="Cambria Math" charset="0"/>
                          </a:rPr>
                        </m:ctrlPr>
                      </m:sSubPr>
                      <m:e>
                        <m:r>
                          <a:rPr lang="el-GR" sz="1200" i="1">
                            <a:latin typeface="Cambria Math" panose="02040503050406030204" pitchFamily="18" charset="0"/>
                          </a:rPr>
                          <m:t>𝜓</m:t>
                        </m:r>
                      </m:e>
                      <m:sub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𝑎</m:t>
                        </m:r>
                      </m:sub>
                    </m:sSub>
                  </m:oMath>
                </m:oMathPara>
              </a14:m>
              <a:endParaRPr lang="en-US" sz="1200"/>
            </a:p>
          </xdr:txBody>
        </xdr:sp>
      </mc:Choice>
      <mc:Fallback>
        <xdr:sp macro="" textlink="">
          <xdr:nvSpPr>
            <xdr:cNvPr id="2" name="TextBox 1"/>
            <xdr:cNvSpPr txBox="1"/>
          </xdr:nvSpPr>
          <xdr:spPr>
            <a:xfrm>
              <a:off x="257175" y="354012"/>
              <a:ext cx="216405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l-GR" sz="1200" i="0">
                  <a:latin typeface="Cambria Math" panose="02040503050406030204" pitchFamily="18" charset="0"/>
                </a:rPr>
                <a:t>𝜓</a:t>
              </a:r>
              <a:r>
                <a:rPr lang="en-US" sz="1200" i="0">
                  <a:latin typeface="Cambria Math" charset="0"/>
                </a:rPr>
                <a:t>_</a:t>
              </a:r>
              <a:r>
                <a:rPr lang="en-US" sz="1200" b="0" i="0">
                  <a:latin typeface="Cambria Math" panose="02040503050406030204" pitchFamily="18" charset="0"/>
                </a:rPr>
                <a:t>𝑎</a:t>
              </a:r>
              <a:endParaRPr lang="en-US" sz="1200"/>
            </a:p>
          </xdr:txBody>
        </xdr:sp>
      </mc:Fallback>
    </mc:AlternateContent>
    <xdr:clientData/>
  </xdr:oneCellAnchor>
  <xdr:oneCellAnchor>
    <xdr:from>
      <xdr:col>4</xdr:col>
      <xdr:colOff>22225</xdr:colOff>
      <xdr:row>9</xdr:row>
      <xdr:rowOff>1</xdr:rowOff>
    </xdr:from>
    <xdr:ext cx="313585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/>
            <xdr:cNvSpPr txBox="1"/>
          </xdr:nvSpPr>
          <xdr:spPr>
            <a:xfrm>
              <a:off x="2562225" y="2171701"/>
              <a:ext cx="31358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1" i="1">
                            <a:latin typeface="Cambria Math" charset="0"/>
                          </a:rPr>
                        </m:ctrlPr>
                      </m:sSubPr>
                      <m:e>
                        <m:r>
                          <a:rPr lang="el-GR" sz="1100" b="1" i="1">
                            <a:latin typeface="Cambria Math" panose="02040503050406030204" pitchFamily="18" charset="0"/>
                          </a:rPr>
                          <m:t>𝝍</m:t>
                        </m:r>
                      </m:e>
                      <m:sub>
                        <m:r>
                          <a:rPr lang="en-US" sz="1100" b="1" i="1">
                            <a:latin typeface="Cambria Math" panose="02040503050406030204" pitchFamily="18" charset="0"/>
                          </a:rPr>
                          <m:t>𝒔</m:t>
                        </m:r>
                      </m:sub>
                    </m:sSub>
                  </m:oMath>
                </m:oMathPara>
              </a14:m>
              <a:endParaRPr lang="en-US" sz="1100" b="1"/>
            </a:p>
          </xdr:txBody>
        </xdr:sp>
      </mc:Choice>
      <mc:Fallback>
        <xdr:sp macro="" textlink="">
          <xdr:nvSpPr>
            <xdr:cNvPr id="3" name="TextBox 2"/>
            <xdr:cNvSpPr txBox="1"/>
          </xdr:nvSpPr>
          <xdr:spPr>
            <a:xfrm>
              <a:off x="2562225" y="2171701"/>
              <a:ext cx="31358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l-GR" sz="1100" b="1" i="0">
                  <a:latin typeface="Cambria Math" panose="02040503050406030204" pitchFamily="18" charset="0"/>
                </a:rPr>
                <a:t>𝝍</a:t>
              </a:r>
              <a:r>
                <a:rPr lang="en-US" sz="1100" b="1" i="0">
                  <a:latin typeface="Cambria Math" charset="0"/>
                </a:rPr>
                <a:t>_</a:t>
              </a:r>
              <a:r>
                <a:rPr lang="en-US" sz="1100" b="1" i="0">
                  <a:latin typeface="Cambria Math" panose="02040503050406030204" pitchFamily="18" charset="0"/>
                </a:rPr>
                <a:t>𝒔</a:t>
              </a:r>
              <a:endParaRPr lang="en-US" sz="1100" b="1"/>
            </a:p>
          </xdr:txBody>
        </xdr:sp>
      </mc:Fallback>
    </mc:AlternateContent>
    <xdr:clientData/>
  </xdr:oneCellAnchor>
  <xdr:oneCellAnchor>
    <xdr:from>
      <xdr:col>6</xdr:col>
      <xdr:colOff>536575</xdr:colOff>
      <xdr:row>2</xdr:row>
      <xdr:rowOff>119062</xdr:rowOff>
    </xdr:from>
    <xdr:ext cx="1609725" cy="45813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Box 3"/>
            <xdr:cNvSpPr txBox="1"/>
          </xdr:nvSpPr>
          <xdr:spPr>
            <a:xfrm>
              <a:off x="4714875" y="449262"/>
              <a:ext cx="1609725" cy="45813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begChr m:val="|"/>
                        <m:endChr m:val="|"/>
                        <m:ctrlPr>
                          <a:rPr lang="en-US" sz="1400" b="0" i="1">
                            <a:latin typeface="Cambria Math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sz="1400" b="0" i="1">
                                <a:latin typeface="Cambria Math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𝜓</m:t>
                            </m:r>
                          </m:e>
                          <m:sub>
                            <m:r>
                              <a:rPr lang="en-US" sz="1400" b="0" i="1">
                                <a:latin typeface="Cambria Math" charset="0"/>
                                <a:ea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</m:e>
                    </m:d>
                    <m:r>
                      <a:rPr lang="en-US" sz="1400" b="0" i="1">
                        <a:latin typeface="Cambria Math" panose="02040503050406030204" pitchFamily="18" charset="0"/>
                      </a:rPr>
                      <m:t>=</m:t>
                    </m:r>
                    <m:d>
                      <m:dPr>
                        <m:begChr m:val="|"/>
                        <m:endChr m:val="|"/>
                        <m:ctrlPr>
                          <a:rPr lang="en-US" sz="1400" b="0" i="1">
                            <a:latin typeface="Cambria Math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sz="1400" b="0" i="1">
                                <a:latin typeface="Cambria Math" charset="0"/>
                              </a:rPr>
                            </m:ctrlPr>
                          </m:sSubPr>
                          <m:e>
                            <m:r>
                              <a:rPr lang="en-US" sz="14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𝜓</m:t>
                            </m:r>
                          </m:e>
                          <m:sub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𝑎</m:t>
                            </m:r>
                          </m:sub>
                        </m:sSub>
                      </m:e>
                    </m:d>
                    <m:sSup>
                      <m:sSupPr>
                        <m:ctrlPr>
                          <a:rPr lang="en-US" sz="1400" b="0" i="1">
                            <a:latin typeface="Cambria Math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sz="1400" b="0" i="1">
                                <a:latin typeface="Cambria Math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sz="1400" b="0" i="1">
                                    <a:latin typeface="Cambria Math" charset="0"/>
                                  </a:rPr>
                                </m:ctrlPr>
                              </m:fPr>
                              <m:num>
                                <m:r>
                                  <a:rPr lang="en-US" sz="14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𝜃</m:t>
                                </m:r>
                              </m:num>
                              <m:den>
                                <m:r>
                                  <a:rPr lang="en-US" sz="1400" b="0" i="1"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𝑏</m:t>
                        </m:r>
                      </m:sup>
                    </m:sSup>
                  </m:oMath>
                </m:oMathPara>
              </a14:m>
              <a:endParaRPr lang="en-US" sz="1400"/>
            </a:p>
          </xdr:txBody>
        </xdr:sp>
      </mc:Choice>
      <mc:Fallback>
        <xdr:sp macro="" textlink="">
          <xdr:nvSpPr>
            <xdr:cNvPr id="4" name="TextBox 3"/>
            <xdr:cNvSpPr txBox="1"/>
          </xdr:nvSpPr>
          <xdr:spPr>
            <a:xfrm>
              <a:off x="4714875" y="449262"/>
              <a:ext cx="1609725" cy="45813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400" b="0" i="0">
                  <a:latin typeface="Cambria Math" charset="0"/>
                  <a:ea typeface="Cambria Math" panose="02040503050406030204" pitchFamily="18" charset="0"/>
                </a:rPr>
                <a:t>|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𝜓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charset="0"/>
                  <a:ea typeface="Cambria Math" panose="02040503050406030204" pitchFamily="18" charset="0"/>
                  <a:cs typeface="+mn-cs"/>
                </a:rPr>
                <a:t>_</a:t>
              </a:r>
              <a:r>
                <a:rPr lang="en-US" sz="1400" b="0" i="0">
                  <a:latin typeface="Cambria Math" charset="0"/>
                  <a:ea typeface="Cambria Math" panose="02040503050406030204" pitchFamily="18" charset="0"/>
                </a:rPr>
                <a:t>𝑠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charset="0"/>
                  <a:ea typeface="+mn-ea"/>
                  <a:cs typeface="+mn-cs"/>
                </a:rPr>
                <a:t> |</a:t>
              </a:r>
              <a:r>
                <a:rPr lang="en-US" sz="1400" b="0" i="0">
                  <a:latin typeface="Cambria Math" panose="02040503050406030204" pitchFamily="18" charset="0"/>
                </a:rPr>
                <a:t>=</a:t>
              </a:r>
              <a:r>
                <a:rPr lang="en-US" sz="1400" b="0" i="0">
                  <a:latin typeface="Cambria Math" charset="0"/>
                </a:rPr>
                <a:t>|</a:t>
              </a:r>
              <a:r>
                <a:rPr lang="en-US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𝜓</a:t>
              </a:r>
              <a:r>
                <a:rPr lang="en-US" sz="1400" b="0" i="0">
                  <a:latin typeface="Cambria Math" charset="0"/>
                  <a:ea typeface="Cambria Math" panose="02040503050406030204" pitchFamily="18" charset="0"/>
                </a:rPr>
                <a:t>_</a:t>
              </a:r>
              <a:r>
                <a:rPr lang="en-US" sz="1400" b="0" i="0">
                  <a:latin typeface="Cambria Math" panose="02040503050406030204" pitchFamily="18" charset="0"/>
                </a:rPr>
                <a:t>𝑎</a:t>
              </a:r>
              <a:r>
                <a:rPr lang="en-US" sz="1400" b="0" i="0">
                  <a:latin typeface="Cambria Math" charset="0"/>
                </a:rPr>
                <a:t> | (</a:t>
              </a:r>
              <a:r>
                <a:rPr lang="en-US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𝜃</a:t>
              </a:r>
              <a:r>
                <a:rPr lang="en-US" sz="1400" b="0" i="0">
                  <a:latin typeface="Cambria Math" charset="0"/>
                  <a:ea typeface="Cambria Math" panose="02040503050406030204" pitchFamily="18" charset="0"/>
                </a:rPr>
                <a:t>/</a:t>
              </a:r>
              <a:r>
                <a:rPr lang="en-US" sz="1400" b="0" i="0">
                  <a:latin typeface="Cambria Math" panose="02040503050406030204" pitchFamily="18" charset="0"/>
                </a:rPr>
                <a:t>𝑛</a:t>
              </a:r>
              <a:r>
                <a:rPr lang="en-US" sz="1400" b="0" i="0">
                  <a:latin typeface="Cambria Math" charset="0"/>
                </a:rPr>
                <a:t>)^(</a:t>
              </a:r>
              <a:r>
                <a:rPr lang="en-US" sz="1400" b="0" i="0">
                  <a:latin typeface="Cambria Math" panose="02040503050406030204" pitchFamily="18" charset="0"/>
                </a:rPr>
                <a:t>−𝑏</a:t>
              </a:r>
              <a:r>
                <a:rPr lang="en-US" sz="1400" b="0" i="0">
                  <a:latin typeface="Cambria Math" charset="0"/>
                </a:rPr>
                <a:t>)</a:t>
              </a:r>
              <a:endParaRPr lang="en-US" sz="1400"/>
            </a:p>
          </xdr:txBody>
        </xdr:sp>
      </mc:Fallback>
    </mc:AlternateContent>
    <xdr:clientData/>
  </xdr:oneCellAnchor>
  <xdr:oneCellAnchor>
    <xdr:from>
      <xdr:col>9</xdr:col>
      <xdr:colOff>482600</xdr:colOff>
      <xdr:row>2</xdr:row>
      <xdr:rowOff>80962</xdr:rowOff>
    </xdr:from>
    <xdr:ext cx="1468671" cy="56772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TextBox 4"/>
            <xdr:cNvSpPr txBox="1"/>
          </xdr:nvSpPr>
          <xdr:spPr>
            <a:xfrm>
              <a:off x="7150100" y="411162"/>
              <a:ext cx="1468671" cy="5677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4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𝜃</m:t>
                    </m:r>
                    <m:r>
                      <a:rPr lang="en-US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r>
                      <a:rPr lang="en-US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𝑛</m:t>
                    </m:r>
                    <m:sSup>
                      <m:sSupPr>
                        <m:ctrlPr>
                          <a:rPr lang="en-US" sz="1400" b="0" i="1">
                            <a:latin typeface="Cambria Math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sz="1400" b="0" i="1">
                                <a:latin typeface="Cambria Math" charset="0"/>
                                <a:ea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sz="1400" b="0" i="1">
                                    <a:latin typeface="Cambria Math" charset="0"/>
                                    <a:ea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d>
                                  <m:dPr>
                                    <m:begChr m:val="|"/>
                                    <m:endChr m:val="|"/>
                                    <m:ctrlPr>
                                      <a:rPr lang="en-US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r>
                                      <a:rPr lang="en-US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𝜓</m:t>
                                    </m:r>
                                    <m:r>
                                      <a:rPr lang="en-US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charset="0"/>
                                        <a:ea typeface="+mn-ea"/>
                                        <a:cs typeface="+mn-cs"/>
                                      </a:rPr>
                                      <m:t>𝑠</m:t>
                                    </m:r>
                                  </m:e>
                                </m:d>
                              </m:num>
                              <m:den>
                                <m:d>
                                  <m:dPr>
                                    <m:begChr m:val="|"/>
                                    <m:endChr m:val="|"/>
                                    <m:ctrlPr>
                                      <a:rPr lang="en-US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sSub>
                                      <m:sSubPr>
                                        <m:ctrlPr>
                                          <a:rPr lang="en-US" sz="14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sz="14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𝜓</m:t>
                                        </m:r>
                                      </m:e>
                                      <m:sub>
                                        <m:r>
                                          <a:rPr lang="en-US" sz="14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𝑎</m:t>
                                        </m:r>
                                      </m:sub>
                                    </m:sSub>
                                  </m:e>
                                </m:d>
                              </m:den>
                            </m:f>
                          </m:e>
                        </m:d>
                      </m:e>
                      <m:sup>
                        <m:r>
                          <a:rPr lang="en-US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−(</m:t>
                        </m:r>
                        <m:f>
                          <m:fPr>
                            <m:type m:val="skw"/>
                            <m:ctrlPr>
                              <a:rPr lang="en-US" sz="1400" b="0" i="1">
                                <a:latin typeface="Cambria Math" charset="0"/>
                                <a:ea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4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1</m:t>
                            </m:r>
                          </m:num>
                          <m:den>
                            <m:r>
                              <a:rPr lang="en-US" sz="14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𝑏</m:t>
                            </m:r>
                          </m:den>
                        </m:f>
                        <m:r>
                          <a:rPr lang="en-US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)</m:t>
                        </m:r>
                      </m:sup>
                    </m:sSup>
                  </m:oMath>
                </m:oMathPara>
              </a14:m>
              <a:endParaRPr lang="en-US" sz="1400"/>
            </a:p>
          </xdr:txBody>
        </xdr:sp>
      </mc:Choice>
      <mc:Fallback>
        <xdr:sp macro="" textlink="">
          <xdr:nvSpPr>
            <xdr:cNvPr id="5" name="TextBox 4"/>
            <xdr:cNvSpPr txBox="1"/>
          </xdr:nvSpPr>
          <xdr:spPr>
            <a:xfrm>
              <a:off x="7150100" y="411162"/>
              <a:ext cx="1468671" cy="5677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4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𝜃</a:t>
              </a:r>
              <a:r>
                <a:rPr lang="en-US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=𝑛</a:t>
              </a:r>
              <a:r>
                <a:rPr lang="en-US" sz="1400" b="0" i="0">
                  <a:latin typeface="Cambria Math" charset="0"/>
                  <a:ea typeface="Cambria Math" panose="02040503050406030204" pitchFamily="18" charset="0"/>
                </a:rPr>
                <a:t>(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charset="0"/>
                  <a:ea typeface="+mn-ea"/>
                  <a:cs typeface="+mn-cs"/>
                </a:rPr>
                <a:t>|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𝜓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charset="0"/>
                  <a:ea typeface="+mn-ea"/>
                  <a:cs typeface="+mn-cs"/>
                </a:rPr>
                <a:t>𝑠|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charset="0"/>
                  <a:ea typeface="Cambria Math" panose="02040503050406030204" pitchFamily="18" charset="0"/>
                  <a:cs typeface="+mn-cs"/>
                </a:rPr>
                <a:t>/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charset="0"/>
                  <a:ea typeface="+mn-ea"/>
                  <a:cs typeface="+mn-cs"/>
                </a:rPr>
                <a:t>|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𝜓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charset="0"/>
                  <a:ea typeface="+mn-ea"/>
                  <a:cs typeface="+mn-cs"/>
                </a:rPr>
                <a:t>_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𝑎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charset="0"/>
                  <a:ea typeface="+mn-ea"/>
                  <a:cs typeface="+mn-cs"/>
                </a:rPr>
                <a:t> | )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charset="0"/>
                  <a:ea typeface="Cambria Math" panose="02040503050406030204" pitchFamily="18" charset="0"/>
                  <a:cs typeface="+mn-cs"/>
                </a:rPr>
                <a:t>^(</a:t>
              </a:r>
              <a:r>
                <a:rPr lang="en-US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−(1</a:t>
              </a:r>
              <a:r>
                <a:rPr lang="en-US" sz="1400" b="0" i="0">
                  <a:latin typeface="Cambria Math" charset="0"/>
                  <a:ea typeface="Cambria Math" panose="02040503050406030204" pitchFamily="18" charset="0"/>
                </a:rPr>
                <a:t>⁄</a:t>
              </a:r>
              <a:r>
                <a:rPr lang="en-US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𝑏)</a:t>
              </a:r>
              <a:r>
                <a:rPr lang="en-US" sz="1400" b="0" i="0">
                  <a:latin typeface="Cambria Math" charset="0"/>
                  <a:ea typeface="Cambria Math" panose="02040503050406030204" pitchFamily="18" charset="0"/>
                </a:rPr>
                <a:t>)</a:t>
              </a:r>
              <a:endParaRPr lang="en-US" sz="1400"/>
            </a:p>
          </xdr:txBody>
        </xdr:sp>
      </mc:Fallback>
    </mc:AlternateContent>
    <xdr:clientData/>
  </xdr:oneCellAnchor>
  <xdr:oneCellAnchor>
    <xdr:from>
      <xdr:col>6</xdr:col>
      <xdr:colOff>387349</xdr:colOff>
      <xdr:row>6</xdr:row>
      <xdr:rowOff>85725</xdr:rowOff>
    </xdr:from>
    <xdr:ext cx="1714501" cy="40959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TextBox 5"/>
            <xdr:cNvSpPr txBox="1"/>
          </xdr:nvSpPr>
          <xdr:spPr>
            <a:xfrm>
              <a:off x="4565649" y="1406525"/>
              <a:ext cx="1714501" cy="4095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4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𝜃</m:t>
                    </m:r>
                    <m:r>
                      <a:rPr lang="en-US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400" b="0" i="1">
                            <a:latin typeface="Cambria Math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𝑉𝑜𝑙𝑢𝑚𝑒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 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𝑜𝑓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 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𝑤𝑎𝑡𝑒𝑟</m:t>
                        </m:r>
                      </m:num>
                      <m:den>
                        <m:r>
                          <a:rPr lang="en-US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𝑡𝑜𝑡𝑎𝑙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 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𝑣𝑜𝑙𝑢𝑚𝑒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 </m:t>
                        </m:r>
                      </m:den>
                    </m:f>
                  </m:oMath>
                </m:oMathPara>
              </a14:m>
              <a:endParaRPr lang="en-US" sz="1400"/>
            </a:p>
          </xdr:txBody>
        </xdr:sp>
      </mc:Choice>
      <mc:Fallback>
        <xdr:sp macro="" textlink="">
          <xdr:nvSpPr>
            <xdr:cNvPr id="6" name="TextBox 5"/>
            <xdr:cNvSpPr txBox="1"/>
          </xdr:nvSpPr>
          <xdr:spPr>
            <a:xfrm>
              <a:off x="4565649" y="1406525"/>
              <a:ext cx="1714501" cy="4095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4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𝜃</a:t>
              </a:r>
              <a:r>
                <a:rPr lang="en-US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</a:t>
              </a:r>
              <a:r>
                <a:rPr lang="en-US" sz="1400" b="0" i="0">
                  <a:latin typeface="Cambria Math" charset="0"/>
                  <a:ea typeface="Cambria Math" panose="02040503050406030204" pitchFamily="18" charset="0"/>
                </a:rPr>
                <a:t>(</a:t>
              </a:r>
              <a:r>
                <a:rPr lang="en-US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𝑉𝑜𝑙𝑢𝑚𝑒 𝑜𝑓 𝑤𝑎𝑡𝑒𝑟</a:t>
              </a:r>
              <a:r>
                <a:rPr lang="en-US" sz="1400" b="0" i="0">
                  <a:latin typeface="Cambria Math" charset="0"/>
                  <a:ea typeface="Cambria Math" panose="02040503050406030204" pitchFamily="18" charset="0"/>
                </a:rPr>
                <a:t>)/(</a:t>
              </a:r>
              <a:r>
                <a:rPr lang="en-US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𝑡𝑜𝑡𝑎𝑙 𝑣𝑜𝑙𝑢𝑚𝑒 </a:t>
              </a:r>
              <a:r>
                <a:rPr lang="en-US" sz="1400" b="0" i="0">
                  <a:latin typeface="Cambria Math" charset="0"/>
                  <a:ea typeface="Cambria Math" panose="02040503050406030204" pitchFamily="18" charset="0"/>
                </a:rPr>
                <a:t>)</a:t>
              </a:r>
              <a:endParaRPr lang="en-US" sz="1400"/>
            </a:p>
          </xdr:txBody>
        </xdr:sp>
      </mc:Fallback>
    </mc:AlternateContent>
    <xdr:clientData/>
  </xdr:oneCellAnchor>
  <xdr:twoCellAnchor>
    <xdr:from>
      <xdr:col>7</xdr:col>
      <xdr:colOff>892175</xdr:colOff>
      <xdr:row>9</xdr:row>
      <xdr:rowOff>4761</xdr:rowOff>
    </xdr:from>
    <xdr:to>
      <xdr:col>15</xdr:col>
      <xdr:colOff>358775</xdr:colOff>
      <xdr:row>24</xdr:row>
      <xdr:rowOff>9524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12700</xdr:colOff>
      <xdr:row>24</xdr:row>
      <xdr:rowOff>20636</xdr:rowOff>
    </xdr:from>
    <xdr:to>
      <xdr:col>15</xdr:col>
      <xdr:colOff>381000</xdr:colOff>
      <xdr:row>45</xdr:row>
      <xdr:rowOff>118533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9</xdr:col>
      <xdr:colOff>98425</xdr:colOff>
      <xdr:row>4</xdr:row>
      <xdr:rowOff>271689</xdr:rowOff>
    </xdr:from>
    <xdr:ext cx="230640" cy="18787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9" name="TextBox 8"/>
            <xdr:cNvSpPr txBox="1"/>
          </xdr:nvSpPr>
          <xdr:spPr>
            <a:xfrm>
              <a:off x="6765925" y="1097189"/>
              <a:ext cx="230640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200" b="1" i="1">
                            <a:latin typeface="Cambria Math" charset="0"/>
                          </a:rPr>
                        </m:ctrlPr>
                      </m:sSubPr>
                      <m:e>
                        <m:r>
                          <a:rPr lang="el-GR" sz="1200" b="1" i="1">
                            <a:latin typeface="Cambria Math" panose="02040503050406030204" pitchFamily="18" charset="0"/>
                          </a:rPr>
                          <m:t>𝝍</m:t>
                        </m:r>
                      </m:e>
                      <m:sub>
                        <m:r>
                          <a:rPr lang="en-US" sz="1200" b="1" i="1">
                            <a:latin typeface="Cambria Math" panose="02040503050406030204" pitchFamily="18" charset="0"/>
                          </a:rPr>
                          <m:t>𝒂</m:t>
                        </m:r>
                      </m:sub>
                    </m:sSub>
                  </m:oMath>
                </m:oMathPara>
              </a14:m>
              <a:endParaRPr lang="en-US" sz="1200" b="1"/>
            </a:p>
          </xdr:txBody>
        </xdr:sp>
      </mc:Choice>
      <mc:Fallback>
        <xdr:sp macro="" textlink="">
          <xdr:nvSpPr>
            <xdr:cNvPr id="9" name="TextBox 8"/>
            <xdr:cNvSpPr txBox="1"/>
          </xdr:nvSpPr>
          <xdr:spPr>
            <a:xfrm>
              <a:off x="6765925" y="1097189"/>
              <a:ext cx="230640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l-GR" sz="1200" b="1" i="0">
                  <a:latin typeface="Cambria Math" panose="02040503050406030204" pitchFamily="18" charset="0"/>
                </a:rPr>
                <a:t>𝝍</a:t>
              </a:r>
              <a:r>
                <a:rPr lang="en-US" sz="1200" b="1" i="0">
                  <a:latin typeface="Cambria Math" charset="0"/>
                </a:rPr>
                <a:t>_</a:t>
              </a:r>
              <a:r>
                <a:rPr lang="en-US" sz="1200" b="1" i="0">
                  <a:latin typeface="Cambria Math" panose="02040503050406030204" pitchFamily="18" charset="0"/>
                </a:rPr>
                <a:t>𝒂</a:t>
              </a:r>
              <a:endParaRPr lang="en-US" sz="1200" b="1"/>
            </a:p>
          </xdr:txBody>
        </xdr:sp>
      </mc:Fallback>
    </mc:AlternateContent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12700</xdr:colOff>
      <xdr:row>2</xdr:row>
      <xdr:rowOff>6350</xdr:rowOff>
    </xdr:from>
    <xdr:to>
      <xdr:col>14</xdr:col>
      <xdr:colOff>762000</xdr:colOff>
      <xdr:row>23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800100</xdr:colOff>
      <xdr:row>1</xdr:row>
      <xdr:rowOff>19050</xdr:rowOff>
    </xdr:from>
    <xdr:to>
      <xdr:col>14</xdr:col>
      <xdr:colOff>101600</xdr:colOff>
      <xdr:row>23</xdr:row>
      <xdr:rowOff>165100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134"/>
  <sheetViews>
    <sheetView zoomScale="112" workbookViewId="0">
      <selection activeCell="E10" sqref="E10:F53"/>
    </sheetView>
  </sheetViews>
  <sheetFormatPr baseColWidth="10" defaultColWidth="8.83203125" defaultRowHeight="15" x14ac:dyDescent="0.2"/>
  <cols>
    <col min="1" max="1" width="3" customWidth="1"/>
    <col min="2" max="2" width="11.1640625" customWidth="1"/>
    <col min="3" max="3" width="15.83203125" customWidth="1"/>
    <col min="4" max="4" width="3.33203125" customWidth="1"/>
    <col min="5" max="5" width="10.1640625" style="1" customWidth="1"/>
    <col min="6" max="6" width="11.33203125" customWidth="1"/>
    <col min="7" max="7" width="12" bestFit="1" customWidth="1"/>
    <col min="8" max="8" width="11.83203125" style="1" customWidth="1"/>
    <col min="22" max="22" width="10.6640625" customWidth="1"/>
  </cols>
  <sheetData>
    <row r="1" spans="2:22" ht="9" customHeight="1" x14ac:dyDescent="0.2">
      <c r="B1" s="48" t="s">
        <v>17</v>
      </c>
      <c r="C1" s="48"/>
      <c r="D1" s="24"/>
      <c r="E1" s="10"/>
      <c r="F1" s="10"/>
      <c r="G1" s="2"/>
      <c r="H1" s="12"/>
      <c r="I1" s="2"/>
      <c r="J1" s="2"/>
      <c r="K1" s="2"/>
      <c r="L1" s="2"/>
      <c r="M1" s="2"/>
      <c r="N1" s="2"/>
    </row>
    <row r="2" spans="2:22" ht="17" customHeight="1" x14ac:dyDescent="0.2">
      <c r="B2" s="49"/>
      <c r="C2" s="49"/>
      <c r="D2" s="22"/>
      <c r="E2" s="12"/>
      <c r="F2" s="2"/>
      <c r="G2" s="29" t="s">
        <v>5</v>
      </c>
      <c r="H2" s="29"/>
      <c r="I2" s="29"/>
      <c r="J2" s="29"/>
      <c r="K2" s="29"/>
      <c r="L2" s="29"/>
      <c r="M2" s="29"/>
      <c r="N2" s="29"/>
      <c r="O2" s="36" t="s">
        <v>9</v>
      </c>
      <c r="P2" s="36"/>
      <c r="Q2" s="36"/>
      <c r="R2" s="36"/>
      <c r="S2" s="36"/>
      <c r="T2" s="36"/>
      <c r="U2" s="36"/>
      <c r="V2" s="36"/>
    </row>
    <row r="3" spans="2:22" ht="18.75" customHeight="1" x14ac:dyDescent="0.2">
      <c r="B3" s="4" t="s">
        <v>2</v>
      </c>
      <c r="C3" s="5">
        <v>41</v>
      </c>
      <c r="D3" s="23"/>
      <c r="E3" s="26"/>
      <c r="F3" s="26"/>
      <c r="G3" s="26"/>
      <c r="H3" s="26"/>
      <c r="I3" s="26"/>
      <c r="J3" s="27"/>
      <c r="K3" s="27"/>
      <c r="L3" s="27"/>
      <c r="M3" s="27"/>
      <c r="N3" s="27"/>
      <c r="O3" s="25" t="s">
        <v>6</v>
      </c>
      <c r="P3" s="25"/>
      <c r="Q3" s="25"/>
      <c r="R3" s="25"/>
      <c r="S3" s="25"/>
      <c r="T3" s="25"/>
      <c r="U3" s="25"/>
      <c r="V3" s="25"/>
    </row>
    <row r="4" spans="2:22" ht="21" customHeight="1" x14ac:dyDescent="0.2">
      <c r="B4" s="6" t="s">
        <v>0</v>
      </c>
      <c r="C4" s="7">
        <v>3.7</v>
      </c>
      <c r="D4" s="23"/>
      <c r="E4" s="12"/>
      <c r="F4" s="2"/>
      <c r="G4" s="26"/>
      <c r="H4" s="26"/>
      <c r="I4" s="26"/>
      <c r="J4" s="27"/>
      <c r="K4" s="27"/>
      <c r="L4" s="27"/>
      <c r="M4" s="27"/>
      <c r="N4" s="27"/>
      <c r="O4" s="25"/>
      <c r="P4" s="25"/>
      <c r="Q4" s="25"/>
      <c r="R4" s="25"/>
      <c r="S4" s="25"/>
      <c r="T4" s="25"/>
      <c r="U4" s="25"/>
      <c r="V4" s="25"/>
    </row>
    <row r="5" spans="2:22" ht="21" customHeight="1" x14ac:dyDescent="0.2">
      <c r="B5" s="6" t="s">
        <v>1</v>
      </c>
      <c r="C5" s="7">
        <v>0.43</v>
      </c>
      <c r="D5" s="23"/>
      <c r="E5" s="12"/>
      <c r="F5" s="2"/>
      <c r="G5" s="28"/>
      <c r="H5" s="28"/>
      <c r="I5" s="28"/>
      <c r="J5" s="27"/>
      <c r="K5" s="27"/>
      <c r="L5" s="27"/>
      <c r="M5" s="27"/>
      <c r="N5" s="27"/>
      <c r="O5" s="25" t="s">
        <v>7</v>
      </c>
      <c r="P5" s="25"/>
      <c r="Q5" s="25"/>
      <c r="R5" s="25"/>
      <c r="S5" s="25"/>
      <c r="T5" s="25"/>
      <c r="U5" s="25"/>
      <c r="V5" s="25"/>
    </row>
    <row r="6" spans="2:22" ht="18.75" customHeight="1" x14ac:dyDescent="0.2">
      <c r="B6" s="9"/>
      <c r="C6" s="8"/>
      <c r="D6" s="23"/>
      <c r="E6" s="12"/>
      <c r="F6" s="2"/>
      <c r="G6" s="30" t="s">
        <v>8</v>
      </c>
      <c r="H6" s="30"/>
      <c r="I6" s="30"/>
      <c r="J6" s="31" t="s">
        <v>14</v>
      </c>
      <c r="K6" s="31"/>
      <c r="L6" s="31"/>
      <c r="M6" s="31"/>
      <c r="N6" s="31"/>
      <c r="O6" s="25"/>
      <c r="P6" s="25"/>
      <c r="Q6" s="25"/>
      <c r="R6" s="25"/>
      <c r="S6" s="25"/>
      <c r="T6" s="25"/>
      <c r="U6" s="25"/>
      <c r="V6" s="25"/>
    </row>
    <row r="7" spans="2:22" ht="19" customHeight="1" x14ac:dyDescent="0.2">
      <c r="B7" s="40" t="s">
        <v>12</v>
      </c>
      <c r="C7" s="41">
        <f>F14*100</f>
        <v>25.110985277278957</v>
      </c>
      <c r="D7" s="2"/>
      <c r="E7" s="12"/>
      <c r="F7" s="2"/>
      <c r="G7" s="27"/>
      <c r="H7" s="27"/>
      <c r="I7" s="27"/>
      <c r="J7" s="37" t="s">
        <v>10</v>
      </c>
      <c r="K7" s="37"/>
      <c r="L7" s="37"/>
      <c r="M7" s="37"/>
      <c r="N7" s="37"/>
      <c r="O7" s="47" t="s">
        <v>21</v>
      </c>
      <c r="P7" s="47"/>
      <c r="Q7" s="47"/>
      <c r="R7" s="47"/>
      <c r="S7" s="47"/>
    </row>
    <row r="8" spans="2:22" ht="27" customHeight="1" x14ac:dyDescent="0.2">
      <c r="B8" s="42" t="s">
        <v>13</v>
      </c>
      <c r="C8" s="43">
        <f>F49*100</f>
        <v>8.7233374157424119</v>
      </c>
      <c r="D8" s="2"/>
      <c r="E8" s="12"/>
      <c r="F8" s="2"/>
      <c r="G8" s="38"/>
      <c r="H8" s="38"/>
      <c r="I8" s="38"/>
      <c r="J8" s="39" t="s">
        <v>11</v>
      </c>
      <c r="K8" s="39"/>
      <c r="L8" s="39"/>
      <c r="M8" s="39"/>
      <c r="N8" s="39"/>
    </row>
    <row r="9" spans="2:22" ht="21" customHeight="1" x14ac:dyDescent="0.2">
      <c r="B9" s="44" t="s">
        <v>20</v>
      </c>
      <c r="C9" s="45">
        <f>(C7-C8)</f>
        <v>16.387647861536543</v>
      </c>
      <c r="D9" s="2"/>
      <c r="E9" s="12"/>
      <c r="F9" s="2"/>
      <c r="G9" s="2"/>
      <c r="H9" s="12"/>
      <c r="I9" s="2"/>
      <c r="J9" s="12"/>
      <c r="K9" s="12"/>
      <c r="L9" s="12"/>
      <c r="M9" s="12"/>
      <c r="N9" s="12"/>
    </row>
    <row r="10" spans="2:22" x14ac:dyDescent="0.2">
      <c r="B10" s="2"/>
      <c r="C10" s="2"/>
      <c r="D10" s="2"/>
      <c r="E10" s="46" t="s">
        <v>3</v>
      </c>
      <c r="F10" s="46" t="s">
        <v>15</v>
      </c>
      <c r="G10" s="46" t="s">
        <v>4</v>
      </c>
      <c r="H10" s="13"/>
      <c r="I10" s="2"/>
      <c r="J10" s="2"/>
      <c r="K10" s="2"/>
      <c r="L10" s="2"/>
      <c r="M10" s="2"/>
      <c r="N10" s="2"/>
    </row>
    <row r="11" spans="2:22" x14ac:dyDescent="0.2">
      <c r="B11" s="2"/>
      <c r="C11" s="2"/>
      <c r="D11" s="2"/>
      <c r="E11" s="12">
        <v>10</v>
      </c>
      <c r="F11" s="2">
        <f>((E11/$C$3)^(-1/$C$4))*$C$5</f>
        <v>0.62963043705842447</v>
      </c>
      <c r="G11" s="2">
        <f>F11/$C$5</f>
        <v>1.4642568303684291</v>
      </c>
      <c r="H11" s="14"/>
      <c r="I11" s="2"/>
      <c r="J11" s="2"/>
      <c r="K11" s="2"/>
      <c r="L11" s="2"/>
      <c r="M11" s="2"/>
      <c r="N11" s="2"/>
      <c r="R11" s="15"/>
      <c r="S11" s="10"/>
      <c r="T11" s="10"/>
      <c r="U11" s="10"/>
      <c r="V11" s="10"/>
    </row>
    <row r="12" spans="2:22" x14ac:dyDescent="0.2">
      <c r="B12" s="2"/>
      <c r="C12" s="2"/>
      <c r="D12" s="2"/>
      <c r="E12" s="12">
        <v>100</v>
      </c>
      <c r="F12" s="2">
        <f t="shared" ref="F12:F53" si="0">((E12/$C$3)^(-1/$C$4))*$C$5</f>
        <v>0.33792120399031378</v>
      </c>
      <c r="G12" s="2">
        <f t="shared" ref="G12:G53" si="1">F12/$C$5</f>
        <v>0.78586326509375304</v>
      </c>
      <c r="H12" s="14"/>
      <c r="I12" s="2"/>
      <c r="J12" s="2"/>
      <c r="K12" s="2"/>
      <c r="L12" s="2"/>
      <c r="M12" s="2"/>
      <c r="N12" s="2"/>
      <c r="R12" s="10"/>
      <c r="S12" s="10"/>
      <c r="T12" s="10"/>
      <c r="U12" s="10"/>
      <c r="V12" s="10"/>
    </row>
    <row r="13" spans="2:22" x14ac:dyDescent="0.2">
      <c r="B13" s="2"/>
      <c r="C13" s="2"/>
      <c r="D13" s="2"/>
      <c r="E13" s="12">
        <v>200</v>
      </c>
      <c r="F13" s="2">
        <f t="shared" si="0"/>
        <v>0.28019216411661685</v>
      </c>
      <c r="G13" s="2">
        <f t="shared" si="1"/>
        <v>0.65160968399213226</v>
      </c>
      <c r="H13" s="14"/>
      <c r="I13" s="2"/>
      <c r="J13" s="2"/>
      <c r="K13" s="2"/>
      <c r="L13" s="2"/>
      <c r="M13" s="2"/>
      <c r="N13" s="2"/>
      <c r="R13" s="10"/>
      <c r="S13" s="10"/>
      <c r="T13" s="10"/>
      <c r="U13" s="10"/>
      <c r="V13" s="10"/>
    </row>
    <row r="14" spans="2:22" x14ac:dyDescent="0.2">
      <c r="B14" s="2"/>
      <c r="C14" s="34" t="s">
        <v>18</v>
      </c>
      <c r="D14" s="2"/>
      <c r="E14" s="17">
        <v>300</v>
      </c>
      <c r="F14" s="18">
        <f t="shared" si="0"/>
        <v>0.25110985277278958</v>
      </c>
      <c r="G14" s="18">
        <f t="shared" si="1"/>
        <v>0.58397640179718502</v>
      </c>
      <c r="H14" s="14"/>
      <c r="I14" s="2"/>
      <c r="J14" s="2"/>
      <c r="K14" s="2"/>
      <c r="L14" s="2"/>
      <c r="M14" s="2"/>
      <c r="N14" s="2"/>
      <c r="R14" s="10"/>
      <c r="S14" s="10"/>
      <c r="T14" s="10"/>
      <c r="U14" s="10"/>
      <c r="V14" s="10"/>
    </row>
    <row r="15" spans="2:22" x14ac:dyDescent="0.2">
      <c r="B15" s="2"/>
      <c r="C15" s="2"/>
      <c r="D15" s="2"/>
      <c r="E15" s="12">
        <v>400</v>
      </c>
      <c r="F15" s="2">
        <f t="shared" si="0"/>
        <v>0.23232531106453885</v>
      </c>
      <c r="G15" s="2">
        <f t="shared" si="1"/>
        <v>0.54029142108032291</v>
      </c>
      <c r="H15" s="14"/>
      <c r="I15" s="2"/>
      <c r="J15" s="2"/>
      <c r="K15" s="2"/>
      <c r="L15" s="2"/>
      <c r="M15" s="2"/>
      <c r="N15" s="2"/>
    </row>
    <row r="16" spans="2:22" x14ac:dyDescent="0.2">
      <c r="B16" s="2"/>
      <c r="C16" s="2"/>
      <c r="D16" s="2"/>
      <c r="E16" s="12">
        <v>500</v>
      </c>
      <c r="F16" s="2">
        <f t="shared" si="0"/>
        <v>0.21872812591912644</v>
      </c>
      <c r="G16" s="2">
        <f t="shared" si="1"/>
        <v>0.50867006027703821</v>
      </c>
      <c r="H16" s="14"/>
      <c r="I16" s="2"/>
      <c r="J16" s="2"/>
      <c r="K16" s="2"/>
      <c r="L16" s="2"/>
      <c r="M16" s="2"/>
      <c r="N16" s="2"/>
    </row>
    <row r="17" spans="2:14" x14ac:dyDescent="0.2">
      <c r="B17" s="2"/>
      <c r="C17" s="2"/>
      <c r="D17" s="2"/>
      <c r="E17" s="12">
        <v>600</v>
      </c>
      <c r="F17" s="16">
        <f t="shared" si="0"/>
        <v>0.20821129970118632</v>
      </c>
      <c r="G17" s="16">
        <f t="shared" si="1"/>
        <v>0.48421232488647981</v>
      </c>
      <c r="H17" s="14"/>
      <c r="I17" s="2"/>
      <c r="J17" s="2"/>
      <c r="K17" s="2"/>
      <c r="L17" s="2"/>
      <c r="M17" s="2"/>
      <c r="N17" s="2"/>
    </row>
    <row r="18" spans="2:14" x14ac:dyDescent="0.2">
      <c r="B18" s="2"/>
      <c r="C18" s="2"/>
      <c r="D18" s="2"/>
      <c r="E18" s="12">
        <v>700</v>
      </c>
      <c r="F18" s="16">
        <f t="shared" si="0"/>
        <v>0.19971494644433616</v>
      </c>
      <c r="G18" s="16">
        <f t="shared" si="1"/>
        <v>0.46445336382403757</v>
      </c>
      <c r="H18" s="14"/>
      <c r="I18" s="2"/>
      <c r="J18" s="2"/>
      <c r="K18" s="2"/>
      <c r="L18" s="2"/>
      <c r="M18" s="2"/>
      <c r="N18" s="2"/>
    </row>
    <row r="19" spans="2:14" x14ac:dyDescent="0.2">
      <c r="B19" s="2"/>
      <c r="C19" s="2"/>
      <c r="D19" s="2"/>
      <c r="E19" s="12">
        <v>800</v>
      </c>
      <c r="F19" s="2">
        <f t="shared" si="0"/>
        <v>0.19263583023960001</v>
      </c>
      <c r="G19" s="2">
        <f t="shared" si="1"/>
        <v>0.44799030288279074</v>
      </c>
      <c r="H19" s="14"/>
      <c r="I19" s="2"/>
      <c r="J19" s="2"/>
      <c r="K19" s="2"/>
      <c r="L19" s="2"/>
      <c r="M19" s="2"/>
      <c r="N19" s="2"/>
    </row>
    <row r="20" spans="2:14" x14ac:dyDescent="0.2">
      <c r="B20" s="2"/>
      <c r="C20" s="2"/>
      <c r="D20" s="2"/>
      <c r="E20" s="12">
        <v>900</v>
      </c>
      <c r="F20" s="2">
        <f t="shared" si="0"/>
        <v>0.18660018198023315</v>
      </c>
      <c r="G20" s="2">
        <f t="shared" si="1"/>
        <v>0.43395391158193758</v>
      </c>
      <c r="H20" s="14"/>
      <c r="I20" s="2"/>
      <c r="J20" s="2"/>
      <c r="K20" s="2"/>
      <c r="L20" s="2"/>
      <c r="M20" s="2"/>
      <c r="N20" s="2"/>
    </row>
    <row r="21" spans="2:14" x14ac:dyDescent="0.2">
      <c r="B21" s="2"/>
      <c r="C21" s="2"/>
      <c r="D21" s="2"/>
      <c r="E21" s="12">
        <v>1000</v>
      </c>
      <c r="F21" s="2">
        <f t="shared" si="0"/>
        <v>0.1813615311225294</v>
      </c>
      <c r="G21" s="2">
        <f t="shared" si="1"/>
        <v>0.42177100261053346</v>
      </c>
      <c r="H21" s="14"/>
      <c r="I21" s="2"/>
      <c r="J21" s="2"/>
      <c r="K21" s="2"/>
      <c r="L21" s="2"/>
      <c r="M21" s="2"/>
      <c r="N21" s="2"/>
    </row>
    <row r="22" spans="2:14" x14ac:dyDescent="0.2">
      <c r="B22" s="2"/>
      <c r="C22" s="2"/>
      <c r="D22" s="2"/>
      <c r="E22" s="12">
        <v>1500</v>
      </c>
      <c r="F22" s="2">
        <f t="shared" si="0"/>
        <v>0.16253726267616633</v>
      </c>
      <c r="G22" s="2">
        <f t="shared" si="1"/>
        <v>0.37799363413061937</v>
      </c>
      <c r="H22" s="14"/>
      <c r="I22" s="2"/>
      <c r="J22" s="2"/>
      <c r="K22" s="2"/>
      <c r="L22" s="2"/>
      <c r="M22" s="2"/>
      <c r="N22" s="2"/>
    </row>
    <row r="23" spans="2:14" x14ac:dyDescent="0.2">
      <c r="B23" s="2"/>
      <c r="C23" s="2"/>
      <c r="D23" s="2"/>
      <c r="E23" s="12">
        <v>2000</v>
      </c>
      <c r="F23" s="2">
        <f t="shared" si="0"/>
        <v>0.15037848851349755</v>
      </c>
      <c r="G23" s="2">
        <f t="shared" si="1"/>
        <v>0.34971741514766874</v>
      </c>
      <c r="H23" s="14"/>
      <c r="I23" s="2"/>
      <c r="J23" s="2"/>
      <c r="K23" s="2"/>
      <c r="L23" s="2"/>
      <c r="M23" s="2"/>
      <c r="N23" s="2"/>
    </row>
    <row r="24" spans="2:14" x14ac:dyDescent="0.2">
      <c r="B24" s="2"/>
      <c r="C24" s="2"/>
      <c r="D24" s="2"/>
      <c r="E24" s="12">
        <v>2500</v>
      </c>
      <c r="F24" s="2">
        <f t="shared" si="0"/>
        <v>0.14157736331178727</v>
      </c>
      <c r="G24" s="2">
        <f t="shared" si="1"/>
        <v>0.32924968212043554</v>
      </c>
      <c r="H24" s="14"/>
      <c r="I24" s="2"/>
      <c r="J24" s="2"/>
      <c r="K24" s="2"/>
      <c r="L24" s="2"/>
      <c r="M24" s="2"/>
      <c r="N24" s="2"/>
    </row>
    <row r="25" spans="2:14" x14ac:dyDescent="0.2">
      <c r="B25" s="2"/>
      <c r="C25" s="2"/>
      <c r="D25" s="2"/>
      <c r="E25" s="12">
        <v>3000</v>
      </c>
      <c r="F25" s="2">
        <f t="shared" si="0"/>
        <v>0.13477007906296246</v>
      </c>
      <c r="G25" s="2">
        <f t="shared" si="1"/>
        <v>0.31341878851851734</v>
      </c>
      <c r="H25" s="14"/>
      <c r="I25" s="2"/>
      <c r="J25" s="2"/>
      <c r="K25" s="2"/>
      <c r="L25" s="2"/>
      <c r="M25" s="2"/>
      <c r="N25" s="2"/>
    </row>
    <row r="26" spans="2:14" x14ac:dyDescent="0.2">
      <c r="B26" s="2"/>
      <c r="C26" s="2"/>
      <c r="D26" s="2"/>
      <c r="E26" s="12">
        <v>3500</v>
      </c>
      <c r="F26" s="2">
        <f t="shared" si="0"/>
        <v>0.12927059751793646</v>
      </c>
      <c r="G26" s="2">
        <f t="shared" si="1"/>
        <v>0.30062929655334059</v>
      </c>
      <c r="H26" s="14"/>
      <c r="I26" s="2"/>
      <c r="J26" s="2"/>
      <c r="K26" s="2"/>
      <c r="L26" s="2"/>
      <c r="M26" s="2"/>
      <c r="N26" s="2"/>
    </row>
    <row r="27" spans="2:14" x14ac:dyDescent="0.2">
      <c r="B27" s="2"/>
      <c r="C27" s="2"/>
      <c r="D27" s="2"/>
      <c r="E27" s="12">
        <v>4000</v>
      </c>
      <c r="F27" s="2">
        <f t="shared" si="0"/>
        <v>0.12468845883488995</v>
      </c>
      <c r="G27" s="2">
        <f t="shared" si="1"/>
        <v>0.28997316008113944</v>
      </c>
      <c r="H27" s="14"/>
      <c r="I27" s="2"/>
      <c r="J27" s="2"/>
      <c r="K27" s="2"/>
      <c r="L27" s="2"/>
      <c r="M27" s="2"/>
      <c r="N27" s="2"/>
    </row>
    <row r="28" spans="2:14" x14ac:dyDescent="0.2">
      <c r="B28" s="2"/>
      <c r="C28" s="2"/>
      <c r="D28" s="2"/>
      <c r="E28" s="12">
        <v>4500</v>
      </c>
      <c r="F28" s="2">
        <f t="shared" si="0"/>
        <v>0.12078173141770134</v>
      </c>
      <c r="G28" s="2">
        <f t="shared" si="1"/>
        <v>0.28088774748302636</v>
      </c>
      <c r="H28" s="14"/>
      <c r="I28" s="2"/>
      <c r="J28" s="2"/>
      <c r="K28" s="2"/>
      <c r="L28" s="2"/>
      <c r="M28" s="2"/>
      <c r="N28" s="2"/>
    </row>
    <row r="29" spans="2:14" x14ac:dyDescent="0.2">
      <c r="B29" s="2"/>
      <c r="C29" s="2"/>
      <c r="D29" s="2"/>
      <c r="E29" s="12">
        <v>5000</v>
      </c>
      <c r="F29" s="2">
        <f t="shared" si="0"/>
        <v>0.11739088091492259</v>
      </c>
      <c r="G29" s="2">
        <f t="shared" si="1"/>
        <v>0.27300204863935484</v>
      </c>
      <c r="H29" s="14"/>
      <c r="I29" s="2"/>
      <c r="J29" s="2"/>
      <c r="K29" s="2"/>
      <c r="L29" s="2"/>
      <c r="M29" s="2"/>
      <c r="N29" s="2"/>
    </row>
    <row r="30" spans="2:14" x14ac:dyDescent="0.2">
      <c r="B30" s="2"/>
      <c r="C30" s="2"/>
      <c r="D30" s="2"/>
      <c r="E30" s="12">
        <v>5500</v>
      </c>
      <c r="F30" s="2">
        <f t="shared" si="0"/>
        <v>0.11440556478412296</v>
      </c>
      <c r="G30" s="2">
        <f t="shared" si="1"/>
        <v>0.26605945298633249</v>
      </c>
      <c r="H30" s="14"/>
      <c r="I30" s="2"/>
      <c r="J30" s="2"/>
      <c r="K30" s="2"/>
      <c r="L30" s="2"/>
      <c r="M30" s="2"/>
      <c r="N30" s="2"/>
    </row>
    <row r="31" spans="2:14" x14ac:dyDescent="0.2">
      <c r="B31" s="2"/>
      <c r="C31" s="2"/>
      <c r="D31" s="2"/>
      <c r="E31" s="12">
        <v>6000</v>
      </c>
      <c r="F31" s="2">
        <f t="shared" si="0"/>
        <v>0.11174652452972855</v>
      </c>
      <c r="G31" s="2">
        <f t="shared" si="1"/>
        <v>0.25987563844122918</v>
      </c>
      <c r="H31" s="14"/>
      <c r="I31" s="2"/>
      <c r="J31" s="2"/>
      <c r="K31" s="2"/>
      <c r="L31" s="2"/>
      <c r="M31" s="2"/>
      <c r="N31" s="2"/>
    </row>
    <row r="32" spans="2:14" x14ac:dyDescent="0.2">
      <c r="B32" s="2"/>
      <c r="C32" s="2"/>
      <c r="D32" s="2"/>
      <c r="E32" s="12">
        <v>6500</v>
      </c>
      <c r="F32" s="2">
        <f t="shared" si="0"/>
        <v>0.10935505441006732</v>
      </c>
      <c r="G32" s="2">
        <f t="shared" si="1"/>
        <v>0.25431408002341238</v>
      </c>
      <c r="H32" s="14"/>
      <c r="I32" s="2"/>
      <c r="J32" s="2"/>
      <c r="K32" s="2"/>
      <c r="L32" s="2"/>
      <c r="M32" s="2"/>
      <c r="N32" s="2"/>
    </row>
    <row r="33" spans="2:17" x14ac:dyDescent="0.2">
      <c r="B33" s="2"/>
      <c r="C33" s="2"/>
      <c r="D33" s="2"/>
      <c r="E33" s="12">
        <v>7000</v>
      </c>
      <c r="F33" s="2">
        <f t="shared" si="0"/>
        <v>0.10718655132466028</v>
      </c>
      <c r="G33" s="2">
        <f t="shared" si="1"/>
        <v>0.2492710495922332</v>
      </c>
      <c r="H33" s="14"/>
      <c r="I33" s="2"/>
      <c r="J33" s="2"/>
      <c r="K33" s="2"/>
      <c r="L33" s="2"/>
      <c r="M33" s="2"/>
      <c r="N33" s="2"/>
    </row>
    <row r="34" spans="2:17" x14ac:dyDescent="0.2">
      <c r="B34" s="2"/>
      <c r="C34" s="2"/>
      <c r="D34" s="2"/>
      <c r="E34" s="12">
        <v>7500</v>
      </c>
      <c r="F34" s="2">
        <f t="shared" si="0"/>
        <v>0.10520639260684478</v>
      </c>
      <c r="G34" s="2">
        <f t="shared" si="1"/>
        <v>0.24466602931824369</v>
      </c>
      <c r="H34" s="14"/>
      <c r="I34" s="2"/>
      <c r="J34" s="2"/>
      <c r="K34" s="2"/>
      <c r="L34" s="2"/>
      <c r="M34" s="2"/>
      <c r="N34" s="2"/>
    </row>
    <row r="35" spans="2:17" x14ac:dyDescent="0.2">
      <c r="B35" s="2"/>
      <c r="C35" s="2"/>
      <c r="D35" s="2"/>
      <c r="E35" s="12">
        <v>8000</v>
      </c>
      <c r="F35" s="2">
        <f t="shared" si="0"/>
        <v>0.1033872059780982</v>
      </c>
      <c r="G35" s="2">
        <f t="shared" si="1"/>
        <v>0.24043536273976324</v>
      </c>
      <c r="H35" s="14"/>
      <c r="I35" s="2"/>
      <c r="J35" s="2"/>
      <c r="K35" s="2"/>
      <c r="L35" s="2"/>
      <c r="M35" s="2"/>
      <c r="N35" s="2"/>
    </row>
    <row r="36" spans="2:17" x14ac:dyDescent="0.2">
      <c r="B36" s="2"/>
      <c r="C36" s="2"/>
      <c r="D36" s="2"/>
      <c r="E36" s="12">
        <v>8500</v>
      </c>
      <c r="F36" s="2">
        <f t="shared" si="0"/>
        <v>0.10170700586141906</v>
      </c>
      <c r="G36" s="2">
        <f t="shared" si="1"/>
        <v>0.2365279206079513</v>
      </c>
      <c r="H36" s="14"/>
      <c r="I36" s="2"/>
      <c r="J36" s="2"/>
      <c r="K36" s="2"/>
      <c r="L36" s="2"/>
      <c r="M36" s="2"/>
      <c r="N36" s="2"/>
    </row>
    <row r="37" spans="2:17" x14ac:dyDescent="0.2">
      <c r="B37" s="2"/>
      <c r="C37" s="2"/>
      <c r="D37" s="2"/>
      <c r="E37" s="12">
        <v>9000</v>
      </c>
      <c r="F37" s="2">
        <f t="shared" si="0"/>
        <v>0.10014788747215686</v>
      </c>
      <c r="G37" s="2">
        <f t="shared" si="1"/>
        <v>0.23290206388873688</v>
      </c>
      <c r="H37" s="14"/>
      <c r="I37" s="2"/>
      <c r="J37" s="2"/>
      <c r="K37" s="2"/>
      <c r="L37" s="2"/>
      <c r="M37" s="2"/>
      <c r="N37" s="2"/>
    </row>
    <row r="38" spans="2:17" x14ac:dyDescent="0.2">
      <c r="B38" s="2"/>
      <c r="C38" s="2"/>
      <c r="D38" s="2"/>
      <c r="E38" s="12">
        <v>9500</v>
      </c>
      <c r="F38" s="2">
        <f t="shared" si="0"/>
        <v>9.8695090715644501E-2</v>
      </c>
      <c r="G38" s="2">
        <f t="shared" si="1"/>
        <v>0.22952346678056862</v>
      </c>
      <c r="H38" s="14"/>
      <c r="I38" s="2"/>
      <c r="J38" s="2"/>
      <c r="K38" s="2"/>
      <c r="L38" s="2"/>
      <c r="M38" s="2"/>
      <c r="N38" s="2"/>
    </row>
    <row r="39" spans="2:17" x14ac:dyDescent="0.2">
      <c r="B39" s="2"/>
      <c r="C39" s="2"/>
      <c r="D39" s="2"/>
      <c r="E39" s="12">
        <v>10000</v>
      </c>
      <c r="F39" s="2">
        <f t="shared" si="0"/>
        <v>9.733631563425367E-2</v>
      </c>
      <c r="G39" s="2">
        <f t="shared" si="1"/>
        <v>0.2263635247308225</v>
      </c>
      <c r="H39" s="14"/>
      <c r="I39" s="2"/>
      <c r="J39" s="2"/>
      <c r="K39" s="2"/>
      <c r="L39" s="2"/>
      <c r="M39" s="2"/>
      <c r="N39" s="2"/>
    </row>
    <row r="40" spans="2:17" x14ac:dyDescent="0.2">
      <c r="B40" s="2"/>
      <c r="C40" s="2"/>
      <c r="D40" s="2"/>
      <c r="E40" s="12">
        <v>10500</v>
      </c>
      <c r="F40" s="2">
        <f t="shared" si="0"/>
        <v>9.6061212872306248E-2</v>
      </c>
      <c r="G40" s="2">
        <f t="shared" si="1"/>
        <v>0.22339816947047966</v>
      </c>
      <c r="H40" s="14"/>
      <c r="I40" s="2"/>
      <c r="J40" s="2"/>
      <c r="K40" s="2"/>
      <c r="L40" s="2"/>
      <c r="M40" s="2"/>
      <c r="N40" s="2"/>
    </row>
    <row r="41" spans="2:17" x14ac:dyDescent="0.2">
      <c r="B41" s="2"/>
      <c r="C41" s="2"/>
      <c r="D41" s="2"/>
      <c r="E41" s="12">
        <v>11000</v>
      </c>
      <c r="F41" s="2">
        <f t="shared" si="0"/>
        <v>9.486099837868138E-2</v>
      </c>
      <c r="G41" s="2">
        <f t="shared" si="1"/>
        <v>0.22060697297367762</v>
      </c>
      <c r="H41" s="14"/>
      <c r="I41" s="2"/>
      <c r="J41" s="10"/>
      <c r="K41" s="10"/>
      <c r="L41" s="10"/>
      <c r="M41" s="10"/>
      <c r="N41" s="10"/>
      <c r="O41" s="10"/>
      <c r="P41" s="10"/>
      <c r="Q41" s="10"/>
    </row>
    <row r="42" spans="2:17" x14ac:dyDescent="0.2">
      <c r="B42" s="2"/>
      <c r="C42" s="2"/>
      <c r="D42" s="2"/>
      <c r="E42" s="12">
        <v>11500</v>
      </c>
      <c r="F42" s="2">
        <f t="shared" si="0"/>
        <v>9.3728157896587033E-2</v>
      </c>
      <c r="G42" s="2">
        <f>F42/$C$5</f>
        <v>0.21797246022462102</v>
      </c>
      <c r="H42" s="12"/>
      <c r="I42" s="2"/>
      <c r="J42" s="10"/>
      <c r="K42" s="10"/>
      <c r="L42" s="10"/>
      <c r="M42" s="10"/>
      <c r="N42" s="10"/>
      <c r="O42" s="10"/>
      <c r="P42" s="10"/>
      <c r="Q42" s="10"/>
    </row>
    <row r="43" spans="2:17" x14ac:dyDescent="0.2">
      <c r="B43" s="2"/>
      <c r="C43" s="2"/>
      <c r="D43" s="2"/>
      <c r="E43" s="12">
        <v>12000</v>
      </c>
      <c r="F43" s="2">
        <f t="shared" si="0"/>
        <v>9.2656217398517371E-2</v>
      </c>
      <c r="G43" s="2">
        <f t="shared" si="1"/>
        <v>0.21547957534538925</v>
      </c>
      <c r="H43" s="12"/>
      <c r="I43" s="2"/>
      <c r="J43" s="2"/>
      <c r="K43" s="2"/>
      <c r="L43" s="2"/>
      <c r="M43" s="2"/>
      <c r="N43" s="2"/>
    </row>
    <row r="44" spans="2:17" x14ac:dyDescent="0.2">
      <c r="B44" s="2"/>
      <c r="C44" s="2"/>
      <c r="D44" s="2"/>
      <c r="E44" s="12">
        <v>12500</v>
      </c>
      <c r="F44" s="2">
        <f t="shared" si="0"/>
        <v>9.163956266753287E-2</v>
      </c>
      <c r="G44" s="2">
        <f t="shared" si="1"/>
        <v>0.21311526201751829</v>
      </c>
      <c r="H44" s="12"/>
      <c r="I44" s="2"/>
      <c r="J44" s="2"/>
      <c r="K44" s="2"/>
      <c r="L44" s="2"/>
      <c r="M44" s="2"/>
      <c r="N44" s="2"/>
    </row>
    <row r="45" spans="2:17" x14ac:dyDescent="0.2">
      <c r="E45" s="12">
        <v>13000</v>
      </c>
      <c r="F45" s="2">
        <f t="shared" si="0"/>
        <v>9.0673295994546182E-2</v>
      </c>
      <c r="G45" s="2">
        <f t="shared" si="1"/>
        <v>0.21086813021987486</v>
      </c>
    </row>
    <row r="46" spans="2:17" x14ac:dyDescent="0.2">
      <c r="E46" s="12">
        <v>13500</v>
      </c>
      <c r="F46" s="2">
        <f t="shared" si="0"/>
        <v>8.9753121247789364E-2</v>
      </c>
      <c r="G46" s="2">
        <f t="shared" si="1"/>
        <v>0.20872818894834735</v>
      </c>
    </row>
    <row r="47" spans="2:17" x14ac:dyDescent="0.2">
      <c r="E47" s="12">
        <v>14000</v>
      </c>
      <c r="F47" s="2">
        <f>((E47/$C$3)^(-1/$C$4))*$C$5</f>
        <v>8.8875250872727879E-2</v>
      </c>
      <c r="G47" s="2">
        <f t="shared" si="1"/>
        <v>0.20668662993657647</v>
      </c>
    </row>
    <row r="48" spans="2:17" x14ac:dyDescent="0.2">
      <c r="E48" s="12">
        <v>14500</v>
      </c>
      <c r="F48" s="2">
        <f t="shared" si="0"/>
        <v>8.803633001736047E-2</v>
      </c>
      <c r="G48" s="19">
        <f t="shared" si="1"/>
        <v>0.20473565120316389</v>
      </c>
    </row>
    <row r="49" spans="3:7" x14ac:dyDescent="0.2">
      <c r="C49" s="35" t="s">
        <v>19</v>
      </c>
      <c r="E49" s="20">
        <v>15000</v>
      </c>
      <c r="F49" s="21">
        <f t="shared" si="0"/>
        <v>8.7233374157424118E-2</v>
      </c>
      <c r="G49" s="21">
        <f t="shared" si="1"/>
        <v>0.20286831199400959</v>
      </c>
    </row>
    <row r="50" spans="3:7" x14ac:dyDescent="0.2">
      <c r="E50" s="12">
        <v>15500</v>
      </c>
      <c r="F50" s="2">
        <f t="shared" si="0"/>
        <v>8.646371745694291E-2</v>
      </c>
      <c r="G50" s="2">
        <f t="shared" si="1"/>
        <v>0.20107841269056492</v>
      </c>
    </row>
    <row r="51" spans="3:7" x14ac:dyDescent="0.2">
      <c r="E51" s="12">
        <v>16000</v>
      </c>
      <c r="F51" s="2">
        <f t="shared" si="0"/>
        <v>8.5724969735264403E-2</v>
      </c>
      <c r="G51" s="2">
        <f t="shared" si="1"/>
        <v>0.19936039473317305</v>
      </c>
    </row>
    <row r="52" spans="3:7" x14ac:dyDescent="0.2">
      <c r="E52" s="12">
        <v>16500</v>
      </c>
      <c r="F52" s="2">
        <f t="shared" si="0"/>
        <v>8.5014980386233563E-2</v>
      </c>
      <c r="G52" s="2">
        <f t="shared" si="1"/>
        <v>0.19770925671217107</v>
      </c>
    </row>
    <row r="53" spans="3:7" x14ac:dyDescent="0.2">
      <c r="E53" s="12">
        <v>17000</v>
      </c>
      <c r="F53" s="2">
        <f t="shared" si="0"/>
        <v>8.4331807952925303E-2</v>
      </c>
      <c r="G53" s="2">
        <f t="shared" si="1"/>
        <v>0.1961204836114542</v>
      </c>
    </row>
    <row r="54" spans="3:7" x14ac:dyDescent="0.2">
      <c r="E54" s="12"/>
    </row>
    <row r="55" spans="3:7" x14ac:dyDescent="0.2">
      <c r="E55" s="12"/>
    </row>
    <row r="56" spans="3:7" x14ac:dyDescent="0.2">
      <c r="E56" s="12"/>
    </row>
    <row r="57" spans="3:7" x14ac:dyDescent="0.2">
      <c r="E57" s="12"/>
    </row>
    <row r="58" spans="3:7" x14ac:dyDescent="0.2">
      <c r="E58" s="12"/>
    </row>
    <row r="59" spans="3:7" x14ac:dyDescent="0.2">
      <c r="E59" s="12"/>
    </row>
    <row r="60" spans="3:7" x14ac:dyDescent="0.2">
      <c r="E60" s="12"/>
    </row>
    <row r="61" spans="3:7" x14ac:dyDescent="0.2">
      <c r="E61" s="12"/>
    </row>
    <row r="62" spans="3:7" x14ac:dyDescent="0.2">
      <c r="E62" s="12"/>
    </row>
    <row r="63" spans="3:7" x14ac:dyDescent="0.2">
      <c r="E63" s="12"/>
    </row>
    <row r="64" spans="3:7" x14ac:dyDescent="0.2">
      <c r="E64" s="12"/>
    </row>
    <row r="65" spans="5:5" x14ac:dyDescent="0.2">
      <c r="E65" s="12"/>
    </row>
    <row r="66" spans="5:5" x14ac:dyDescent="0.2">
      <c r="E66" s="12"/>
    </row>
    <row r="67" spans="5:5" x14ac:dyDescent="0.2">
      <c r="E67" s="12"/>
    </row>
    <row r="68" spans="5:5" x14ac:dyDescent="0.2">
      <c r="E68" s="12"/>
    </row>
    <row r="69" spans="5:5" x14ac:dyDescent="0.2">
      <c r="E69" s="12"/>
    </row>
    <row r="70" spans="5:5" x14ac:dyDescent="0.2">
      <c r="E70" s="12"/>
    </row>
    <row r="71" spans="5:5" x14ac:dyDescent="0.2">
      <c r="E71" s="12"/>
    </row>
    <row r="72" spans="5:5" x14ac:dyDescent="0.2">
      <c r="E72" s="12"/>
    </row>
    <row r="73" spans="5:5" x14ac:dyDescent="0.2">
      <c r="E73" s="12"/>
    </row>
    <row r="74" spans="5:5" x14ac:dyDescent="0.2">
      <c r="E74" s="12"/>
    </row>
    <row r="75" spans="5:5" x14ac:dyDescent="0.2">
      <c r="E75" s="12"/>
    </row>
    <row r="76" spans="5:5" x14ac:dyDescent="0.2">
      <c r="E76" s="12"/>
    </row>
    <row r="77" spans="5:5" x14ac:dyDescent="0.2">
      <c r="E77" s="12"/>
    </row>
    <row r="78" spans="5:5" x14ac:dyDescent="0.2">
      <c r="E78" s="12"/>
    </row>
    <row r="79" spans="5:5" x14ac:dyDescent="0.2">
      <c r="E79" s="12"/>
    </row>
    <row r="80" spans="5:5" x14ac:dyDescent="0.2">
      <c r="E80" s="12"/>
    </row>
    <row r="81" spans="5:5" x14ac:dyDescent="0.2">
      <c r="E81" s="12"/>
    </row>
    <row r="82" spans="5:5" x14ac:dyDescent="0.2">
      <c r="E82" s="12"/>
    </row>
    <row r="83" spans="5:5" x14ac:dyDescent="0.2">
      <c r="E83" s="12"/>
    </row>
    <row r="84" spans="5:5" x14ac:dyDescent="0.2">
      <c r="E84" s="12"/>
    </row>
    <row r="85" spans="5:5" x14ac:dyDescent="0.2">
      <c r="E85" s="12"/>
    </row>
    <row r="86" spans="5:5" x14ac:dyDescent="0.2">
      <c r="E86" s="12"/>
    </row>
    <row r="87" spans="5:5" x14ac:dyDescent="0.2">
      <c r="E87" s="12"/>
    </row>
    <row r="88" spans="5:5" x14ac:dyDescent="0.2">
      <c r="E88" s="12"/>
    </row>
    <row r="89" spans="5:5" x14ac:dyDescent="0.2">
      <c r="E89" s="12"/>
    </row>
    <row r="90" spans="5:5" x14ac:dyDescent="0.2">
      <c r="E90" s="12"/>
    </row>
    <row r="91" spans="5:5" x14ac:dyDescent="0.2">
      <c r="E91" s="12"/>
    </row>
    <row r="92" spans="5:5" x14ac:dyDescent="0.2">
      <c r="E92" s="12"/>
    </row>
    <row r="93" spans="5:5" x14ac:dyDescent="0.2">
      <c r="E93" s="12"/>
    </row>
    <row r="94" spans="5:5" x14ac:dyDescent="0.2">
      <c r="E94" s="12"/>
    </row>
    <row r="95" spans="5:5" x14ac:dyDescent="0.2">
      <c r="E95" s="12"/>
    </row>
    <row r="96" spans="5:5" x14ac:dyDescent="0.2">
      <c r="E96" s="12"/>
    </row>
    <row r="97" spans="5:5" x14ac:dyDescent="0.2">
      <c r="E97" s="12"/>
    </row>
    <row r="98" spans="5:5" x14ac:dyDescent="0.2">
      <c r="E98" s="12"/>
    </row>
    <row r="99" spans="5:5" x14ac:dyDescent="0.2">
      <c r="E99" s="12"/>
    </row>
    <row r="100" spans="5:5" x14ac:dyDescent="0.2">
      <c r="E100" s="12"/>
    </row>
    <row r="101" spans="5:5" x14ac:dyDescent="0.2">
      <c r="E101" s="12"/>
    </row>
    <row r="102" spans="5:5" x14ac:dyDescent="0.2">
      <c r="E102" s="12"/>
    </row>
    <row r="103" spans="5:5" x14ac:dyDescent="0.2">
      <c r="E103" s="12"/>
    </row>
    <row r="104" spans="5:5" x14ac:dyDescent="0.2">
      <c r="E104" s="12"/>
    </row>
    <row r="105" spans="5:5" x14ac:dyDescent="0.2">
      <c r="E105" s="12"/>
    </row>
    <row r="106" spans="5:5" x14ac:dyDescent="0.2">
      <c r="E106" s="12"/>
    </row>
    <row r="107" spans="5:5" x14ac:dyDescent="0.2">
      <c r="E107" s="12"/>
    </row>
    <row r="108" spans="5:5" x14ac:dyDescent="0.2">
      <c r="E108" s="12"/>
    </row>
    <row r="109" spans="5:5" x14ac:dyDescent="0.2">
      <c r="E109" s="12"/>
    </row>
    <row r="110" spans="5:5" x14ac:dyDescent="0.2">
      <c r="E110" s="12"/>
    </row>
    <row r="111" spans="5:5" x14ac:dyDescent="0.2">
      <c r="E111" s="12"/>
    </row>
    <row r="112" spans="5:5" x14ac:dyDescent="0.2">
      <c r="E112" s="12"/>
    </row>
    <row r="113" spans="5:5" x14ac:dyDescent="0.2">
      <c r="E113" s="12"/>
    </row>
    <row r="114" spans="5:5" x14ac:dyDescent="0.2">
      <c r="E114" s="12"/>
    </row>
    <row r="115" spans="5:5" x14ac:dyDescent="0.2">
      <c r="E115" s="12"/>
    </row>
    <row r="116" spans="5:5" x14ac:dyDescent="0.2">
      <c r="E116" s="12"/>
    </row>
    <row r="117" spans="5:5" x14ac:dyDescent="0.2">
      <c r="E117" s="12"/>
    </row>
    <row r="118" spans="5:5" x14ac:dyDescent="0.2">
      <c r="E118" s="12"/>
    </row>
    <row r="119" spans="5:5" x14ac:dyDescent="0.2">
      <c r="E119" s="12"/>
    </row>
    <row r="120" spans="5:5" x14ac:dyDescent="0.2">
      <c r="E120" s="12"/>
    </row>
    <row r="121" spans="5:5" x14ac:dyDescent="0.2">
      <c r="E121" s="12"/>
    </row>
    <row r="122" spans="5:5" x14ac:dyDescent="0.2">
      <c r="E122" s="12"/>
    </row>
    <row r="123" spans="5:5" x14ac:dyDescent="0.2">
      <c r="E123" s="12"/>
    </row>
    <row r="124" spans="5:5" x14ac:dyDescent="0.2">
      <c r="E124" s="12"/>
    </row>
    <row r="125" spans="5:5" x14ac:dyDescent="0.2">
      <c r="E125" s="12"/>
    </row>
    <row r="126" spans="5:5" x14ac:dyDescent="0.2">
      <c r="E126" s="12"/>
    </row>
    <row r="127" spans="5:5" x14ac:dyDescent="0.2">
      <c r="E127" s="12"/>
    </row>
    <row r="128" spans="5:5" x14ac:dyDescent="0.2">
      <c r="E128" s="12"/>
    </row>
    <row r="129" spans="5:5" x14ac:dyDescent="0.2">
      <c r="E129" s="12"/>
    </row>
    <row r="130" spans="5:5" x14ac:dyDescent="0.2">
      <c r="E130" s="12"/>
    </row>
    <row r="131" spans="5:5" x14ac:dyDescent="0.2">
      <c r="E131" s="12"/>
    </row>
    <row r="132" spans="5:5" x14ac:dyDescent="0.2">
      <c r="E132" s="12"/>
    </row>
    <row r="133" spans="5:5" x14ac:dyDescent="0.2">
      <c r="E133" s="12"/>
    </row>
    <row r="134" spans="5:5" x14ac:dyDescent="0.2">
      <c r="E134" s="12"/>
    </row>
  </sheetData>
  <mergeCells count="15">
    <mergeCell ref="J6:N6"/>
    <mergeCell ref="G7:I8"/>
    <mergeCell ref="J7:N7"/>
    <mergeCell ref="O7:S7"/>
    <mergeCell ref="J8:N8"/>
    <mergeCell ref="B1:C2"/>
    <mergeCell ref="G2:N2"/>
    <mergeCell ref="O2:V2"/>
    <mergeCell ref="E3:F3"/>
    <mergeCell ref="G3:I4"/>
    <mergeCell ref="J3:N5"/>
    <mergeCell ref="O3:V4"/>
    <mergeCell ref="G5:I5"/>
    <mergeCell ref="O5:V6"/>
    <mergeCell ref="G6:I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134"/>
  <sheetViews>
    <sheetView zoomScale="112" workbookViewId="0">
      <selection activeCell="F11" sqref="F11:F53"/>
    </sheetView>
  </sheetViews>
  <sheetFormatPr baseColWidth="10" defaultColWidth="8.83203125" defaultRowHeight="15" x14ac:dyDescent="0.2"/>
  <cols>
    <col min="1" max="1" width="3" customWidth="1"/>
    <col min="2" max="2" width="11.1640625" customWidth="1"/>
    <col min="3" max="3" width="15.83203125" customWidth="1"/>
    <col min="4" max="4" width="3.33203125" customWidth="1"/>
    <col min="5" max="5" width="10.1640625" style="1" customWidth="1"/>
    <col min="6" max="6" width="11.33203125" customWidth="1"/>
    <col min="7" max="7" width="12" bestFit="1" customWidth="1"/>
    <col min="8" max="8" width="11.83203125" style="1" customWidth="1"/>
    <col min="22" max="22" width="10.6640625" customWidth="1"/>
  </cols>
  <sheetData>
    <row r="1" spans="2:22" ht="9" customHeight="1" x14ac:dyDescent="0.2">
      <c r="B1" s="32" t="s">
        <v>16</v>
      </c>
      <c r="C1" s="32"/>
      <c r="D1" s="24"/>
      <c r="E1" s="10"/>
      <c r="F1" s="10"/>
      <c r="G1" s="2"/>
      <c r="H1" s="3"/>
      <c r="I1" s="2"/>
      <c r="J1" s="2"/>
      <c r="K1" s="2"/>
      <c r="L1" s="2"/>
      <c r="M1" s="2"/>
      <c r="N1" s="2"/>
    </row>
    <row r="2" spans="2:22" ht="17" customHeight="1" x14ac:dyDescent="0.2">
      <c r="B2" s="33"/>
      <c r="C2" s="33"/>
      <c r="D2" s="22"/>
      <c r="E2" s="3"/>
      <c r="F2" s="2"/>
      <c r="G2" s="29" t="s">
        <v>5</v>
      </c>
      <c r="H2" s="29"/>
      <c r="I2" s="29"/>
      <c r="J2" s="29"/>
      <c r="K2" s="29"/>
      <c r="L2" s="29"/>
      <c r="M2" s="29"/>
      <c r="N2" s="29"/>
      <c r="O2" s="36" t="s">
        <v>9</v>
      </c>
      <c r="P2" s="36"/>
      <c r="Q2" s="36"/>
      <c r="R2" s="36"/>
      <c r="S2" s="36"/>
      <c r="T2" s="36"/>
      <c r="U2" s="36"/>
      <c r="V2" s="36"/>
    </row>
    <row r="3" spans="2:22" ht="18.75" customHeight="1" x14ac:dyDescent="0.2">
      <c r="B3" s="4" t="s">
        <v>2</v>
      </c>
      <c r="C3" s="5">
        <v>12.41</v>
      </c>
      <c r="D3" s="23"/>
      <c r="E3" s="26"/>
      <c r="F3" s="26"/>
      <c r="G3" s="26"/>
      <c r="H3" s="26"/>
      <c r="I3" s="26"/>
      <c r="J3" s="27"/>
      <c r="K3" s="27"/>
      <c r="L3" s="27"/>
      <c r="M3" s="27"/>
      <c r="N3" s="27"/>
      <c r="O3" s="25" t="s">
        <v>6</v>
      </c>
      <c r="P3" s="25"/>
      <c r="Q3" s="25"/>
      <c r="R3" s="25"/>
      <c r="S3" s="25"/>
      <c r="T3" s="25"/>
      <c r="U3" s="25"/>
      <c r="V3" s="25"/>
    </row>
    <row r="4" spans="2:22" ht="21" customHeight="1" x14ac:dyDescent="0.2">
      <c r="B4" s="6" t="s">
        <v>0</v>
      </c>
      <c r="C4" s="7">
        <v>4.05</v>
      </c>
      <c r="D4" s="23"/>
      <c r="E4" s="3"/>
      <c r="F4" s="2"/>
      <c r="G4" s="26"/>
      <c r="H4" s="26"/>
      <c r="I4" s="26"/>
      <c r="J4" s="27"/>
      <c r="K4" s="27"/>
      <c r="L4" s="27"/>
      <c r="M4" s="27"/>
      <c r="N4" s="27"/>
      <c r="O4" s="25"/>
      <c r="P4" s="25"/>
      <c r="Q4" s="25"/>
      <c r="R4" s="25"/>
      <c r="S4" s="25"/>
      <c r="T4" s="25"/>
      <c r="U4" s="25"/>
      <c r="V4" s="25"/>
    </row>
    <row r="5" spans="2:22" ht="21" customHeight="1" x14ac:dyDescent="0.2">
      <c r="B5" s="6" t="s">
        <v>1</v>
      </c>
      <c r="C5" s="7">
        <v>0.39</v>
      </c>
      <c r="D5" s="23"/>
      <c r="E5" s="3"/>
      <c r="F5" s="2"/>
      <c r="G5" s="28"/>
      <c r="H5" s="28"/>
      <c r="I5" s="28"/>
      <c r="J5" s="27"/>
      <c r="K5" s="27"/>
      <c r="L5" s="27"/>
      <c r="M5" s="27"/>
      <c r="N5" s="27"/>
      <c r="O5" s="25" t="s">
        <v>7</v>
      </c>
      <c r="P5" s="25"/>
      <c r="Q5" s="25"/>
      <c r="R5" s="25"/>
      <c r="S5" s="25"/>
      <c r="T5" s="25"/>
      <c r="U5" s="25"/>
      <c r="V5" s="25"/>
    </row>
    <row r="6" spans="2:22" ht="18.75" customHeight="1" x14ac:dyDescent="0.2">
      <c r="B6" s="9"/>
      <c r="C6" s="8"/>
      <c r="D6" s="23"/>
      <c r="E6" s="3"/>
      <c r="F6" s="2"/>
      <c r="G6" s="30" t="s">
        <v>8</v>
      </c>
      <c r="H6" s="30"/>
      <c r="I6" s="30"/>
      <c r="J6" s="31" t="s">
        <v>14</v>
      </c>
      <c r="K6" s="31"/>
      <c r="L6" s="31"/>
      <c r="M6" s="31"/>
      <c r="N6" s="31"/>
      <c r="O6" s="25"/>
      <c r="P6" s="25"/>
      <c r="Q6" s="25"/>
      <c r="R6" s="25"/>
      <c r="S6" s="25"/>
      <c r="T6" s="25"/>
      <c r="U6" s="25"/>
      <c r="V6" s="25"/>
    </row>
    <row r="7" spans="2:22" ht="19" customHeight="1" x14ac:dyDescent="0.2">
      <c r="B7" s="40" t="s">
        <v>12</v>
      </c>
      <c r="C7" s="41">
        <f>F14*100</f>
        <v>17.76220327233445</v>
      </c>
      <c r="D7" s="2"/>
      <c r="E7" s="3"/>
      <c r="F7" s="2"/>
      <c r="G7" s="27"/>
      <c r="H7" s="27"/>
      <c r="I7" s="27"/>
      <c r="J7" s="37" t="s">
        <v>10</v>
      </c>
      <c r="K7" s="37"/>
      <c r="L7" s="37"/>
      <c r="M7" s="37"/>
      <c r="N7" s="37"/>
      <c r="O7" s="47" t="s">
        <v>21</v>
      </c>
      <c r="P7" s="47"/>
      <c r="Q7" s="47"/>
      <c r="R7" s="47"/>
      <c r="S7" s="47"/>
    </row>
    <row r="8" spans="2:22" ht="27" customHeight="1" x14ac:dyDescent="0.2">
      <c r="B8" s="42" t="s">
        <v>13</v>
      </c>
      <c r="C8" s="43">
        <f>F49*100</f>
        <v>6.76079969893956</v>
      </c>
      <c r="D8" s="2"/>
      <c r="E8" s="3"/>
      <c r="F8" s="2"/>
      <c r="G8" s="38"/>
      <c r="H8" s="38"/>
      <c r="I8" s="38"/>
      <c r="J8" s="39" t="s">
        <v>11</v>
      </c>
      <c r="K8" s="39"/>
      <c r="L8" s="39"/>
      <c r="M8" s="39"/>
      <c r="N8" s="39"/>
    </row>
    <row r="9" spans="2:22" ht="21" customHeight="1" x14ac:dyDescent="0.2">
      <c r="B9" s="44" t="s">
        <v>20</v>
      </c>
      <c r="C9" s="45">
        <f>(C7-C8)</f>
        <v>11.001403573394889</v>
      </c>
      <c r="D9" s="2"/>
      <c r="E9" s="3"/>
      <c r="F9" s="2"/>
      <c r="G9" s="2"/>
      <c r="H9" s="3"/>
      <c r="I9" s="2"/>
      <c r="J9" s="3"/>
      <c r="K9" s="3"/>
      <c r="L9" s="12"/>
      <c r="M9" s="3"/>
      <c r="N9" s="3"/>
    </row>
    <row r="10" spans="2:22" x14ac:dyDescent="0.2">
      <c r="B10" s="2"/>
      <c r="C10" s="2"/>
      <c r="D10" s="2"/>
      <c r="E10" s="46" t="s">
        <v>3</v>
      </c>
      <c r="F10" s="46" t="s">
        <v>15</v>
      </c>
      <c r="G10" s="46" t="s">
        <v>4</v>
      </c>
      <c r="H10" s="13"/>
      <c r="I10" s="2"/>
      <c r="J10" s="2"/>
      <c r="K10" s="2"/>
      <c r="L10" s="2"/>
      <c r="M10" s="2"/>
      <c r="N10" s="2"/>
    </row>
    <row r="11" spans="2:22" x14ac:dyDescent="0.2">
      <c r="B11" s="2"/>
      <c r="C11" s="2"/>
      <c r="D11" s="2"/>
      <c r="E11" s="3">
        <v>10</v>
      </c>
      <c r="F11" s="2">
        <f>((E11/$C$3)^(-1/$C$4))*$C$5</f>
        <v>0.41135628136580166</v>
      </c>
      <c r="G11" s="2">
        <f>F11/$C$5</f>
        <v>1.0547596958097478</v>
      </c>
      <c r="H11" s="14"/>
      <c r="I11" s="2"/>
      <c r="J11" s="2"/>
      <c r="K11" s="2"/>
      <c r="L11" s="2"/>
      <c r="M11" s="2"/>
      <c r="N11" s="2"/>
      <c r="R11" s="15"/>
      <c r="S11" s="10"/>
      <c r="T11" s="10"/>
      <c r="U11" s="10"/>
      <c r="V11" s="10"/>
    </row>
    <row r="12" spans="2:22" x14ac:dyDescent="0.2">
      <c r="B12" s="2"/>
      <c r="C12" s="2"/>
      <c r="D12" s="2"/>
      <c r="E12" s="3">
        <v>100</v>
      </c>
      <c r="F12" s="2">
        <f t="shared" ref="F12:F53" si="0">((E12/$C$3)^(-1/$C$4))*$C$5</f>
        <v>0.2329724426048308</v>
      </c>
      <c r="G12" s="2">
        <f t="shared" ref="G12:G53" si="1">F12/$C$5</f>
        <v>0.59736523744828407</v>
      </c>
      <c r="H12" s="14"/>
      <c r="I12" s="2"/>
      <c r="J12" s="2"/>
      <c r="K12" s="2"/>
      <c r="L12" s="2"/>
      <c r="M12" s="2"/>
      <c r="N12" s="2"/>
      <c r="R12" s="10"/>
      <c r="S12" s="10"/>
      <c r="T12" s="10"/>
      <c r="U12" s="10"/>
      <c r="V12" s="10"/>
    </row>
    <row r="13" spans="2:22" x14ac:dyDescent="0.2">
      <c r="B13" s="2"/>
      <c r="C13" s="2"/>
      <c r="D13" s="2"/>
      <c r="E13" s="3">
        <v>200</v>
      </c>
      <c r="F13" s="2">
        <f t="shared" si="0"/>
        <v>0.196325249968548</v>
      </c>
      <c r="G13" s="2">
        <f t="shared" si="1"/>
        <v>0.50339807684243076</v>
      </c>
      <c r="H13" s="14"/>
      <c r="I13" s="2"/>
      <c r="J13" s="2"/>
      <c r="K13" s="2"/>
      <c r="L13" s="2"/>
      <c r="M13" s="2"/>
      <c r="N13" s="2"/>
      <c r="R13" s="10"/>
      <c r="S13" s="10"/>
      <c r="T13" s="10"/>
      <c r="U13" s="10"/>
      <c r="V13" s="10"/>
    </row>
    <row r="14" spans="2:22" x14ac:dyDescent="0.2">
      <c r="B14" s="2"/>
      <c r="C14" s="34" t="s">
        <v>18</v>
      </c>
      <c r="D14" s="2"/>
      <c r="E14" s="17">
        <v>300</v>
      </c>
      <c r="F14" s="18">
        <f t="shared" si="0"/>
        <v>0.17762203272334451</v>
      </c>
      <c r="G14" s="18">
        <f t="shared" si="1"/>
        <v>0.4554411095470372</v>
      </c>
      <c r="H14" s="14"/>
      <c r="I14" s="2"/>
      <c r="J14" s="2"/>
      <c r="K14" s="2"/>
      <c r="L14" s="2"/>
      <c r="M14" s="2"/>
      <c r="N14" s="2"/>
      <c r="R14" s="10"/>
      <c r="S14" s="10"/>
      <c r="T14" s="10"/>
      <c r="U14" s="10"/>
      <c r="V14" s="10"/>
    </row>
    <row r="15" spans="2:22" x14ac:dyDescent="0.2">
      <c r="B15" s="2"/>
      <c r="C15" s="2"/>
      <c r="D15" s="2"/>
      <c r="E15" s="3">
        <v>400</v>
      </c>
      <c r="F15" s="2">
        <f t="shared" si="0"/>
        <v>0.16544275942794975</v>
      </c>
      <c r="G15" s="2">
        <f t="shared" si="1"/>
        <v>0.4242122036614096</v>
      </c>
      <c r="H15" s="14"/>
      <c r="I15" s="2"/>
      <c r="J15" s="2"/>
      <c r="K15" s="2"/>
      <c r="L15" s="2"/>
      <c r="M15" s="2"/>
      <c r="N15" s="2"/>
    </row>
    <row r="16" spans="2:22" x14ac:dyDescent="0.2">
      <c r="B16" s="2"/>
      <c r="C16" s="2"/>
      <c r="D16" s="2"/>
      <c r="E16" s="11">
        <v>500</v>
      </c>
      <c r="F16" s="2">
        <f t="shared" si="0"/>
        <v>0.15657389911456041</v>
      </c>
      <c r="G16" s="2">
        <f t="shared" si="1"/>
        <v>0.40147153619118053</v>
      </c>
      <c r="H16" s="14"/>
      <c r="I16" s="2"/>
      <c r="J16" s="2"/>
      <c r="K16" s="2"/>
      <c r="L16" s="2"/>
      <c r="M16" s="2"/>
      <c r="N16" s="2"/>
    </row>
    <row r="17" spans="2:14" x14ac:dyDescent="0.2">
      <c r="B17" s="2"/>
      <c r="C17" s="2"/>
      <c r="D17" s="2"/>
      <c r="E17" s="11">
        <v>600</v>
      </c>
      <c r="F17" s="16">
        <f t="shared" si="0"/>
        <v>0.14968160862476676</v>
      </c>
      <c r="G17" s="16">
        <f t="shared" si="1"/>
        <v>0.38379899647376092</v>
      </c>
      <c r="H17" s="14"/>
      <c r="I17" s="2"/>
      <c r="J17" s="2"/>
      <c r="K17" s="2"/>
      <c r="L17" s="2"/>
      <c r="M17" s="2"/>
      <c r="N17" s="2"/>
    </row>
    <row r="18" spans="2:14" x14ac:dyDescent="0.2">
      <c r="B18" s="2"/>
      <c r="C18" s="2"/>
      <c r="D18" s="2"/>
      <c r="E18" s="11">
        <v>700</v>
      </c>
      <c r="F18" s="16">
        <f t="shared" si="0"/>
        <v>0.14409150263625614</v>
      </c>
      <c r="G18" s="16">
        <f t="shared" si="1"/>
        <v>0.36946539137501572</v>
      </c>
      <c r="H18" s="14"/>
      <c r="I18" s="2"/>
      <c r="J18" s="2"/>
      <c r="K18" s="2"/>
      <c r="L18" s="2"/>
      <c r="M18" s="2"/>
      <c r="N18" s="2"/>
    </row>
    <row r="19" spans="2:14" x14ac:dyDescent="0.2">
      <c r="B19" s="2"/>
      <c r="C19" s="2"/>
      <c r="D19" s="2"/>
      <c r="E19" s="11">
        <v>800</v>
      </c>
      <c r="F19" s="2">
        <f t="shared" si="0"/>
        <v>0.13941816781855332</v>
      </c>
      <c r="G19" s="2">
        <f t="shared" si="1"/>
        <v>0.35748248158603413</v>
      </c>
      <c r="H19" s="14"/>
      <c r="I19" s="2"/>
      <c r="J19" s="2"/>
      <c r="K19" s="2"/>
      <c r="L19" s="2"/>
      <c r="M19" s="2"/>
      <c r="N19" s="2"/>
    </row>
    <row r="20" spans="2:14" x14ac:dyDescent="0.2">
      <c r="B20" s="2"/>
      <c r="C20" s="2"/>
      <c r="D20" s="2"/>
      <c r="E20" s="11">
        <v>900</v>
      </c>
      <c r="F20" s="2">
        <f t="shared" si="0"/>
        <v>0.13542196731948877</v>
      </c>
      <c r="G20" s="2">
        <f t="shared" si="1"/>
        <v>0.34723581363971479</v>
      </c>
      <c r="H20" s="14"/>
      <c r="I20" s="2"/>
      <c r="J20" s="2"/>
      <c r="K20" s="2"/>
      <c r="L20" s="2"/>
      <c r="M20" s="2"/>
      <c r="N20" s="2"/>
    </row>
    <row r="21" spans="2:14" x14ac:dyDescent="0.2">
      <c r="B21" s="2"/>
      <c r="C21" s="2"/>
      <c r="D21" s="2"/>
      <c r="E21" s="11">
        <v>1000</v>
      </c>
      <c r="F21" s="2">
        <f t="shared" si="0"/>
        <v>0.13194440311705297</v>
      </c>
      <c r="G21" s="2">
        <f t="shared" si="1"/>
        <v>0.33831898235141783</v>
      </c>
      <c r="H21" s="14"/>
      <c r="I21" s="2"/>
      <c r="J21" s="2"/>
      <c r="K21" s="2"/>
      <c r="L21" s="2"/>
      <c r="M21" s="2"/>
      <c r="N21" s="2"/>
    </row>
    <row r="22" spans="2:14" x14ac:dyDescent="0.2">
      <c r="B22" s="2"/>
      <c r="C22" s="2"/>
      <c r="D22" s="2"/>
      <c r="E22" s="11">
        <v>1500</v>
      </c>
      <c r="F22" s="2">
        <f t="shared" si="0"/>
        <v>0.11937452310323766</v>
      </c>
      <c r="G22" s="2">
        <f t="shared" si="1"/>
        <v>0.30608852077753246</v>
      </c>
      <c r="H22" s="14"/>
      <c r="I22" s="2"/>
      <c r="J22" s="2"/>
      <c r="K22" s="2"/>
      <c r="L22" s="2"/>
      <c r="M22" s="2"/>
      <c r="N22" s="2"/>
    </row>
    <row r="23" spans="2:14" x14ac:dyDescent="0.2">
      <c r="B23" s="2"/>
      <c r="C23" s="2"/>
      <c r="D23" s="2"/>
      <c r="E23" s="11">
        <v>2000</v>
      </c>
      <c r="F23" s="2">
        <f t="shared" si="0"/>
        <v>0.11118919316927466</v>
      </c>
      <c r="G23" s="2">
        <f t="shared" si="1"/>
        <v>0.28510049530583242</v>
      </c>
      <c r="H23" s="14"/>
      <c r="I23" s="2"/>
      <c r="J23" s="2"/>
      <c r="K23" s="2"/>
      <c r="L23" s="2"/>
      <c r="M23" s="2"/>
      <c r="N23" s="2"/>
    </row>
    <row r="24" spans="2:14" x14ac:dyDescent="0.2">
      <c r="B24" s="2"/>
      <c r="C24" s="2"/>
      <c r="D24" s="2"/>
      <c r="E24" s="11">
        <v>2500</v>
      </c>
      <c r="F24" s="2">
        <f t="shared" si="0"/>
        <v>0.10522869404567159</v>
      </c>
      <c r="G24" s="2">
        <f t="shared" si="1"/>
        <v>0.26981716421967072</v>
      </c>
      <c r="H24" s="14"/>
      <c r="I24" s="2"/>
      <c r="J24" s="2"/>
      <c r="K24" s="2"/>
      <c r="L24" s="2"/>
      <c r="M24" s="2"/>
      <c r="N24" s="2"/>
    </row>
    <row r="25" spans="2:14" x14ac:dyDescent="0.2">
      <c r="B25" s="2"/>
      <c r="C25" s="2"/>
      <c r="D25" s="2"/>
      <c r="E25" s="11">
        <v>3000</v>
      </c>
      <c r="F25" s="2">
        <f t="shared" si="0"/>
        <v>0.10059658913338525</v>
      </c>
      <c r="G25" s="2">
        <f t="shared" si="1"/>
        <v>0.25793997213688524</v>
      </c>
      <c r="H25" s="14"/>
      <c r="I25" s="2"/>
      <c r="J25" s="2"/>
      <c r="K25" s="2"/>
      <c r="L25" s="2"/>
      <c r="M25" s="2"/>
      <c r="N25" s="2"/>
    </row>
    <row r="26" spans="2:14" x14ac:dyDescent="0.2">
      <c r="B26" s="2"/>
      <c r="C26" s="2"/>
      <c r="D26" s="2"/>
      <c r="E26" s="11">
        <v>3500</v>
      </c>
      <c r="F26" s="2">
        <f t="shared" si="0"/>
        <v>9.6839643971551703E-2</v>
      </c>
      <c r="G26" s="2">
        <f t="shared" si="1"/>
        <v>0.24830677941423512</v>
      </c>
      <c r="H26" s="14"/>
      <c r="I26" s="2"/>
      <c r="J26" s="2"/>
      <c r="K26" s="2"/>
      <c r="L26" s="2"/>
      <c r="M26" s="2"/>
      <c r="N26" s="2"/>
    </row>
    <row r="27" spans="2:14" x14ac:dyDescent="0.2">
      <c r="B27" s="2"/>
      <c r="C27" s="2"/>
      <c r="D27" s="2"/>
      <c r="E27" s="11">
        <v>4000</v>
      </c>
      <c r="F27" s="2">
        <f t="shared" si="0"/>
        <v>9.3698833641822243E-2</v>
      </c>
      <c r="G27" s="2">
        <f t="shared" si="1"/>
        <v>0.24025341959441601</v>
      </c>
      <c r="H27" s="14"/>
      <c r="I27" s="2"/>
      <c r="J27" s="2"/>
      <c r="K27" s="2"/>
      <c r="L27" s="2"/>
      <c r="M27" s="2"/>
      <c r="N27" s="2"/>
    </row>
    <row r="28" spans="2:14" x14ac:dyDescent="0.2">
      <c r="B28" s="2"/>
      <c r="C28" s="2"/>
      <c r="D28" s="2"/>
      <c r="E28" s="11">
        <v>4500</v>
      </c>
      <c r="F28" s="2">
        <f t="shared" si="0"/>
        <v>9.1013105292210461E-2</v>
      </c>
      <c r="G28" s="2">
        <f t="shared" si="1"/>
        <v>0.23336693664669347</v>
      </c>
      <c r="H28" s="14"/>
      <c r="I28" s="2"/>
      <c r="J28" s="2"/>
      <c r="K28" s="2"/>
      <c r="L28" s="2"/>
      <c r="M28" s="2"/>
      <c r="N28" s="2"/>
    </row>
    <row r="29" spans="2:14" x14ac:dyDescent="0.2">
      <c r="B29" s="2"/>
      <c r="C29" s="2"/>
      <c r="D29" s="2"/>
      <c r="E29" s="11">
        <v>5000</v>
      </c>
      <c r="F29" s="2">
        <f t="shared" si="0"/>
        <v>8.8675937082491441E-2</v>
      </c>
      <c r="G29" s="2">
        <f t="shared" si="1"/>
        <v>0.22737419764741396</v>
      </c>
      <c r="H29" s="14"/>
      <c r="I29" s="2"/>
      <c r="J29" s="2"/>
      <c r="K29" s="2"/>
      <c r="L29" s="2"/>
      <c r="M29" s="2"/>
      <c r="N29" s="2"/>
    </row>
    <row r="30" spans="2:14" x14ac:dyDescent="0.2">
      <c r="B30" s="2"/>
      <c r="C30" s="2"/>
      <c r="D30" s="2"/>
      <c r="E30" s="11">
        <v>5500</v>
      </c>
      <c r="F30" s="2">
        <f t="shared" si="0"/>
        <v>8.6613456512782794E-2</v>
      </c>
      <c r="G30" s="2">
        <f t="shared" si="1"/>
        <v>0.22208578593021228</v>
      </c>
      <c r="H30" s="14"/>
      <c r="I30" s="2"/>
      <c r="J30" s="2"/>
      <c r="K30" s="2"/>
      <c r="L30" s="2"/>
      <c r="M30" s="2"/>
      <c r="N30" s="2"/>
    </row>
    <row r="31" spans="2:14" x14ac:dyDescent="0.2">
      <c r="B31" s="2"/>
      <c r="C31" s="2"/>
      <c r="D31" s="2"/>
      <c r="E31" s="11">
        <v>6000</v>
      </c>
      <c r="F31" s="2">
        <f t="shared" si="0"/>
        <v>8.4772474747559085E-2</v>
      </c>
      <c r="G31" s="2">
        <f t="shared" si="1"/>
        <v>0.21736531986553612</v>
      </c>
      <c r="H31" s="14"/>
      <c r="I31" s="2"/>
      <c r="J31" s="2"/>
      <c r="K31" s="2"/>
      <c r="L31" s="2"/>
      <c r="M31" s="2"/>
      <c r="N31" s="2"/>
    </row>
    <row r="32" spans="2:14" x14ac:dyDescent="0.2">
      <c r="B32" s="2"/>
      <c r="C32" s="2"/>
      <c r="D32" s="2"/>
      <c r="E32" s="11">
        <v>6500</v>
      </c>
      <c r="F32" s="2">
        <f t="shared" si="0"/>
        <v>8.3113510372646873E-2</v>
      </c>
      <c r="G32" s="2">
        <f t="shared" si="1"/>
        <v>0.21311156505806889</v>
      </c>
      <c r="H32" s="14"/>
      <c r="I32" s="2"/>
      <c r="J32" s="2"/>
      <c r="K32" s="2"/>
      <c r="L32" s="2"/>
      <c r="M32" s="2"/>
      <c r="N32" s="2"/>
    </row>
    <row r="33" spans="2:17" x14ac:dyDescent="0.2">
      <c r="B33" s="2"/>
      <c r="C33" s="2"/>
      <c r="D33" s="2"/>
      <c r="E33" s="11">
        <v>7000</v>
      </c>
      <c r="F33" s="2">
        <f t="shared" si="0"/>
        <v>8.1606507177453838E-2</v>
      </c>
      <c r="G33" s="2">
        <f t="shared" si="1"/>
        <v>0.20924745430116368</v>
      </c>
      <c r="H33" s="14"/>
      <c r="I33" s="2"/>
      <c r="J33" s="2"/>
      <c r="K33" s="2"/>
      <c r="L33" s="2"/>
      <c r="M33" s="2"/>
      <c r="N33" s="2"/>
    </row>
    <row r="34" spans="2:17" x14ac:dyDescent="0.2">
      <c r="B34" s="2"/>
      <c r="C34" s="2"/>
      <c r="D34" s="2"/>
      <c r="E34" s="11">
        <v>7500</v>
      </c>
      <c r="F34" s="2">
        <f t="shared" si="0"/>
        <v>8.0228091907499799E-2</v>
      </c>
      <c r="G34" s="2">
        <f t="shared" si="1"/>
        <v>0.20571305617307639</v>
      </c>
      <c r="H34" s="14"/>
      <c r="I34" s="2"/>
      <c r="J34" s="2"/>
      <c r="K34" s="2"/>
      <c r="L34" s="2"/>
      <c r="M34" s="2"/>
      <c r="N34" s="2"/>
    </row>
    <row r="35" spans="2:17" x14ac:dyDescent="0.2">
      <c r="B35" s="2"/>
      <c r="C35" s="2"/>
      <c r="D35" s="2"/>
      <c r="E35" s="11">
        <v>8000</v>
      </c>
      <c r="F35" s="2">
        <f t="shared" si="0"/>
        <v>7.8959754771059362E-2</v>
      </c>
      <c r="G35" s="2">
        <f t="shared" si="1"/>
        <v>0.20246090966938296</v>
      </c>
      <c r="H35" s="14"/>
      <c r="I35" s="2"/>
      <c r="J35" s="2"/>
      <c r="K35" s="2"/>
      <c r="L35" s="2"/>
      <c r="M35" s="2"/>
      <c r="N35" s="2"/>
    </row>
    <row r="36" spans="2:17" x14ac:dyDescent="0.2">
      <c r="B36" s="2"/>
      <c r="C36" s="2"/>
      <c r="D36" s="2"/>
      <c r="E36" s="11">
        <v>8500</v>
      </c>
      <c r="F36" s="2">
        <f t="shared" si="0"/>
        <v>7.7786605220584212E-2</v>
      </c>
      <c r="G36" s="2">
        <f t="shared" si="1"/>
        <v>0.19945283389893387</v>
      </c>
      <c r="H36" s="14"/>
      <c r="I36" s="2"/>
      <c r="J36" s="2"/>
      <c r="K36" s="2"/>
      <c r="L36" s="2"/>
      <c r="M36" s="2"/>
      <c r="N36" s="2"/>
    </row>
    <row r="37" spans="2:17" x14ac:dyDescent="0.2">
      <c r="B37" s="2"/>
      <c r="C37" s="2"/>
      <c r="D37" s="2"/>
      <c r="E37" s="11">
        <v>9000</v>
      </c>
      <c r="F37" s="2">
        <f t="shared" si="0"/>
        <v>7.6696498723735698E-2</v>
      </c>
      <c r="G37" s="2">
        <f t="shared" si="1"/>
        <v>0.19665768903521974</v>
      </c>
      <c r="H37" s="14"/>
      <c r="I37" s="2"/>
      <c r="J37" s="2"/>
      <c r="K37" s="2"/>
      <c r="L37" s="2"/>
      <c r="M37" s="2"/>
      <c r="N37" s="2"/>
    </row>
    <row r="38" spans="2:17" x14ac:dyDescent="0.2">
      <c r="B38" s="2"/>
      <c r="C38" s="2"/>
      <c r="D38" s="2"/>
      <c r="E38" s="11">
        <v>9500</v>
      </c>
      <c r="F38" s="2">
        <f t="shared" si="0"/>
        <v>7.5679409882682708E-2</v>
      </c>
      <c r="G38" s="2">
        <f t="shared" si="1"/>
        <v>0.19404976892995565</v>
      </c>
      <c r="H38" s="14"/>
      <c r="I38" s="2"/>
      <c r="J38" s="2"/>
      <c r="K38" s="2"/>
      <c r="L38" s="2"/>
      <c r="M38" s="2"/>
      <c r="N38" s="2"/>
    </row>
    <row r="39" spans="2:17" x14ac:dyDescent="0.2">
      <c r="B39" s="2"/>
      <c r="C39" s="2"/>
      <c r="D39" s="2"/>
      <c r="E39" s="11">
        <v>10000</v>
      </c>
      <c r="F39" s="2">
        <f t="shared" si="0"/>
        <v>7.472697336759769E-2</v>
      </c>
      <c r="G39" s="2">
        <f t="shared" si="1"/>
        <v>0.19160762401948125</v>
      </c>
      <c r="H39" s="14"/>
      <c r="I39" s="2"/>
      <c r="J39" s="2"/>
      <c r="K39" s="2"/>
      <c r="L39" s="2"/>
      <c r="M39" s="2"/>
      <c r="N39" s="2"/>
    </row>
    <row r="40" spans="2:17" x14ac:dyDescent="0.2">
      <c r="B40" s="2"/>
      <c r="C40" s="2"/>
      <c r="D40" s="2"/>
      <c r="E40" s="11">
        <v>10500</v>
      </c>
      <c r="F40" s="2">
        <f t="shared" si="0"/>
        <v>7.3832141767978005E-2</v>
      </c>
      <c r="G40" s="2">
        <f t="shared" si="1"/>
        <v>0.18931318402045641</v>
      </c>
      <c r="H40" s="14"/>
      <c r="I40" s="2"/>
      <c r="J40" s="2"/>
      <c r="K40" s="2"/>
      <c r="L40" s="2"/>
      <c r="M40" s="2"/>
      <c r="N40" s="2"/>
    </row>
    <row r="41" spans="2:17" x14ac:dyDescent="0.2">
      <c r="B41" s="2"/>
      <c r="C41" s="2"/>
      <c r="D41" s="2"/>
      <c r="E41" s="11">
        <v>11000</v>
      </c>
      <c r="F41" s="2">
        <f t="shared" si="0"/>
        <v>7.2988926545939248E-2</v>
      </c>
      <c r="G41" s="2">
        <f t="shared" si="1"/>
        <v>0.18715109370753652</v>
      </c>
      <c r="H41" s="14"/>
      <c r="I41" s="2"/>
      <c r="J41" s="10"/>
      <c r="K41" s="10"/>
      <c r="L41" s="10"/>
      <c r="M41" s="10"/>
      <c r="N41" s="10"/>
      <c r="O41" s="10"/>
      <c r="P41" s="10"/>
      <c r="Q41" s="10"/>
    </row>
    <row r="42" spans="2:17" x14ac:dyDescent="0.2">
      <c r="B42" s="2"/>
      <c r="C42" s="2"/>
      <c r="D42" s="2"/>
      <c r="E42" s="11">
        <v>11500</v>
      </c>
      <c r="F42" s="2">
        <f t="shared" si="0"/>
        <v>7.219219912100111E-2</v>
      </c>
      <c r="G42" s="2">
        <f>F42/$C$5</f>
        <v>0.1851082028743618</v>
      </c>
      <c r="H42" s="3"/>
      <c r="I42" s="2"/>
      <c r="J42" s="10"/>
      <c r="K42" s="10"/>
      <c r="L42" s="10"/>
      <c r="M42" s="10"/>
      <c r="N42" s="10"/>
      <c r="O42" s="10"/>
      <c r="P42" s="10"/>
      <c r="Q42" s="10"/>
    </row>
    <row r="43" spans="2:17" x14ac:dyDescent="0.2">
      <c r="B43" s="2"/>
      <c r="C43" s="2"/>
      <c r="D43" s="2"/>
      <c r="E43" s="11">
        <v>12000</v>
      </c>
      <c r="F43" s="2">
        <f t="shared" si="0"/>
        <v>7.1437536170305238E-2</v>
      </c>
      <c r="G43" s="2">
        <f t="shared" si="1"/>
        <v>0.18317316966744931</v>
      </c>
      <c r="H43" s="3"/>
      <c r="I43" s="2"/>
      <c r="J43" s="2"/>
      <c r="K43" s="2"/>
      <c r="L43" s="2"/>
      <c r="M43" s="2"/>
      <c r="N43" s="2"/>
    </row>
    <row r="44" spans="2:17" x14ac:dyDescent="0.2">
      <c r="B44" s="2"/>
      <c r="C44" s="2"/>
      <c r="D44" s="2"/>
      <c r="E44" s="11">
        <v>12500</v>
      </c>
      <c r="F44" s="2">
        <f t="shared" si="0"/>
        <v>7.0721097917193235E-2</v>
      </c>
      <c r="G44" s="2">
        <f t="shared" si="1"/>
        <v>0.18133614850562368</v>
      </c>
      <c r="H44" s="3"/>
      <c r="I44" s="2"/>
      <c r="J44" s="2"/>
      <c r="K44" s="2"/>
      <c r="L44" s="2"/>
      <c r="M44" s="2"/>
      <c r="N44" s="2"/>
    </row>
    <row r="45" spans="2:17" x14ac:dyDescent="0.2">
      <c r="E45" s="11">
        <v>13000</v>
      </c>
      <c r="F45" s="2">
        <f t="shared" si="0"/>
        <v>7.003953135929844E-2</v>
      </c>
      <c r="G45" s="2">
        <f t="shared" si="1"/>
        <v>0.17958854194691906</v>
      </c>
    </row>
    <row r="46" spans="2:17" x14ac:dyDescent="0.2">
      <c r="E46" s="11">
        <v>13500</v>
      </c>
      <c r="F46" s="2">
        <f t="shared" si="0"/>
        <v>6.9389892580072013E-2</v>
      </c>
      <c r="G46" s="2">
        <f t="shared" si="1"/>
        <v>0.17792280148736414</v>
      </c>
    </row>
    <row r="47" spans="2:17" x14ac:dyDescent="0.2">
      <c r="E47" s="11">
        <v>14000</v>
      </c>
      <c r="F47" s="2">
        <f>((E47/$C$3)^(-1/$C$4))*$C$5</f>
        <v>6.8769583825196656E-2</v>
      </c>
      <c r="G47" s="2">
        <f t="shared" si="1"/>
        <v>0.17633226621845297</v>
      </c>
    </row>
    <row r="48" spans="2:17" x14ac:dyDescent="0.2">
      <c r="E48" s="11">
        <v>14500</v>
      </c>
      <c r="F48" s="2">
        <f t="shared" si="0"/>
        <v>6.8176302119511006E-2</v>
      </c>
      <c r="G48" s="19">
        <f t="shared" si="1"/>
        <v>0.17481103107566925</v>
      </c>
    </row>
    <row r="49" spans="3:7" x14ac:dyDescent="0.2">
      <c r="C49" s="35" t="s">
        <v>19</v>
      </c>
      <c r="E49" s="20">
        <v>15000</v>
      </c>
      <c r="F49" s="21">
        <f t="shared" si="0"/>
        <v>6.7607996989395597E-2</v>
      </c>
      <c r="G49" s="21">
        <f t="shared" si="1"/>
        <v>0.17335383843434768</v>
      </c>
    </row>
    <row r="50" spans="3:7" x14ac:dyDescent="0.2">
      <c r="E50" s="11">
        <v>15500</v>
      </c>
      <c r="F50" s="2">
        <f t="shared" si="0"/>
        <v>6.7062835432178849E-2</v>
      </c>
      <c r="G50" s="2">
        <f t="shared" si="1"/>
        <v>0.17195598828763806</v>
      </c>
    </row>
    <row r="51" spans="3:7" x14ac:dyDescent="0.2">
      <c r="E51" s="11">
        <v>16000</v>
      </c>
      <c r="F51" s="2">
        <f t="shared" si="0"/>
        <v>6.6539172700256707E-2</v>
      </c>
      <c r="G51" s="2">
        <f t="shared" si="1"/>
        <v>0.17061326333399154</v>
      </c>
    </row>
    <row r="52" spans="3:7" x14ac:dyDescent="0.2">
      <c r="E52" s="11">
        <v>16500</v>
      </c>
      <c r="F52" s="2">
        <f t="shared" si="0"/>
        <v>6.6035527785965178E-2</v>
      </c>
      <c r="G52" s="2">
        <f t="shared" si="1"/>
        <v>0.16932186611785943</v>
      </c>
    </row>
    <row r="53" spans="3:7" x14ac:dyDescent="0.2">
      <c r="E53" s="11">
        <v>17000</v>
      </c>
      <c r="F53" s="2">
        <f t="shared" si="0"/>
        <v>6.5550562733462492E-2</v>
      </c>
      <c r="G53" s="2">
        <f t="shared" si="1"/>
        <v>0.16807836598323717</v>
      </c>
    </row>
    <row r="54" spans="3:7" x14ac:dyDescent="0.2">
      <c r="E54" s="11"/>
    </row>
    <row r="55" spans="3:7" x14ac:dyDescent="0.2">
      <c r="E55" s="11"/>
    </row>
    <row r="56" spans="3:7" x14ac:dyDescent="0.2">
      <c r="E56" s="11"/>
    </row>
    <row r="57" spans="3:7" x14ac:dyDescent="0.2">
      <c r="E57" s="11"/>
    </row>
    <row r="58" spans="3:7" x14ac:dyDescent="0.2">
      <c r="E58" s="11"/>
    </row>
    <row r="59" spans="3:7" x14ac:dyDescent="0.2">
      <c r="E59" s="11"/>
    </row>
    <row r="60" spans="3:7" x14ac:dyDescent="0.2">
      <c r="E60" s="11"/>
    </row>
    <row r="61" spans="3:7" x14ac:dyDescent="0.2">
      <c r="E61" s="11"/>
    </row>
    <row r="62" spans="3:7" x14ac:dyDescent="0.2">
      <c r="E62" s="11"/>
    </row>
    <row r="63" spans="3:7" x14ac:dyDescent="0.2">
      <c r="E63" s="11"/>
    </row>
    <row r="64" spans="3:7" x14ac:dyDescent="0.2">
      <c r="E64" s="11"/>
    </row>
    <row r="65" spans="5:5" x14ac:dyDescent="0.2">
      <c r="E65" s="11"/>
    </row>
    <row r="66" spans="5:5" x14ac:dyDescent="0.2">
      <c r="E66" s="11"/>
    </row>
    <row r="67" spans="5:5" x14ac:dyDescent="0.2">
      <c r="E67" s="11"/>
    </row>
    <row r="68" spans="5:5" x14ac:dyDescent="0.2">
      <c r="E68" s="11"/>
    </row>
    <row r="69" spans="5:5" x14ac:dyDescent="0.2">
      <c r="E69" s="11"/>
    </row>
    <row r="70" spans="5:5" x14ac:dyDescent="0.2">
      <c r="E70" s="11"/>
    </row>
    <row r="71" spans="5:5" x14ac:dyDescent="0.2">
      <c r="E71" s="11"/>
    </row>
    <row r="72" spans="5:5" x14ac:dyDescent="0.2">
      <c r="E72" s="11"/>
    </row>
    <row r="73" spans="5:5" x14ac:dyDescent="0.2">
      <c r="E73" s="11"/>
    </row>
    <row r="74" spans="5:5" x14ac:dyDescent="0.2">
      <c r="E74" s="11"/>
    </row>
    <row r="75" spans="5:5" x14ac:dyDescent="0.2">
      <c r="E75" s="11"/>
    </row>
    <row r="76" spans="5:5" x14ac:dyDescent="0.2">
      <c r="E76" s="11"/>
    </row>
    <row r="77" spans="5:5" x14ac:dyDescent="0.2">
      <c r="E77" s="11"/>
    </row>
    <row r="78" spans="5:5" x14ac:dyDescent="0.2">
      <c r="E78" s="11"/>
    </row>
    <row r="79" spans="5:5" x14ac:dyDescent="0.2">
      <c r="E79" s="11"/>
    </row>
    <row r="80" spans="5:5" x14ac:dyDescent="0.2">
      <c r="E80" s="11"/>
    </row>
    <row r="81" spans="5:5" x14ac:dyDescent="0.2">
      <c r="E81" s="11"/>
    </row>
    <row r="82" spans="5:5" x14ac:dyDescent="0.2">
      <c r="E82" s="11"/>
    </row>
    <row r="83" spans="5:5" x14ac:dyDescent="0.2">
      <c r="E83" s="11"/>
    </row>
    <row r="84" spans="5:5" x14ac:dyDescent="0.2">
      <c r="E84" s="11"/>
    </row>
    <row r="85" spans="5:5" x14ac:dyDescent="0.2">
      <c r="E85" s="11"/>
    </row>
    <row r="86" spans="5:5" x14ac:dyDescent="0.2">
      <c r="E86" s="11"/>
    </row>
    <row r="87" spans="5:5" x14ac:dyDescent="0.2">
      <c r="E87" s="11"/>
    </row>
    <row r="88" spans="5:5" x14ac:dyDescent="0.2">
      <c r="E88" s="11"/>
    </row>
    <row r="89" spans="5:5" x14ac:dyDescent="0.2">
      <c r="E89" s="11"/>
    </row>
    <row r="90" spans="5:5" x14ac:dyDescent="0.2">
      <c r="E90" s="11"/>
    </row>
    <row r="91" spans="5:5" x14ac:dyDescent="0.2">
      <c r="E91" s="11"/>
    </row>
    <row r="92" spans="5:5" x14ac:dyDescent="0.2">
      <c r="E92" s="11"/>
    </row>
    <row r="93" spans="5:5" x14ac:dyDescent="0.2">
      <c r="E93" s="11"/>
    </row>
    <row r="94" spans="5:5" x14ac:dyDescent="0.2">
      <c r="E94" s="11"/>
    </row>
    <row r="95" spans="5:5" x14ac:dyDescent="0.2">
      <c r="E95" s="11"/>
    </row>
    <row r="96" spans="5:5" x14ac:dyDescent="0.2">
      <c r="E96" s="11"/>
    </row>
    <row r="97" spans="5:5" x14ac:dyDescent="0.2">
      <c r="E97" s="11"/>
    </row>
    <row r="98" spans="5:5" x14ac:dyDescent="0.2">
      <c r="E98" s="11"/>
    </row>
    <row r="99" spans="5:5" x14ac:dyDescent="0.2">
      <c r="E99" s="11"/>
    </row>
    <row r="100" spans="5:5" x14ac:dyDescent="0.2">
      <c r="E100" s="11"/>
    </row>
    <row r="101" spans="5:5" x14ac:dyDescent="0.2">
      <c r="E101" s="11"/>
    </row>
    <row r="102" spans="5:5" x14ac:dyDescent="0.2">
      <c r="E102" s="11"/>
    </row>
    <row r="103" spans="5:5" x14ac:dyDescent="0.2">
      <c r="E103" s="11"/>
    </row>
    <row r="104" spans="5:5" x14ac:dyDescent="0.2">
      <c r="E104" s="11"/>
    </row>
    <row r="105" spans="5:5" x14ac:dyDescent="0.2">
      <c r="E105" s="11"/>
    </row>
    <row r="106" spans="5:5" x14ac:dyDescent="0.2">
      <c r="E106" s="11"/>
    </row>
    <row r="107" spans="5:5" x14ac:dyDescent="0.2">
      <c r="E107" s="11"/>
    </row>
    <row r="108" spans="5:5" x14ac:dyDescent="0.2">
      <c r="E108" s="11"/>
    </row>
    <row r="109" spans="5:5" x14ac:dyDescent="0.2">
      <c r="E109" s="11"/>
    </row>
    <row r="110" spans="5:5" x14ac:dyDescent="0.2">
      <c r="E110" s="11"/>
    </row>
    <row r="111" spans="5:5" x14ac:dyDescent="0.2">
      <c r="E111" s="11"/>
    </row>
    <row r="112" spans="5:5" x14ac:dyDescent="0.2">
      <c r="E112" s="11"/>
    </row>
    <row r="113" spans="5:5" x14ac:dyDescent="0.2">
      <c r="E113" s="11"/>
    </row>
    <row r="114" spans="5:5" x14ac:dyDescent="0.2">
      <c r="E114" s="11"/>
    </row>
    <row r="115" spans="5:5" x14ac:dyDescent="0.2">
      <c r="E115" s="11"/>
    </row>
    <row r="116" spans="5:5" x14ac:dyDescent="0.2">
      <c r="E116" s="11"/>
    </row>
    <row r="117" spans="5:5" x14ac:dyDescent="0.2">
      <c r="E117" s="11"/>
    </row>
    <row r="118" spans="5:5" x14ac:dyDescent="0.2">
      <c r="E118" s="11"/>
    </row>
    <row r="119" spans="5:5" x14ac:dyDescent="0.2">
      <c r="E119" s="11"/>
    </row>
    <row r="120" spans="5:5" x14ac:dyDescent="0.2">
      <c r="E120" s="11"/>
    </row>
    <row r="121" spans="5:5" x14ac:dyDescent="0.2">
      <c r="E121" s="11"/>
    </row>
    <row r="122" spans="5:5" x14ac:dyDescent="0.2">
      <c r="E122" s="11"/>
    </row>
    <row r="123" spans="5:5" x14ac:dyDescent="0.2">
      <c r="E123" s="11"/>
    </row>
    <row r="124" spans="5:5" x14ac:dyDescent="0.2">
      <c r="E124" s="11"/>
    </row>
    <row r="125" spans="5:5" x14ac:dyDescent="0.2">
      <c r="E125" s="11"/>
    </row>
    <row r="126" spans="5:5" x14ac:dyDescent="0.2">
      <c r="E126" s="11"/>
    </row>
    <row r="127" spans="5:5" x14ac:dyDescent="0.2">
      <c r="E127" s="11"/>
    </row>
    <row r="128" spans="5:5" x14ac:dyDescent="0.2">
      <c r="E128" s="11"/>
    </row>
    <row r="129" spans="5:5" x14ac:dyDescent="0.2">
      <c r="E129" s="11"/>
    </row>
    <row r="130" spans="5:5" x14ac:dyDescent="0.2">
      <c r="E130" s="11"/>
    </row>
    <row r="131" spans="5:5" x14ac:dyDescent="0.2">
      <c r="E131" s="11"/>
    </row>
    <row r="132" spans="5:5" x14ac:dyDescent="0.2">
      <c r="E132" s="11"/>
    </row>
    <row r="133" spans="5:5" x14ac:dyDescent="0.2">
      <c r="E133" s="11"/>
    </row>
    <row r="134" spans="5:5" x14ac:dyDescent="0.2">
      <c r="E134" s="11"/>
    </row>
  </sheetData>
  <mergeCells count="15">
    <mergeCell ref="O2:V2"/>
    <mergeCell ref="O3:V4"/>
    <mergeCell ref="O5:V6"/>
    <mergeCell ref="J8:N8"/>
    <mergeCell ref="B1:C2"/>
    <mergeCell ref="E3:F3"/>
    <mergeCell ref="G3:I4"/>
    <mergeCell ref="J3:N5"/>
    <mergeCell ref="G5:I5"/>
    <mergeCell ref="G2:N2"/>
    <mergeCell ref="G6:I6"/>
    <mergeCell ref="G7:I8"/>
    <mergeCell ref="J6:N6"/>
    <mergeCell ref="J7:N7"/>
    <mergeCell ref="O7:S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134"/>
  <sheetViews>
    <sheetView topLeftCell="A42" zoomScale="112" workbookViewId="0">
      <selection activeCell="F10" sqref="F10:F53"/>
    </sheetView>
  </sheetViews>
  <sheetFormatPr baseColWidth="10" defaultColWidth="8.83203125" defaultRowHeight="15" x14ac:dyDescent="0.2"/>
  <cols>
    <col min="1" max="1" width="3" customWidth="1"/>
    <col min="2" max="2" width="11.1640625" customWidth="1"/>
    <col min="3" max="3" width="15.83203125" customWidth="1"/>
    <col min="4" max="4" width="3.33203125" customWidth="1"/>
    <col min="5" max="5" width="10.1640625" style="1" customWidth="1"/>
    <col min="6" max="6" width="11.33203125" customWidth="1"/>
    <col min="7" max="7" width="12" bestFit="1" customWidth="1"/>
    <col min="8" max="8" width="11.83203125" style="1" customWidth="1"/>
    <col min="22" max="22" width="10.6640625" customWidth="1"/>
  </cols>
  <sheetData>
    <row r="1" spans="2:22" ht="9" customHeight="1" x14ac:dyDescent="0.2">
      <c r="B1" s="50" t="s">
        <v>22</v>
      </c>
      <c r="C1" s="50"/>
      <c r="D1" s="24"/>
      <c r="E1" s="10"/>
      <c r="F1" s="10"/>
      <c r="G1" s="2"/>
      <c r="H1" s="12"/>
      <c r="I1" s="2"/>
      <c r="J1" s="2"/>
      <c r="K1" s="2"/>
      <c r="L1" s="2"/>
      <c r="M1" s="2"/>
      <c r="N1" s="2"/>
    </row>
    <row r="2" spans="2:22" ht="17" customHeight="1" x14ac:dyDescent="0.2">
      <c r="B2" s="51"/>
      <c r="C2" s="51"/>
      <c r="D2" s="22"/>
      <c r="E2" s="12"/>
      <c r="F2" s="2"/>
      <c r="G2" s="29" t="s">
        <v>5</v>
      </c>
      <c r="H2" s="29"/>
      <c r="I2" s="29"/>
      <c r="J2" s="29"/>
      <c r="K2" s="29"/>
      <c r="L2" s="29"/>
      <c r="M2" s="29"/>
      <c r="N2" s="29"/>
      <c r="O2" s="36" t="s">
        <v>9</v>
      </c>
      <c r="P2" s="36"/>
      <c r="Q2" s="36"/>
      <c r="R2" s="36"/>
      <c r="S2" s="36"/>
      <c r="T2" s="36"/>
      <c r="U2" s="36"/>
      <c r="V2" s="36"/>
    </row>
    <row r="3" spans="2:22" ht="18.75" customHeight="1" x14ac:dyDescent="0.2">
      <c r="B3" s="4" t="s">
        <v>2</v>
      </c>
      <c r="C3" s="5">
        <v>78.599999999999994</v>
      </c>
      <c r="D3" s="23"/>
      <c r="E3" s="26"/>
      <c r="F3" s="26"/>
      <c r="G3" s="26"/>
      <c r="H3" s="26"/>
      <c r="I3" s="26"/>
      <c r="J3" s="27"/>
      <c r="K3" s="27"/>
      <c r="L3" s="27"/>
      <c r="M3" s="27"/>
      <c r="N3" s="27"/>
      <c r="O3" s="25" t="s">
        <v>6</v>
      </c>
      <c r="P3" s="25"/>
      <c r="Q3" s="25"/>
      <c r="R3" s="25"/>
      <c r="S3" s="25"/>
      <c r="T3" s="25"/>
      <c r="U3" s="25"/>
      <c r="V3" s="25"/>
    </row>
    <row r="4" spans="2:22" ht="21" customHeight="1" x14ac:dyDescent="0.2">
      <c r="B4" s="6" t="s">
        <v>0</v>
      </c>
      <c r="C4" s="7">
        <v>5.3</v>
      </c>
      <c r="D4" s="23"/>
      <c r="E4" s="12"/>
      <c r="F4" s="2"/>
      <c r="G4" s="26"/>
      <c r="H4" s="26"/>
      <c r="I4" s="26"/>
      <c r="J4" s="27"/>
      <c r="K4" s="27"/>
      <c r="L4" s="27"/>
      <c r="M4" s="27"/>
      <c r="N4" s="27"/>
      <c r="O4" s="25"/>
      <c r="P4" s="25"/>
      <c r="Q4" s="25"/>
      <c r="R4" s="25"/>
      <c r="S4" s="25"/>
      <c r="T4" s="25"/>
      <c r="U4" s="25"/>
      <c r="V4" s="25"/>
    </row>
    <row r="5" spans="2:22" ht="21" customHeight="1" x14ac:dyDescent="0.2">
      <c r="B5" s="6" t="s">
        <v>1</v>
      </c>
      <c r="C5" s="7">
        <v>0.48499999999999999</v>
      </c>
      <c r="D5" s="23"/>
      <c r="E5" s="12"/>
      <c r="F5" s="2"/>
      <c r="G5" s="28"/>
      <c r="H5" s="28"/>
      <c r="I5" s="28"/>
      <c r="J5" s="27"/>
      <c r="K5" s="27"/>
      <c r="L5" s="27"/>
      <c r="M5" s="27"/>
      <c r="N5" s="27"/>
      <c r="O5" s="25" t="s">
        <v>7</v>
      </c>
      <c r="P5" s="25"/>
      <c r="Q5" s="25"/>
      <c r="R5" s="25"/>
      <c r="S5" s="25"/>
      <c r="T5" s="25"/>
      <c r="U5" s="25"/>
      <c r="V5" s="25"/>
    </row>
    <row r="6" spans="2:22" ht="18.75" customHeight="1" x14ac:dyDescent="0.2">
      <c r="B6" s="9"/>
      <c r="C6" s="8"/>
      <c r="D6" s="23"/>
      <c r="E6" s="12"/>
      <c r="F6" s="2"/>
      <c r="G6" s="30" t="s">
        <v>8</v>
      </c>
      <c r="H6" s="30"/>
      <c r="I6" s="30"/>
      <c r="J6" s="31" t="s">
        <v>14</v>
      </c>
      <c r="K6" s="31"/>
      <c r="L6" s="31"/>
      <c r="M6" s="31"/>
      <c r="N6" s="31"/>
      <c r="O6" s="25"/>
      <c r="P6" s="25"/>
      <c r="Q6" s="25"/>
      <c r="R6" s="25"/>
      <c r="S6" s="25"/>
      <c r="T6" s="25"/>
      <c r="U6" s="25"/>
      <c r="V6" s="25"/>
    </row>
    <row r="7" spans="2:22" ht="19" customHeight="1" x14ac:dyDescent="0.2">
      <c r="B7" s="40" t="s">
        <v>12</v>
      </c>
      <c r="C7" s="41">
        <f>F14*100</f>
        <v>37.669275313275179</v>
      </c>
      <c r="D7" s="2"/>
      <c r="E7" s="12"/>
      <c r="F7" s="2"/>
      <c r="G7" s="27"/>
      <c r="H7" s="27"/>
      <c r="I7" s="27"/>
      <c r="J7" s="37" t="s">
        <v>10</v>
      </c>
      <c r="K7" s="37"/>
      <c r="L7" s="37"/>
      <c r="M7" s="37"/>
      <c r="N7" s="37"/>
      <c r="O7" s="47" t="s">
        <v>21</v>
      </c>
      <c r="P7" s="47"/>
      <c r="Q7" s="47"/>
      <c r="R7" s="47"/>
      <c r="S7" s="47"/>
    </row>
    <row r="8" spans="2:22" ht="27" customHeight="1" x14ac:dyDescent="0.2">
      <c r="B8" s="42" t="s">
        <v>13</v>
      </c>
      <c r="C8" s="43">
        <f>F49*100</f>
        <v>18.006399735305482</v>
      </c>
      <c r="D8" s="2"/>
      <c r="E8" s="12"/>
      <c r="F8" s="2"/>
      <c r="G8" s="38"/>
      <c r="H8" s="38"/>
      <c r="I8" s="38"/>
      <c r="J8" s="39" t="s">
        <v>11</v>
      </c>
      <c r="K8" s="39"/>
      <c r="L8" s="39"/>
      <c r="M8" s="39"/>
      <c r="N8" s="39"/>
    </row>
    <row r="9" spans="2:22" ht="21" customHeight="1" x14ac:dyDescent="0.2">
      <c r="B9" s="44" t="s">
        <v>20</v>
      </c>
      <c r="C9" s="45">
        <f>(C7-C8)</f>
        <v>19.662875577969697</v>
      </c>
      <c r="D9" s="2"/>
      <c r="E9" s="12"/>
      <c r="F9" s="2"/>
      <c r="G9" s="2"/>
      <c r="H9" s="12"/>
      <c r="I9" s="2"/>
      <c r="J9" s="12"/>
      <c r="K9" s="12"/>
      <c r="L9" s="12"/>
      <c r="M9" s="12"/>
      <c r="N9" s="12"/>
    </row>
    <row r="10" spans="2:22" x14ac:dyDescent="0.2">
      <c r="B10" s="2"/>
      <c r="C10" s="2"/>
      <c r="D10" s="2"/>
      <c r="E10" s="46" t="s">
        <v>3</v>
      </c>
      <c r="F10" s="46" t="s">
        <v>15</v>
      </c>
      <c r="G10" s="46" t="s">
        <v>4</v>
      </c>
      <c r="H10" s="13"/>
      <c r="I10" s="2"/>
      <c r="J10" s="2"/>
      <c r="K10" s="2"/>
      <c r="L10" s="2"/>
      <c r="M10" s="2"/>
      <c r="N10" s="2"/>
    </row>
    <row r="11" spans="2:22" x14ac:dyDescent="0.2">
      <c r="B11" s="2"/>
      <c r="C11" s="2"/>
      <c r="D11" s="2"/>
      <c r="E11" s="12">
        <v>10</v>
      </c>
      <c r="F11" s="2">
        <f>((E11/$C$3)^(-1/$C$4))*$C$5</f>
        <v>0.71563140131774527</v>
      </c>
      <c r="G11" s="2">
        <f>F11/$C$5</f>
        <v>1.475528662510815</v>
      </c>
      <c r="H11" s="14"/>
      <c r="I11" s="2"/>
      <c r="J11" s="2"/>
      <c r="K11" s="2"/>
      <c r="L11" s="2"/>
      <c r="M11" s="2"/>
      <c r="N11" s="2"/>
      <c r="R11" s="15"/>
      <c r="S11" s="10"/>
      <c r="T11" s="10"/>
      <c r="U11" s="10"/>
      <c r="V11" s="10"/>
    </row>
    <row r="12" spans="2:22" x14ac:dyDescent="0.2">
      <c r="B12" s="2"/>
      <c r="C12" s="2"/>
      <c r="D12" s="2"/>
      <c r="E12" s="12">
        <v>100</v>
      </c>
      <c r="F12" s="2">
        <f t="shared" ref="F12:F53" si="0">((E12/$C$3)^(-1/$C$4))*$C$5</f>
        <v>0.46345774427135283</v>
      </c>
      <c r="G12" s="2">
        <f t="shared" ref="G12:G53" si="1">F12/$C$5</f>
        <v>0.95558297787907809</v>
      </c>
      <c r="H12" s="14"/>
      <c r="I12" s="2"/>
      <c r="J12" s="2"/>
      <c r="K12" s="2"/>
      <c r="L12" s="2"/>
      <c r="M12" s="2"/>
      <c r="N12" s="2"/>
      <c r="R12" s="10"/>
      <c r="S12" s="10"/>
      <c r="T12" s="10"/>
      <c r="U12" s="10"/>
      <c r="V12" s="10"/>
    </row>
    <row r="13" spans="2:22" x14ac:dyDescent="0.2">
      <c r="B13" s="2"/>
      <c r="C13" s="2"/>
      <c r="D13" s="2"/>
      <c r="E13" s="12">
        <v>200</v>
      </c>
      <c r="F13" s="2">
        <f t="shared" si="0"/>
        <v>0.40664181125692617</v>
      </c>
      <c r="G13" s="2">
        <f t="shared" si="1"/>
        <v>0.83843672424108495</v>
      </c>
      <c r="H13" s="14"/>
      <c r="I13" s="2"/>
      <c r="J13" s="2"/>
      <c r="K13" s="2"/>
      <c r="L13" s="2"/>
      <c r="M13" s="2"/>
      <c r="N13" s="2"/>
      <c r="R13" s="10"/>
      <c r="S13" s="10"/>
      <c r="T13" s="10"/>
      <c r="U13" s="10"/>
      <c r="V13" s="10"/>
    </row>
    <row r="14" spans="2:22" x14ac:dyDescent="0.2">
      <c r="B14" s="2"/>
      <c r="C14" s="34" t="s">
        <v>18</v>
      </c>
      <c r="D14" s="2"/>
      <c r="E14" s="17">
        <v>300</v>
      </c>
      <c r="F14" s="18">
        <f t="shared" si="0"/>
        <v>0.3766927531327518</v>
      </c>
      <c r="G14" s="18">
        <f t="shared" si="1"/>
        <v>0.77668608893350888</v>
      </c>
      <c r="H14" s="14"/>
      <c r="I14" s="2"/>
      <c r="J14" s="2"/>
      <c r="K14" s="2"/>
      <c r="L14" s="2"/>
      <c r="M14" s="2"/>
      <c r="N14" s="2"/>
      <c r="R14" s="10"/>
      <c r="S14" s="10"/>
      <c r="T14" s="10"/>
      <c r="U14" s="10"/>
      <c r="V14" s="10"/>
    </row>
    <row r="15" spans="2:22" x14ac:dyDescent="0.2">
      <c r="B15" s="2"/>
      <c r="C15" s="2"/>
      <c r="D15" s="2"/>
      <c r="E15" s="12">
        <v>400</v>
      </c>
      <c r="F15" s="2">
        <f t="shared" si="0"/>
        <v>0.35679102292764209</v>
      </c>
      <c r="G15" s="2">
        <f t="shared" si="1"/>
        <v>0.73565159366524147</v>
      </c>
      <c r="H15" s="14"/>
      <c r="I15" s="2"/>
      <c r="J15" s="2"/>
      <c r="K15" s="2"/>
      <c r="L15" s="2"/>
      <c r="M15" s="2"/>
      <c r="N15" s="2"/>
    </row>
    <row r="16" spans="2:22" x14ac:dyDescent="0.2">
      <c r="B16" s="2"/>
      <c r="C16" s="2"/>
      <c r="D16" s="2"/>
      <c r="E16" s="12">
        <v>500</v>
      </c>
      <c r="F16" s="2">
        <f t="shared" si="0"/>
        <v>0.34208104531076428</v>
      </c>
      <c r="G16" s="2">
        <f t="shared" si="1"/>
        <v>0.70532174290879235</v>
      </c>
      <c r="H16" s="14"/>
      <c r="I16" s="2"/>
      <c r="J16" s="2"/>
      <c r="K16" s="2"/>
      <c r="L16" s="2"/>
      <c r="M16" s="2"/>
      <c r="N16" s="2"/>
    </row>
    <row r="17" spans="2:14" x14ac:dyDescent="0.2">
      <c r="B17" s="2"/>
      <c r="C17" s="2"/>
      <c r="D17" s="2"/>
      <c r="E17" s="12">
        <v>600</v>
      </c>
      <c r="F17" s="16">
        <f t="shared" si="0"/>
        <v>0.33051346172257406</v>
      </c>
      <c r="G17" s="16">
        <f t="shared" si="1"/>
        <v>0.68147105509809092</v>
      </c>
      <c r="H17" s="14"/>
      <c r="I17" s="2"/>
      <c r="J17" s="2"/>
      <c r="K17" s="2"/>
      <c r="L17" s="2"/>
      <c r="M17" s="2"/>
      <c r="N17" s="2"/>
    </row>
    <row r="18" spans="2:14" x14ac:dyDescent="0.2">
      <c r="B18" s="2"/>
      <c r="C18" s="2"/>
      <c r="D18" s="2"/>
      <c r="E18" s="12">
        <v>700</v>
      </c>
      <c r="F18" s="16">
        <f t="shared" si="0"/>
        <v>0.3210389180836673</v>
      </c>
      <c r="G18" s="16">
        <f t="shared" si="1"/>
        <v>0.66193591357457182</v>
      </c>
      <c r="H18" s="14"/>
      <c r="I18" s="2"/>
      <c r="J18" s="2"/>
      <c r="K18" s="2"/>
      <c r="L18" s="2"/>
      <c r="M18" s="2"/>
      <c r="N18" s="2"/>
    </row>
    <row r="19" spans="2:14" x14ac:dyDescent="0.2">
      <c r="B19" s="2"/>
      <c r="C19" s="2"/>
      <c r="D19" s="2"/>
      <c r="E19" s="12">
        <v>800</v>
      </c>
      <c r="F19" s="2">
        <f t="shared" si="0"/>
        <v>0.31305151245581608</v>
      </c>
      <c r="G19" s="2">
        <f t="shared" si="1"/>
        <v>0.64546703599137334</v>
      </c>
      <c r="H19" s="14"/>
      <c r="I19" s="2"/>
      <c r="J19" s="2"/>
      <c r="K19" s="2"/>
      <c r="L19" s="2"/>
      <c r="M19" s="2"/>
      <c r="N19" s="2"/>
    </row>
    <row r="20" spans="2:14" x14ac:dyDescent="0.2">
      <c r="B20" s="2"/>
      <c r="C20" s="2"/>
      <c r="D20" s="2"/>
      <c r="E20" s="12">
        <v>900</v>
      </c>
      <c r="F20" s="2">
        <f t="shared" si="0"/>
        <v>0.30617123570957494</v>
      </c>
      <c r="G20" s="2">
        <f t="shared" si="1"/>
        <v>0.63128089837025758</v>
      </c>
      <c r="H20" s="14"/>
      <c r="I20" s="2"/>
      <c r="J20" s="2"/>
      <c r="K20" s="2"/>
      <c r="L20" s="2"/>
      <c r="M20" s="2"/>
      <c r="N20" s="2"/>
    </row>
    <row r="21" spans="2:14" x14ac:dyDescent="0.2">
      <c r="B21" s="2"/>
      <c r="C21" s="2"/>
      <c r="D21" s="2"/>
      <c r="E21" s="12">
        <v>1000</v>
      </c>
      <c r="F21" s="2">
        <f t="shared" si="0"/>
        <v>0.30014485156684889</v>
      </c>
      <c r="G21" s="2">
        <f t="shared" si="1"/>
        <v>0.61885536405535857</v>
      </c>
      <c r="H21" s="14"/>
      <c r="I21" s="2"/>
      <c r="J21" s="2"/>
      <c r="K21" s="2"/>
      <c r="L21" s="2"/>
      <c r="M21" s="2"/>
      <c r="N21" s="2"/>
    </row>
    <row r="22" spans="2:14" x14ac:dyDescent="0.2">
      <c r="B22" s="2"/>
      <c r="C22" s="2"/>
      <c r="D22" s="2"/>
      <c r="E22" s="12">
        <v>1500</v>
      </c>
      <c r="F22" s="2">
        <f t="shared" si="0"/>
        <v>0.27803926538164542</v>
      </c>
      <c r="G22" s="2">
        <f t="shared" si="1"/>
        <v>0.57327683583844413</v>
      </c>
      <c r="H22" s="14"/>
      <c r="I22" s="2"/>
      <c r="J22" s="2"/>
      <c r="K22" s="2"/>
      <c r="L22" s="2"/>
      <c r="M22" s="2"/>
      <c r="N22" s="2"/>
    </row>
    <row r="23" spans="2:14" x14ac:dyDescent="0.2">
      <c r="B23" s="2"/>
      <c r="C23" s="2"/>
      <c r="D23" s="2"/>
      <c r="E23" s="12">
        <v>2000</v>
      </c>
      <c r="F23" s="2">
        <f t="shared" si="0"/>
        <v>0.26334967446163549</v>
      </c>
      <c r="G23" s="2">
        <f t="shared" si="1"/>
        <v>0.54298901950852674</v>
      </c>
      <c r="H23" s="14"/>
      <c r="I23" s="2"/>
      <c r="J23" s="2"/>
      <c r="K23" s="2"/>
      <c r="L23" s="2"/>
      <c r="M23" s="2"/>
      <c r="N23" s="2"/>
    </row>
    <row r="24" spans="2:14" x14ac:dyDescent="0.2">
      <c r="B24" s="2"/>
      <c r="C24" s="2"/>
      <c r="D24" s="2"/>
      <c r="E24" s="12">
        <v>2500</v>
      </c>
      <c r="F24" s="2">
        <f t="shared" si="0"/>
        <v>0.25249214843714146</v>
      </c>
      <c r="G24" s="2">
        <f t="shared" si="1"/>
        <v>0.52060236791163195</v>
      </c>
      <c r="H24" s="14"/>
      <c r="I24" s="2"/>
      <c r="J24" s="2"/>
      <c r="K24" s="2"/>
      <c r="L24" s="2"/>
      <c r="M24" s="2"/>
      <c r="N24" s="2"/>
    </row>
    <row r="25" spans="2:14" x14ac:dyDescent="0.2">
      <c r="B25" s="2"/>
      <c r="C25" s="2"/>
      <c r="D25" s="2"/>
      <c r="E25" s="12">
        <v>3000</v>
      </c>
      <c r="F25" s="2">
        <f t="shared" si="0"/>
        <v>0.24395404300146892</v>
      </c>
      <c r="G25" s="2">
        <f t="shared" si="1"/>
        <v>0.50299802680715244</v>
      </c>
      <c r="H25" s="14"/>
      <c r="I25" s="2"/>
      <c r="J25" s="2"/>
      <c r="K25" s="2"/>
      <c r="L25" s="2"/>
      <c r="M25" s="2"/>
      <c r="N25" s="2"/>
    </row>
    <row r="26" spans="2:14" x14ac:dyDescent="0.2">
      <c r="B26" s="2"/>
      <c r="C26" s="2"/>
      <c r="D26" s="2"/>
      <c r="E26" s="12">
        <v>3500</v>
      </c>
      <c r="F26" s="2">
        <f t="shared" si="0"/>
        <v>0.23696082337810229</v>
      </c>
      <c r="G26" s="2">
        <f t="shared" si="1"/>
        <v>0.4885790172744377</v>
      </c>
      <c r="H26" s="14"/>
      <c r="I26" s="2"/>
      <c r="J26" s="2"/>
      <c r="K26" s="2"/>
      <c r="L26" s="2"/>
      <c r="M26" s="2"/>
      <c r="N26" s="2"/>
    </row>
    <row r="27" spans="2:14" x14ac:dyDescent="0.2">
      <c r="B27" s="2"/>
      <c r="C27" s="2"/>
      <c r="D27" s="2"/>
      <c r="E27" s="12">
        <v>4000</v>
      </c>
      <c r="F27" s="2">
        <f t="shared" si="0"/>
        <v>0.23106526957568996</v>
      </c>
      <c r="G27" s="2">
        <f t="shared" si="1"/>
        <v>0.476423236238536</v>
      </c>
      <c r="H27" s="14"/>
      <c r="I27" s="2"/>
      <c r="J27" s="2"/>
      <c r="K27" s="2"/>
      <c r="L27" s="2"/>
      <c r="M27" s="2"/>
      <c r="N27" s="2"/>
    </row>
    <row r="28" spans="2:14" x14ac:dyDescent="0.2">
      <c r="B28" s="2"/>
      <c r="C28" s="2"/>
      <c r="D28" s="2"/>
      <c r="E28" s="12">
        <v>4500</v>
      </c>
      <c r="F28" s="2">
        <f t="shared" si="0"/>
        <v>0.22598689449085482</v>
      </c>
      <c r="G28" s="2">
        <f t="shared" si="1"/>
        <v>0.46595235977495841</v>
      </c>
      <c r="H28" s="14"/>
      <c r="I28" s="2"/>
      <c r="J28" s="2"/>
      <c r="K28" s="2"/>
      <c r="L28" s="2"/>
      <c r="M28" s="2"/>
      <c r="N28" s="2"/>
    </row>
    <row r="29" spans="2:14" x14ac:dyDescent="0.2">
      <c r="B29" s="2"/>
      <c r="C29" s="2"/>
      <c r="D29" s="2"/>
      <c r="E29" s="12">
        <v>5000</v>
      </c>
      <c r="F29" s="2">
        <f t="shared" si="0"/>
        <v>0.22153878285075471</v>
      </c>
      <c r="G29" s="2">
        <f t="shared" si="1"/>
        <v>0.45678099556856644</v>
      </c>
      <c r="H29" s="14"/>
      <c r="I29" s="2"/>
      <c r="J29" s="2"/>
      <c r="K29" s="2"/>
      <c r="L29" s="2"/>
      <c r="M29" s="2"/>
      <c r="N29" s="2"/>
    </row>
    <row r="30" spans="2:14" x14ac:dyDescent="0.2">
      <c r="B30" s="2"/>
      <c r="C30" s="2"/>
      <c r="D30" s="2"/>
      <c r="E30" s="12">
        <v>5500</v>
      </c>
      <c r="F30" s="2">
        <f t="shared" si="0"/>
        <v>0.21759044719114332</v>
      </c>
      <c r="G30" s="2">
        <f t="shared" si="1"/>
        <v>0.44864009730132642</v>
      </c>
      <c r="H30" s="14"/>
      <c r="I30" s="2"/>
      <c r="J30" s="2"/>
      <c r="K30" s="2"/>
      <c r="L30" s="2"/>
      <c r="M30" s="2"/>
      <c r="N30" s="2"/>
    </row>
    <row r="31" spans="2:14" x14ac:dyDescent="0.2">
      <c r="B31" s="2"/>
      <c r="C31" s="2"/>
      <c r="D31" s="2"/>
      <c r="E31" s="12">
        <v>6000</v>
      </c>
      <c r="F31" s="2">
        <f t="shared" si="0"/>
        <v>0.214047375700955</v>
      </c>
      <c r="G31" s="2">
        <f t="shared" si="1"/>
        <v>0.44133479525970104</v>
      </c>
      <c r="H31" s="14"/>
      <c r="I31" s="2"/>
      <c r="J31" s="2"/>
      <c r="K31" s="2"/>
      <c r="L31" s="2"/>
      <c r="M31" s="2"/>
      <c r="N31" s="2"/>
    </row>
    <row r="32" spans="2:14" x14ac:dyDescent="0.2">
      <c r="B32" s="2"/>
      <c r="C32" s="2"/>
      <c r="D32" s="2"/>
      <c r="E32" s="12">
        <v>6500</v>
      </c>
      <c r="F32" s="2">
        <f t="shared" si="0"/>
        <v>0.21083903491150544</v>
      </c>
      <c r="G32" s="2">
        <f t="shared" si="1"/>
        <v>0.43471965961135145</v>
      </c>
      <c r="H32" s="14"/>
      <c r="I32" s="2"/>
      <c r="J32" s="2"/>
      <c r="K32" s="2"/>
      <c r="L32" s="2"/>
      <c r="M32" s="2"/>
      <c r="N32" s="2"/>
    </row>
    <row r="33" spans="2:17" x14ac:dyDescent="0.2">
      <c r="B33" s="2"/>
      <c r="C33" s="2"/>
      <c r="D33" s="2"/>
      <c r="E33" s="12">
        <v>7000</v>
      </c>
      <c r="F33" s="2">
        <f t="shared" si="0"/>
        <v>0.20791146465121252</v>
      </c>
      <c r="G33" s="2">
        <f t="shared" si="1"/>
        <v>0.42868343227054129</v>
      </c>
      <c r="H33" s="14"/>
      <c r="I33" s="2"/>
      <c r="J33" s="2"/>
      <c r="K33" s="2"/>
      <c r="L33" s="2"/>
      <c r="M33" s="2"/>
      <c r="N33" s="2"/>
    </row>
    <row r="34" spans="2:17" x14ac:dyDescent="0.2">
      <c r="B34" s="2"/>
      <c r="C34" s="2"/>
      <c r="D34" s="2"/>
      <c r="E34" s="12">
        <v>7500</v>
      </c>
      <c r="F34" s="2">
        <f t="shared" si="0"/>
        <v>0.20522251211644987</v>
      </c>
      <c r="G34" s="2">
        <f t="shared" si="1"/>
        <v>0.42313920024010282</v>
      </c>
      <c r="H34" s="14"/>
      <c r="I34" s="2"/>
      <c r="J34" s="2"/>
      <c r="K34" s="2"/>
      <c r="L34" s="2"/>
      <c r="M34" s="2"/>
      <c r="N34" s="2"/>
    </row>
    <row r="35" spans="2:17" x14ac:dyDescent="0.2">
      <c r="B35" s="2"/>
      <c r="C35" s="2"/>
      <c r="D35" s="2"/>
      <c r="E35" s="12">
        <v>8000</v>
      </c>
      <c r="F35" s="2">
        <f t="shared" si="0"/>
        <v>0.20273865503435137</v>
      </c>
      <c r="G35" s="2">
        <f t="shared" si="1"/>
        <v>0.41801784543165232</v>
      </c>
      <c r="H35" s="14"/>
      <c r="I35" s="2"/>
      <c r="J35" s="2"/>
      <c r="K35" s="2"/>
      <c r="L35" s="2"/>
      <c r="M35" s="2"/>
      <c r="N35" s="2"/>
    </row>
    <row r="36" spans="2:17" x14ac:dyDescent="0.2">
      <c r="B36" s="2"/>
      <c r="C36" s="2"/>
      <c r="D36" s="2"/>
      <c r="E36" s="12">
        <v>8500</v>
      </c>
      <c r="F36" s="2">
        <f t="shared" si="0"/>
        <v>0.20043281996844778</v>
      </c>
      <c r="G36" s="2">
        <f t="shared" si="1"/>
        <v>0.41326354632669648</v>
      </c>
      <c r="H36" s="14"/>
      <c r="I36" s="2"/>
      <c r="J36" s="2"/>
      <c r="K36" s="2"/>
      <c r="L36" s="2"/>
      <c r="M36" s="2"/>
      <c r="N36" s="2"/>
    </row>
    <row r="37" spans="2:17" x14ac:dyDescent="0.2">
      <c r="B37" s="2"/>
      <c r="C37" s="2"/>
      <c r="D37" s="2"/>
      <c r="E37" s="12">
        <v>9000</v>
      </c>
      <c r="F37" s="2">
        <f t="shared" si="0"/>
        <v>0.19828284505325786</v>
      </c>
      <c r="G37" s="2">
        <f t="shared" si="1"/>
        <v>0.40883060835723273</v>
      </c>
      <c r="H37" s="14"/>
      <c r="I37" s="2"/>
      <c r="J37" s="2"/>
      <c r="K37" s="2"/>
      <c r="L37" s="2"/>
      <c r="M37" s="2"/>
      <c r="N37" s="2"/>
    </row>
    <row r="38" spans="2:17" x14ac:dyDescent="0.2">
      <c r="B38" s="2"/>
      <c r="C38" s="2"/>
      <c r="D38" s="2"/>
      <c r="E38" s="12">
        <v>9500</v>
      </c>
      <c r="F38" s="2">
        <f t="shared" si="0"/>
        <v>0.19627037230735486</v>
      </c>
      <c r="G38" s="2">
        <f t="shared" si="1"/>
        <v>0.40468118001516468</v>
      </c>
      <c r="H38" s="14"/>
      <c r="I38" s="2"/>
      <c r="J38" s="2"/>
      <c r="K38" s="2"/>
      <c r="L38" s="2"/>
      <c r="M38" s="2"/>
      <c r="N38" s="2"/>
    </row>
    <row r="39" spans="2:17" x14ac:dyDescent="0.2">
      <c r="B39" s="2"/>
      <c r="C39" s="2"/>
      <c r="D39" s="2"/>
      <c r="E39" s="12">
        <v>10000</v>
      </c>
      <c r="F39" s="2">
        <f t="shared" si="0"/>
        <v>0.19438003363978784</v>
      </c>
      <c r="G39" s="2">
        <f t="shared" si="1"/>
        <v>0.4007835745150265</v>
      </c>
      <c r="H39" s="14"/>
      <c r="I39" s="2"/>
      <c r="J39" s="2"/>
      <c r="K39" s="2"/>
      <c r="L39" s="2"/>
      <c r="M39" s="2"/>
      <c r="N39" s="2"/>
    </row>
    <row r="40" spans="2:17" x14ac:dyDescent="0.2">
      <c r="B40" s="2"/>
      <c r="C40" s="2"/>
      <c r="D40" s="2"/>
      <c r="E40" s="12">
        <v>10500</v>
      </c>
      <c r="F40" s="2">
        <f t="shared" si="0"/>
        <v>0.19259884217327658</v>
      </c>
      <c r="G40" s="2">
        <f t="shared" si="1"/>
        <v>0.39711101479026101</v>
      </c>
      <c r="H40" s="14"/>
      <c r="I40" s="2"/>
      <c r="J40" s="2"/>
      <c r="K40" s="2"/>
      <c r="L40" s="2"/>
      <c r="M40" s="2"/>
      <c r="N40" s="2"/>
    </row>
    <row r="41" spans="2:17" x14ac:dyDescent="0.2">
      <c r="B41" s="2"/>
      <c r="C41" s="2"/>
      <c r="D41" s="2"/>
      <c r="E41" s="12">
        <v>11000</v>
      </c>
      <c r="F41" s="2">
        <f t="shared" si="0"/>
        <v>0.19091572997042316</v>
      </c>
      <c r="G41" s="2">
        <f t="shared" si="1"/>
        <v>0.39364068035138799</v>
      </c>
      <c r="H41" s="14"/>
      <c r="I41" s="2"/>
      <c r="J41" s="10"/>
      <c r="K41" s="10"/>
      <c r="L41" s="10"/>
      <c r="M41" s="10"/>
      <c r="N41" s="10"/>
      <c r="O41" s="10"/>
      <c r="P41" s="10"/>
      <c r="Q41" s="10"/>
    </row>
    <row r="42" spans="2:17" x14ac:dyDescent="0.2">
      <c r="B42" s="2"/>
      <c r="C42" s="2"/>
      <c r="D42" s="2"/>
      <c r="E42" s="12">
        <v>11500</v>
      </c>
      <c r="F42" s="2">
        <f t="shared" si="0"/>
        <v>0.18932119201786943</v>
      </c>
      <c r="G42" s="2">
        <f>F42/$C$5</f>
        <v>0.3903529732327205</v>
      </c>
      <c r="H42" s="12"/>
      <c r="I42" s="2"/>
      <c r="J42" s="10"/>
      <c r="K42" s="10"/>
      <c r="L42" s="10"/>
      <c r="M42" s="10"/>
      <c r="N42" s="10"/>
      <c r="O42" s="10"/>
      <c r="P42" s="10"/>
      <c r="Q42" s="10"/>
    </row>
    <row r="43" spans="2:17" x14ac:dyDescent="0.2">
      <c r="B43" s="2"/>
      <c r="C43" s="2"/>
      <c r="D43" s="2"/>
      <c r="E43" s="12">
        <v>12000</v>
      </c>
      <c r="F43" s="2">
        <f t="shared" si="0"/>
        <v>0.18780700856919144</v>
      </c>
      <c r="G43" s="2">
        <f t="shared" si="1"/>
        <v>0.38723094550348752</v>
      </c>
      <c r="H43" s="12"/>
      <c r="I43" s="2"/>
      <c r="J43" s="2"/>
      <c r="K43" s="2"/>
      <c r="L43" s="2"/>
      <c r="M43" s="2"/>
      <c r="N43" s="2"/>
    </row>
    <row r="44" spans="2:17" x14ac:dyDescent="0.2">
      <c r="B44" s="2"/>
      <c r="C44" s="2"/>
      <c r="D44" s="2"/>
      <c r="E44" s="12">
        <v>12500</v>
      </c>
      <c r="F44" s="2">
        <f t="shared" si="0"/>
        <v>0.18636602611082284</v>
      </c>
      <c r="G44" s="2">
        <f t="shared" si="1"/>
        <v>0.38425984765118115</v>
      </c>
      <c r="H44" s="12"/>
      <c r="I44" s="2"/>
      <c r="J44" s="2"/>
      <c r="K44" s="2"/>
      <c r="L44" s="2"/>
      <c r="M44" s="2"/>
      <c r="N44" s="2"/>
    </row>
    <row r="45" spans="2:17" x14ac:dyDescent="0.2">
      <c r="E45" s="12">
        <v>13000</v>
      </c>
      <c r="F45" s="2">
        <f t="shared" si="0"/>
        <v>0.18499198276397505</v>
      </c>
      <c r="G45" s="2">
        <f t="shared" si="1"/>
        <v>0.38142676858551555</v>
      </c>
    </row>
    <row r="46" spans="2:17" x14ac:dyDescent="0.2">
      <c r="E46" s="12">
        <v>13500</v>
      </c>
      <c r="F46" s="2">
        <f t="shared" si="0"/>
        <v>0.1836793677739019</v>
      </c>
      <c r="G46" s="2">
        <f t="shared" si="1"/>
        <v>0.37872034592557091</v>
      </c>
    </row>
    <row r="47" spans="2:17" x14ac:dyDescent="0.2">
      <c r="E47" s="12">
        <v>14000</v>
      </c>
      <c r="F47" s="2">
        <f>((E47/$C$3)^(-1/$C$4))*$C$5</f>
        <v>0.18242330743608923</v>
      </c>
      <c r="G47" s="2">
        <f t="shared" si="1"/>
        <v>0.37613053079606029</v>
      </c>
    </row>
    <row r="48" spans="2:17" x14ac:dyDescent="0.2">
      <c r="E48" s="12">
        <v>14500</v>
      </c>
      <c r="F48" s="2">
        <f t="shared" si="0"/>
        <v>0.18121947173378167</v>
      </c>
      <c r="G48" s="19">
        <f t="shared" si="1"/>
        <v>0.37364839532738492</v>
      </c>
    </row>
    <row r="49" spans="3:7" x14ac:dyDescent="0.2">
      <c r="C49" s="35" t="s">
        <v>19</v>
      </c>
      <c r="E49" s="20">
        <v>15000</v>
      </c>
      <c r="F49" s="21">
        <f t="shared" si="0"/>
        <v>0.18006399735305481</v>
      </c>
      <c r="G49" s="21">
        <f t="shared" si="1"/>
        <v>0.37126597392382438</v>
      </c>
    </row>
    <row r="50" spans="3:7" x14ac:dyDescent="0.2">
      <c r="E50" s="12">
        <v>15500</v>
      </c>
      <c r="F50" s="2">
        <f t="shared" si="0"/>
        <v>0.17895342376062939</v>
      </c>
      <c r="G50" s="2">
        <f t="shared" si="1"/>
        <v>0.36897613146521524</v>
      </c>
    </row>
    <row r="51" spans="3:7" x14ac:dyDescent="0.2">
      <c r="E51" s="12">
        <v>16000</v>
      </c>
      <c r="F51" s="2">
        <f t="shared" si="0"/>
        <v>0.17788463978431715</v>
      </c>
      <c r="G51" s="2">
        <f t="shared" si="1"/>
        <v>0.36677245316354051</v>
      </c>
    </row>
    <row r="52" spans="3:7" x14ac:dyDescent="0.2">
      <c r="E52" s="12">
        <v>16500</v>
      </c>
      <c r="F52" s="2">
        <f t="shared" si="0"/>
        <v>0.17685483870095464</v>
      </c>
      <c r="G52" s="2">
        <f t="shared" si="1"/>
        <v>0.36464915196073122</v>
      </c>
    </row>
    <row r="53" spans="3:7" x14ac:dyDescent="0.2">
      <c r="E53" s="12">
        <v>17000</v>
      </c>
      <c r="F53" s="2">
        <f t="shared" si="0"/>
        <v>0.17586148026384577</v>
      </c>
      <c r="G53" s="2">
        <f t="shared" si="1"/>
        <v>0.36260099023473352</v>
      </c>
    </row>
    <row r="54" spans="3:7" x14ac:dyDescent="0.2">
      <c r="E54" s="12"/>
    </row>
    <row r="55" spans="3:7" x14ac:dyDescent="0.2">
      <c r="E55" s="12"/>
    </row>
    <row r="56" spans="3:7" x14ac:dyDescent="0.2">
      <c r="E56" s="12"/>
    </row>
    <row r="57" spans="3:7" x14ac:dyDescent="0.2">
      <c r="E57" s="12"/>
    </row>
    <row r="58" spans="3:7" x14ac:dyDescent="0.2">
      <c r="E58" s="12"/>
    </row>
    <row r="59" spans="3:7" x14ac:dyDescent="0.2">
      <c r="E59" s="12"/>
    </row>
    <row r="60" spans="3:7" x14ac:dyDescent="0.2">
      <c r="E60" s="12"/>
    </row>
    <row r="61" spans="3:7" x14ac:dyDescent="0.2">
      <c r="E61" s="12"/>
    </row>
    <row r="62" spans="3:7" x14ac:dyDescent="0.2">
      <c r="E62" s="12"/>
    </row>
    <row r="63" spans="3:7" x14ac:dyDescent="0.2">
      <c r="E63" s="12"/>
    </row>
    <row r="64" spans="3:7" x14ac:dyDescent="0.2">
      <c r="E64" s="12"/>
    </row>
    <row r="65" spans="5:5" x14ac:dyDescent="0.2">
      <c r="E65" s="12"/>
    </row>
    <row r="66" spans="5:5" x14ac:dyDescent="0.2">
      <c r="E66" s="12"/>
    </row>
    <row r="67" spans="5:5" x14ac:dyDescent="0.2">
      <c r="E67" s="12"/>
    </row>
    <row r="68" spans="5:5" x14ac:dyDescent="0.2">
      <c r="E68" s="12"/>
    </row>
    <row r="69" spans="5:5" x14ac:dyDescent="0.2">
      <c r="E69" s="12"/>
    </row>
    <row r="70" spans="5:5" x14ac:dyDescent="0.2">
      <c r="E70" s="12"/>
    </row>
    <row r="71" spans="5:5" x14ac:dyDescent="0.2">
      <c r="E71" s="12"/>
    </row>
    <row r="72" spans="5:5" x14ac:dyDescent="0.2">
      <c r="E72" s="12"/>
    </row>
    <row r="73" spans="5:5" x14ac:dyDescent="0.2">
      <c r="E73" s="12"/>
    </row>
    <row r="74" spans="5:5" x14ac:dyDescent="0.2">
      <c r="E74" s="12"/>
    </row>
    <row r="75" spans="5:5" x14ac:dyDescent="0.2">
      <c r="E75" s="12"/>
    </row>
    <row r="76" spans="5:5" x14ac:dyDescent="0.2">
      <c r="E76" s="12"/>
    </row>
    <row r="77" spans="5:5" x14ac:dyDescent="0.2">
      <c r="E77" s="12"/>
    </row>
    <row r="78" spans="5:5" x14ac:dyDescent="0.2">
      <c r="E78" s="12"/>
    </row>
    <row r="79" spans="5:5" x14ac:dyDescent="0.2">
      <c r="E79" s="12"/>
    </row>
    <row r="80" spans="5:5" x14ac:dyDescent="0.2">
      <c r="E80" s="12"/>
    </row>
    <row r="81" spans="5:5" x14ac:dyDescent="0.2">
      <c r="E81" s="12"/>
    </row>
    <row r="82" spans="5:5" x14ac:dyDescent="0.2">
      <c r="E82" s="12"/>
    </row>
    <row r="83" spans="5:5" x14ac:dyDescent="0.2">
      <c r="E83" s="12"/>
    </row>
    <row r="84" spans="5:5" x14ac:dyDescent="0.2">
      <c r="E84" s="12"/>
    </row>
    <row r="85" spans="5:5" x14ac:dyDescent="0.2">
      <c r="E85" s="12"/>
    </row>
    <row r="86" spans="5:5" x14ac:dyDescent="0.2">
      <c r="E86" s="12"/>
    </row>
    <row r="87" spans="5:5" x14ac:dyDescent="0.2">
      <c r="E87" s="12"/>
    </row>
    <row r="88" spans="5:5" x14ac:dyDescent="0.2">
      <c r="E88" s="12"/>
    </row>
    <row r="89" spans="5:5" x14ac:dyDescent="0.2">
      <c r="E89" s="12"/>
    </row>
    <row r="90" spans="5:5" x14ac:dyDescent="0.2">
      <c r="E90" s="12"/>
    </row>
    <row r="91" spans="5:5" x14ac:dyDescent="0.2">
      <c r="E91" s="12"/>
    </row>
    <row r="92" spans="5:5" x14ac:dyDescent="0.2">
      <c r="E92" s="12"/>
    </row>
    <row r="93" spans="5:5" x14ac:dyDescent="0.2">
      <c r="E93" s="12"/>
    </row>
    <row r="94" spans="5:5" x14ac:dyDescent="0.2">
      <c r="E94" s="12"/>
    </row>
    <row r="95" spans="5:5" x14ac:dyDescent="0.2">
      <c r="E95" s="12"/>
    </row>
    <row r="96" spans="5:5" x14ac:dyDescent="0.2">
      <c r="E96" s="12"/>
    </row>
    <row r="97" spans="5:5" x14ac:dyDescent="0.2">
      <c r="E97" s="12"/>
    </row>
    <row r="98" spans="5:5" x14ac:dyDescent="0.2">
      <c r="E98" s="12"/>
    </row>
    <row r="99" spans="5:5" x14ac:dyDescent="0.2">
      <c r="E99" s="12"/>
    </row>
    <row r="100" spans="5:5" x14ac:dyDescent="0.2">
      <c r="E100" s="12"/>
    </row>
    <row r="101" spans="5:5" x14ac:dyDescent="0.2">
      <c r="E101" s="12"/>
    </row>
    <row r="102" spans="5:5" x14ac:dyDescent="0.2">
      <c r="E102" s="12"/>
    </row>
    <row r="103" spans="5:5" x14ac:dyDescent="0.2">
      <c r="E103" s="12"/>
    </row>
    <row r="104" spans="5:5" x14ac:dyDescent="0.2">
      <c r="E104" s="12"/>
    </row>
    <row r="105" spans="5:5" x14ac:dyDescent="0.2">
      <c r="E105" s="12"/>
    </row>
    <row r="106" spans="5:5" x14ac:dyDescent="0.2">
      <c r="E106" s="12"/>
    </row>
    <row r="107" spans="5:5" x14ac:dyDescent="0.2">
      <c r="E107" s="12"/>
    </row>
    <row r="108" spans="5:5" x14ac:dyDescent="0.2">
      <c r="E108" s="12"/>
    </row>
    <row r="109" spans="5:5" x14ac:dyDescent="0.2">
      <c r="E109" s="12"/>
    </row>
    <row r="110" spans="5:5" x14ac:dyDescent="0.2">
      <c r="E110" s="12"/>
    </row>
    <row r="111" spans="5:5" x14ac:dyDescent="0.2">
      <c r="E111" s="12"/>
    </row>
    <row r="112" spans="5:5" x14ac:dyDescent="0.2">
      <c r="E112" s="12"/>
    </row>
    <row r="113" spans="5:5" x14ac:dyDescent="0.2">
      <c r="E113" s="12"/>
    </row>
    <row r="114" spans="5:5" x14ac:dyDescent="0.2">
      <c r="E114" s="12"/>
    </row>
    <row r="115" spans="5:5" x14ac:dyDescent="0.2">
      <c r="E115" s="12"/>
    </row>
    <row r="116" spans="5:5" x14ac:dyDescent="0.2">
      <c r="E116" s="12"/>
    </row>
    <row r="117" spans="5:5" x14ac:dyDescent="0.2">
      <c r="E117" s="12"/>
    </row>
    <row r="118" spans="5:5" x14ac:dyDescent="0.2">
      <c r="E118" s="12"/>
    </row>
    <row r="119" spans="5:5" x14ac:dyDescent="0.2">
      <c r="E119" s="12"/>
    </row>
    <row r="120" spans="5:5" x14ac:dyDescent="0.2">
      <c r="E120" s="12"/>
    </row>
    <row r="121" spans="5:5" x14ac:dyDescent="0.2">
      <c r="E121" s="12"/>
    </row>
    <row r="122" spans="5:5" x14ac:dyDescent="0.2">
      <c r="E122" s="12"/>
    </row>
    <row r="123" spans="5:5" x14ac:dyDescent="0.2">
      <c r="E123" s="12"/>
    </row>
    <row r="124" spans="5:5" x14ac:dyDescent="0.2">
      <c r="E124" s="12"/>
    </row>
    <row r="125" spans="5:5" x14ac:dyDescent="0.2">
      <c r="E125" s="12"/>
    </row>
    <row r="126" spans="5:5" x14ac:dyDescent="0.2">
      <c r="E126" s="12"/>
    </row>
    <row r="127" spans="5:5" x14ac:dyDescent="0.2">
      <c r="E127" s="12"/>
    </row>
    <row r="128" spans="5:5" x14ac:dyDescent="0.2">
      <c r="E128" s="12"/>
    </row>
    <row r="129" spans="5:5" x14ac:dyDescent="0.2">
      <c r="E129" s="12"/>
    </row>
    <row r="130" spans="5:5" x14ac:dyDescent="0.2">
      <c r="E130" s="12"/>
    </row>
    <row r="131" spans="5:5" x14ac:dyDescent="0.2">
      <c r="E131" s="12"/>
    </row>
    <row r="132" spans="5:5" x14ac:dyDescent="0.2">
      <c r="E132" s="12"/>
    </row>
    <row r="133" spans="5:5" x14ac:dyDescent="0.2">
      <c r="E133" s="12"/>
    </row>
    <row r="134" spans="5:5" x14ac:dyDescent="0.2">
      <c r="E134" s="12"/>
    </row>
  </sheetData>
  <mergeCells count="15">
    <mergeCell ref="J6:N6"/>
    <mergeCell ref="G7:I8"/>
    <mergeCell ref="J7:N7"/>
    <mergeCell ref="O7:S7"/>
    <mergeCell ref="J8:N8"/>
    <mergeCell ref="B1:C2"/>
    <mergeCell ref="G2:N2"/>
    <mergeCell ref="O2:V2"/>
    <mergeCell ref="E3:F3"/>
    <mergeCell ref="G3:I4"/>
    <mergeCell ref="J3:N5"/>
    <mergeCell ref="O3:V4"/>
    <mergeCell ref="G5:I5"/>
    <mergeCell ref="O5:V6"/>
    <mergeCell ref="G6:I6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134"/>
  <sheetViews>
    <sheetView topLeftCell="A33" zoomScale="112" workbookViewId="0">
      <selection activeCell="F11" sqref="F11:F53"/>
    </sheetView>
  </sheetViews>
  <sheetFormatPr baseColWidth="10" defaultColWidth="8.83203125" defaultRowHeight="15" x14ac:dyDescent="0.2"/>
  <cols>
    <col min="1" max="1" width="3" customWidth="1"/>
    <col min="2" max="2" width="11.1640625" customWidth="1"/>
    <col min="3" max="3" width="15.83203125" customWidth="1"/>
    <col min="4" max="4" width="3.33203125" customWidth="1"/>
    <col min="5" max="5" width="10.1640625" style="1" customWidth="1"/>
    <col min="6" max="6" width="11.33203125" customWidth="1"/>
    <col min="7" max="7" width="12" bestFit="1" customWidth="1"/>
    <col min="8" max="8" width="11.83203125" style="1" customWidth="1"/>
    <col min="22" max="22" width="10.6640625" customWidth="1"/>
  </cols>
  <sheetData>
    <row r="1" spans="2:22" ht="9" customHeight="1" x14ac:dyDescent="0.2">
      <c r="B1" s="52" t="s">
        <v>23</v>
      </c>
      <c r="C1" s="52"/>
      <c r="D1" s="24"/>
      <c r="E1" s="10"/>
      <c r="F1" s="10"/>
      <c r="G1" s="2"/>
      <c r="H1" s="12"/>
      <c r="I1" s="2"/>
      <c r="J1" s="2"/>
      <c r="K1" s="2"/>
      <c r="L1" s="2"/>
      <c r="M1" s="2"/>
      <c r="N1" s="2"/>
    </row>
    <row r="2" spans="2:22" ht="17" customHeight="1" x14ac:dyDescent="0.2">
      <c r="B2" s="53"/>
      <c r="C2" s="53"/>
      <c r="D2" s="22"/>
      <c r="E2" s="12"/>
      <c r="F2" s="2"/>
      <c r="G2" s="29" t="s">
        <v>5</v>
      </c>
      <c r="H2" s="29"/>
      <c r="I2" s="29"/>
      <c r="J2" s="29"/>
      <c r="K2" s="29"/>
      <c r="L2" s="29"/>
      <c r="M2" s="29"/>
      <c r="N2" s="29"/>
      <c r="O2" s="36" t="s">
        <v>9</v>
      </c>
      <c r="P2" s="36"/>
      <c r="Q2" s="36"/>
      <c r="R2" s="36"/>
      <c r="S2" s="36"/>
      <c r="T2" s="36"/>
      <c r="U2" s="36"/>
      <c r="V2" s="36"/>
    </row>
    <row r="3" spans="2:22" ht="18.75" customHeight="1" x14ac:dyDescent="0.2">
      <c r="B3" s="4" t="s">
        <v>2</v>
      </c>
      <c r="C3" s="5">
        <v>35.6</v>
      </c>
      <c r="D3" s="23"/>
      <c r="E3" s="26"/>
      <c r="F3" s="26"/>
      <c r="G3" s="26"/>
      <c r="H3" s="26"/>
      <c r="I3" s="26"/>
      <c r="J3" s="27"/>
      <c r="K3" s="27"/>
      <c r="L3" s="27"/>
      <c r="M3" s="27"/>
      <c r="N3" s="27"/>
      <c r="O3" s="25" t="s">
        <v>6</v>
      </c>
      <c r="P3" s="25"/>
      <c r="Q3" s="25"/>
      <c r="R3" s="25"/>
      <c r="S3" s="25"/>
      <c r="T3" s="25"/>
      <c r="U3" s="25"/>
      <c r="V3" s="25"/>
    </row>
    <row r="4" spans="2:22" ht="21" customHeight="1" x14ac:dyDescent="0.2">
      <c r="B4" s="6" t="s">
        <v>0</v>
      </c>
      <c r="C4" s="7">
        <v>7.75</v>
      </c>
      <c r="D4" s="23"/>
      <c r="E4" s="12"/>
      <c r="F4" s="2"/>
      <c r="G4" s="26"/>
      <c r="H4" s="26"/>
      <c r="I4" s="26"/>
      <c r="J4" s="27"/>
      <c r="K4" s="27"/>
      <c r="L4" s="27"/>
      <c r="M4" s="27"/>
      <c r="N4" s="27"/>
      <c r="O4" s="25"/>
      <c r="P4" s="25"/>
      <c r="Q4" s="25"/>
      <c r="R4" s="25"/>
      <c r="S4" s="25"/>
      <c r="T4" s="25"/>
      <c r="U4" s="25"/>
      <c r="V4" s="25"/>
    </row>
    <row r="5" spans="2:22" ht="21" customHeight="1" x14ac:dyDescent="0.2">
      <c r="B5" s="6" t="s">
        <v>1</v>
      </c>
      <c r="C5" s="7">
        <v>0.47699999999999998</v>
      </c>
      <c r="D5" s="23"/>
      <c r="E5" s="12"/>
      <c r="F5" s="2"/>
      <c r="G5" s="28"/>
      <c r="H5" s="28"/>
      <c r="I5" s="28"/>
      <c r="J5" s="27"/>
      <c r="K5" s="27"/>
      <c r="L5" s="27"/>
      <c r="M5" s="27"/>
      <c r="N5" s="27"/>
      <c r="O5" s="25" t="s">
        <v>7</v>
      </c>
      <c r="P5" s="25"/>
      <c r="Q5" s="25"/>
      <c r="R5" s="25"/>
      <c r="S5" s="25"/>
      <c r="T5" s="25"/>
      <c r="U5" s="25"/>
      <c r="V5" s="25"/>
    </row>
    <row r="6" spans="2:22" ht="18.75" customHeight="1" x14ac:dyDescent="0.2">
      <c r="B6" s="9"/>
      <c r="C6" s="8"/>
      <c r="D6" s="23"/>
      <c r="E6" s="12"/>
      <c r="F6" s="2"/>
      <c r="G6" s="30" t="s">
        <v>8</v>
      </c>
      <c r="H6" s="30"/>
      <c r="I6" s="30"/>
      <c r="J6" s="31" t="s">
        <v>14</v>
      </c>
      <c r="K6" s="31"/>
      <c r="L6" s="31"/>
      <c r="M6" s="31"/>
      <c r="N6" s="31"/>
      <c r="O6" s="25"/>
      <c r="P6" s="25"/>
      <c r="Q6" s="25"/>
      <c r="R6" s="25"/>
      <c r="S6" s="25"/>
      <c r="T6" s="25"/>
      <c r="U6" s="25"/>
      <c r="V6" s="25"/>
    </row>
    <row r="7" spans="2:22" ht="19" customHeight="1" x14ac:dyDescent="0.2">
      <c r="B7" s="40" t="s">
        <v>12</v>
      </c>
      <c r="C7" s="41">
        <f>F14*100</f>
        <v>36.230716818124641</v>
      </c>
      <c r="D7" s="2"/>
      <c r="E7" s="12"/>
      <c r="F7" s="2"/>
      <c r="G7" s="27"/>
      <c r="H7" s="27"/>
      <c r="I7" s="27"/>
      <c r="J7" s="37" t="s">
        <v>10</v>
      </c>
      <c r="K7" s="37"/>
      <c r="L7" s="37"/>
      <c r="M7" s="37"/>
      <c r="N7" s="37"/>
      <c r="O7" s="47" t="s">
        <v>21</v>
      </c>
      <c r="P7" s="47"/>
      <c r="Q7" s="47"/>
      <c r="R7" s="47"/>
      <c r="S7" s="47"/>
    </row>
    <row r="8" spans="2:22" ht="27" customHeight="1" x14ac:dyDescent="0.2">
      <c r="B8" s="42" t="s">
        <v>13</v>
      </c>
      <c r="C8" s="43">
        <f>F49*100</f>
        <v>21.870312595413072</v>
      </c>
      <c r="D8" s="2"/>
      <c r="E8" s="12"/>
      <c r="F8" s="2"/>
      <c r="G8" s="38"/>
      <c r="H8" s="38"/>
      <c r="I8" s="38"/>
      <c r="J8" s="39" t="s">
        <v>11</v>
      </c>
      <c r="K8" s="39"/>
      <c r="L8" s="39"/>
      <c r="M8" s="39"/>
      <c r="N8" s="39"/>
    </row>
    <row r="9" spans="2:22" ht="21" customHeight="1" x14ac:dyDescent="0.2">
      <c r="B9" s="44" t="s">
        <v>20</v>
      </c>
      <c r="C9" s="45">
        <f>(C7-C8)</f>
        <v>14.360404222711569</v>
      </c>
      <c r="D9" s="2"/>
      <c r="E9" s="12"/>
      <c r="F9" s="2"/>
      <c r="G9" s="2"/>
      <c r="H9" s="12"/>
      <c r="I9" s="2"/>
      <c r="J9" s="12"/>
      <c r="K9" s="12"/>
      <c r="L9" s="12"/>
      <c r="M9" s="12"/>
      <c r="N9" s="12"/>
    </row>
    <row r="10" spans="2:22" x14ac:dyDescent="0.2">
      <c r="B10" s="2"/>
      <c r="C10" s="2"/>
      <c r="D10" s="2"/>
      <c r="E10" s="46" t="s">
        <v>3</v>
      </c>
      <c r="F10" s="46" t="s">
        <v>15</v>
      </c>
      <c r="G10" s="46" t="s">
        <v>4</v>
      </c>
      <c r="H10" s="13"/>
      <c r="I10" s="2"/>
      <c r="J10" s="2"/>
      <c r="K10" s="2"/>
      <c r="L10" s="2"/>
      <c r="M10" s="2"/>
      <c r="N10" s="2"/>
    </row>
    <row r="11" spans="2:22" x14ac:dyDescent="0.2">
      <c r="B11" s="2"/>
      <c r="C11" s="2"/>
      <c r="D11" s="2"/>
      <c r="E11" s="12">
        <v>10</v>
      </c>
      <c r="F11" s="2">
        <f>((E11/$C$3)^(-1/$C$4))*$C$5</f>
        <v>0.5619183536817044</v>
      </c>
      <c r="G11" s="2">
        <f>F11/$C$5</f>
        <v>1.1780258987037828</v>
      </c>
      <c r="H11" s="14"/>
      <c r="I11" s="2"/>
      <c r="J11" s="2"/>
      <c r="K11" s="2"/>
      <c r="L11" s="2"/>
      <c r="M11" s="2"/>
      <c r="N11" s="2"/>
      <c r="R11" s="15"/>
      <c r="S11" s="10"/>
      <c r="T11" s="10"/>
      <c r="U11" s="10"/>
      <c r="V11" s="10"/>
    </row>
    <row r="12" spans="2:22" x14ac:dyDescent="0.2">
      <c r="B12" s="2"/>
      <c r="C12" s="2"/>
      <c r="D12" s="2"/>
      <c r="E12" s="12">
        <v>100</v>
      </c>
      <c r="F12" s="2">
        <f t="shared" ref="F12:F53" si="0">((E12/$C$3)^(-1/$C$4))*$C$5</f>
        <v>0.41748508005563029</v>
      </c>
      <c r="G12" s="2">
        <f t="shared" ref="G12:G53" si="1">F12/$C$5</f>
        <v>0.87523077579796704</v>
      </c>
      <c r="H12" s="14"/>
      <c r="I12" s="2"/>
      <c r="J12" s="2"/>
      <c r="K12" s="2"/>
      <c r="L12" s="2"/>
      <c r="M12" s="2"/>
      <c r="N12" s="2"/>
      <c r="R12" s="10"/>
      <c r="S12" s="10"/>
      <c r="T12" s="10"/>
      <c r="U12" s="10"/>
      <c r="V12" s="10"/>
    </row>
    <row r="13" spans="2:22" x14ac:dyDescent="0.2">
      <c r="B13" s="2"/>
      <c r="C13" s="2"/>
      <c r="D13" s="2"/>
      <c r="E13" s="12">
        <v>200</v>
      </c>
      <c r="F13" s="2">
        <f t="shared" si="0"/>
        <v>0.38176699485037968</v>
      </c>
      <c r="G13" s="2">
        <f t="shared" si="1"/>
        <v>0.80035009402595325</v>
      </c>
      <c r="H13" s="14"/>
      <c r="I13" s="2"/>
      <c r="J13" s="2"/>
      <c r="K13" s="2"/>
      <c r="L13" s="2"/>
      <c r="M13" s="2"/>
      <c r="N13" s="2"/>
      <c r="R13" s="10"/>
      <c r="S13" s="10"/>
      <c r="T13" s="10"/>
      <c r="U13" s="10"/>
      <c r="V13" s="10"/>
    </row>
    <row r="14" spans="2:22" x14ac:dyDescent="0.2">
      <c r="B14" s="2"/>
      <c r="C14" s="34" t="s">
        <v>18</v>
      </c>
      <c r="D14" s="2"/>
      <c r="E14" s="17">
        <v>300</v>
      </c>
      <c r="F14" s="18">
        <f t="shared" si="0"/>
        <v>0.36230716818124642</v>
      </c>
      <c r="G14" s="18">
        <f t="shared" si="1"/>
        <v>0.75955381170072633</v>
      </c>
      <c r="H14" s="14"/>
      <c r="I14" s="2"/>
      <c r="J14" s="2"/>
      <c r="K14" s="2"/>
      <c r="L14" s="2"/>
      <c r="M14" s="2"/>
      <c r="N14" s="2"/>
      <c r="R14" s="10"/>
      <c r="S14" s="10"/>
      <c r="T14" s="10"/>
      <c r="U14" s="10"/>
      <c r="V14" s="10"/>
    </row>
    <row r="15" spans="2:22" x14ac:dyDescent="0.2">
      <c r="B15" s="2"/>
      <c r="C15" s="2"/>
      <c r="D15" s="2"/>
      <c r="E15" s="12">
        <v>400</v>
      </c>
      <c r="F15" s="2">
        <f t="shared" si="0"/>
        <v>0.34910478318810595</v>
      </c>
      <c r="G15" s="2">
        <f t="shared" si="1"/>
        <v>0.73187585574026404</v>
      </c>
      <c r="H15" s="14"/>
      <c r="I15" s="2"/>
      <c r="J15" s="2"/>
      <c r="K15" s="2"/>
      <c r="L15" s="2"/>
      <c r="M15" s="2"/>
      <c r="N15" s="2"/>
    </row>
    <row r="16" spans="2:22" x14ac:dyDescent="0.2">
      <c r="B16" s="2"/>
      <c r="C16" s="2"/>
      <c r="D16" s="2"/>
      <c r="E16" s="12">
        <v>500</v>
      </c>
      <c r="F16" s="2">
        <f t="shared" si="0"/>
        <v>0.33919643681934947</v>
      </c>
      <c r="G16" s="2">
        <f t="shared" si="1"/>
        <v>0.71110364113071167</v>
      </c>
      <c r="H16" s="14"/>
      <c r="I16" s="2"/>
      <c r="J16" s="2"/>
      <c r="K16" s="2"/>
      <c r="L16" s="2"/>
      <c r="M16" s="2"/>
      <c r="N16" s="2"/>
    </row>
    <row r="17" spans="2:14" x14ac:dyDescent="0.2">
      <c r="B17" s="2"/>
      <c r="C17" s="2"/>
      <c r="D17" s="2"/>
      <c r="E17" s="12">
        <v>600</v>
      </c>
      <c r="F17" s="16">
        <f t="shared" si="0"/>
        <v>0.33130984894328369</v>
      </c>
      <c r="G17" s="16">
        <f t="shared" si="1"/>
        <v>0.69456991392721956</v>
      </c>
      <c r="H17" s="14"/>
      <c r="I17" s="2"/>
      <c r="J17" s="2"/>
      <c r="K17" s="2"/>
      <c r="L17" s="2"/>
      <c r="M17" s="2"/>
      <c r="N17" s="2"/>
    </row>
    <row r="18" spans="2:14" x14ac:dyDescent="0.2">
      <c r="B18" s="2"/>
      <c r="C18" s="2"/>
      <c r="D18" s="2"/>
      <c r="E18" s="12">
        <v>700</v>
      </c>
      <c r="F18" s="16">
        <f t="shared" si="0"/>
        <v>0.32478506553522279</v>
      </c>
      <c r="G18" s="16">
        <f t="shared" si="1"/>
        <v>0.68089112271535179</v>
      </c>
      <c r="H18" s="14"/>
      <c r="I18" s="2"/>
      <c r="J18" s="2"/>
      <c r="K18" s="2"/>
      <c r="L18" s="2"/>
      <c r="M18" s="2"/>
      <c r="N18" s="2"/>
    </row>
    <row r="19" spans="2:14" x14ac:dyDescent="0.2">
      <c r="B19" s="2"/>
      <c r="C19" s="2"/>
      <c r="D19" s="2"/>
      <c r="E19" s="12">
        <v>800</v>
      </c>
      <c r="F19" s="2">
        <f t="shared" si="0"/>
        <v>0.31923699871587585</v>
      </c>
      <c r="G19" s="2">
        <f t="shared" si="1"/>
        <v>0.66925995537919469</v>
      </c>
      <c r="H19" s="14"/>
      <c r="I19" s="2"/>
      <c r="J19" s="2"/>
      <c r="K19" s="2"/>
      <c r="L19" s="2"/>
      <c r="M19" s="2"/>
      <c r="N19" s="2"/>
    </row>
    <row r="20" spans="2:14" x14ac:dyDescent="0.2">
      <c r="B20" s="2"/>
      <c r="C20" s="2"/>
      <c r="D20" s="2"/>
      <c r="E20" s="12">
        <v>900</v>
      </c>
      <c r="F20" s="2">
        <f t="shared" si="0"/>
        <v>0.31442197670398808</v>
      </c>
      <c r="G20" s="2">
        <f t="shared" si="1"/>
        <v>0.65916556961003792</v>
      </c>
      <c r="H20" s="14"/>
      <c r="I20" s="2"/>
      <c r="J20" s="2"/>
      <c r="K20" s="2"/>
      <c r="L20" s="2"/>
      <c r="M20" s="2"/>
      <c r="N20" s="2"/>
    </row>
    <row r="21" spans="2:14" x14ac:dyDescent="0.2">
      <c r="B21" s="2"/>
      <c r="C21" s="2"/>
      <c r="D21" s="2"/>
      <c r="E21" s="12">
        <v>1000</v>
      </c>
      <c r="F21" s="2">
        <f t="shared" si="0"/>
        <v>0.310176364461275</v>
      </c>
      <c r="G21" s="2">
        <f t="shared" si="1"/>
        <v>0.6502649150131552</v>
      </c>
      <c r="H21" s="14"/>
      <c r="I21" s="2"/>
      <c r="J21" s="2"/>
      <c r="K21" s="2"/>
      <c r="L21" s="2"/>
      <c r="M21" s="2"/>
      <c r="N21" s="2"/>
    </row>
    <row r="22" spans="2:14" x14ac:dyDescent="0.2">
      <c r="B22" s="2"/>
      <c r="C22" s="2"/>
      <c r="D22" s="2"/>
      <c r="E22" s="12">
        <v>1500</v>
      </c>
      <c r="F22" s="2">
        <f t="shared" si="0"/>
        <v>0.29436573030301333</v>
      </c>
      <c r="G22" s="2">
        <f t="shared" si="1"/>
        <v>0.61711893145285812</v>
      </c>
      <c r="H22" s="14"/>
      <c r="I22" s="2"/>
      <c r="J22" s="2"/>
      <c r="K22" s="2"/>
      <c r="L22" s="2"/>
      <c r="M22" s="2"/>
      <c r="N22" s="2"/>
    </row>
    <row r="23" spans="2:14" x14ac:dyDescent="0.2">
      <c r="B23" s="2"/>
      <c r="C23" s="2"/>
      <c r="D23" s="2"/>
      <c r="E23" s="12">
        <v>2000</v>
      </c>
      <c r="F23" s="2">
        <f t="shared" si="0"/>
        <v>0.28363911476361781</v>
      </c>
      <c r="G23" s="2">
        <f t="shared" si="1"/>
        <v>0.59463126784825537</v>
      </c>
      <c r="H23" s="14"/>
      <c r="I23" s="2"/>
      <c r="J23" s="2"/>
      <c r="K23" s="2"/>
      <c r="L23" s="2"/>
      <c r="M23" s="2"/>
      <c r="N23" s="2"/>
    </row>
    <row r="24" spans="2:14" x14ac:dyDescent="0.2">
      <c r="B24" s="2"/>
      <c r="C24" s="2"/>
      <c r="D24" s="2"/>
      <c r="E24" s="12">
        <v>2500</v>
      </c>
      <c r="F24" s="2">
        <f t="shared" si="0"/>
        <v>0.27558882519972189</v>
      </c>
      <c r="G24" s="2">
        <f t="shared" si="1"/>
        <v>0.57775435052352597</v>
      </c>
      <c r="H24" s="14"/>
      <c r="I24" s="2"/>
      <c r="J24" s="2"/>
      <c r="K24" s="2"/>
      <c r="L24" s="2"/>
      <c r="M24" s="2"/>
      <c r="N24" s="2"/>
    </row>
    <row r="25" spans="2:14" x14ac:dyDescent="0.2">
      <c r="B25" s="2"/>
      <c r="C25" s="2"/>
      <c r="D25" s="2"/>
      <c r="E25" s="12">
        <v>3000</v>
      </c>
      <c r="F25" s="2">
        <f t="shared" si="0"/>
        <v>0.26918116506042356</v>
      </c>
      <c r="G25" s="2">
        <f t="shared" si="1"/>
        <v>0.56432110075560493</v>
      </c>
      <c r="H25" s="14"/>
      <c r="I25" s="2"/>
      <c r="J25" s="2"/>
      <c r="K25" s="2"/>
      <c r="L25" s="2"/>
      <c r="M25" s="2"/>
      <c r="N25" s="2"/>
    </row>
    <row r="26" spans="2:14" x14ac:dyDescent="0.2">
      <c r="B26" s="2"/>
      <c r="C26" s="2"/>
      <c r="D26" s="2"/>
      <c r="E26" s="12">
        <v>3500</v>
      </c>
      <c r="F26" s="2">
        <f t="shared" si="0"/>
        <v>0.2638799378100094</v>
      </c>
      <c r="G26" s="2">
        <f t="shared" si="1"/>
        <v>0.55320741679247254</v>
      </c>
      <c r="H26" s="14"/>
      <c r="I26" s="2"/>
      <c r="J26" s="2"/>
      <c r="K26" s="2"/>
      <c r="L26" s="2"/>
      <c r="M26" s="2"/>
      <c r="N26" s="2"/>
    </row>
    <row r="27" spans="2:14" x14ac:dyDescent="0.2">
      <c r="B27" s="2"/>
      <c r="C27" s="2"/>
      <c r="D27" s="2"/>
      <c r="E27" s="12">
        <v>4000</v>
      </c>
      <c r="F27" s="2">
        <f t="shared" si="0"/>
        <v>0.25937226894647203</v>
      </c>
      <c r="G27" s="2">
        <f t="shared" si="1"/>
        <v>0.5437573772462726</v>
      </c>
      <c r="H27" s="14"/>
      <c r="I27" s="2"/>
      <c r="J27" s="2"/>
      <c r="K27" s="2"/>
      <c r="L27" s="2"/>
      <c r="M27" s="2"/>
      <c r="N27" s="2"/>
    </row>
    <row r="28" spans="2:14" x14ac:dyDescent="0.2">
      <c r="B28" s="2"/>
      <c r="C28" s="2"/>
      <c r="D28" s="2"/>
      <c r="E28" s="12">
        <v>4500</v>
      </c>
      <c r="F28" s="2">
        <f t="shared" si="0"/>
        <v>0.25546018109552071</v>
      </c>
      <c r="G28" s="2">
        <f t="shared" si="1"/>
        <v>0.5355559352107353</v>
      </c>
      <c r="H28" s="14"/>
      <c r="I28" s="2"/>
      <c r="J28" s="2"/>
      <c r="K28" s="2"/>
      <c r="L28" s="2"/>
      <c r="M28" s="2"/>
      <c r="N28" s="2"/>
    </row>
    <row r="29" spans="2:14" x14ac:dyDescent="0.2">
      <c r="B29" s="2"/>
      <c r="C29" s="2"/>
      <c r="D29" s="2"/>
      <c r="E29" s="12">
        <v>5000</v>
      </c>
      <c r="F29" s="2">
        <f t="shared" si="0"/>
        <v>0.25201072478284725</v>
      </c>
      <c r="G29" s="2">
        <f t="shared" si="1"/>
        <v>0.52832437061393556</v>
      </c>
      <c r="H29" s="14"/>
      <c r="I29" s="2"/>
      <c r="J29" s="2"/>
      <c r="K29" s="2"/>
      <c r="L29" s="2"/>
      <c r="M29" s="2"/>
      <c r="N29" s="2"/>
    </row>
    <row r="30" spans="2:14" x14ac:dyDescent="0.2">
      <c r="B30" s="2"/>
      <c r="C30" s="2"/>
      <c r="D30" s="2"/>
      <c r="E30" s="12">
        <v>5500</v>
      </c>
      <c r="F30" s="2">
        <f t="shared" si="0"/>
        <v>0.24893045432440411</v>
      </c>
      <c r="G30" s="2">
        <f t="shared" si="1"/>
        <v>0.52186678055430635</v>
      </c>
      <c r="H30" s="14"/>
      <c r="I30" s="2"/>
      <c r="J30" s="2"/>
      <c r="K30" s="2"/>
      <c r="L30" s="2"/>
      <c r="M30" s="2"/>
      <c r="N30" s="2"/>
    </row>
    <row r="31" spans="2:14" x14ac:dyDescent="0.2">
      <c r="B31" s="2"/>
      <c r="C31" s="2"/>
      <c r="D31" s="2"/>
      <c r="E31" s="12">
        <v>6000</v>
      </c>
      <c r="F31" s="2">
        <f t="shared" si="0"/>
        <v>0.24615127429643346</v>
      </c>
      <c r="G31" s="2">
        <f t="shared" si="1"/>
        <v>0.51604040733004919</v>
      </c>
      <c r="H31" s="14"/>
      <c r="I31" s="2"/>
      <c r="J31" s="2"/>
      <c r="K31" s="2"/>
      <c r="L31" s="2"/>
      <c r="M31" s="2"/>
      <c r="N31" s="2"/>
    </row>
    <row r="32" spans="2:14" x14ac:dyDescent="0.2">
      <c r="B32" s="2"/>
      <c r="C32" s="2"/>
      <c r="D32" s="2"/>
      <c r="E32" s="12">
        <v>6500</v>
      </c>
      <c r="F32" s="2">
        <f t="shared" si="0"/>
        <v>0.24362208479107353</v>
      </c>
      <c r="G32" s="2">
        <f t="shared" si="1"/>
        <v>0.51073812325172652</v>
      </c>
      <c r="H32" s="14"/>
      <c r="I32" s="2"/>
      <c r="J32" s="2"/>
      <c r="K32" s="2"/>
      <c r="L32" s="2"/>
      <c r="M32" s="2"/>
      <c r="N32" s="2"/>
    </row>
    <row r="33" spans="2:17" x14ac:dyDescent="0.2">
      <c r="B33" s="2"/>
      <c r="C33" s="2"/>
      <c r="D33" s="2"/>
      <c r="E33" s="12">
        <v>7000</v>
      </c>
      <c r="F33" s="2">
        <f t="shared" si="0"/>
        <v>0.24130359543773056</v>
      </c>
      <c r="G33" s="2">
        <f t="shared" si="1"/>
        <v>0.50587755856966576</v>
      </c>
      <c r="H33" s="14"/>
      <c r="I33" s="2"/>
      <c r="J33" s="2"/>
      <c r="K33" s="2"/>
      <c r="L33" s="2"/>
      <c r="M33" s="2"/>
      <c r="N33" s="2"/>
    </row>
    <row r="34" spans="2:17" x14ac:dyDescent="0.2">
      <c r="B34" s="2"/>
      <c r="C34" s="2"/>
      <c r="D34" s="2"/>
      <c r="E34" s="12">
        <v>7500</v>
      </c>
      <c r="F34" s="2">
        <f t="shared" si="0"/>
        <v>0.23916497046362215</v>
      </c>
      <c r="G34" s="2">
        <f t="shared" si="1"/>
        <v>0.50139406805790809</v>
      </c>
      <c r="H34" s="14"/>
      <c r="I34" s="2"/>
      <c r="J34" s="2"/>
      <c r="K34" s="2"/>
      <c r="L34" s="2"/>
      <c r="M34" s="2"/>
      <c r="N34" s="2"/>
    </row>
    <row r="35" spans="2:17" x14ac:dyDescent="0.2">
      <c r="B35" s="2"/>
      <c r="C35" s="2"/>
      <c r="D35" s="2"/>
      <c r="E35" s="12">
        <v>8000</v>
      </c>
      <c r="F35" s="2">
        <f t="shared" si="0"/>
        <v>0.23718158179455084</v>
      </c>
      <c r="G35" s="2">
        <f t="shared" si="1"/>
        <v>0.49723602053364957</v>
      </c>
      <c r="H35" s="14"/>
      <c r="I35" s="2"/>
      <c r="J35" s="2"/>
      <c r="K35" s="2"/>
      <c r="L35" s="2"/>
      <c r="M35" s="2"/>
      <c r="N35" s="2"/>
    </row>
    <row r="36" spans="2:17" x14ac:dyDescent="0.2">
      <c r="B36" s="2"/>
      <c r="C36" s="2"/>
      <c r="D36" s="2"/>
      <c r="E36" s="12">
        <v>8500</v>
      </c>
      <c r="F36" s="2">
        <f t="shared" si="0"/>
        <v>0.23533345924032739</v>
      </c>
      <c r="G36" s="2">
        <f t="shared" si="1"/>
        <v>0.4933615497700784</v>
      </c>
      <c r="H36" s="14"/>
      <c r="I36" s="2"/>
      <c r="J36" s="2"/>
      <c r="K36" s="2"/>
      <c r="L36" s="2"/>
      <c r="M36" s="2"/>
      <c r="N36" s="2"/>
    </row>
    <row r="37" spans="2:17" x14ac:dyDescent="0.2">
      <c r="B37" s="2"/>
      <c r="C37" s="2"/>
      <c r="D37" s="2"/>
      <c r="E37" s="12">
        <v>9000</v>
      </c>
      <c r="F37" s="2">
        <f t="shared" si="0"/>
        <v>0.23360419401760485</v>
      </c>
      <c r="G37" s="2">
        <f t="shared" si="1"/>
        <v>0.48973625580210661</v>
      </c>
      <c r="H37" s="14"/>
      <c r="I37" s="2"/>
      <c r="J37" s="2"/>
      <c r="K37" s="2"/>
      <c r="L37" s="2"/>
      <c r="M37" s="2"/>
      <c r="N37" s="2"/>
    </row>
    <row r="38" spans="2:17" x14ac:dyDescent="0.2">
      <c r="B38" s="2"/>
      <c r="C38" s="2"/>
      <c r="D38" s="2"/>
      <c r="E38" s="12">
        <v>9500</v>
      </c>
      <c r="F38" s="2">
        <f t="shared" si="0"/>
        <v>0.23198014566814779</v>
      </c>
      <c r="G38" s="2">
        <f t="shared" si="1"/>
        <v>0.48633154228123227</v>
      </c>
      <c r="H38" s="14"/>
      <c r="I38" s="2"/>
      <c r="J38" s="2"/>
      <c r="K38" s="2"/>
      <c r="L38" s="2"/>
      <c r="M38" s="2"/>
      <c r="N38" s="2"/>
    </row>
    <row r="39" spans="2:17" x14ac:dyDescent="0.2">
      <c r="B39" s="2"/>
      <c r="C39" s="2"/>
      <c r="D39" s="2"/>
      <c r="E39" s="12">
        <v>10000</v>
      </c>
      <c r="F39" s="2">
        <f t="shared" si="0"/>
        <v>0.23044985717236585</v>
      </c>
      <c r="G39" s="2">
        <f t="shared" si="1"/>
        <v>0.48312339029846091</v>
      </c>
      <c r="H39" s="14"/>
      <c r="I39" s="2"/>
      <c r="J39" s="2"/>
      <c r="K39" s="2"/>
      <c r="L39" s="2"/>
      <c r="M39" s="2"/>
      <c r="N39" s="2"/>
    </row>
    <row r="40" spans="2:17" x14ac:dyDescent="0.2">
      <c r="B40" s="2"/>
      <c r="C40" s="2"/>
      <c r="D40" s="2"/>
      <c r="E40" s="12">
        <v>10500</v>
      </c>
      <c r="F40" s="2">
        <f t="shared" si="0"/>
        <v>0.2290036161173673</v>
      </c>
      <c r="G40" s="2">
        <f t="shared" si="1"/>
        <v>0.48009143840118934</v>
      </c>
      <c r="H40" s="14"/>
      <c r="I40" s="2"/>
      <c r="J40" s="2"/>
      <c r="K40" s="2"/>
      <c r="L40" s="2"/>
      <c r="M40" s="2"/>
      <c r="N40" s="2"/>
    </row>
    <row r="41" spans="2:17" x14ac:dyDescent="0.2">
      <c r="B41" s="2"/>
      <c r="C41" s="2"/>
      <c r="D41" s="2"/>
      <c r="E41" s="12">
        <v>11000</v>
      </c>
      <c r="F41" s="2">
        <f t="shared" si="0"/>
        <v>0.2276331203536763</v>
      </c>
      <c r="G41" s="2">
        <f t="shared" si="1"/>
        <v>0.47721828166389163</v>
      </c>
      <c r="H41" s="14"/>
      <c r="I41" s="2"/>
      <c r="J41" s="10"/>
      <c r="K41" s="10"/>
      <c r="L41" s="10"/>
      <c r="M41" s="10"/>
      <c r="N41" s="10"/>
      <c r="O41" s="10"/>
      <c r="P41" s="10"/>
      <c r="Q41" s="10"/>
    </row>
    <row r="42" spans="2:17" x14ac:dyDescent="0.2">
      <c r="B42" s="2"/>
      <c r="C42" s="2"/>
      <c r="D42" s="2"/>
      <c r="E42" s="12">
        <v>11500</v>
      </c>
      <c r="F42" s="2">
        <f t="shared" si="0"/>
        <v>0.22633121972540432</v>
      </c>
      <c r="G42" s="2">
        <f>F42/$C$5</f>
        <v>0.47448893024193778</v>
      </c>
      <c r="H42" s="12"/>
      <c r="I42" s="2"/>
      <c r="J42" s="10"/>
      <c r="K42" s="10"/>
      <c r="L42" s="10"/>
      <c r="M42" s="10"/>
      <c r="N42" s="10"/>
      <c r="O42" s="10"/>
      <c r="P42" s="10"/>
      <c r="Q42" s="10"/>
    </row>
    <row r="43" spans="2:17" x14ac:dyDescent="0.2">
      <c r="B43" s="2"/>
      <c r="C43" s="2"/>
      <c r="D43" s="2"/>
      <c r="E43" s="12">
        <v>12000</v>
      </c>
      <c r="F43" s="2">
        <f t="shared" si="0"/>
        <v>0.22509171406609074</v>
      </c>
      <c r="G43" s="2">
        <f t="shared" si="1"/>
        <v>0.47189038588278981</v>
      </c>
      <c r="H43" s="12"/>
      <c r="I43" s="2"/>
      <c r="J43" s="2"/>
      <c r="K43" s="2"/>
      <c r="L43" s="2"/>
      <c r="M43" s="2"/>
      <c r="N43" s="2"/>
    </row>
    <row r="44" spans="2:17" x14ac:dyDescent="0.2">
      <c r="B44" s="2"/>
      <c r="C44" s="2"/>
      <c r="D44" s="2"/>
      <c r="E44" s="12">
        <v>12500</v>
      </c>
      <c r="F44" s="2">
        <f t="shared" si="0"/>
        <v>0.22390919340763049</v>
      </c>
      <c r="G44" s="2">
        <f t="shared" si="1"/>
        <v>0.46941130693423583</v>
      </c>
      <c r="H44" s="12"/>
      <c r="I44" s="2"/>
      <c r="J44" s="2"/>
      <c r="K44" s="2"/>
      <c r="L44" s="2"/>
      <c r="M44" s="2"/>
      <c r="N44" s="2"/>
    </row>
    <row r="45" spans="2:17" x14ac:dyDescent="0.2">
      <c r="E45" s="12">
        <v>13000</v>
      </c>
      <c r="F45" s="2">
        <f t="shared" si="0"/>
        <v>0.22277891027262411</v>
      </c>
      <c r="G45" s="2">
        <f t="shared" si="1"/>
        <v>0.46704174061346776</v>
      </c>
    </row>
    <row r="46" spans="2:17" x14ac:dyDescent="0.2">
      <c r="E46" s="12">
        <v>13500</v>
      </c>
      <c r="F46" s="2">
        <f t="shared" si="0"/>
        <v>0.22169667664160225</v>
      </c>
      <c r="G46" s="2">
        <f t="shared" si="1"/>
        <v>0.46477290700545548</v>
      </c>
    </row>
    <row r="47" spans="2:17" x14ac:dyDescent="0.2">
      <c r="E47" s="12">
        <v>14000</v>
      </c>
      <c r="F47" s="2">
        <f>((E47/$C$3)^(-1/$C$4))*$C$5</f>
        <v>0.22065878010437853</v>
      </c>
      <c r="G47" s="2">
        <f t="shared" si="1"/>
        <v>0.4625970232796196</v>
      </c>
    </row>
    <row r="48" spans="2:17" x14ac:dyDescent="0.2">
      <c r="E48" s="12">
        <v>14500</v>
      </c>
      <c r="F48" s="2">
        <f t="shared" si="0"/>
        <v>0.21966191507628838</v>
      </c>
      <c r="G48" s="19">
        <f t="shared" si="1"/>
        <v>0.46050715948907417</v>
      </c>
    </row>
    <row r="49" spans="3:7" x14ac:dyDescent="0.2">
      <c r="C49" s="35" t="s">
        <v>19</v>
      </c>
      <c r="E49" s="20">
        <v>15000</v>
      </c>
      <c r="F49" s="21">
        <f t="shared" si="0"/>
        <v>0.21870312595413072</v>
      </c>
      <c r="G49" s="21">
        <f t="shared" si="1"/>
        <v>0.45849711940069332</v>
      </c>
    </row>
    <row r="50" spans="3:7" x14ac:dyDescent="0.2">
      <c r="E50" s="12">
        <v>15500</v>
      </c>
      <c r="F50" s="2">
        <f t="shared" si="0"/>
        <v>0.21777975981609085</v>
      </c>
      <c r="G50" s="2">
        <f t="shared" si="1"/>
        <v>0.45656134133352383</v>
      </c>
    </row>
    <row r="51" spans="3:7" x14ac:dyDescent="0.2">
      <c r="E51" s="12">
        <v>16000</v>
      </c>
      <c r="F51" s="2">
        <f t="shared" si="0"/>
        <v>0.21688942681137155</v>
      </c>
      <c r="G51" s="2">
        <f t="shared" si="1"/>
        <v>0.45469481511817939</v>
      </c>
    </row>
    <row r="52" spans="3:7" x14ac:dyDescent="0.2">
      <c r="E52" s="12">
        <v>16500</v>
      </c>
      <c r="F52" s="2">
        <f t="shared" si="0"/>
        <v>0.21602996679145553</v>
      </c>
      <c r="G52" s="2">
        <f t="shared" si="1"/>
        <v>0.45289301214141625</v>
      </c>
    </row>
    <row r="53" spans="3:7" x14ac:dyDescent="0.2">
      <c r="E53" s="12">
        <v>17000</v>
      </c>
      <c r="F53" s="2">
        <f t="shared" si="0"/>
        <v>0.21519942104266934</v>
      </c>
      <c r="G53" s="2">
        <f t="shared" si="1"/>
        <v>0.45115182608526072</v>
      </c>
    </row>
    <row r="54" spans="3:7" x14ac:dyDescent="0.2">
      <c r="E54" s="12"/>
    </row>
    <row r="55" spans="3:7" x14ac:dyDescent="0.2">
      <c r="E55" s="12"/>
    </row>
    <row r="56" spans="3:7" x14ac:dyDescent="0.2">
      <c r="E56" s="12"/>
    </row>
    <row r="57" spans="3:7" x14ac:dyDescent="0.2">
      <c r="E57" s="12"/>
    </row>
    <row r="58" spans="3:7" x14ac:dyDescent="0.2">
      <c r="E58" s="12"/>
    </row>
    <row r="59" spans="3:7" x14ac:dyDescent="0.2">
      <c r="E59" s="12"/>
    </row>
    <row r="60" spans="3:7" x14ac:dyDescent="0.2">
      <c r="E60" s="12"/>
    </row>
    <row r="61" spans="3:7" x14ac:dyDescent="0.2">
      <c r="E61" s="12"/>
    </row>
    <row r="62" spans="3:7" x14ac:dyDescent="0.2">
      <c r="E62" s="12"/>
    </row>
    <row r="63" spans="3:7" x14ac:dyDescent="0.2">
      <c r="E63" s="12"/>
    </row>
    <row r="64" spans="3:7" x14ac:dyDescent="0.2">
      <c r="E64" s="12"/>
    </row>
    <row r="65" spans="5:5" x14ac:dyDescent="0.2">
      <c r="E65" s="12"/>
    </row>
    <row r="66" spans="5:5" x14ac:dyDescent="0.2">
      <c r="E66" s="12"/>
    </row>
    <row r="67" spans="5:5" x14ac:dyDescent="0.2">
      <c r="E67" s="12"/>
    </row>
    <row r="68" spans="5:5" x14ac:dyDescent="0.2">
      <c r="E68" s="12"/>
    </row>
    <row r="69" spans="5:5" x14ac:dyDescent="0.2">
      <c r="E69" s="12"/>
    </row>
    <row r="70" spans="5:5" x14ac:dyDescent="0.2">
      <c r="E70" s="12"/>
    </row>
    <row r="71" spans="5:5" x14ac:dyDescent="0.2">
      <c r="E71" s="12"/>
    </row>
    <row r="72" spans="5:5" x14ac:dyDescent="0.2">
      <c r="E72" s="12"/>
    </row>
    <row r="73" spans="5:5" x14ac:dyDescent="0.2">
      <c r="E73" s="12"/>
    </row>
    <row r="74" spans="5:5" x14ac:dyDescent="0.2">
      <c r="E74" s="12"/>
    </row>
    <row r="75" spans="5:5" x14ac:dyDescent="0.2">
      <c r="E75" s="12"/>
    </row>
    <row r="76" spans="5:5" x14ac:dyDescent="0.2">
      <c r="E76" s="12"/>
    </row>
    <row r="77" spans="5:5" x14ac:dyDescent="0.2">
      <c r="E77" s="12"/>
    </row>
    <row r="78" spans="5:5" x14ac:dyDescent="0.2">
      <c r="E78" s="12"/>
    </row>
    <row r="79" spans="5:5" x14ac:dyDescent="0.2">
      <c r="E79" s="12"/>
    </row>
    <row r="80" spans="5:5" x14ac:dyDescent="0.2">
      <c r="E80" s="12"/>
    </row>
    <row r="81" spans="5:5" x14ac:dyDescent="0.2">
      <c r="E81" s="12"/>
    </row>
    <row r="82" spans="5:5" x14ac:dyDescent="0.2">
      <c r="E82" s="12"/>
    </row>
    <row r="83" spans="5:5" x14ac:dyDescent="0.2">
      <c r="E83" s="12"/>
    </row>
    <row r="84" spans="5:5" x14ac:dyDescent="0.2">
      <c r="E84" s="12"/>
    </row>
    <row r="85" spans="5:5" x14ac:dyDescent="0.2">
      <c r="E85" s="12"/>
    </row>
    <row r="86" spans="5:5" x14ac:dyDescent="0.2">
      <c r="E86" s="12"/>
    </row>
    <row r="87" spans="5:5" x14ac:dyDescent="0.2">
      <c r="E87" s="12"/>
    </row>
    <row r="88" spans="5:5" x14ac:dyDescent="0.2">
      <c r="E88" s="12"/>
    </row>
    <row r="89" spans="5:5" x14ac:dyDescent="0.2">
      <c r="E89" s="12"/>
    </row>
    <row r="90" spans="5:5" x14ac:dyDescent="0.2">
      <c r="E90" s="12"/>
    </row>
    <row r="91" spans="5:5" x14ac:dyDescent="0.2">
      <c r="E91" s="12"/>
    </row>
    <row r="92" spans="5:5" x14ac:dyDescent="0.2">
      <c r="E92" s="12"/>
    </row>
    <row r="93" spans="5:5" x14ac:dyDescent="0.2">
      <c r="E93" s="12"/>
    </row>
    <row r="94" spans="5:5" x14ac:dyDescent="0.2">
      <c r="E94" s="12"/>
    </row>
    <row r="95" spans="5:5" x14ac:dyDescent="0.2">
      <c r="E95" s="12"/>
    </row>
    <row r="96" spans="5:5" x14ac:dyDescent="0.2">
      <c r="E96" s="12"/>
    </row>
    <row r="97" spans="5:5" x14ac:dyDescent="0.2">
      <c r="E97" s="12"/>
    </row>
    <row r="98" spans="5:5" x14ac:dyDescent="0.2">
      <c r="E98" s="12"/>
    </row>
    <row r="99" spans="5:5" x14ac:dyDescent="0.2">
      <c r="E99" s="12"/>
    </row>
    <row r="100" spans="5:5" x14ac:dyDescent="0.2">
      <c r="E100" s="12"/>
    </row>
    <row r="101" spans="5:5" x14ac:dyDescent="0.2">
      <c r="E101" s="12"/>
    </row>
    <row r="102" spans="5:5" x14ac:dyDescent="0.2">
      <c r="E102" s="12"/>
    </row>
    <row r="103" spans="5:5" x14ac:dyDescent="0.2">
      <c r="E103" s="12"/>
    </row>
    <row r="104" spans="5:5" x14ac:dyDescent="0.2">
      <c r="E104" s="12"/>
    </row>
    <row r="105" spans="5:5" x14ac:dyDescent="0.2">
      <c r="E105" s="12"/>
    </row>
    <row r="106" spans="5:5" x14ac:dyDescent="0.2">
      <c r="E106" s="12"/>
    </row>
    <row r="107" spans="5:5" x14ac:dyDescent="0.2">
      <c r="E107" s="12"/>
    </row>
    <row r="108" spans="5:5" x14ac:dyDescent="0.2">
      <c r="E108" s="12"/>
    </row>
    <row r="109" spans="5:5" x14ac:dyDescent="0.2">
      <c r="E109" s="12"/>
    </row>
    <row r="110" spans="5:5" x14ac:dyDescent="0.2">
      <c r="E110" s="12"/>
    </row>
    <row r="111" spans="5:5" x14ac:dyDescent="0.2">
      <c r="E111" s="12"/>
    </row>
    <row r="112" spans="5:5" x14ac:dyDescent="0.2">
      <c r="E112" s="12"/>
    </row>
    <row r="113" spans="5:5" x14ac:dyDescent="0.2">
      <c r="E113" s="12"/>
    </row>
    <row r="114" spans="5:5" x14ac:dyDescent="0.2">
      <c r="E114" s="12"/>
    </row>
    <row r="115" spans="5:5" x14ac:dyDescent="0.2">
      <c r="E115" s="12"/>
    </row>
    <row r="116" spans="5:5" x14ac:dyDescent="0.2">
      <c r="E116" s="12"/>
    </row>
    <row r="117" spans="5:5" x14ac:dyDescent="0.2">
      <c r="E117" s="12"/>
    </row>
    <row r="118" spans="5:5" x14ac:dyDescent="0.2">
      <c r="E118" s="12"/>
    </row>
    <row r="119" spans="5:5" x14ac:dyDescent="0.2">
      <c r="E119" s="12"/>
    </row>
    <row r="120" spans="5:5" x14ac:dyDescent="0.2">
      <c r="E120" s="12"/>
    </row>
    <row r="121" spans="5:5" x14ac:dyDescent="0.2">
      <c r="E121" s="12"/>
    </row>
    <row r="122" spans="5:5" x14ac:dyDescent="0.2">
      <c r="E122" s="12"/>
    </row>
    <row r="123" spans="5:5" x14ac:dyDescent="0.2">
      <c r="E123" s="12"/>
    </row>
    <row r="124" spans="5:5" x14ac:dyDescent="0.2">
      <c r="E124" s="12"/>
    </row>
    <row r="125" spans="5:5" x14ac:dyDescent="0.2">
      <c r="E125" s="12"/>
    </row>
    <row r="126" spans="5:5" x14ac:dyDescent="0.2">
      <c r="E126" s="12"/>
    </row>
    <row r="127" spans="5:5" x14ac:dyDescent="0.2">
      <c r="E127" s="12"/>
    </row>
    <row r="128" spans="5:5" x14ac:dyDescent="0.2">
      <c r="E128" s="12"/>
    </row>
    <row r="129" spans="5:5" x14ac:dyDescent="0.2">
      <c r="E129" s="12"/>
    </row>
    <row r="130" spans="5:5" x14ac:dyDescent="0.2">
      <c r="E130" s="12"/>
    </row>
    <row r="131" spans="5:5" x14ac:dyDescent="0.2">
      <c r="E131" s="12"/>
    </row>
    <row r="132" spans="5:5" x14ac:dyDescent="0.2">
      <c r="E132" s="12"/>
    </row>
    <row r="133" spans="5:5" x14ac:dyDescent="0.2">
      <c r="E133" s="12"/>
    </row>
    <row r="134" spans="5:5" x14ac:dyDescent="0.2">
      <c r="E134" s="12"/>
    </row>
  </sheetData>
  <mergeCells count="15">
    <mergeCell ref="J6:N6"/>
    <mergeCell ref="G7:I8"/>
    <mergeCell ref="J7:N7"/>
    <mergeCell ref="O7:S7"/>
    <mergeCell ref="J8:N8"/>
    <mergeCell ref="B1:C2"/>
    <mergeCell ref="G2:N2"/>
    <mergeCell ref="O2:V2"/>
    <mergeCell ref="E3:F3"/>
    <mergeCell ref="G3:I4"/>
    <mergeCell ref="J3:N5"/>
    <mergeCell ref="O3:V4"/>
    <mergeCell ref="G5:I5"/>
    <mergeCell ref="O5:V6"/>
    <mergeCell ref="G6:I6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45"/>
  <sheetViews>
    <sheetView tabSelected="1" workbookViewId="0">
      <selection activeCell="P11" sqref="P11"/>
    </sheetView>
  </sheetViews>
  <sheetFormatPr baseColWidth="10" defaultRowHeight="15" x14ac:dyDescent="0.2"/>
  <cols>
    <col min="2" max="2" width="10.83203125" style="54"/>
    <col min="3" max="3" width="13.33203125" style="54" customWidth="1"/>
    <col min="4" max="4" width="15" style="54" customWidth="1"/>
    <col min="5" max="5" width="13.83203125" style="54" customWidth="1"/>
    <col min="6" max="6" width="12.5" style="54" customWidth="1"/>
  </cols>
  <sheetData>
    <row r="2" spans="2:6" x14ac:dyDescent="0.2">
      <c r="B2" s="55" t="s">
        <v>28</v>
      </c>
      <c r="C2" s="55" t="s">
        <v>24</v>
      </c>
      <c r="D2" s="55" t="s">
        <v>25</v>
      </c>
      <c r="E2" s="55" t="s">
        <v>26</v>
      </c>
      <c r="F2" s="55" t="s">
        <v>27</v>
      </c>
    </row>
    <row r="3" spans="2:6" x14ac:dyDescent="0.2">
      <c r="B3" s="54">
        <v>10</v>
      </c>
      <c r="C3" s="54">
        <v>1.4642568303684291</v>
      </c>
      <c r="D3" s="54">
        <v>1.0547596958097478</v>
      </c>
      <c r="E3" s="54">
        <v>1.475528662510815</v>
      </c>
      <c r="F3" s="54">
        <v>1.1780258987037828</v>
      </c>
    </row>
    <row r="4" spans="2:6" x14ac:dyDescent="0.2">
      <c r="B4" s="54">
        <v>100</v>
      </c>
      <c r="C4" s="54">
        <v>0.78586326509375304</v>
      </c>
      <c r="D4" s="54">
        <v>0.59736523744828407</v>
      </c>
      <c r="E4" s="54">
        <v>0.95558297787907809</v>
      </c>
      <c r="F4" s="54">
        <v>0.87523077579796704</v>
      </c>
    </row>
    <row r="5" spans="2:6" x14ac:dyDescent="0.2">
      <c r="B5" s="54">
        <v>200</v>
      </c>
      <c r="C5" s="54">
        <v>0.65160968399213226</v>
      </c>
      <c r="D5" s="54">
        <v>0.50339807684243076</v>
      </c>
      <c r="E5" s="54">
        <v>0.83843672424108495</v>
      </c>
      <c r="F5" s="54">
        <v>0.80035009402595325</v>
      </c>
    </row>
    <row r="6" spans="2:6" x14ac:dyDescent="0.2">
      <c r="B6" s="54">
        <v>300</v>
      </c>
      <c r="C6" s="54">
        <v>0.58397640179718502</v>
      </c>
      <c r="D6" s="54">
        <v>0.4554411095470372</v>
      </c>
      <c r="E6" s="54">
        <v>0.77668608893350888</v>
      </c>
      <c r="F6" s="54">
        <v>0.75955381170072633</v>
      </c>
    </row>
    <row r="7" spans="2:6" x14ac:dyDescent="0.2">
      <c r="B7" s="54">
        <v>400</v>
      </c>
      <c r="C7" s="54">
        <v>0.54029142108032291</v>
      </c>
      <c r="D7" s="54">
        <v>0.4242122036614096</v>
      </c>
      <c r="E7" s="54">
        <v>0.73565159366524147</v>
      </c>
      <c r="F7" s="54">
        <v>0.73187585574026404</v>
      </c>
    </row>
    <row r="8" spans="2:6" x14ac:dyDescent="0.2">
      <c r="B8" s="54">
        <v>500</v>
      </c>
      <c r="C8" s="54">
        <v>0.50867006027703821</v>
      </c>
      <c r="D8" s="54">
        <v>0.40147153619118053</v>
      </c>
      <c r="E8" s="54">
        <v>0.70532174290879235</v>
      </c>
      <c r="F8" s="54">
        <v>0.71110364113071167</v>
      </c>
    </row>
    <row r="9" spans="2:6" x14ac:dyDescent="0.2">
      <c r="B9" s="54">
        <v>600</v>
      </c>
      <c r="C9" s="54">
        <v>0.48421232488647981</v>
      </c>
      <c r="D9" s="54">
        <v>0.38379899647376092</v>
      </c>
      <c r="E9" s="54">
        <v>0.68147105509809092</v>
      </c>
      <c r="F9" s="54">
        <v>0.69456991392721956</v>
      </c>
    </row>
    <row r="10" spans="2:6" x14ac:dyDescent="0.2">
      <c r="B10" s="54">
        <v>700</v>
      </c>
      <c r="C10" s="54">
        <v>0.46445336382403757</v>
      </c>
      <c r="D10" s="54">
        <v>0.36946539137501572</v>
      </c>
      <c r="E10" s="54">
        <v>0.66193591357457182</v>
      </c>
      <c r="F10" s="54">
        <v>0.68089112271535179</v>
      </c>
    </row>
    <row r="11" spans="2:6" x14ac:dyDescent="0.2">
      <c r="B11" s="54">
        <v>800</v>
      </c>
      <c r="C11" s="54">
        <v>0.44799030288279074</v>
      </c>
      <c r="D11" s="54">
        <v>0.35748248158603413</v>
      </c>
      <c r="E11" s="54">
        <v>0.64546703599137334</v>
      </c>
      <c r="F11" s="54">
        <v>0.66925995537919469</v>
      </c>
    </row>
    <row r="12" spans="2:6" x14ac:dyDescent="0.2">
      <c r="B12" s="54">
        <v>900</v>
      </c>
      <c r="C12" s="54">
        <v>0.43395391158193758</v>
      </c>
      <c r="D12" s="54">
        <v>0.34723581363971479</v>
      </c>
      <c r="E12" s="54">
        <v>0.63128089837025758</v>
      </c>
      <c r="F12" s="54">
        <v>0.65916556961003792</v>
      </c>
    </row>
    <row r="13" spans="2:6" x14ac:dyDescent="0.2">
      <c r="B13" s="54">
        <v>1000</v>
      </c>
      <c r="C13" s="54">
        <v>0.42177100261053346</v>
      </c>
      <c r="D13" s="54">
        <v>0.33831898235141783</v>
      </c>
      <c r="E13" s="54">
        <v>0.61885536405535857</v>
      </c>
      <c r="F13" s="54">
        <v>0.6502649150131552</v>
      </c>
    </row>
    <row r="14" spans="2:6" x14ac:dyDescent="0.2">
      <c r="B14" s="54">
        <v>1500</v>
      </c>
      <c r="C14" s="54">
        <v>0.37799363413061937</v>
      </c>
      <c r="D14" s="54">
        <v>0.30608852077753246</v>
      </c>
      <c r="E14" s="54">
        <v>0.57327683583844413</v>
      </c>
      <c r="F14" s="54">
        <v>0.61711893145285812</v>
      </c>
    </row>
    <row r="15" spans="2:6" x14ac:dyDescent="0.2">
      <c r="B15" s="54">
        <v>2000</v>
      </c>
      <c r="C15" s="54">
        <v>0.34971741514766874</v>
      </c>
      <c r="D15" s="54">
        <v>0.28510049530583242</v>
      </c>
      <c r="E15" s="54">
        <v>0.54298901950852674</v>
      </c>
      <c r="F15" s="54">
        <v>0.59463126784825537</v>
      </c>
    </row>
    <row r="16" spans="2:6" x14ac:dyDescent="0.2">
      <c r="B16" s="54">
        <v>2500</v>
      </c>
      <c r="C16" s="54">
        <v>0.32924968212043554</v>
      </c>
      <c r="D16" s="54">
        <v>0.26981716421967072</v>
      </c>
      <c r="E16" s="54">
        <v>0.52060236791163195</v>
      </c>
      <c r="F16" s="54">
        <v>0.57775435052352597</v>
      </c>
    </row>
    <row r="17" spans="2:6" x14ac:dyDescent="0.2">
      <c r="B17" s="54">
        <v>3000</v>
      </c>
      <c r="C17" s="54">
        <v>0.31341878851851734</v>
      </c>
      <c r="D17" s="54">
        <v>0.25793997213688524</v>
      </c>
      <c r="E17" s="54">
        <v>0.50299802680715244</v>
      </c>
      <c r="F17" s="54">
        <v>0.56432110075560493</v>
      </c>
    </row>
    <row r="18" spans="2:6" x14ac:dyDescent="0.2">
      <c r="B18" s="54">
        <v>3500</v>
      </c>
      <c r="C18" s="54">
        <v>0.30062929655334059</v>
      </c>
      <c r="D18" s="54">
        <v>0.24830677941423512</v>
      </c>
      <c r="E18" s="54">
        <v>0.4885790172744377</v>
      </c>
      <c r="F18" s="54">
        <v>0.55320741679247254</v>
      </c>
    </row>
    <row r="19" spans="2:6" x14ac:dyDescent="0.2">
      <c r="B19" s="54">
        <v>4000</v>
      </c>
      <c r="C19" s="54">
        <v>0.28997316008113944</v>
      </c>
      <c r="D19" s="54">
        <v>0.24025341959441601</v>
      </c>
      <c r="E19" s="54">
        <v>0.476423236238536</v>
      </c>
      <c r="F19" s="54">
        <v>0.5437573772462726</v>
      </c>
    </row>
    <row r="20" spans="2:6" x14ac:dyDescent="0.2">
      <c r="B20" s="54">
        <v>4500</v>
      </c>
      <c r="C20" s="54">
        <v>0.28088774748302636</v>
      </c>
      <c r="D20" s="54">
        <v>0.23336693664669347</v>
      </c>
      <c r="E20" s="54">
        <v>0.46595235977495841</v>
      </c>
      <c r="F20" s="54">
        <v>0.5355559352107353</v>
      </c>
    </row>
    <row r="21" spans="2:6" x14ac:dyDescent="0.2">
      <c r="B21" s="54">
        <v>5000</v>
      </c>
      <c r="C21" s="54">
        <v>0.27300204863935484</v>
      </c>
      <c r="D21" s="54">
        <v>0.22737419764741396</v>
      </c>
      <c r="E21" s="54">
        <v>0.45678099556856644</v>
      </c>
      <c r="F21" s="54">
        <v>0.52832437061393556</v>
      </c>
    </row>
    <row r="22" spans="2:6" x14ac:dyDescent="0.2">
      <c r="B22" s="54">
        <v>5500</v>
      </c>
      <c r="C22" s="54">
        <v>0.26605945298633249</v>
      </c>
      <c r="D22" s="54">
        <v>0.22208578593021228</v>
      </c>
      <c r="E22" s="54">
        <v>0.44864009730132642</v>
      </c>
      <c r="F22" s="54">
        <v>0.52186678055430635</v>
      </c>
    </row>
    <row r="23" spans="2:6" x14ac:dyDescent="0.2">
      <c r="B23" s="54">
        <v>6000</v>
      </c>
      <c r="C23" s="54">
        <v>0.25987563844122918</v>
      </c>
      <c r="D23" s="54">
        <v>0.21736531986553612</v>
      </c>
      <c r="E23" s="54">
        <v>0.44133479525970104</v>
      </c>
      <c r="F23" s="54">
        <v>0.51604040733004919</v>
      </c>
    </row>
    <row r="24" spans="2:6" x14ac:dyDescent="0.2">
      <c r="B24" s="54">
        <v>6500</v>
      </c>
      <c r="C24" s="54">
        <v>0.25431408002341238</v>
      </c>
      <c r="D24" s="54">
        <v>0.21311156505806889</v>
      </c>
      <c r="E24" s="54">
        <v>0.43471965961135145</v>
      </c>
      <c r="F24" s="54">
        <v>0.51073812325172652</v>
      </c>
    </row>
    <row r="25" spans="2:6" x14ac:dyDescent="0.2">
      <c r="B25" s="54">
        <v>7000</v>
      </c>
      <c r="C25" s="54">
        <v>0.2492710495922332</v>
      </c>
      <c r="D25" s="54">
        <v>0.20924745430116368</v>
      </c>
      <c r="E25" s="54">
        <v>0.42868343227054129</v>
      </c>
      <c r="F25" s="54">
        <v>0.50587755856966576</v>
      </c>
    </row>
    <row r="26" spans="2:6" x14ac:dyDescent="0.2">
      <c r="B26" s="54">
        <v>7500</v>
      </c>
      <c r="C26" s="54">
        <v>0.24466602931824369</v>
      </c>
      <c r="D26" s="54">
        <v>0.20571305617307639</v>
      </c>
      <c r="E26" s="54">
        <v>0.42313920024010282</v>
      </c>
      <c r="F26" s="54">
        <v>0.50139406805790809</v>
      </c>
    </row>
    <row r="27" spans="2:6" x14ac:dyDescent="0.2">
      <c r="B27" s="54">
        <v>8000</v>
      </c>
      <c r="C27" s="54">
        <v>0.24043536273976324</v>
      </c>
      <c r="D27" s="54">
        <v>0.20246090966938296</v>
      </c>
      <c r="E27" s="54">
        <v>0.41801784543165232</v>
      </c>
      <c r="F27" s="54">
        <v>0.49723602053364957</v>
      </c>
    </row>
    <row r="28" spans="2:6" x14ac:dyDescent="0.2">
      <c r="B28" s="54">
        <v>8500</v>
      </c>
      <c r="C28" s="54">
        <v>0.2365279206079513</v>
      </c>
      <c r="D28" s="54">
        <v>0.19945283389893387</v>
      </c>
      <c r="E28" s="54">
        <v>0.41326354632669648</v>
      </c>
      <c r="F28" s="54">
        <v>0.4933615497700784</v>
      </c>
    </row>
    <row r="29" spans="2:6" x14ac:dyDescent="0.2">
      <c r="B29" s="54">
        <v>9000</v>
      </c>
      <c r="C29" s="54">
        <v>0.23290206388873688</v>
      </c>
      <c r="D29" s="54">
        <v>0.19665768903521974</v>
      </c>
      <c r="E29" s="54">
        <v>0.40883060835723273</v>
      </c>
      <c r="F29" s="54">
        <v>0.48973625580210661</v>
      </c>
    </row>
    <row r="30" spans="2:6" x14ac:dyDescent="0.2">
      <c r="B30" s="54">
        <v>9500</v>
      </c>
      <c r="C30" s="54">
        <v>0.22952346678056862</v>
      </c>
      <c r="D30" s="54">
        <v>0.19404976892995565</v>
      </c>
      <c r="E30" s="54">
        <v>0.40468118001516468</v>
      </c>
      <c r="F30" s="54">
        <v>0.48633154228123227</v>
      </c>
    </row>
    <row r="31" spans="2:6" x14ac:dyDescent="0.2">
      <c r="B31" s="54">
        <v>10000</v>
      </c>
      <c r="C31" s="54">
        <v>0.2263635247308225</v>
      </c>
      <c r="D31" s="54">
        <v>0.19160762401948125</v>
      </c>
      <c r="E31" s="54">
        <v>0.4007835745150265</v>
      </c>
      <c r="F31" s="54">
        <v>0.48312339029846091</v>
      </c>
    </row>
    <row r="32" spans="2:6" x14ac:dyDescent="0.2">
      <c r="B32" s="54">
        <v>10500</v>
      </c>
      <c r="C32" s="54">
        <v>0.22339816947047966</v>
      </c>
      <c r="D32" s="54">
        <v>0.18931318402045641</v>
      </c>
      <c r="E32" s="54">
        <v>0.39711101479026101</v>
      </c>
      <c r="F32" s="54">
        <v>0.48009143840118934</v>
      </c>
    </row>
    <row r="33" spans="2:6" x14ac:dyDescent="0.2">
      <c r="B33" s="54">
        <v>11000</v>
      </c>
      <c r="C33" s="54">
        <v>0.22060697297367762</v>
      </c>
      <c r="D33" s="54">
        <v>0.18715109370753652</v>
      </c>
      <c r="E33" s="54">
        <v>0.39364068035138799</v>
      </c>
      <c r="F33" s="54">
        <v>0.47721828166389163</v>
      </c>
    </row>
    <row r="34" spans="2:6" x14ac:dyDescent="0.2">
      <c r="B34" s="54">
        <v>11500</v>
      </c>
      <c r="C34" s="54">
        <v>0.21797246022462102</v>
      </c>
      <c r="D34" s="54">
        <v>0.1851082028743618</v>
      </c>
      <c r="E34" s="54">
        <v>0.3903529732327205</v>
      </c>
      <c r="F34" s="54">
        <v>0.47448893024193778</v>
      </c>
    </row>
    <row r="35" spans="2:6" x14ac:dyDescent="0.2">
      <c r="B35" s="54">
        <v>12000</v>
      </c>
      <c r="C35" s="54">
        <v>0.21547957534538925</v>
      </c>
      <c r="D35" s="54">
        <v>0.18317316966744931</v>
      </c>
      <c r="E35" s="54">
        <v>0.38723094550348752</v>
      </c>
      <c r="F35" s="54">
        <v>0.47189038588278981</v>
      </c>
    </row>
    <row r="36" spans="2:6" x14ac:dyDescent="0.2">
      <c r="B36" s="54">
        <v>12500</v>
      </c>
      <c r="C36" s="54">
        <v>0.21311526201751829</v>
      </c>
      <c r="D36" s="54">
        <v>0.18133614850562368</v>
      </c>
      <c r="E36" s="54">
        <v>0.38425984765118115</v>
      </c>
      <c r="F36" s="54">
        <v>0.46941130693423583</v>
      </c>
    </row>
    <row r="37" spans="2:6" x14ac:dyDescent="0.2">
      <c r="B37" s="54">
        <v>13000</v>
      </c>
      <c r="C37" s="54">
        <v>0.21086813021987486</v>
      </c>
      <c r="D37" s="54">
        <v>0.17958854194691906</v>
      </c>
      <c r="E37" s="54">
        <v>0.38142676858551555</v>
      </c>
      <c r="F37" s="54">
        <v>0.46704174061346776</v>
      </c>
    </row>
    <row r="38" spans="2:6" x14ac:dyDescent="0.2">
      <c r="B38" s="54">
        <v>13500</v>
      </c>
      <c r="C38" s="54">
        <v>0.20872818894834735</v>
      </c>
      <c r="D38" s="54">
        <v>0.17792280148736414</v>
      </c>
      <c r="E38" s="54">
        <v>0.37872034592557091</v>
      </c>
      <c r="F38" s="54">
        <v>0.46477290700545548</v>
      </c>
    </row>
    <row r="39" spans="2:6" x14ac:dyDescent="0.2">
      <c r="B39" s="54">
        <v>14000</v>
      </c>
      <c r="C39" s="54">
        <v>0.20668662993657647</v>
      </c>
      <c r="D39" s="54">
        <v>0.17633226621845297</v>
      </c>
      <c r="E39" s="54">
        <v>0.37613053079606029</v>
      </c>
      <c r="F39" s="54">
        <v>0.4625970232796196</v>
      </c>
    </row>
    <row r="40" spans="2:6" x14ac:dyDescent="0.2">
      <c r="B40" s="54">
        <v>14500</v>
      </c>
      <c r="C40" s="54">
        <v>0.20473565120316389</v>
      </c>
      <c r="D40" s="54">
        <v>0.17481103107566925</v>
      </c>
      <c r="E40" s="54">
        <v>0.37364839532738492</v>
      </c>
      <c r="F40" s="54">
        <v>0.46050715948907417</v>
      </c>
    </row>
    <row r="41" spans="2:6" x14ac:dyDescent="0.2">
      <c r="B41" s="54">
        <v>15000</v>
      </c>
      <c r="C41" s="54">
        <v>0.20286831199400959</v>
      </c>
      <c r="D41" s="54">
        <v>0.17335383843434768</v>
      </c>
      <c r="E41" s="54">
        <v>0.37126597392382438</v>
      </c>
      <c r="F41" s="54">
        <v>0.45849711940069332</v>
      </c>
    </row>
    <row r="42" spans="2:6" x14ac:dyDescent="0.2">
      <c r="B42" s="54">
        <v>15500</v>
      </c>
      <c r="C42" s="54">
        <v>0.20107841269056492</v>
      </c>
      <c r="D42" s="54">
        <v>0.17195598828763806</v>
      </c>
      <c r="E42" s="54">
        <v>0.36897613146521524</v>
      </c>
      <c r="F42" s="54">
        <v>0.45656134133352383</v>
      </c>
    </row>
    <row r="43" spans="2:6" x14ac:dyDescent="0.2">
      <c r="B43" s="54">
        <v>16000</v>
      </c>
      <c r="C43" s="54">
        <v>0.19936039473317305</v>
      </c>
      <c r="D43" s="54">
        <v>0.17061326333399154</v>
      </c>
      <c r="E43" s="54">
        <v>0.36677245316354051</v>
      </c>
      <c r="F43" s="54">
        <v>0.45469481511817939</v>
      </c>
    </row>
    <row r="44" spans="2:6" x14ac:dyDescent="0.2">
      <c r="B44" s="54">
        <v>16500</v>
      </c>
      <c r="C44" s="54">
        <v>0.19770925671217107</v>
      </c>
      <c r="D44" s="54">
        <v>0.16932186611785943</v>
      </c>
      <c r="E44" s="54">
        <v>0.36464915196073122</v>
      </c>
      <c r="F44" s="54">
        <v>0.45289301214141625</v>
      </c>
    </row>
    <row r="45" spans="2:6" x14ac:dyDescent="0.2">
      <c r="B45" s="54">
        <v>17000</v>
      </c>
      <c r="C45" s="54">
        <v>0.1961204836114542</v>
      </c>
      <c r="D45" s="54">
        <v>0.16807836598323717</v>
      </c>
      <c r="E45" s="54">
        <v>0.36260099023473352</v>
      </c>
      <c r="F45" s="54">
        <v>0.45115182608526072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45"/>
  <sheetViews>
    <sheetView workbookViewId="0">
      <selection activeCell="P20" sqref="P20"/>
    </sheetView>
  </sheetViews>
  <sheetFormatPr baseColWidth="10" defaultRowHeight="15" x14ac:dyDescent="0.2"/>
  <cols>
    <col min="2" max="6" width="15" style="54" customWidth="1"/>
  </cols>
  <sheetData>
    <row r="1" spans="2:6" x14ac:dyDescent="0.2">
      <c r="B1" s="55" t="s">
        <v>32</v>
      </c>
      <c r="C1" s="55" t="s">
        <v>29</v>
      </c>
      <c r="D1" s="55" t="s">
        <v>16</v>
      </c>
      <c r="E1" s="55" t="s">
        <v>30</v>
      </c>
      <c r="F1" s="55" t="s">
        <v>31</v>
      </c>
    </row>
    <row r="2" spans="2:6" x14ac:dyDescent="0.2">
      <c r="B2" s="55" t="s">
        <v>3</v>
      </c>
      <c r="C2" s="55" t="s">
        <v>15</v>
      </c>
      <c r="D2" s="55" t="s">
        <v>15</v>
      </c>
      <c r="E2" s="55" t="s">
        <v>15</v>
      </c>
      <c r="F2" s="55" t="s">
        <v>15</v>
      </c>
    </row>
    <row r="3" spans="2:6" x14ac:dyDescent="0.2">
      <c r="B3" s="54">
        <v>10</v>
      </c>
      <c r="C3" s="54">
        <v>0.62963043705842447</v>
      </c>
      <c r="D3" s="54">
        <v>0.41135628136580166</v>
      </c>
      <c r="E3" s="54">
        <v>0.71563140131774527</v>
      </c>
      <c r="F3" s="54">
        <v>0.5619183536817044</v>
      </c>
    </row>
    <row r="4" spans="2:6" x14ac:dyDescent="0.2">
      <c r="B4" s="54">
        <v>100</v>
      </c>
      <c r="C4" s="54">
        <v>0.33792120399031378</v>
      </c>
      <c r="D4" s="54">
        <v>0.2329724426048308</v>
      </c>
      <c r="E4" s="54">
        <v>0.46345774427135283</v>
      </c>
      <c r="F4" s="54">
        <v>0.41748508005563029</v>
      </c>
    </row>
    <row r="5" spans="2:6" x14ac:dyDescent="0.2">
      <c r="B5" s="54">
        <v>200</v>
      </c>
      <c r="C5" s="54">
        <v>0.28019216411661685</v>
      </c>
      <c r="D5" s="54">
        <v>0.196325249968548</v>
      </c>
      <c r="E5" s="54">
        <v>0.40664181125692617</v>
      </c>
      <c r="F5" s="54">
        <v>0.38176699485037968</v>
      </c>
    </row>
    <row r="6" spans="2:6" x14ac:dyDescent="0.2">
      <c r="B6" s="54">
        <v>300</v>
      </c>
      <c r="C6" s="54">
        <v>0.25110985277278958</v>
      </c>
      <c r="D6" s="54">
        <v>0.17762203272334451</v>
      </c>
      <c r="E6" s="54">
        <v>0.3766927531327518</v>
      </c>
      <c r="F6" s="54">
        <v>0.36230716818124642</v>
      </c>
    </row>
    <row r="7" spans="2:6" x14ac:dyDescent="0.2">
      <c r="B7" s="54">
        <v>400</v>
      </c>
      <c r="C7" s="54">
        <v>0.23232531106453885</v>
      </c>
      <c r="D7" s="54">
        <v>0.16544275942794975</v>
      </c>
      <c r="E7" s="54">
        <v>0.35679102292764209</v>
      </c>
      <c r="F7" s="54">
        <v>0.34910478318810595</v>
      </c>
    </row>
    <row r="8" spans="2:6" x14ac:dyDescent="0.2">
      <c r="B8" s="54">
        <v>500</v>
      </c>
      <c r="C8" s="54">
        <v>0.21872812591912644</v>
      </c>
      <c r="D8" s="54">
        <v>0.15657389911456041</v>
      </c>
      <c r="E8" s="54">
        <v>0.34208104531076428</v>
      </c>
      <c r="F8" s="54">
        <v>0.33919643681934947</v>
      </c>
    </row>
    <row r="9" spans="2:6" x14ac:dyDescent="0.2">
      <c r="B9" s="54">
        <v>600</v>
      </c>
      <c r="C9" s="54">
        <v>0.20821129970118632</v>
      </c>
      <c r="D9" s="54">
        <v>0.14968160862476676</v>
      </c>
      <c r="E9" s="54">
        <v>0.33051346172257406</v>
      </c>
      <c r="F9" s="54">
        <v>0.33130984894328369</v>
      </c>
    </row>
    <row r="10" spans="2:6" x14ac:dyDescent="0.2">
      <c r="B10" s="54">
        <v>700</v>
      </c>
      <c r="C10" s="54">
        <v>0.19971494644433616</v>
      </c>
      <c r="D10" s="54">
        <v>0.14409150263625614</v>
      </c>
      <c r="E10" s="54">
        <v>0.3210389180836673</v>
      </c>
      <c r="F10" s="54">
        <v>0.32478506553522279</v>
      </c>
    </row>
    <row r="11" spans="2:6" x14ac:dyDescent="0.2">
      <c r="B11" s="54">
        <v>800</v>
      </c>
      <c r="C11" s="54">
        <v>0.19263583023960001</v>
      </c>
      <c r="D11" s="54">
        <v>0.13941816781855332</v>
      </c>
      <c r="E11" s="54">
        <v>0.31305151245581608</v>
      </c>
      <c r="F11" s="54">
        <v>0.31923699871587585</v>
      </c>
    </row>
    <row r="12" spans="2:6" x14ac:dyDescent="0.2">
      <c r="B12" s="54">
        <v>900</v>
      </c>
      <c r="C12" s="54">
        <v>0.18660018198023315</v>
      </c>
      <c r="D12" s="54">
        <v>0.13542196731948877</v>
      </c>
      <c r="E12" s="54">
        <v>0.30617123570957494</v>
      </c>
      <c r="F12" s="54">
        <v>0.31442197670398808</v>
      </c>
    </row>
    <row r="13" spans="2:6" x14ac:dyDescent="0.2">
      <c r="B13" s="54">
        <v>1000</v>
      </c>
      <c r="C13" s="54">
        <v>0.1813615311225294</v>
      </c>
      <c r="D13" s="54">
        <v>0.13194440311705297</v>
      </c>
      <c r="E13" s="54">
        <v>0.30014485156684889</v>
      </c>
      <c r="F13" s="54">
        <v>0.310176364461275</v>
      </c>
    </row>
    <row r="14" spans="2:6" x14ac:dyDescent="0.2">
      <c r="B14" s="54">
        <v>1500</v>
      </c>
      <c r="C14" s="54">
        <v>0.16253726267616633</v>
      </c>
      <c r="D14" s="54">
        <v>0.11937452310323766</v>
      </c>
      <c r="E14" s="54">
        <v>0.27803926538164542</v>
      </c>
      <c r="F14" s="54">
        <v>0.29436573030301333</v>
      </c>
    </row>
    <row r="15" spans="2:6" x14ac:dyDescent="0.2">
      <c r="B15" s="54">
        <v>2000</v>
      </c>
      <c r="C15" s="54">
        <v>0.15037848851349755</v>
      </c>
      <c r="D15" s="54">
        <v>0.11118919316927466</v>
      </c>
      <c r="E15" s="54">
        <v>0.26334967446163549</v>
      </c>
      <c r="F15" s="54">
        <v>0.28363911476361781</v>
      </c>
    </row>
    <row r="16" spans="2:6" x14ac:dyDescent="0.2">
      <c r="B16" s="54">
        <v>2500</v>
      </c>
      <c r="C16" s="54">
        <v>0.14157736331178727</v>
      </c>
      <c r="D16" s="54">
        <v>0.10522869404567159</v>
      </c>
      <c r="E16" s="54">
        <v>0.25249214843714146</v>
      </c>
      <c r="F16" s="54">
        <v>0.27558882519972189</v>
      </c>
    </row>
    <row r="17" spans="2:6" x14ac:dyDescent="0.2">
      <c r="B17" s="54">
        <v>3000</v>
      </c>
      <c r="C17" s="54">
        <v>0.13477007906296246</v>
      </c>
      <c r="D17" s="54">
        <v>0.10059658913338525</v>
      </c>
      <c r="E17" s="54">
        <v>0.24395404300146892</v>
      </c>
      <c r="F17" s="54">
        <v>0.26918116506042356</v>
      </c>
    </row>
    <row r="18" spans="2:6" x14ac:dyDescent="0.2">
      <c r="B18" s="54">
        <v>3500</v>
      </c>
      <c r="C18" s="54">
        <v>0.12927059751793646</v>
      </c>
      <c r="D18" s="54">
        <v>9.6839643971551703E-2</v>
      </c>
      <c r="E18" s="54">
        <v>0.23696082337810229</v>
      </c>
      <c r="F18" s="54">
        <v>0.2638799378100094</v>
      </c>
    </row>
    <row r="19" spans="2:6" x14ac:dyDescent="0.2">
      <c r="B19" s="54">
        <v>4000</v>
      </c>
      <c r="C19" s="54">
        <v>0.12468845883488995</v>
      </c>
      <c r="D19" s="54">
        <v>9.3698833641822243E-2</v>
      </c>
      <c r="E19" s="54">
        <v>0.23106526957568996</v>
      </c>
      <c r="F19" s="54">
        <v>0.25937226894647203</v>
      </c>
    </row>
    <row r="20" spans="2:6" x14ac:dyDescent="0.2">
      <c r="B20" s="54">
        <v>4500</v>
      </c>
      <c r="C20" s="54">
        <v>0.12078173141770134</v>
      </c>
      <c r="D20" s="54">
        <v>9.1013105292210461E-2</v>
      </c>
      <c r="E20" s="54">
        <v>0.22598689449085482</v>
      </c>
      <c r="F20" s="54">
        <v>0.25546018109552071</v>
      </c>
    </row>
    <row r="21" spans="2:6" x14ac:dyDescent="0.2">
      <c r="B21" s="54">
        <v>5000</v>
      </c>
      <c r="C21" s="54">
        <v>0.11739088091492259</v>
      </c>
      <c r="D21" s="54">
        <v>8.8675937082491441E-2</v>
      </c>
      <c r="E21" s="54">
        <v>0.22153878285075471</v>
      </c>
      <c r="F21" s="54">
        <v>0.25201072478284725</v>
      </c>
    </row>
    <row r="22" spans="2:6" x14ac:dyDescent="0.2">
      <c r="B22" s="54">
        <v>5500</v>
      </c>
      <c r="C22" s="54">
        <v>0.11440556478412296</v>
      </c>
      <c r="D22" s="54">
        <v>8.6613456512782794E-2</v>
      </c>
      <c r="E22" s="54">
        <v>0.21759044719114332</v>
      </c>
      <c r="F22" s="54">
        <v>0.24893045432440411</v>
      </c>
    </row>
    <row r="23" spans="2:6" x14ac:dyDescent="0.2">
      <c r="B23" s="54">
        <v>6000</v>
      </c>
      <c r="C23" s="54">
        <v>0.11174652452972855</v>
      </c>
      <c r="D23" s="54">
        <v>8.4772474747559085E-2</v>
      </c>
      <c r="E23" s="54">
        <v>0.214047375700955</v>
      </c>
      <c r="F23" s="54">
        <v>0.24615127429643346</v>
      </c>
    </row>
    <row r="24" spans="2:6" x14ac:dyDescent="0.2">
      <c r="B24" s="54">
        <v>6500</v>
      </c>
      <c r="C24" s="54">
        <v>0.10935505441006732</v>
      </c>
      <c r="D24" s="54">
        <v>8.3113510372646873E-2</v>
      </c>
      <c r="E24" s="54">
        <v>0.21083903491150544</v>
      </c>
      <c r="F24" s="54">
        <v>0.24362208479107353</v>
      </c>
    </row>
    <row r="25" spans="2:6" x14ac:dyDescent="0.2">
      <c r="B25" s="54">
        <v>7000</v>
      </c>
      <c r="C25" s="54">
        <v>0.10718655132466028</v>
      </c>
      <c r="D25" s="54">
        <v>8.1606507177453838E-2</v>
      </c>
      <c r="E25" s="54">
        <v>0.20791146465121252</v>
      </c>
      <c r="F25" s="54">
        <v>0.24130359543773056</v>
      </c>
    </row>
    <row r="26" spans="2:6" x14ac:dyDescent="0.2">
      <c r="B26" s="54">
        <v>7500</v>
      </c>
      <c r="C26" s="54">
        <v>0.10520639260684478</v>
      </c>
      <c r="D26" s="54">
        <v>8.0228091907499799E-2</v>
      </c>
      <c r="E26" s="54">
        <v>0.20522251211644987</v>
      </c>
      <c r="F26" s="54">
        <v>0.23916497046362215</v>
      </c>
    </row>
    <row r="27" spans="2:6" x14ac:dyDescent="0.2">
      <c r="B27" s="54">
        <v>8000</v>
      </c>
      <c r="C27" s="54">
        <v>0.1033872059780982</v>
      </c>
      <c r="D27" s="54">
        <v>7.8959754771059362E-2</v>
      </c>
      <c r="E27" s="54">
        <v>0.20273865503435137</v>
      </c>
      <c r="F27" s="54">
        <v>0.23718158179455084</v>
      </c>
    </row>
    <row r="28" spans="2:6" x14ac:dyDescent="0.2">
      <c r="B28" s="54">
        <v>8500</v>
      </c>
      <c r="C28" s="54">
        <v>0.10170700586141906</v>
      </c>
      <c r="D28" s="54">
        <v>7.7786605220584212E-2</v>
      </c>
      <c r="E28" s="54">
        <v>0.20043281996844778</v>
      </c>
      <c r="F28" s="54">
        <v>0.23533345924032739</v>
      </c>
    </row>
    <row r="29" spans="2:6" x14ac:dyDescent="0.2">
      <c r="B29" s="54">
        <v>9000</v>
      </c>
      <c r="C29" s="54">
        <v>0.10014788747215686</v>
      </c>
      <c r="D29" s="54">
        <v>7.6696498723735698E-2</v>
      </c>
      <c r="E29" s="54">
        <v>0.19828284505325786</v>
      </c>
      <c r="F29" s="54">
        <v>0.23360419401760485</v>
      </c>
    </row>
    <row r="30" spans="2:6" x14ac:dyDescent="0.2">
      <c r="B30" s="54">
        <v>9500</v>
      </c>
      <c r="C30" s="54">
        <v>9.8695090715644501E-2</v>
      </c>
      <c r="D30" s="54">
        <v>7.5679409882682708E-2</v>
      </c>
      <c r="E30" s="54">
        <v>0.19627037230735486</v>
      </c>
      <c r="F30" s="54">
        <v>0.23198014566814779</v>
      </c>
    </row>
    <row r="31" spans="2:6" x14ac:dyDescent="0.2">
      <c r="B31" s="54">
        <v>10000</v>
      </c>
      <c r="C31" s="54">
        <v>9.733631563425367E-2</v>
      </c>
      <c r="D31" s="54">
        <v>7.472697336759769E-2</v>
      </c>
      <c r="E31" s="54">
        <v>0.19438003363978784</v>
      </c>
      <c r="F31" s="54">
        <v>0.23044985717236585</v>
      </c>
    </row>
    <row r="32" spans="2:6" x14ac:dyDescent="0.2">
      <c r="B32" s="54">
        <v>10500</v>
      </c>
      <c r="C32" s="54">
        <v>9.6061212872306248E-2</v>
      </c>
      <c r="D32" s="54">
        <v>7.3832141767978005E-2</v>
      </c>
      <c r="E32" s="54">
        <v>0.19259884217327658</v>
      </c>
      <c r="F32" s="54">
        <v>0.2290036161173673</v>
      </c>
    </row>
    <row r="33" spans="2:6" x14ac:dyDescent="0.2">
      <c r="B33" s="54">
        <v>11000</v>
      </c>
      <c r="C33" s="54">
        <v>9.486099837868138E-2</v>
      </c>
      <c r="D33" s="54">
        <v>7.2988926545939248E-2</v>
      </c>
      <c r="E33" s="54">
        <v>0.19091572997042316</v>
      </c>
      <c r="F33" s="54">
        <v>0.2276331203536763</v>
      </c>
    </row>
    <row r="34" spans="2:6" x14ac:dyDescent="0.2">
      <c r="B34" s="54">
        <v>11500</v>
      </c>
      <c r="C34" s="54">
        <v>9.3728157896587033E-2</v>
      </c>
      <c r="D34" s="54">
        <v>7.219219912100111E-2</v>
      </c>
      <c r="E34" s="54">
        <v>0.18932119201786943</v>
      </c>
      <c r="F34" s="54">
        <v>0.22633121972540432</v>
      </c>
    </row>
    <row r="35" spans="2:6" x14ac:dyDescent="0.2">
      <c r="B35" s="54">
        <v>12000</v>
      </c>
      <c r="C35" s="54">
        <v>9.2656217398517371E-2</v>
      </c>
      <c r="D35" s="54">
        <v>7.1437536170305238E-2</v>
      </c>
      <c r="E35" s="54">
        <v>0.18780700856919144</v>
      </c>
      <c r="F35" s="54">
        <v>0.22509171406609074</v>
      </c>
    </row>
    <row r="36" spans="2:6" x14ac:dyDescent="0.2">
      <c r="B36" s="54">
        <v>12500</v>
      </c>
      <c r="C36" s="54">
        <v>9.163956266753287E-2</v>
      </c>
      <c r="D36" s="54">
        <v>7.0721097917193235E-2</v>
      </c>
      <c r="E36" s="54">
        <v>0.18636602611082284</v>
      </c>
      <c r="F36" s="54">
        <v>0.22390919340763049</v>
      </c>
    </row>
    <row r="37" spans="2:6" x14ac:dyDescent="0.2">
      <c r="B37" s="54">
        <v>13000</v>
      </c>
      <c r="C37" s="54">
        <v>9.0673295994546182E-2</v>
      </c>
      <c r="D37" s="54">
        <v>7.003953135929844E-2</v>
      </c>
      <c r="E37" s="54">
        <v>0.18499198276397505</v>
      </c>
      <c r="F37" s="54">
        <v>0.22277891027262411</v>
      </c>
    </row>
    <row r="38" spans="2:6" x14ac:dyDescent="0.2">
      <c r="B38" s="54">
        <v>13500</v>
      </c>
      <c r="C38" s="54">
        <v>8.9753121247789364E-2</v>
      </c>
      <c r="D38" s="54">
        <v>6.9389892580072013E-2</v>
      </c>
      <c r="E38" s="54">
        <v>0.1836793677739019</v>
      </c>
      <c r="F38" s="54">
        <v>0.22169667664160225</v>
      </c>
    </row>
    <row r="39" spans="2:6" x14ac:dyDescent="0.2">
      <c r="B39" s="54">
        <v>14000</v>
      </c>
      <c r="C39" s="54">
        <v>8.8875250872727879E-2</v>
      </c>
      <c r="D39" s="54">
        <v>6.8769583825196656E-2</v>
      </c>
      <c r="E39" s="54">
        <v>0.18242330743608923</v>
      </c>
      <c r="F39" s="54">
        <v>0.22065878010437853</v>
      </c>
    </row>
    <row r="40" spans="2:6" x14ac:dyDescent="0.2">
      <c r="B40" s="54">
        <v>14500</v>
      </c>
      <c r="C40" s="54">
        <v>8.803633001736047E-2</v>
      </c>
      <c r="D40" s="54">
        <v>6.8176302119511006E-2</v>
      </c>
      <c r="E40" s="54">
        <v>0.18121947173378167</v>
      </c>
      <c r="F40" s="54">
        <v>0.21966191507628838</v>
      </c>
    </row>
    <row r="41" spans="2:6" x14ac:dyDescent="0.2">
      <c r="B41" s="54">
        <v>15000</v>
      </c>
      <c r="C41" s="54">
        <v>8.7233374157424118E-2</v>
      </c>
      <c r="D41" s="54">
        <v>6.7607996989395597E-2</v>
      </c>
      <c r="E41" s="54">
        <v>0.18006399735305481</v>
      </c>
      <c r="F41" s="54">
        <v>0.21870312595413072</v>
      </c>
    </row>
    <row r="42" spans="2:6" x14ac:dyDescent="0.2">
      <c r="B42" s="54">
        <v>15500</v>
      </c>
      <c r="C42" s="54">
        <v>8.646371745694291E-2</v>
      </c>
      <c r="D42" s="54">
        <v>6.7062835432178849E-2</v>
      </c>
      <c r="E42" s="54">
        <v>0.17895342376062939</v>
      </c>
      <c r="F42" s="54">
        <v>0.21777975981609085</v>
      </c>
    </row>
    <row r="43" spans="2:6" x14ac:dyDescent="0.2">
      <c r="B43" s="54">
        <v>16000</v>
      </c>
      <c r="C43" s="54">
        <v>8.5724969735264403E-2</v>
      </c>
      <c r="D43" s="54">
        <v>6.6539172700256707E-2</v>
      </c>
      <c r="E43" s="54">
        <v>0.17788463978431715</v>
      </c>
      <c r="F43" s="54">
        <v>0.21688942681137155</v>
      </c>
    </row>
    <row r="44" spans="2:6" x14ac:dyDescent="0.2">
      <c r="B44" s="54">
        <v>16500</v>
      </c>
      <c r="C44" s="54">
        <v>8.5014980386233563E-2</v>
      </c>
      <c r="D44" s="54">
        <v>6.6035527785965178E-2</v>
      </c>
      <c r="E44" s="54">
        <v>0.17685483870095464</v>
      </c>
      <c r="F44" s="54">
        <v>0.21602996679145553</v>
      </c>
    </row>
    <row r="45" spans="2:6" x14ac:dyDescent="0.2">
      <c r="B45" s="54">
        <v>17000</v>
      </c>
      <c r="C45" s="54">
        <v>8.4331807952925303E-2</v>
      </c>
      <c r="D45" s="54">
        <v>6.5550562733462492E-2</v>
      </c>
      <c r="E45" s="54">
        <v>0.17586148026384577</v>
      </c>
      <c r="F45" s="54">
        <v>0.21519942104266934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Fine Sand</vt:lpstr>
      <vt:lpstr>Coarse Sand</vt:lpstr>
      <vt:lpstr>Silt Loam</vt:lpstr>
      <vt:lpstr>Silt clay Loam</vt:lpstr>
      <vt:lpstr>Saturation Curves</vt:lpstr>
      <vt:lpstr>Sheet7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Lina  Barbosa Rodriguez</dc:creator>
  <cp:lastModifiedBy>Microsoft Office User</cp:lastModifiedBy>
  <dcterms:created xsi:type="dcterms:W3CDTF">2016-12-05T18:36:12Z</dcterms:created>
  <dcterms:modified xsi:type="dcterms:W3CDTF">2016-12-14T19:18:55Z</dcterms:modified>
</cp:coreProperties>
</file>