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<sst xmlns="http://schemas.openxmlformats.org/spreadsheetml/2006/main" uniqueCount="66">
  <si>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</si>
  <si>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</si>
  <si>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</si>
  <si>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</si>
  <si>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</si>
  <si>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</si>
  <si>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Department</t>
  </si>
  <si>
    <t>Ward</t>
  </si>
  <si>
    <t>Nurse</t>
  </si>
  <si>
    <t>Indication 1</t>
  </si>
  <si>
    <t>Service A</t>
  </si>
  <si>
    <t>Ward B</t>
  </si>
  <si>
    <t>Medical Doctor</t>
  </si>
  <si>
    <t>Indication 2</t>
  </si>
  <si>
    <t>Service C</t>
  </si>
  <si>
    <t>Ward A</t>
  </si>
  <si>
    <t>Indication 3</t>
  </si>
  <si>
    <t>Service B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</si>
  <si>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</si>
  <si>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</si>
  <si>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</si>
  <si>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</si>
  <si>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</si>
  <si>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</si>
  <si>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</si>
  <si>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</si>
  <si>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</si>
  <si>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</si>
  <si>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</si>
  <si>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</si>
  <si>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</si>
  <si>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</si>
  <si>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</si>
  <si>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</si>
  <si>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</si>
  <si>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</si>
  <si>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</si>
  <si>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</si>
  <si>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</si>
  <si>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</si>
  <si>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</si>
  <si>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</si>
  <si>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</si>
  <si>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Ambulatory Care</t>
  </si>
  <si>
    <t>wash</t>
  </si>
  <si>
    <t>Passed</t>
  </si>
  <si>
    <t>-</t>
  </si>
  <si>
    <t>Jul 25, 2016 12:12 PM</t>
  </si>
  <si>
    <t>Facility C</t>
  </si>
  <si>
    <t>ICU</t>
  </si>
  <si>
    <t>Airborne</t>
  </si>
  <si>
    <t>Jul 27, 2016 09:51 AM</t>
  </si>
  <si>
    <t>Qc</t>
  </si>
  <si>
    <t>rub</t>
  </si>
  <si>
    <t>Jul 27, 2016 10:45 AM</t>
  </si>
  <si>
    <t>Facility B</t>
  </si>
  <si>
    <t>Emergency Room</t>
  </si>
  <si>
    <t>Jul 28, 2016 01:26 PM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</si>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</sst>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Number of Opportunities Between Diffirent Indications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Summary!$F23:$F27</c:f>
              <c:strCache>
                <c:ptCount val="5"/>
                <c:pt idx="0">
                  <c:v>Indication 1</c:v>
                </c:pt>
                <c:pt idx="1">
                  <c:v>Indication 2</c:v>
                </c:pt>
                <c:pt idx="2">
                  <c:v>Indication 3</c:v>
                </c:pt>
                <c:pt idx="3">
                  <c:v>Indication 4</c:v>
                </c:pt>
                <c:pt idx="4">
                  <c:v>Indication 5</c:v>
                </c:pt>
              </c:strCache>
            </c:strRef>
          </c:cat>
          <c:val>
            <c:numRef>
              <c:f>Summary!$G23:$G27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S24" sqref="S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  <c r="K22" t="s">
        <v>6</v>
      </c>
      <c r="L22" t="s">
        <v>1</v>
      </c>
      <c r="M22" t="s">
        <v>2</v>
      </c>
      <c r="N22" t="s">
        <v>3</v>
      </c>
      <c r="P22" t="s">
        <v>7</v>
      </c>
      <c r="Q22" t="s">
        <v>1</v>
      </c>
      <c r="R22" t="s">
        <v>2</v>
      </c>
      <c r="S22" t="s">
        <v>3</v>
      </c>
    </row>
    <row r="23" spans="1:26">
      <c r="A23" t="s">
        <v>8</v>
      </c>
      <c r="B23" t="str">
        <f>COUNTIFS(Worksheet!$P$3:$P$5000,"Passed",Worksheet!$H$3:$H$5000,"Nurse")</f>
        <v>0</v>
      </c>
      <c r="C23" t="str">
        <f>COUNTIF(Worksheet!$H$3:$H$5000, "Nurse")</f>
        <v>0</v>
      </c>
      <c r="D23" s="3" t="str">
        <f>b23/c23</f>
        <v>0</v>
      </c>
      <c r="F23" t="s">
        <v>9</v>
      </c>
      <c r="G23" t="str">
        <f>COUNTIF(Worksheet!$J$3:$J$5000,1)</f>
        <v>0</v>
      </c>
      <c r="K23" t="s">
        <v>10</v>
      </c>
      <c r="L23" t="str">
        <f>COUNTIFS(Worksheet!$P$3:$P$5000,"Passed",Worksheet!$E$3:$E$5000,"Service A")</f>
        <v>0</v>
      </c>
      <c r="M23" t="str">
        <f>COUNTIF(Worksheet!$E$3:$E$5000, "Service A")</f>
        <v>0</v>
      </c>
      <c r="N23" s="3" t="str">
        <f>L23/M23</f>
        <v>0</v>
      </c>
      <c r="P23" t="s">
        <v>11</v>
      </c>
      <c r="Q23" t="str">
        <f>COUNTIFS(Worksheet!$P$3:$P$5000,"Passed",Worksheet!$F$3:$F$5000,"Ward B")</f>
        <v>0</v>
      </c>
      <c r="R23" t="str">
        <f>COUNTIF(Worksheet!$F$3:$F$5000, "Ward B")</f>
        <v>0</v>
      </c>
      <c r="S23" s="3" t="str">
        <f>Q23/R23</f>
        <v>0</v>
      </c>
    </row>
    <row r="24" spans="1:26">
      <c r="A24" t="s">
        <v>12</v>
      </c>
      <c r="B24" t="str">
        <f>COUNTIFS(Worksheet!$P$3:$P$5000,"Passed",Worksheet!$H$3:$H$5000,"Medical Doctor")</f>
        <v>0</v>
      </c>
      <c r="C24" t="str">
        <f>COUNTIF(Worksheet!$H$3:$H$5000, "Medical Doctor")</f>
        <v>0</v>
      </c>
      <c r="D24" s="3" t="str">
        <f>b24/c24</f>
        <v>0</v>
      </c>
      <c r="F24" t="s">
        <v>13</v>
      </c>
      <c r="G24" t="str">
        <f>COUNTIF(Worksheet!$K$3:$K$5000,2)</f>
        <v>0</v>
      </c>
      <c r="K24" t="s">
        <v>14</v>
      </c>
      <c r="L24" t="str">
        <f>COUNTIFS(Worksheet!$P$3:$P$5000,"Passed",Worksheet!$E$3:$E$5000,"Service C")</f>
        <v>0</v>
      </c>
      <c r="M24" t="str">
        <f>COUNTIF(Worksheet!$E$3:$E$5000, "Service C")</f>
        <v>0</v>
      </c>
      <c r="N24" s="3" t="str">
        <f>L24/M24</f>
        <v>0</v>
      </c>
      <c r="P24" t="s">
        <v>15</v>
      </c>
      <c r="Q24" t="str">
        <f>COUNTIFS(Worksheet!$P$3:$P$5000,"Passed",Worksheet!$F$3:$F$5000,"Ward A")</f>
        <v>0</v>
      </c>
      <c r="R24" t="str">
        <f>COUNTIF(Worksheet!$F$3:$F$5000, "Ward A")</f>
        <v>0</v>
      </c>
      <c r="S24" s="3" t="str">
        <f>Q24/R24</f>
        <v>0</v>
      </c>
    </row>
    <row r="25" spans="1:26">
      <c r="F25" t="s">
        <v>16</v>
      </c>
      <c r="G25" t="str">
        <f>COUNTIF(Worksheet!$L$3:$L$5000,3)</f>
        <v>0</v>
      </c>
      <c r="K25" t="s">
        <v>17</v>
      </c>
      <c r="L25" t="str">
        <f>COUNTIFS(Worksheet!$P$3:$P$5000,"Passed",Worksheet!$E$3:$E$5000,"Service B")</f>
        <v>0</v>
      </c>
      <c r="M25" t="str">
        <f>COUNTIF(Worksheet!$E$3:$E$5000, "Service B")</f>
        <v>0</v>
      </c>
      <c r="N25" s="3" t="str">
        <f>L25/M25</f>
        <v>0</v>
      </c>
    </row>
    <row r="26" spans="1:26">
      <c r="F26" t="s">
        <v>18</v>
      </c>
      <c r="G26" t="str">
        <f>COUNTIF(Worksheet!$M$3:$M$5000,4)</f>
        <v>0</v>
      </c>
    </row>
    <row r="27" spans="1:26">
      <c r="F27" t="s">
        <v>19</v>
      </c>
      <c r="G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2016-08-09T18:42:02+08:00</dcterms:created>
  <dcterms:modified xsi:type="dcterms:W3CDTF">2016-08-09T18:42:02+08:00</dcterms:modified>
  <dc:title>HHAT Compliance Data</dc:title>
  <dc:description>System Generated Reports</dc:description>
  <dc:subject>HHAT Reports</dc:subject>
  <cp:keywords/>
  <cp:category/>
</cp:coreProperties>
</file>