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<sst xmlns="http://schemas.openxmlformats.org/spreadsheetml/2006/main" uniqueCount="149">
  <si>
    <t>Filters Used:</t>
  </si>
  <si>
    <t>Date From</t>
  </si>
  <si>
    <t>09-01-2017</t>
  </si>
  <si>
    <t>Date To</t>
  </si>
  <si>
    <t>09-30-2017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</si>
  <si>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</si>
  <si>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</si>
  <si>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</si>
  <si>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</si>
  <si>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</si>
  <si>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</si>
  <si>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</si>
  <si>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</si>
  <si>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</si>
  <si>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</si>
  <si>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</si>
  <si>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NHCS Ambulatory Care</t>
  </si>
  <si>
    <t>(skip)</t>
  </si>
  <si>
    <t>Cardiac Clinics A &amp; B  and SAF</t>
  </si>
  <si>
    <t>Allied Health</t>
  </si>
  <si>
    <t>OT</t>
  </si>
  <si>
    <t xml:space="preserve">Cardiac Laboratory </t>
  </si>
  <si>
    <t>Nurse</t>
  </si>
  <si>
    <t>Out Patient</t>
  </si>
  <si>
    <t xml:space="preserve">Cardiac Radiology and Nuclear Imaging </t>
  </si>
  <si>
    <t>Doctor</t>
  </si>
  <si>
    <t xml:space="preserve">Cardiac Rehab &amp; Physio </t>
  </si>
  <si>
    <t>Ancillary</t>
  </si>
  <si>
    <t>Cath Lab</t>
  </si>
  <si>
    <t>L2 Clinical Lab instead of Phlebotomy</t>
  </si>
  <si>
    <t>PACU &amp; Recovery</t>
  </si>
  <si>
    <t>SSU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</si>
  <si>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</si>
  <si>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</si>
  <si>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</si>
  <si>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</si>
  <si>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</si>
  <si>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</si>
  <si>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</si>
  <si>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</si>
  <si>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</si>
  <si>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</si>
  <si>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</si>
  <si>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</si>
  <si>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</si>
  <si>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</si>
  <si>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</si>
  <si>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</si>
  <si>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Sep 11, 2017 05:13 PM</t>
  </si>
  <si>
    <t>Yvonne Ng</t>
  </si>
  <si>
    <t>Michael Kho</t>
  </si>
  <si>
    <t>rub</t>
  </si>
  <si>
    <t>-</t>
  </si>
  <si>
    <t>Sep 11, 2017 05:14 PM</t>
  </si>
  <si>
    <t>Li Juan</t>
  </si>
  <si>
    <t>Sep 11, 2017 05:15 PM</t>
  </si>
  <si>
    <t>Ee Ling</t>
  </si>
  <si>
    <t>Sep 11, 2017 05:16 PM</t>
  </si>
  <si>
    <t>Yani</t>
  </si>
  <si>
    <t>missed</t>
  </si>
  <si>
    <t>Sep 11, 2017 05:19 PM</t>
  </si>
  <si>
    <t>Yee Ting</t>
  </si>
  <si>
    <t>Sep 12, 2017 02:48 PM</t>
  </si>
  <si>
    <t>Suriani Zahari</t>
  </si>
  <si>
    <t>wash</t>
  </si>
  <si>
    <t>Sep 12, 2017 02:49 PM</t>
  </si>
  <si>
    <t>Sep 12, 2017 05:05 PM</t>
  </si>
  <si>
    <t>Suan Choo Tan</t>
  </si>
  <si>
    <t>Sep 14, 2017 10:14 AM</t>
  </si>
  <si>
    <t>Vijaya Letchmi Sankaran</t>
  </si>
  <si>
    <t>Sep 14, 2017 11:03 AM</t>
  </si>
  <si>
    <t>Sep 14, 2017 11:05 AM</t>
  </si>
  <si>
    <t>Ann Chan</t>
  </si>
  <si>
    <t>Sep 14, 2017 11:06 AM</t>
  </si>
  <si>
    <t>Sep 14, 2017 11:07 AM</t>
  </si>
  <si>
    <t>Sep 14, 2017 11:08 AM</t>
  </si>
  <si>
    <t>NO</t>
  </si>
  <si>
    <t>Sep 14, 2017 11:13 AM</t>
  </si>
  <si>
    <t>Sep 14, 2017 12:49 PM</t>
  </si>
  <si>
    <t>Sep 14, 2017 04:43 PM</t>
  </si>
  <si>
    <t>Sep 14, 2017 04:46 PM</t>
  </si>
  <si>
    <t>Sep 14, 2017 04:47 PM</t>
  </si>
  <si>
    <t>Sep 14, 2017 04:48 PM</t>
  </si>
  <si>
    <t>Sep 14, 2017 04:50 PM</t>
  </si>
  <si>
    <t>Sep 14, 2017 04:51 PM</t>
  </si>
  <si>
    <t>Sep 15, 2017 10:23 AM</t>
  </si>
  <si>
    <t>Sep 15, 2017 11:58 AM</t>
  </si>
  <si>
    <t>Sep 15, 2017 12:04 PM</t>
  </si>
  <si>
    <t>Sep 15, 2017 12:06 PM</t>
  </si>
  <si>
    <t>Sep 15, 2017 12:07 PM</t>
  </si>
  <si>
    <t>Sep 15, 2017 12:16 PM</t>
  </si>
  <si>
    <t>Sep 15, 2017 04:35 PM</t>
  </si>
  <si>
    <t>Nadiah Bte Mohamed Rahim</t>
  </si>
  <si>
    <t>Sep 15, 2017 04:36 PM</t>
  </si>
  <si>
    <t>Sep 18, 2017 11:29 AM</t>
  </si>
  <si>
    <t>Sep 18, 2017 11:36 AM</t>
  </si>
  <si>
    <t>YES</t>
  </si>
  <si>
    <t>Sep 18, 2017 11:41 AM</t>
  </si>
  <si>
    <t>Sep 18, 2017 02:23 PM</t>
  </si>
  <si>
    <t>Sep 19, 2017 02:48 PM</t>
  </si>
  <si>
    <t>Sep 19, 2017 02:52 PM</t>
  </si>
  <si>
    <t>Sep 19, 2017 02:53 PM</t>
  </si>
  <si>
    <t>Sep 21, 2017 09:43 AM</t>
  </si>
  <si>
    <t>Sep 21, 2017 09:44 AM</t>
  </si>
  <si>
    <t>Sep 21, 2017 09:45 AM</t>
  </si>
  <si>
    <t>Sep 21, 2017 10:04 AM</t>
  </si>
  <si>
    <t>Sep 21, 2017 10:06 AM</t>
  </si>
  <si>
    <t>Sep 21, 2017 10:26 AM</t>
  </si>
  <si>
    <t>Sep 21, 2017 10:27 AM</t>
  </si>
  <si>
    <t>Sep 21, 2017 11:09 AM</t>
  </si>
  <si>
    <t>Sep 21, 2017 11:12 AM</t>
  </si>
  <si>
    <t>Sep 21, 2017 11:13 AM</t>
  </si>
  <si>
    <t>Sep 21, 2017 01:49 PM</t>
  </si>
  <si>
    <t>Sep 21, 2017 01:54 PM</t>
  </si>
  <si>
    <t>Sep 21, 2017 02:04 PM</t>
  </si>
  <si>
    <t>Sep 21, 2017 02:06 PM</t>
  </si>
  <si>
    <t>Sep 21, 2017 02:08 PM</t>
  </si>
  <si>
    <t>Sep 22, 2017 09:30 AM</t>
  </si>
  <si>
    <t>Siti Juliana</t>
  </si>
  <si>
    <t>Did not handrub after blood taking</t>
  </si>
  <si>
    <t>Sep 22, 2017 09:32 AM</t>
  </si>
  <si>
    <t>Sep 22, 2017 04:51 PM</t>
  </si>
  <si>
    <t>Juraihah Hj Mohd Saleh</t>
  </si>
  <si>
    <t>Sep 22, 2017 04:52 PM</t>
  </si>
  <si>
    <t>Sep 22, 2017 04:53 PM</t>
  </si>
  <si>
    <t>Sep 22, 2017 04:54 PM</t>
  </si>
  <si>
    <t>Sep 22, 2017 04:55 PM</t>
  </si>
  <si>
    <t>Norwati Hussin</t>
  </si>
  <si>
    <t>Sep 22, 2017 04:56 PM</t>
  </si>
  <si>
    <t>Sep 22, 2017 04:57 PM</t>
  </si>
  <si>
    <t>Sep 25, 2017 05:54 PM</t>
  </si>
  <si>
    <t>Sep 25, 2017 05:55 PM</t>
  </si>
  <si>
    <t>Sep 26, 2017 02:29 PM</t>
  </si>
  <si>
    <t>Sep 26, 2017 02:32 PM</t>
  </si>
  <si>
    <t>Sep 26, 2017 02:37 PM</t>
  </si>
  <si>
    <t>Sep 26, 2017 03:10 PM</t>
  </si>
  <si>
    <t>Sep 26, 2017 03:12 PM</t>
  </si>
  <si>
    <t>Sep 26, 2017 03:14 PM</t>
  </si>
  <si>
    <t>Sep 26, 2017 03:15 PM</t>
  </si>
  <si>
    <t>Sep 27, 2017 09:52 AM</t>
  </si>
  <si>
    <t>Sep 27, 2017 02:12 PM</t>
  </si>
  <si>
    <t>Sep 27, 2017 02:14 PM</t>
  </si>
  <si>
    <t>Sep 27, 2017 02:17 PM</t>
  </si>
  <si>
    <t>Sep 27, 2017 02:19 PM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</si>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</sst>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Allied Health</c:v>
                </c:pt>
                <c:pt idx="1">
                  <c:v>Nurse</c:v>
                </c:pt>
                <c:pt idx="2">
                  <c:v>Doctor</c:v>
                </c:pt>
                <c:pt idx="3">
                  <c:v>Ancillary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Count per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Summary!$AD22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Summary!$AC23:$AC27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Summary!$AD23:$AD27</c:f>
              <c:numCache>
                <c:ptCount val="5"/>
                <c:pt idx="0">
                  <c:v>N/A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Summary!$D$23:$D$23</c:f>
              <c:strCache>
                <c:ptCount val="1"/>
                <c:pt idx="0">
                  <c:v>NHCS Ambulatory Care</c:v>
                </c:pt>
              </c:strCache>
            </c:strRef>
          </c:cat>
          <c:val>
            <c:numRef>
              <c:f>Summary!$G$23:$G$23</c:f>
              <c:numCach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Summary!$I$23:$I$25</c:f>
              <c:strCache>
                <c:ptCount val="3"/>
                <c:pt idx="0">
                  <c:v>(skip)</c:v>
                </c:pt>
                <c:pt idx="1">
                  <c:v>OT</c:v>
                </c:pt>
                <c:pt idx="2">
                  <c:v>Out Patient</c:v>
                </c:pt>
              </c:strCache>
            </c:strRef>
          </c:cat>
          <c:val>
            <c:numRef>
              <c:f>Summary!$L$23:$L$25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Summary!$N$23:$N$24</c:f>
              <c:strCache>
                <c:ptCount val="2"/>
                <c:pt idx="0">
                  <c:v>(skip)</c:v>
                </c:pt>
                <c:pt idx="1">
                  <c:v>OT</c:v>
                </c:pt>
              </c:strCache>
            </c:strRef>
          </c:cat>
          <c:val>
            <c:numRef>
              <c:f>Summary!$Q$23:$Q$24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Summary!$V$22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Summary!$S$23:$S$30</c:f>
              <c:strCache>
                <c:ptCount val="8"/>
                <c:pt idx="0">
                  <c:v>Cardiac Clinics A &amp; B  and SAF</c:v>
                </c:pt>
                <c:pt idx="1">
                  <c:v>Cardiac Laboratory </c:v>
                </c:pt>
                <c:pt idx="2">
                  <c:v>Cardiac Radiology and Nuclear Imaging </c:v>
                </c:pt>
                <c:pt idx="3">
                  <c:v>Cardiac Rehab &amp; Physio </c:v>
                </c:pt>
                <c:pt idx="4">
                  <c:v>Cath Lab</c:v>
                </c:pt>
                <c:pt idx="5">
                  <c:v>L2 Clinical Lab instead of Phlebotomy</c:v>
                </c:pt>
                <c:pt idx="6">
                  <c:v>PACU &amp; Recovery</c:v>
                </c:pt>
                <c:pt idx="7">
                  <c:v>SSU</c:v>
                </c:pt>
              </c:strCache>
            </c:strRef>
          </c:cat>
          <c:val>
            <c:numRef>
              <c:f>Summary!$V$23:$V$30</c:f>
              <c:numCach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Compliance by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Summary!$AH$23:$AH$27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Summary!$AL$23:$AL$27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32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12</xdr:col>
      <xdr:colOff>95250</xdr:colOff>
      <xdr:row>19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17</xdr:col>
      <xdr:colOff>95250</xdr:colOff>
      <xdr:row>19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95250</xdr:colOff>
      <xdr:row>19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38</xdr:col>
      <xdr:colOff>95250</xdr:colOff>
      <xdr:row>19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30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COUNTIFS(Details!$P$3:$P$5000,"Passed",Details!$D$3:$D$5000,"NHCS Ambulatory Care")</f>
        <v>0</v>
      </c>
      <c r="F23" t="str">
        <f>COUNTIF(Details!$D$3:$D$5000, "NHCS Ambulatory Care")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COUNTIFS(Details!$P$3:$P$5000,"Passed",Details!$G$3:$G$5000,"Cardiac Clinics A &amp; B  and SAF")</f>
        <v>0</v>
      </c>
      <c r="U23" t="str">
        <f>COUNTIF(Details!$G$3:$G$5000, "Cardiac Clinics A &amp; B  and SAF")</f>
        <v>0</v>
      </c>
      <c r="V23" s="6" t="str">
        <f>t23/u23</f>
        <v>0</v>
      </c>
      <c r="X23" t="s">
        <v>19</v>
      </c>
      <c r="Y23" t="str">
        <f>COUNTIFS(Details!$P$3:$P$5000,"Passed",Details!$H$3:$H$5000,"Allied Health")</f>
        <v>0</v>
      </c>
      <c r="Z23" t="str">
        <f>COUNTIF(Details!$H$3:$H$5000, "Allied Health")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I24" t="s">
        <v>20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20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21</v>
      </c>
      <c r="T24" t="str">
        <f>COUNTIFS(Details!$P$3:$P$5000,"Passed",Details!$G$3:$G$5000,"Cardiac Laboratory ")</f>
        <v>0</v>
      </c>
      <c r="U24" t="str">
        <f>COUNTIF(Details!$G$3:$G$5000, "Cardiac Laboratory ")</f>
        <v>0</v>
      </c>
      <c r="V24" s="6" t="str">
        <f>t24/u24</f>
        <v>0</v>
      </c>
      <c r="X24" t="s">
        <v>22</v>
      </c>
      <c r="Y24" t="str">
        <f>COUNTIFS(Details!$P$3:$P$5000,"Passed",Details!$H$3:$H$5000,"Nurse")</f>
        <v>0</v>
      </c>
      <c r="Z24" t="str">
        <f>COUNTIF(Details!$H$3:$H$5000, "Nurse")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I25" t="s">
        <v>23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S25" t="s">
        <v>24</v>
      </c>
      <c r="T25" t="str">
        <f>COUNTIFS(Details!$P$3:$P$5000,"Passed",Details!$G$3:$G$5000,"Cardiac Radiology and Nuclear Imaging ")</f>
        <v>0</v>
      </c>
      <c r="U25" t="str">
        <f>COUNTIF(Details!$G$3:$G$5000, "Cardiac Radiology and Nuclear Imaging ")</f>
        <v>0</v>
      </c>
      <c r="V25" s="6" t="str">
        <f>t25/u25</f>
        <v>0</v>
      </c>
      <c r="X25" t="s">
        <v>25</v>
      </c>
      <c r="Y25" t="str">
        <f>COUNTIFS(Details!$P$3:$P$5000,"Passed",Details!$H$3:$H$5000,"Doctor")</f>
        <v>0</v>
      </c>
      <c r="Z25" t="str">
        <f>COUNTIF(Details!$H$3:$H$5000, "Doctor")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S26" t="s">
        <v>26</v>
      </c>
      <c r="T26" t="str">
        <f>COUNTIFS(Details!$P$3:$P$5000,"Passed",Details!$G$3:$G$5000,"Cardiac Rehab &amp; Physio ")</f>
        <v>0</v>
      </c>
      <c r="U26" t="str">
        <f>COUNTIF(Details!$G$3:$G$5000, "Cardiac Rehab &amp; Physio ")</f>
        <v>0</v>
      </c>
      <c r="V26" s="6" t="str">
        <f>t26/u26</f>
        <v>0</v>
      </c>
      <c r="X26" t="s">
        <v>27</v>
      </c>
      <c r="Y26" t="str">
        <f>COUNTIFS(Details!$P$3:$P$5000,"Passed",Details!$H$3:$H$5000,"Ancillary")</f>
        <v>0</v>
      </c>
      <c r="Z26" t="str">
        <f>COUNTIF(Details!$H$3:$H$5000, "Ancillary")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S27" t="s">
        <v>28</v>
      </c>
      <c r="T27" t="str">
        <f>COUNTIFS(Details!$P$3:$P$5000,"Passed",Details!$G$3:$G$5000,"Cath Lab")</f>
        <v>0</v>
      </c>
      <c r="U27" t="str">
        <f>COUNTIF(Details!$G$3:$G$5000, "Cath Lab")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S28" t="s">
        <v>29</v>
      </c>
      <c r="T28" t="str">
        <f>COUNTIFS(Details!$P$3:$P$5000,"Passed",Details!$G$3:$G$5000,"L2 Clinical Lab instead of Phlebotomy")</f>
        <v>0</v>
      </c>
      <c r="U28" t="str">
        <f>COUNTIF(Details!$G$3:$G$5000, "L2 Clinical Lab instead of Phlebotomy")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S29" t="s">
        <v>30</v>
      </c>
      <c r="T29" t="str">
        <f>COUNTIFS(Details!$P$3:$P$5000,"Passed",Details!$G$3:$G$5000,"PACU &amp; Recovery")</f>
        <v>0</v>
      </c>
      <c r="U29" t="str">
        <f>COUNTIF(Details!$G$3:$G$5000, "PACU &amp; Recovery")</f>
        <v>0</v>
      </c>
      <c r="V29" s="6" t="str">
        <f>t29/u29</f>
        <v>0</v>
      </c>
    </row>
    <row r="30" spans="1:44">
      <c r="S30" t="s">
        <v>31</v>
      </c>
      <c r="T30" t="str">
        <f>COUNTIFS(Details!$P$3:$P$5000,"Passed",Details!$G$3:$G$5000,"SSU")</f>
        <v>0</v>
      </c>
      <c r="U30" t="str">
        <f>COUNTIF(Details!$G$3:$G$5000, "SSU")</f>
        <v>0</v>
      </c>
      <c r="V30" s="6" t="str">
        <f>t30/u30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5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s="3"/>
      <c r="B1" s="3"/>
      <c r="C1" s="3"/>
      <c r="D1" s="3" t="s">
        <v>32</v>
      </c>
      <c r="E1" s="3"/>
      <c r="F1" s="3"/>
      <c r="G1" s="3"/>
      <c r="H1" s="3" t="s">
        <v>33</v>
      </c>
      <c r="I1" s="3"/>
      <c r="J1" s="3" t="s">
        <v>34</v>
      </c>
      <c r="K1" s="3"/>
      <c r="L1" s="3"/>
      <c r="M1" s="3"/>
      <c r="N1" s="3"/>
      <c r="O1" s="3"/>
      <c r="P1" s="3"/>
      <c r="Q1" s="3" t="s">
        <v>35</v>
      </c>
      <c r="R1" s="3"/>
      <c r="S1" s="3"/>
      <c r="T1" s="3"/>
      <c r="U1" s="3"/>
      <c r="V1" s="3"/>
      <c r="W1" s="2"/>
      <c r="X1" s="2"/>
      <c r="Y1" s="2"/>
      <c r="Z1" s="2"/>
    </row>
    <row r="2" spans="1:26">
      <c r="A2" s="3" t="s">
        <v>36</v>
      </c>
      <c r="B2" s="3" t="s">
        <v>37</v>
      </c>
      <c r="C2" s="3"/>
      <c r="D2" s="3">
        <v>1</v>
      </c>
      <c r="E2" s="3">
        <v>2</v>
      </c>
      <c r="F2" s="3">
        <v>3</v>
      </c>
      <c r="G2" s="3">
        <v>4</v>
      </c>
      <c r="H2" s="3" t="s">
        <v>38</v>
      </c>
      <c r="I2" s="3" t="s">
        <v>39</v>
      </c>
      <c r="J2" s="3" t="s">
        <v>13</v>
      </c>
      <c r="K2" s="3"/>
      <c r="L2" s="3"/>
      <c r="M2" s="3"/>
      <c r="N2" s="3"/>
      <c r="O2" s="3" t="s">
        <v>40</v>
      </c>
      <c r="P2" s="3" t="s">
        <v>41</v>
      </c>
      <c r="Q2" s="3" t="s">
        <v>42</v>
      </c>
      <c r="R2" s="3" t="s">
        <v>43</v>
      </c>
      <c r="S2" s="3" t="s">
        <v>44</v>
      </c>
      <c r="T2" s="3" t="s">
        <v>45</v>
      </c>
      <c r="U2" s="3" t="s">
        <v>46</v>
      </c>
      <c r="V2" s="3" t="s">
        <v>47</v>
      </c>
      <c r="W2" s="2"/>
      <c r="X2" s="2"/>
      <c r="Y2" s="2"/>
      <c r="Z2" s="2"/>
    </row>
    <row r="3" spans="1:26">
      <c r="A3" t="s">
        <v>48</v>
      </c>
      <c r="B3" t="s">
        <v>49</v>
      </c>
      <c r="C3"/>
      <c r="D3" t="s">
        <v>16</v>
      </c>
      <c r="E3" t="s">
        <v>17</v>
      </c>
      <c r="F3" t="s">
        <v>17</v>
      </c>
      <c r="G3" t="s">
        <v>26</v>
      </c>
      <c r="H3" t="s">
        <v>19</v>
      </c>
      <c r="I3" t="s">
        <v>50</v>
      </c>
      <c r="J3"/>
      <c r="K3"/>
      <c r="L3"/>
      <c r="M3">
        <v>4</v>
      </c>
      <c r="N3"/>
      <c r="O3" t="s">
        <v>51</v>
      </c>
      <c r="P3" t="s">
        <v>6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/>
    </row>
    <row r="4" spans="1:26">
      <c r="A4" t="s">
        <v>48</v>
      </c>
      <c r="B4" t="s">
        <v>49</v>
      </c>
      <c r="C4"/>
      <c r="D4" t="s">
        <v>16</v>
      </c>
      <c r="E4" t="s">
        <v>17</v>
      </c>
      <c r="F4" t="s">
        <v>17</v>
      </c>
      <c r="G4" t="s">
        <v>26</v>
      </c>
      <c r="H4" t="s">
        <v>19</v>
      </c>
      <c r="I4" t="s">
        <v>50</v>
      </c>
      <c r="J4"/>
      <c r="K4"/>
      <c r="L4"/>
      <c r="M4">
        <v>4</v>
      </c>
      <c r="N4"/>
      <c r="O4" t="s">
        <v>51</v>
      </c>
      <c r="P4" t="s">
        <v>6</v>
      </c>
      <c r="Q4" t="s">
        <v>52</v>
      </c>
      <c r="R4" t="s">
        <v>52</v>
      </c>
      <c r="S4" t="s">
        <v>52</v>
      </c>
      <c r="T4" t="s">
        <v>52</v>
      </c>
      <c r="U4" t="s">
        <v>52</v>
      </c>
      <c r="V4"/>
    </row>
    <row r="5" spans="1:26">
      <c r="A5" t="s">
        <v>53</v>
      </c>
      <c r="B5" t="s">
        <v>49</v>
      </c>
      <c r="C5"/>
      <c r="D5" t="s">
        <v>16</v>
      </c>
      <c r="E5" t="s">
        <v>17</v>
      </c>
      <c r="F5" t="s">
        <v>17</v>
      </c>
      <c r="G5" t="s">
        <v>26</v>
      </c>
      <c r="H5" t="s">
        <v>22</v>
      </c>
      <c r="I5" t="s">
        <v>54</v>
      </c>
      <c r="J5"/>
      <c r="K5"/>
      <c r="L5"/>
      <c r="M5">
        <v>4</v>
      </c>
      <c r="N5"/>
      <c r="O5" t="s">
        <v>51</v>
      </c>
      <c r="P5" t="s">
        <v>6</v>
      </c>
      <c r="Q5" t="s">
        <v>52</v>
      </c>
      <c r="R5" t="s">
        <v>52</v>
      </c>
      <c r="S5" t="s">
        <v>52</v>
      </c>
      <c r="T5" t="s">
        <v>52</v>
      </c>
      <c r="U5" t="s">
        <v>52</v>
      </c>
      <c r="V5"/>
    </row>
    <row r="6" spans="1:26">
      <c r="A6" t="s">
        <v>53</v>
      </c>
      <c r="B6" t="s">
        <v>49</v>
      </c>
      <c r="C6"/>
      <c r="D6" t="s">
        <v>16</v>
      </c>
      <c r="E6" t="s">
        <v>17</v>
      </c>
      <c r="F6" t="s">
        <v>17</v>
      </c>
      <c r="G6" t="s">
        <v>26</v>
      </c>
      <c r="H6" t="s">
        <v>22</v>
      </c>
      <c r="I6" t="s">
        <v>54</v>
      </c>
      <c r="J6"/>
      <c r="K6"/>
      <c r="L6"/>
      <c r="M6">
        <v>4</v>
      </c>
      <c r="N6"/>
      <c r="O6" t="s">
        <v>51</v>
      </c>
      <c r="P6" t="s">
        <v>6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/>
    </row>
    <row r="7" spans="1:26">
      <c r="A7" t="s">
        <v>55</v>
      </c>
      <c r="B7" t="s">
        <v>49</v>
      </c>
      <c r="C7"/>
      <c r="D7" t="s">
        <v>16</v>
      </c>
      <c r="E7" t="s">
        <v>17</v>
      </c>
      <c r="F7" t="s">
        <v>17</v>
      </c>
      <c r="G7" t="s">
        <v>26</v>
      </c>
      <c r="H7" t="s">
        <v>22</v>
      </c>
      <c r="I7" t="s">
        <v>56</v>
      </c>
      <c r="J7"/>
      <c r="K7"/>
      <c r="L7"/>
      <c r="M7">
        <v>4</v>
      </c>
      <c r="N7"/>
      <c r="O7" t="s">
        <v>51</v>
      </c>
      <c r="P7" t="s">
        <v>6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/>
    </row>
    <row r="8" spans="1:26">
      <c r="A8" t="s">
        <v>55</v>
      </c>
      <c r="B8" t="s">
        <v>49</v>
      </c>
      <c r="C8"/>
      <c r="D8" t="s">
        <v>16</v>
      </c>
      <c r="E8" t="s">
        <v>17</v>
      </c>
      <c r="F8" t="s">
        <v>17</v>
      </c>
      <c r="G8" t="s">
        <v>26</v>
      </c>
      <c r="H8" t="s">
        <v>22</v>
      </c>
      <c r="I8" t="s">
        <v>56</v>
      </c>
      <c r="J8"/>
      <c r="K8"/>
      <c r="L8"/>
      <c r="M8">
        <v>4</v>
      </c>
      <c r="N8"/>
      <c r="O8" t="s">
        <v>51</v>
      </c>
      <c r="P8" t="s">
        <v>6</v>
      </c>
      <c r="Q8" t="s">
        <v>52</v>
      </c>
      <c r="R8" t="s">
        <v>52</v>
      </c>
      <c r="S8" t="s">
        <v>52</v>
      </c>
      <c r="T8" t="s">
        <v>52</v>
      </c>
      <c r="U8" t="s">
        <v>52</v>
      </c>
      <c r="V8"/>
    </row>
    <row r="9" spans="1:26">
      <c r="A9" t="s">
        <v>57</v>
      </c>
      <c r="B9" t="s">
        <v>49</v>
      </c>
      <c r="C9"/>
      <c r="D9" t="s">
        <v>16</v>
      </c>
      <c r="E9" t="s">
        <v>17</v>
      </c>
      <c r="F9" t="s">
        <v>17</v>
      </c>
      <c r="G9" t="s">
        <v>24</v>
      </c>
      <c r="H9" t="s">
        <v>19</v>
      </c>
      <c r="I9" t="s">
        <v>58</v>
      </c>
      <c r="J9"/>
      <c r="K9"/>
      <c r="L9"/>
      <c r="M9">
        <v>4</v>
      </c>
      <c r="N9"/>
      <c r="O9" t="s">
        <v>59</v>
      </c>
      <c r="P9" t="s">
        <v>15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/>
    </row>
    <row r="10" spans="1:26">
      <c r="A10" t="s">
        <v>57</v>
      </c>
      <c r="B10" t="s">
        <v>49</v>
      </c>
      <c r="C10"/>
      <c r="D10" t="s">
        <v>16</v>
      </c>
      <c r="E10" t="s">
        <v>17</v>
      </c>
      <c r="F10" t="s">
        <v>17</v>
      </c>
      <c r="G10" t="s">
        <v>24</v>
      </c>
      <c r="H10" t="s">
        <v>19</v>
      </c>
      <c r="I10" t="s">
        <v>58</v>
      </c>
      <c r="J10"/>
      <c r="K10"/>
      <c r="L10"/>
      <c r="M10">
        <v>4</v>
      </c>
      <c r="N10"/>
      <c r="O10" t="s">
        <v>59</v>
      </c>
      <c r="P10" t="s">
        <v>15</v>
      </c>
      <c r="Q10" t="s">
        <v>52</v>
      </c>
      <c r="R10" t="s">
        <v>52</v>
      </c>
      <c r="S10" t="s">
        <v>52</v>
      </c>
      <c r="T10" t="s">
        <v>52</v>
      </c>
      <c r="U10" t="s">
        <v>52</v>
      </c>
      <c r="V10"/>
    </row>
    <row r="11" spans="1:26">
      <c r="A11" t="s">
        <v>60</v>
      </c>
      <c r="B11" t="s">
        <v>49</v>
      </c>
      <c r="C11"/>
      <c r="D11" t="s">
        <v>16</v>
      </c>
      <c r="E11" t="s">
        <v>17</v>
      </c>
      <c r="F11" t="s">
        <v>17</v>
      </c>
      <c r="G11" t="s">
        <v>24</v>
      </c>
      <c r="H11" t="s">
        <v>19</v>
      </c>
      <c r="I11" t="s">
        <v>61</v>
      </c>
      <c r="J11"/>
      <c r="K11"/>
      <c r="L11"/>
      <c r="M11">
        <v>4</v>
      </c>
      <c r="N11"/>
      <c r="O11" t="s">
        <v>51</v>
      </c>
      <c r="P11" t="s">
        <v>6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/>
    </row>
    <row r="12" spans="1:26">
      <c r="A12" t="s">
        <v>60</v>
      </c>
      <c r="B12" t="s">
        <v>49</v>
      </c>
      <c r="C12"/>
      <c r="D12" t="s">
        <v>16</v>
      </c>
      <c r="E12" t="s">
        <v>17</v>
      </c>
      <c r="F12" t="s">
        <v>17</v>
      </c>
      <c r="G12" t="s">
        <v>24</v>
      </c>
      <c r="H12" t="s">
        <v>19</v>
      </c>
      <c r="I12" t="s">
        <v>61</v>
      </c>
      <c r="J12"/>
      <c r="K12"/>
      <c r="L12"/>
      <c r="M12">
        <v>4</v>
      </c>
      <c r="N12"/>
      <c r="O12" t="s">
        <v>51</v>
      </c>
      <c r="P12" t="s">
        <v>6</v>
      </c>
      <c r="Q12" t="s">
        <v>52</v>
      </c>
      <c r="R12" t="s">
        <v>52</v>
      </c>
      <c r="S12" t="s">
        <v>52</v>
      </c>
      <c r="T12" t="s">
        <v>52</v>
      </c>
      <c r="U12" t="s">
        <v>52</v>
      </c>
      <c r="V12"/>
    </row>
    <row r="13" spans="1:26">
      <c r="A13" t="s">
        <v>62</v>
      </c>
      <c r="B13" t="s">
        <v>63</v>
      </c>
      <c r="C13"/>
      <c r="D13" t="s">
        <v>16</v>
      </c>
      <c r="E13" t="s">
        <v>20</v>
      </c>
      <c r="F13" t="s">
        <v>20</v>
      </c>
      <c r="G13" t="s">
        <v>30</v>
      </c>
      <c r="H13" t="s">
        <v>19</v>
      </c>
      <c r="I13"/>
      <c r="J13"/>
      <c r="K13"/>
      <c r="L13"/>
      <c r="M13">
        <v>4</v>
      </c>
      <c r="N13"/>
      <c r="O13" t="s">
        <v>51</v>
      </c>
      <c r="P13" t="s">
        <v>6</v>
      </c>
      <c r="Q13" t="s">
        <v>52</v>
      </c>
      <c r="R13" t="s">
        <v>52</v>
      </c>
      <c r="S13" t="s">
        <v>52</v>
      </c>
      <c r="T13" t="s">
        <v>52</v>
      </c>
      <c r="U13" t="s">
        <v>52</v>
      </c>
      <c r="V13"/>
    </row>
    <row r="14" spans="1:26">
      <c r="A14" t="s">
        <v>62</v>
      </c>
      <c r="B14" t="s">
        <v>63</v>
      </c>
      <c r="C14"/>
      <c r="D14" t="s">
        <v>16</v>
      </c>
      <c r="E14" t="s">
        <v>20</v>
      </c>
      <c r="F14" t="s">
        <v>20</v>
      </c>
      <c r="G14" t="s">
        <v>30</v>
      </c>
      <c r="H14" t="s">
        <v>25</v>
      </c>
      <c r="I14"/>
      <c r="J14">
        <v>1</v>
      </c>
      <c r="K14"/>
      <c r="L14"/>
      <c r="M14"/>
      <c r="N14"/>
      <c r="O14" t="s">
        <v>64</v>
      </c>
      <c r="P14" t="s">
        <v>6</v>
      </c>
      <c r="Q14" t="s">
        <v>52</v>
      </c>
      <c r="R14" t="s">
        <v>52</v>
      </c>
      <c r="S14" t="s">
        <v>52</v>
      </c>
      <c r="T14" t="s">
        <v>52</v>
      </c>
      <c r="U14" t="s">
        <v>52</v>
      </c>
      <c r="V14"/>
    </row>
    <row r="15" spans="1:26">
      <c r="A15" t="s">
        <v>65</v>
      </c>
      <c r="B15" t="s">
        <v>63</v>
      </c>
      <c r="C15"/>
      <c r="D15" t="s">
        <v>16</v>
      </c>
      <c r="E15" t="s">
        <v>20</v>
      </c>
      <c r="F15" t="s">
        <v>20</v>
      </c>
      <c r="G15" t="s">
        <v>30</v>
      </c>
      <c r="H15" t="s">
        <v>22</v>
      </c>
      <c r="I15"/>
      <c r="J15"/>
      <c r="K15"/>
      <c r="L15">
        <v>3</v>
      </c>
      <c r="M15"/>
      <c r="N15"/>
      <c r="O15" t="s">
        <v>64</v>
      </c>
      <c r="P15" t="s">
        <v>6</v>
      </c>
      <c r="Q15" t="s">
        <v>52</v>
      </c>
      <c r="R15" t="s">
        <v>52</v>
      </c>
      <c r="S15" t="s">
        <v>52</v>
      </c>
      <c r="T15" t="s">
        <v>52</v>
      </c>
      <c r="U15" t="s">
        <v>52</v>
      </c>
      <c r="V15"/>
    </row>
    <row r="16" spans="1:26">
      <c r="A16" t="s">
        <v>65</v>
      </c>
      <c r="B16" t="s">
        <v>63</v>
      </c>
      <c r="C16"/>
      <c r="D16" t="s">
        <v>16</v>
      </c>
      <c r="E16" t="s">
        <v>20</v>
      </c>
      <c r="F16" t="s">
        <v>20</v>
      </c>
      <c r="G16" t="s">
        <v>30</v>
      </c>
      <c r="H16" t="s">
        <v>22</v>
      </c>
      <c r="I16"/>
      <c r="J16">
        <v>1</v>
      </c>
      <c r="K16"/>
      <c r="L16"/>
      <c r="M16"/>
      <c r="N16"/>
      <c r="O16" t="s">
        <v>51</v>
      </c>
      <c r="P16" t="s">
        <v>6</v>
      </c>
      <c r="Q16" t="s">
        <v>52</v>
      </c>
      <c r="R16" t="s">
        <v>52</v>
      </c>
      <c r="S16" t="s">
        <v>52</v>
      </c>
      <c r="T16" t="s">
        <v>52</v>
      </c>
      <c r="U16" t="s">
        <v>52</v>
      </c>
      <c r="V16"/>
    </row>
    <row r="17" spans="1:26">
      <c r="A17" t="s">
        <v>66</v>
      </c>
      <c r="B17" t="s">
        <v>67</v>
      </c>
      <c r="C17"/>
      <c r="D17" t="s">
        <v>16</v>
      </c>
      <c r="E17" t="s">
        <v>23</v>
      </c>
      <c r="F17" t="s">
        <v>17</v>
      </c>
      <c r="G17" t="s">
        <v>18</v>
      </c>
      <c r="H17" t="s">
        <v>22</v>
      </c>
      <c r="I17"/>
      <c r="J17">
        <v>1</v>
      </c>
      <c r="K17"/>
      <c r="L17"/>
      <c r="M17"/>
      <c r="N17"/>
      <c r="O17" t="s">
        <v>51</v>
      </c>
      <c r="P17" t="s">
        <v>6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/>
    </row>
    <row r="18" spans="1:26">
      <c r="A18" t="s">
        <v>68</v>
      </c>
      <c r="B18" t="s">
        <v>69</v>
      </c>
      <c r="C18"/>
      <c r="D18" t="s">
        <v>16</v>
      </c>
      <c r="E18" t="s">
        <v>23</v>
      </c>
      <c r="F18" t="s">
        <v>17</v>
      </c>
      <c r="G18" t="s">
        <v>18</v>
      </c>
      <c r="H18" t="s">
        <v>22</v>
      </c>
      <c r="I18"/>
      <c r="J18"/>
      <c r="K18">
        <v>2</v>
      </c>
      <c r="L18"/>
      <c r="M18"/>
      <c r="N18"/>
      <c r="O18" t="s">
        <v>64</v>
      </c>
      <c r="P18" t="s">
        <v>6</v>
      </c>
      <c r="Q18" t="s">
        <v>52</v>
      </c>
      <c r="R18" t="s">
        <v>52</v>
      </c>
      <c r="S18" t="s">
        <v>52</v>
      </c>
      <c r="T18" t="s">
        <v>52</v>
      </c>
      <c r="U18" t="s">
        <v>52</v>
      </c>
      <c r="V18"/>
    </row>
    <row r="19" spans="1:26">
      <c r="A19" t="s">
        <v>70</v>
      </c>
      <c r="B19" t="s">
        <v>63</v>
      </c>
      <c r="C19"/>
      <c r="D19" t="s">
        <v>16</v>
      </c>
      <c r="E19" t="s">
        <v>17</v>
      </c>
      <c r="F19" t="s">
        <v>17</v>
      </c>
      <c r="G19" t="s">
        <v>30</v>
      </c>
      <c r="H19" t="s">
        <v>22</v>
      </c>
      <c r="I19"/>
      <c r="J19"/>
      <c r="K19"/>
      <c r="L19"/>
      <c r="M19">
        <v>4</v>
      </c>
      <c r="N19"/>
      <c r="O19" t="s">
        <v>64</v>
      </c>
      <c r="P19" t="s">
        <v>6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/>
    </row>
    <row r="20" spans="1:26">
      <c r="A20" t="s">
        <v>71</v>
      </c>
      <c r="B20" t="s">
        <v>72</v>
      </c>
      <c r="C20"/>
      <c r="D20" t="s">
        <v>16</v>
      </c>
      <c r="E20" t="s">
        <v>23</v>
      </c>
      <c r="F20" t="s">
        <v>17</v>
      </c>
      <c r="G20" t="s">
        <v>29</v>
      </c>
      <c r="H20" t="s">
        <v>27</v>
      </c>
      <c r="I20"/>
      <c r="J20"/>
      <c r="K20"/>
      <c r="L20"/>
      <c r="M20">
        <v>4</v>
      </c>
      <c r="N20"/>
      <c r="O20" t="s">
        <v>51</v>
      </c>
      <c r="P20" t="s">
        <v>6</v>
      </c>
      <c r="Q20" t="s">
        <v>52</v>
      </c>
      <c r="R20" t="s">
        <v>52</v>
      </c>
      <c r="S20" t="s">
        <v>52</v>
      </c>
      <c r="T20" t="s">
        <v>52</v>
      </c>
      <c r="U20" t="s">
        <v>52</v>
      </c>
      <c r="V20"/>
    </row>
    <row r="21" spans="1:26">
      <c r="A21" t="s">
        <v>73</v>
      </c>
      <c r="B21" t="s">
        <v>72</v>
      </c>
      <c r="C21"/>
      <c r="D21" t="s">
        <v>16</v>
      </c>
      <c r="E21" t="s">
        <v>23</v>
      </c>
      <c r="F21" t="s">
        <v>17</v>
      </c>
      <c r="G21" t="s">
        <v>29</v>
      </c>
      <c r="H21" t="s">
        <v>27</v>
      </c>
      <c r="I21"/>
      <c r="J21">
        <v>1</v>
      </c>
      <c r="K21"/>
      <c r="L21"/>
      <c r="M21"/>
      <c r="N21"/>
      <c r="O21" t="s">
        <v>51</v>
      </c>
      <c r="P21" t="s">
        <v>6</v>
      </c>
      <c r="Q21" t="s">
        <v>52</v>
      </c>
      <c r="R21" t="s">
        <v>52</v>
      </c>
      <c r="S21" t="s">
        <v>52</v>
      </c>
      <c r="T21" t="s">
        <v>52</v>
      </c>
      <c r="U21" t="s">
        <v>52</v>
      </c>
      <c r="V21"/>
    </row>
    <row r="22" spans="1:26">
      <c r="A22" t="s">
        <v>73</v>
      </c>
      <c r="B22" t="s">
        <v>67</v>
      </c>
      <c r="C22"/>
      <c r="D22" t="s">
        <v>16</v>
      </c>
      <c r="E22" t="s">
        <v>23</v>
      </c>
      <c r="F22" t="s">
        <v>17</v>
      </c>
      <c r="G22" t="s">
        <v>21</v>
      </c>
      <c r="H22" t="s">
        <v>19</v>
      </c>
      <c r="I22"/>
      <c r="J22">
        <v>1</v>
      </c>
      <c r="K22"/>
      <c r="L22"/>
      <c r="M22"/>
      <c r="N22"/>
      <c r="O22" t="s">
        <v>51</v>
      </c>
      <c r="P22" t="s">
        <v>6</v>
      </c>
      <c r="Q22" t="s">
        <v>52</v>
      </c>
      <c r="R22" t="s">
        <v>52</v>
      </c>
      <c r="S22" t="s">
        <v>52</v>
      </c>
      <c r="T22" t="s">
        <v>52</v>
      </c>
      <c r="U22" t="s">
        <v>52</v>
      </c>
      <c r="V22"/>
    </row>
    <row r="23" spans="1:26">
      <c r="A23" t="s">
        <v>74</v>
      </c>
      <c r="B23" t="s">
        <v>67</v>
      </c>
      <c r="C23"/>
      <c r="D23" t="s">
        <v>16</v>
      </c>
      <c r="E23" t="s">
        <v>23</v>
      </c>
      <c r="F23" t="s">
        <v>17</v>
      </c>
      <c r="G23" t="s">
        <v>21</v>
      </c>
      <c r="H23" t="s">
        <v>19</v>
      </c>
      <c r="I23"/>
      <c r="J23"/>
      <c r="K23"/>
      <c r="L23"/>
      <c r="M23">
        <v>4</v>
      </c>
      <c r="N23"/>
      <c r="O23" t="s">
        <v>64</v>
      </c>
      <c r="P23" t="s">
        <v>6</v>
      </c>
      <c r="Q23" t="s">
        <v>52</v>
      </c>
      <c r="R23" t="s">
        <v>52</v>
      </c>
      <c r="S23" t="s">
        <v>52</v>
      </c>
      <c r="T23" t="s">
        <v>52</v>
      </c>
      <c r="U23" t="s">
        <v>52</v>
      </c>
      <c r="V23"/>
    </row>
    <row r="24" spans="1:26">
      <c r="A24" t="s">
        <v>75</v>
      </c>
      <c r="B24" t="s">
        <v>72</v>
      </c>
      <c r="C24"/>
      <c r="D24" t="s">
        <v>16</v>
      </c>
      <c r="E24" t="s">
        <v>23</v>
      </c>
      <c r="F24" t="s">
        <v>17</v>
      </c>
      <c r="G24" t="s">
        <v>29</v>
      </c>
      <c r="H24" t="s">
        <v>27</v>
      </c>
      <c r="I24"/>
      <c r="J24"/>
      <c r="K24"/>
      <c r="L24"/>
      <c r="M24">
        <v>4</v>
      </c>
      <c r="N24"/>
      <c r="O24" t="s">
        <v>51</v>
      </c>
      <c r="P24" t="s">
        <v>6</v>
      </c>
      <c r="Q24" t="s">
        <v>52</v>
      </c>
      <c r="R24" t="s">
        <v>76</v>
      </c>
      <c r="S24" t="s">
        <v>52</v>
      </c>
      <c r="T24" t="s">
        <v>52</v>
      </c>
      <c r="U24" t="s">
        <v>52</v>
      </c>
      <c r="V24"/>
    </row>
    <row r="25" spans="1:26">
      <c r="A25" t="s">
        <v>77</v>
      </c>
      <c r="B25" t="s">
        <v>72</v>
      </c>
      <c r="C25"/>
      <c r="D25" t="s">
        <v>16</v>
      </c>
      <c r="E25" t="s">
        <v>23</v>
      </c>
      <c r="F25" t="s">
        <v>17</v>
      </c>
      <c r="G25" t="s">
        <v>29</v>
      </c>
      <c r="H25" t="s">
        <v>27</v>
      </c>
      <c r="I25"/>
      <c r="J25">
        <v>1</v>
      </c>
      <c r="K25"/>
      <c r="L25"/>
      <c r="M25"/>
      <c r="N25"/>
      <c r="O25" t="s">
        <v>51</v>
      </c>
      <c r="P25" t="s">
        <v>6</v>
      </c>
      <c r="Q25" t="s">
        <v>52</v>
      </c>
      <c r="R25" t="s">
        <v>52</v>
      </c>
      <c r="S25" t="s">
        <v>52</v>
      </c>
      <c r="T25" t="s">
        <v>52</v>
      </c>
      <c r="U25" t="s">
        <v>52</v>
      </c>
      <c r="V25"/>
    </row>
    <row r="26" spans="1:26">
      <c r="A26" t="s">
        <v>77</v>
      </c>
      <c r="B26" t="s">
        <v>72</v>
      </c>
      <c r="C26"/>
      <c r="D26" t="s">
        <v>16</v>
      </c>
      <c r="E26" t="s">
        <v>23</v>
      </c>
      <c r="F26" t="s">
        <v>17</v>
      </c>
      <c r="G26" t="s">
        <v>29</v>
      </c>
      <c r="H26" t="s">
        <v>22</v>
      </c>
      <c r="I26"/>
      <c r="J26"/>
      <c r="K26"/>
      <c r="L26"/>
      <c r="M26">
        <v>4</v>
      </c>
      <c r="N26"/>
      <c r="O26" t="s">
        <v>51</v>
      </c>
      <c r="P26" t="s">
        <v>6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/>
    </row>
    <row r="27" spans="1:26">
      <c r="A27" t="s">
        <v>78</v>
      </c>
      <c r="B27" t="s">
        <v>67</v>
      </c>
      <c r="C27"/>
      <c r="D27" t="s">
        <v>16</v>
      </c>
      <c r="E27" t="s">
        <v>23</v>
      </c>
      <c r="F27" t="s">
        <v>17</v>
      </c>
      <c r="G27" t="s">
        <v>21</v>
      </c>
      <c r="H27" t="s">
        <v>27</v>
      </c>
      <c r="I27"/>
      <c r="J27">
        <v>1</v>
      </c>
      <c r="K27"/>
      <c r="L27"/>
      <c r="M27"/>
      <c r="N27"/>
      <c r="O27" t="s">
        <v>51</v>
      </c>
      <c r="P27" t="s">
        <v>6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/>
    </row>
    <row r="28" spans="1:26">
      <c r="A28" t="s">
        <v>79</v>
      </c>
      <c r="B28" t="s">
        <v>69</v>
      </c>
      <c r="C28"/>
      <c r="D28" t="s">
        <v>16</v>
      </c>
      <c r="E28" t="s">
        <v>17</v>
      </c>
      <c r="F28" t="s">
        <v>17</v>
      </c>
      <c r="G28" t="s">
        <v>18</v>
      </c>
      <c r="H28" t="s">
        <v>25</v>
      </c>
      <c r="I28"/>
      <c r="J28"/>
      <c r="K28"/>
      <c r="L28"/>
      <c r="M28">
        <v>4</v>
      </c>
      <c r="N28"/>
      <c r="O28" t="s">
        <v>51</v>
      </c>
      <c r="P28" t="s">
        <v>6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/>
    </row>
    <row r="29" spans="1:26">
      <c r="A29" t="s">
        <v>80</v>
      </c>
      <c r="B29" t="s">
        <v>69</v>
      </c>
      <c r="C29"/>
      <c r="D29" t="s">
        <v>16</v>
      </c>
      <c r="E29" t="s">
        <v>17</v>
      </c>
      <c r="F29" t="s">
        <v>17</v>
      </c>
      <c r="G29" t="s">
        <v>18</v>
      </c>
      <c r="H29" t="s">
        <v>27</v>
      </c>
      <c r="I29"/>
      <c r="J29">
        <v>1</v>
      </c>
      <c r="K29"/>
      <c r="L29"/>
      <c r="M29"/>
      <c r="N29"/>
      <c r="O29" t="s">
        <v>51</v>
      </c>
      <c r="P29" t="s">
        <v>6</v>
      </c>
      <c r="Q29" t="s">
        <v>52</v>
      </c>
      <c r="R29" t="s">
        <v>52</v>
      </c>
      <c r="S29" t="s">
        <v>52</v>
      </c>
      <c r="T29" t="s">
        <v>52</v>
      </c>
      <c r="U29" t="s">
        <v>52</v>
      </c>
      <c r="V29"/>
    </row>
    <row r="30" spans="1:26">
      <c r="A30" t="s">
        <v>81</v>
      </c>
      <c r="B30" t="s">
        <v>69</v>
      </c>
      <c r="C30"/>
      <c r="D30" t="s">
        <v>16</v>
      </c>
      <c r="E30" t="s">
        <v>17</v>
      </c>
      <c r="F30" t="s">
        <v>17</v>
      </c>
      <c r="G30" t="s">
        <v>18</v>
      </c>
      <c r="H30" t="s">
        <v>19</v>
      </c>
      <c r="I30"/>
      <c r="J30"/>
      <c r="K30"/>
      <c r="L30"/>
      <c r="M30">
        <v>4</v>
      </c>
      <c r="N30"/>
      <c r="O30" t="s">
        <v>64</v>
      </c>
      <c r="P30" t="s">
        <v>6</v>
      </c>
      <c r="Q30" t="s">
        <v>52</v>
      </c>
      <c r="R30" t="s">
        <v>52</v>
      </c>
      <c r="S30" t="s">
        <v>52</v>
      </c>
      <c r="T30" t="s">
        <v>52</v>
      </c>
      <c r="U30" t="s">
        <v>52</v>
      </c>
      <c r="V30"/>
    </row>
    <row r="31" spans="1:26">
      <c r="A31" t="s">
        <v>82</v>
      </c>
      <c r="B31" t="s">
        <v>69</v>
      </c>
      <c r="C31"/>
      <c r="D31" t="s">
        <v>16</v>
      </c>
      <c r="E31" t="s">
        <v>17</v>
      </c>
      <c r="F31" t="s">
        <v>17</v>
      </c>
      <c r="G31" t="s">
        <v>18</v>
      </c>
      <c r="H31" t="s">
        <v>25</v>
      </c>
      <c r="I31"/>
      <c r="J31"/>
      <c r="K31"/>
      <c r="L31"/>
      <c r="M31">
        <v>4</v>
      </c>
      <c r="N31"/>
      <c r="O31" t="s">
        <v>64</v>
      </c>
      <c r="P31" t="s">
        <v>6</v>
      </c>
      <c r="Q31" t="s">
        <v>52</v>
      </c>
      <c r="R31" t="s">
        <v>52</v>
      </c>
      <c r="S31" t="s">
        <v>52</v>
      </c>
      <c r="T31" t="s">
        <v>52</v>
      </c>
      <c r="U31" t="s">
        <v>52</v>
      </c>
      <c r="V31"/>
    </row>
    <row r="32" spans="1:26">
      <c r="A32" t="s">
        <v>83</v>
      </c>
      <c r="B32" t="s">
        <v>69</v>
      </c>
      <c r="C32"/>
      <c r="D32" t="s">
        <v>16</v>
      </c>
      <c r="E32" t="s">
        <v>17</v>
      </c>
      <c r="F32" t="s">
        <v>17</v>
      </c>
      <c r="G32" t="s">
        <v>18</v>
      </c>
      <c r="H32" t="s">
        <v>22</v>
      </c>
      <c r="I32"/>
      <c r="J32"/>
      <c r="K32">
        <v>2</v>
      </c>
      <c r="L32"/>
      <c r="M32"/>
      <c r="N32"/>
      <c r="O32" t="s">
        <v>64</v>
      </c>
      <c r="P32" t="s">
        <v>6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/>
    </row>
    <row r="33" spans="1:26">
      <c r="A33" t="s">
        <v>84</v>
      </c>
      <c r="B33" t="s">
        <v>69</v>
      </c>
      <c r="C33"/>
      <c r="D33" t="s">
        <v>16</v>
      </c>
      <c r="E33" t="s">
        <v>17</v>
      </c>
      <c r="F33" t="s">
        <v>17</v>
      </c>
      <c r="G33" t="s">
        <v>18</v>
      </c>
      <c r="H33" t="s">
        <v>27</v>
      </c>
      <c r="I33"/>
      <c r="J33">
        <v>1</v>
      </c>
      <c r="K33"/>
      <c r="L33"/>
      <c r="M33"/>
      <c r="N33"/>
      <c r="O33" t="s">
        <v>51</v>
      </c>
      <c r="P33" t="s">
        <v>6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/>
    </row>
    <row r="34" spans="1:26">
      <c r="A34" t="s">
        <v>85</v>
      </c>
      <c r="B34" t="s">
        <v>67</v>
      </c>
      <c r="C34"/>
      <c r="D34" t="s">
        <v>16</v>
      </c>
      <c r="E34" t="s">
        <v>23</v>
      </c>
      <c r="F34" t="s">
        <v>17</v>
      </c>
      <c r="G34" t="s">
        <v>21</v>
      </c>
      <c r="H34" t="s">
        <v>19</v>
      </c>
      <c r="I34"/>
      <c r="J34"/>
      <c r="K34"/>
      <c r="L34"/>
      <c r="M34">
        <v>4</v>
      </c>
      <c r="N34"/>
      <c r="O34" t="s">
        <v>51</v>
      </c>
      <c r="P34" t="s">
        <v>6</v>
      </c>
      <c r="Q34" t="s">
        <v>52</v>
      </c>
      <c r="R34" t="s">
        <v>52</v>
      </c>
      <c r="S34" t="s">
        <v>52</v>
      </c>
      <c r="T34" t="s">
        <v>52</v>
      </c>
      <c r="U34" t="s">
        <v>52</v>
      </c>
      <c r="V34"/>
    </row>
    <row r="35" spans="1:26">
      <c r="A35" t="s">
        <v>85</v>
      </c>
      <c r="B35" t="s">
        <v>67</v>
      </c>
      <c r="C35"/>
      <c r="D35" t="s">
        <v>16</v>
      </c>
      <c r="E35" t="s">
        <v>23</v>
      </c>
      <c r="F35" t="s">
        <v>17</v>
      </c>
      <c r="G35" t="s">
        <v>21</v>
      </c>
      <c r="H35" t="s">
        <v>27</v>
      </c>
      <c r="I35"/>
      <c r="J35">
        <v>1</v>
      </c>
      <c r="K35"/>
      <c r="L35"/>
      <c r="M35"/>
      <c r="N35"/>
      <c r="O35" t="s">
        <v>51</v>
      </c>
      <c r="P35" t="s">
        <v>6</v>
      </c>
      <c r="Q35" t="s">
        <v>52</v>
      </c>
      <c r="R35" t="s">
        <v>52</v>
      </c>
      <c r="S35" t="s">
        <v>52</v>
      </c>
      <c r="T35" t="s">
        <v>52</v>
      </c>
      <c r="U35" t="s">
        <v>52</v>
      </c>
      <c r="V35"/>
    </row>
    <row r="36" spans="1:26">
      <c r="A36" t="s">
        <v>85</v>
      </c>
      <c r="B36" t="s">
        <v>67</v>
      </c>
      <c r="C36"/>
      <c r="D36" t="s">
        <v>16</v>
      </c>
      <c r="E36" t="s">
        <v>23</v>
      </c>
      <c r="F36" t="s">
        <v>17</v>
      </c>
      <c r="G36" t="s">
        <v>21</v>
      </c>
      <c r="H36" t="s">
        <v>19</v>
      </c>
      <c r="I36"/>
      <c r="J36"/>
      <c r="K36"/>
      <c r="L36"/>
      <c r="M36">
        <v>4</v>
      </c>
      <c r="N36"/>
      <c r="O36" t="s">
        <v>51</v>
      </c>
      <c r="P36" t="s">
        <v>6</v>
      </c>
      <c r="Q36" t="s">
        <v>52</v>
      </c>
      <c r="R36" t="s">
        <v>52</v>
      </c>
      <c r="S36" t="s">
        <v>52</v>
      </c>
      <c r="T36" t="s">
        <v>52</v>
      </c>
      <c r="U36" t="s">
        <v>52</v>
      </c>
      <c r="V36"/>
    </row>
    <row r="37" spans="1:26">
      <c r="A37" t="s">
        <v>86</v>
      </c>
      <c r="B37" t="s">
        <v>49</v>
      </c>
      <c r="C37"/>
      <c r="D37" t="s">
        <v>16</v>
      </c>
      <c r="E37" t="s">
        <v>23</v>
      </c>
      <c r="F37" t="s">
        <v>17</v>
      </c>
      <c r="G37" t="s">
        <v>26</v>
      </c>
      <c r="H37" t="s">
        <v>22</v>
      </c>
      <c r="I37"/>
      <c r="J37"/>
      <c r="K37"/>
      <c r="L37"/>
      <c r="M37">
        <v>4</v>
      </c>
      <c r="N37"/>
      <c r="O37" t="s">
        <v>51</v>
      </c>
      <c r="P37" t="s">
        <v>6</v>
      </c>
      <c r="Q37" t="s">
        <v>52</v>
      </c>
      <c r="R37" t="s">
        <v>52</v>
      </c>
      <c r="S37" t="s">
        <v>52</v>
      </c>
      <c r="T37" t="s">
        <v>52</v>
      </c>
      <c r="U37" t="s">
        <v>52</v>
      </c>
      <c r="V37"/>
    </row>
    <row r="38" spans="1:26">
      <c r="A38" t="s">
        <v>87</v>
      </c>
      <c r="B38" t="s">
        <v>49</v>
      </c>
      <c r="C38"/>
      <c r="D38" t="s">
        <v>16</v>
      </c>
      <c r="E38" t="s">
        <v>23</v>
      </c>
      <c r="F38" t="s">
        <v>17</v>
      </c>
      <c r="G38" t="s">
        <v>26</v>
      </c>
      <c r="H38" t="s">
        <v>22</v>
      </c>
      <c r="I38"/>
      <c r="J38"/>
      <c r="K38"/>
      <c r="L38"/>
      <c r="M38">
        <v>4</v>
      </c>
      <c r="N38"/>
      <c r="O38" t="s">
        <v>51</v>
      </c>
      <c r="P38" t="s">
        <v>6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/>
    </row>
    <row r="39" spans="1:26">
      <c r="A39" t="s">
        <v>88</v>
      </c>
      <c r="B39" t="s">
        <v>49</v>
      </c>
      <c r="C39"/>
      <c r="D39" t="s">
        <v>16</v>
      </c>
      <c r="E39" t="s">
        <v>23</v>
      </c>
      <c r="F39" t="s">
        <v>17</v>
      </c>
      <c r="G39" t="s">
        <v>26</v>
      </c>
      <c r="H39" t="s">
        <v>19</v>
      </c>
      <c r="I39"/>
      <c r="J39"/>
      <c r="K39"/>
      <c r="L39"/>
      <c r="M39">
        <v>4</v>
      </c>
      <c r="N39"/>
      <c r="O39" t="s">
        <v>51</v>
      </c>
      <c r="P39" t="s">
        <v>6</v>
      </c>
      <c r="Q39" t="s">
        <v>52</v>
      </c>
      <c r="R39" t="s">
        <v>52</v>
      </c>
      <c r="S39" t="s">
        <v>52</v>
      </c>
      <c r="T39" t="s">
        <v>52</v>
      </c>
      <c r="U39" t="s">
        <v>52</v>
      </c>
      <c r="V39"/>
    </row>
    <row r="40" spans="1:26">
      <c r="A40" t="s">
        <v>89</v>
      </c>
      <c r="B40" t="s">
        <v>49</v>
      </c>
      <c r="C40"/>
      <c r="D40" t="s">
        <v>16</v>
      </c>
      <c r="E40" t="s">
        <v>23</v>
      </c>
      <c r="F40" t="s">
        <v>17</v>
      </c>
      <c r="G40" t="s">
        <v>26</v>
      </c>
      <c r="H40" t="s">
        <v>19</v>
      </c>
      <c r="I40"/>
      <c r="J40"/>
      <c r="K40"/>
      <c r="L40"/>
      <c r="M40">
        <v>4</v>
      </c>
      <c r="N40"/>
      <c r="O40" t="s">
        <v>51</v>
      </c>
      <c r="P40" t="s">
        <v>6</v>
      </c>
      <c r="Q40" t="s">
        <v>52</v>
      </c>
      <c r="R40" t="s">
        <v>52</v>
      </c>
      <c r="S40" t="s">
        <v>52</v>
      </c>
      <c r="T40" t="s">
        <v>52</v>
      </c>
      <c r="U40" t="s">
        <v>52</v>
      </c>
      <c r="V40"/>
    </row>
    <row r="41" spans="1:26">
      <c r="A41" t="s">
        <v>90</v>
      </c>
      <c r="B41" t="s">
        <v>49</v>
      </c>
      <c r="C41"/>
      <c r="D41" t="s">
        <v>16</v>
      </c>
      <c r="E41" t="s">
        <v>17</v>
      </c>
      <c r="F41" t="s">
        <v>17</v>
      </c>
      <c r="G41" t="s">
        <v>24</v>
      </c>
      <c r="H41" t="s">
        <v>19</v>
      </c>
      <c r="I41"/>
      <c r="J41">
        <v>1</v>
      </c>
      <c r="K41"/>
      <c r="L41"/>
      <c r="M41"/>
      <c r="N41"/>
      <c r="O41" t="s">
        <v>51</v>
      </c>
      <c r="P41" t="s">
        <v>6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/>
    </row>
    <row r="42" spans="1:26">
      <c r="A42" t="s">
        <v>91</v>
      </c>
      <c r="B42" t="s">
        <v>92</v>
      </c>
      <c r="C42"/>
      <c r="D42" t="s">
        <v>16</v>
      </c>
      <c r="E42" t="s">
        <v>23</v>
      </c>
      <c r="F42" t="s">
        <v>17</v>
      </c>
      <c r="G42" t="s">
        <v>24</v>
      </c>
      <c r="H42" t="s">
        <v>19</v>
      </c>
      <c r="I42"/>
      <c r="J42"/>
      <c r="K42"/>
      <c r="L42"/>
      <c r="M42">
        <v>4</v>
      </c>
      <c r="N42"/>
      <c r="O42" t="s">
        <v>64</v>
      </c>
      <c r="P42" t="s">
        <v>6</v>
      </c>
      <c r="Q42" t="s">
        <v>52</v>
      </c>
      <c r="R42" t="s">
        <v>52</v>
      </c>
      <c r="S42" t="s">
        <v>52</v>
      </c>
      <c r="T42" t="s">
        <v>52</v>
      </c>
      <c r="U42" t="s">
        <v>52</v>
      </c>
      <c r="V42"/>
    </row>
    <row r="43" spans="1:26">
      <c r="A43" t="s">
        <v>91</v>
      </c>
      <c r="B43" t="s">
        <v>92</v>
      </c>
      <c r="C43"/>
      <c r="D43" t="s">
        <v>16</v>
      </c>
      <c r="E43" t="s">
        <v>23</v>
      </c>
      <c r="F43" t="s">
        <v>17</v>
      </c>
      <c r="G43" t="s">
        <v>24</v>
      </c>
      <c r="H43" t="s">
        <v>19</v>
      </c>
      <c r="I43"/>
      <c r="J43"/>
      <c r="K43"/>
      <c r="L43"/>
      <c r="M43">
        <v>4</v>
      </c>
      <c r="N43"/>
      <c r="O43" t="s">
        <v>64</v>
      </c>
      <c r="P43" t="s">
        <v>6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/>
    </row>
    <row r="44" spans="1:26">
      <c r="A44" t="s">
        <v>91</v>
      </c>
      <c r="B44" t="s">
        <v>92</v>
      </c>
      <c r="C44"/>
      <c r="D44" t="s">
        <v>16</v>
      </c>
      <c r="E44" t="s">
        <v>23</v>
      </c>
      <c r="F44" t="s">
        <v>17</v>
      </c>
      <c r="G44" t="s">
        <v>24</v>
      </c>
      <c r="H44" t="s">
        <v>19</v>
      </c>
      <c r="I44"/>
      <c r="J44">
        <v>1</v>
      </c>
      <c r="K44"/>
      <c r="L44"/>
      <c r="M44"/>
      <c r="N44"/>
      <c r="O44" t="s">
        <v>51</v>
      </c>
      <c r="P44" t="s">
        <v>6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/>
    </row>
    <row r="45" spans="1:26">
      <c r="A45" t="s">
        <v>93</v>
      </c>
      <c r="B45" t="s">
        <v>92</v>
      </c>
      <c r="C45"/>
      <c r="D45" t="s">
        <v>16</v>
      </c>
      <c r="E45" t="s">
        <v>23</v>
      </c>
      <c r="F45" t="s">
        <v>17</v>
      </c>
      <c r="G45" t="s">
        <v>24</v>
      </c>
      <c r="H45" t="s">
        <v>27</v>
      </c>
      <c r="I45"/>
      <c r="J45"/>
      <c r="K45"/>
      <c r="L45"/>
      <c r="M45">
        <v>4</v>
      </c>
      <c r="N45"/>
      <c r="O45" t="s">
        <v>51</v>
      </c>
      <c r="P45" t="s">
        <v>6</v>
      </c>
      <c r="Q45" t="s">
        <v>52</v>
      </c>
      <c r="R45" t="s">
        <v>52</v>
      </c>
      <c r="S45" t="s">
        <v>52</v>
      </c>
      <c r="T45" t="s">
        <v>52</v>
      </c>
      <c r="U45" t="s">
        <v>52</v>
      </c>
      <c r="V45"/>
    </row>
    <row r="46" spans="1:26">
      <c r="A46" t="s">
        <v>93</v>
      </c>
      <c r="B46" t="s">
        <v>92</v>
      </c>
      <c r="C46"/>
      <c r="D46" t="s">
        <v>16</v>
      </c>
      <c r="E46" t="s">
        <v>23</v>
      </c>
      <c r="F46" t="s">
        <v>17</v>
      </c>
      <c r="G46" t="s">
        <v>24</v>
      </c>
      <c r="H46" t="s">
        <v>19</v>
      </c>
      <c r="I46"/>
      <c r="J46"/>
      <c r="K46"/>
      <c r="L46"/>
      <c r="M46">
        <v>4</v>
      </c>
      <c r="N46"/>
      <c r="O46" t="s">
        <v>51</v>
      </c>
      <c r="P46" t="s">
        <v>6</v>
      </c>
      <c r="Q46" t="s">
        <v>52</v>
      </c>
      <c r="R46" t="s">
        <v>52</v>
      </c>
      <c r="S46" t="s">
        <v>52</v>
      </c>
      <c r="T46" t="s">
        <v>52</v>
      </c>
      <c r="U46" t="s">
        <v>52</v>
      </c>
      <c r="V46"/>
    </row>
    <row r="47" spans="1:26">
      <c r="A47" t="s">
        <v>94</v>
      </c>
      <c r="B47" t="s">
        <v>92</v>
      </c>
      <c r="C47"/>
      <c r="D47" t="s">
        <v>16</v>
      </c>
      <c r="E47" t="s">
        <v>23</v>
      </c>
      <c r="F47" t="s">
        <v>17</v>
      </c>
      <c r="G47" t="s">
        <v>24</v>
      </c>
      <c r="H47" t="s">
        <v>19</v>
      </c>
      <c r="I47"/>
      <c r="J47"/>
      <c r="K47"/>
      <c r="L47"/>
      <c r="M47">
        <v>4</v>
      </c>
      <c r="N47"/>
      <c r="O47" t="s">
        <v>51</v>
      </c>
      <c r="P47" t="s">
        <v>6</v>
      </c>
      <c r="Q47" t="s">
        <v>52</v>
      </c>
      <c r="R47" t="s">
        <v>52</v>
      </c>
      <c r="S47" t="s">
        <v>52</v>
      </c>
      <c r="T47" t="s">
        <v>52</v>
      </c>
      <c r="U47" t="s">
        <v>52</v>
      </c>
      <c r="V47"/>
    </row>
    <row r="48" spans="1:26">
      <c r="A48" t="s">
        <v>95</v>
      </c>
      <c r="B48" t="s">
        <v>92</v>
      </c>
      <c r="C48"/>
      <c r="D48" t="s">
        <v>16</v>
      </c>
      <c r="E48" t="s">
        <v>23</v>
      </c>
      <c r="F48" t="s">
        <v>17</v>
      </c>
      <c r="G48" t="s">
        <v>24</v>
      </c>
      <c r="H48" t="s">
        <v>19</v>
      </c>
      <c r="I48"/>
      <c r="J48">
        <v>1</v>
      </c>
      <c r="K48"/>
      <c r="L48"/>
      <c r="M48"/>
      <c r="N48"/>
      <c r="O48" t="s">
        <v>51</v>
      </c>
      <c r="P48" t="s">
        <v>6</v>
      </c>
      <c r="Q48" t="s">
        <v>52</v>
      </c>
      <c r="R48" t="s">
        <v>96</v>
      </c>
      <c r="S48" t="s">
        <v>52</v>
      </c>
      <c r="T48" t="s">
        <v>52</v>
      </c>
      <c r="U48" t="s">
        <v>52</v>
      </c>
      <c r="V48"/>
    </row>
    <row r="49" spans="1:26">
      <c r="A49" t="s">
        <v>97</v>
      </c>
      <c r="B49" t="s">
        <v>92</v>
      </c>
      <c r="C49"/>
      <c r="D49" t="s">
        <v>16</v>
      </c>
      <c r="E49" t="s">
        <v>23</v>
      </c>
      <c r="F49" t="s">
        <v>17</v>
      </c>
      <c r="G49" t="s">
        <v>24</v>
      </c>
      <c r="H49" t="s">
        <v>27</v>
      </c>
      <c r="I49"/>
      <c r="J49"/>
      <c r="K49"/>
      <c r="L49"/>
      <c r="M49">
        <v>4</v>
      </c>
      <c r="N49"/>
      <c r="O49" t="s">
        <v>64</v>
      </c>
      <c r="P49" t="s">
        <v>6</v>
      </c>
      <c r="Q49" t="s">
        <v>52</v>
      </c>
      <c r="R49" t="s">
        <v>52</v>
      </c>
      <c r="S49" t="s">
        <v>52</v>
      </c>
      <c r="T49" t="s">
        <v>52</v>
      </c>
      <c r="U49" t="s">
        <v>52</v>
      </c>
      <c r="V49"/>
    </row>
    <row r="50" spans="1:26">
      <c r="A50" t="s">
        <v>98</v>
      </c>
      <c r="B50" t="s">
        <v>67</v>
      </c>
      <c r="C50"/>
      <c r="D50" t="s">
        <v>16</v>
      </c>
      <c r="E50" t="s">
        <v>23</v>
      </c>
      <c r="F50" t="s">
        <v>17</v>
      </c>
      <c r="G50" t="s">
        <v>24</v>
      </c>
      <c r="H50" t="s">
        <v>19</v>
      </c>
      <c r="I50"/>
      <c r="J50"/>
      <c r="K50"/>
      <c r="L50"/>
      <c r="M50">
        <v>4</v>
      </c>
      <c r="N50"/>
      <c r="O50" t="s">
        <v>51</v>
      </c>
      <c r="P50" t="s">
        <v>6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/>
    </row>
    <row r="51" spans="1:26">
      <c r="A51" t="s">
        <v>98</v>
      </c>
      <c r="B51" t="s">
        <v>67</v>
      </c>
      <c r="C51"/>
      <c r="D51" t="s">
        <v>16</v>
      </c>
      <c r="E51" t="s">
        <v>23</v>
      </c>
      <c r="F51" t="s">
        <v>17</v>
      </c>
      <c r="G51" t="s">
        <v>24</v>
      </c>
      <c r="H51" t="s">
        <v>25</v>
      </c>
      <c r="I51"/>
      <c r="J51"/>
      <c r="K51"/>
      <c r="L51"/>
      <c r="M51">
        <v>4</v>
      </c>
      <c r="N51"/>
      <c r="O51" t="s">
        <v>64</v>
      </c>
      <c r="P51" t="s">
        <v>6</v>
      </c>
      <c r="Q51" t="s">
        <v>52</v>
      </c>
      <c r="R51" t="s">
        <v>52</v>
      </c>
      <c r="S51" t="s">
        <v>52</v>
      </c>
      <c r="T51" t="s">
        <v>52</v>
      </c>
      <c r="U51" t="s">
        <v>52</v>
      </c>
      <c r="V51"/>
    </row>
    <row r="52" spans="1:26">
      <c r="A52" t="s">
        <v>99</v>
      </c>
      <c r="B52" t="s">
        <v>67</v>
      </c>
      <c r="C52"/>
      <c r="D52" t="s">
        <v>16</v>
      </c>
      <c r="E52" t="s">
        <v>23</v>
      </c>
      <c r="F52" t="s">
        <v>17</v>
      </c>
      <c r="G52" t="s">
        <v>21</v>
      </c>
      <c r="H52" t="s">
        <v>19</v>
      </c>
      <c r="I52"/>
      <c r="J52"/>
      <c r="K52"/>
      <c r="L52"/>
      <c r="M52">
        <v>4</v>
      </c>
      <c r="N52"/>
      <c r="O52" t="s">
        <v>51</v>
      </c>
      <c r="P52" t="s">
        <v>6</v>
      </c>
      <c r="Q52" t="s">
        <v>52</v>
      </c>
      <c r="R52" t="s">
        <v>52</v>
      </c>
      <c r="S52" t="s">
        <v>52</v>
      </c>
      <c r="T52" t="s">
        <v>52</v>
      </c>
      <c r="U52" t="s">
        <v>52</v>
      </c>
      <c r="V52"/>
    </row>
    <row r="53" spans="1:26">
      <c r="A53" t="s">
        <v>100</v>
      </c>
      <c r="B53" t="s">
        <v>67</v>
      </c>
      <c r="C53"/>
      <c r="D53" t="s">
        <v>16</v>
      </c>
      <c r="E53" t="s">
        <v>23</v>
      </c>
      <c r="F53" t="s">
        <v>17</v>
      </c>
      <c r="G53" t="s">
        <v>21</v>
      </c>
      <c r="H53" t="s">
        <v>19</v>
      </c>
      <c r="I53"/>
      <c r="J53"/>
      <c r="K53"/>
      <c r="L53"/>
      <c r="M53">
        <v>4</v>
      </c>
      <c r="N53"/>
      <c r="O53" t="s">
        <v>51</v>
      </c>
      <c r="P53" t="s">
        <v>6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/>
    </row>
    <row r="54" spans="1:26">
      <c r="A54" t="s">
        <v>101</v>
      </c>
      <c r="B54" t="s">
        <v>67</v>
      </c>
      <c r="C54"/>
      <c r="D54" t="s">
        <v>16</v>
      </c>
      <c r="E54" t="s">
        <v>23</v>
      </c>
      <c r="F54" t="s">
        <v>17</v>
      </c>
      <c r="G54" t="s">
        <v>21</v>
      </c>
      <c r="H54" t="s">
        <v>27</v>
      </c>
      <c r="I54"/>
      <c r="J54">
        <v>1</v>
      </c>
      <c r="K54"/>
      <c r="L54"/>
      <c r="M54"/>
      <c r="N54"/>
      <c r="O54" t="s">
        <v>51</v>
      </c>
      <c r="P54" t="s">
        <v>6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/>
    </row>
    <row r="55" spans="1:26">
      <c r="A55" t="s">
        <v>102</v>
      </c>
      <c r="B55" t="s">
        <v>69</v>
      </c>
      <c r="C55"/>
      <c r="D55" t="s">
        <v>16</v>
      </c>
      <c r="E55" t="s">
        <v>23</v>
      </c>
      <c r="F55" t="s">
        <v>17</v>
      </c>
      <c r="G55" t="s">
        <v>18</v>
      </c>
      <c r="H55" t="s">
        <v>25</v>
      </c>
      <c r="I55"/>
      <c r="J55"/>
      <c r="K55"/>
      <c r="L55"/>
      <c r="M55">
        <v>4</v>
      </c>
      <c r="N55"/>
      <c r="O55" t="s">
        <v>64</v>
      </c>
      <c r="P55" t="s">
        <v>6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/>
    </row>
    <row r="56" spans="1:26">
      <c r="A56" t="s">
        <v>102</v>
      </c>
      <c r="B56" t="s">
        <v>69</v>
      </c>
      <c r="C56"/>
      <c r="D56" t="s">
        <v>16</v>
      </c>
      <c r="E56" t="s">
        <v>23</v>
      </c>
      <c r="F56" t="s">
        <v>17</v>
      </c>
      <c r="G56" t="s">
        <v>18</v>
      </c>
      <c r="H56" t="s">
        <v>27</v>
      </c>
      <c r="I56"/>
      <c r="J56"/>
      <c r="K56"/>
      <c r="L56"/>
      <c r="M56">
        <v>4</v>
      </c>
      <c r="N56"/>
      <c r="O56" t="s">
        <v>51</v>
      </c>
      <c r="P56" t="s">
        <v>6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/>
    </row>
    <row r="57" spans="1:26">
      <c r="A57" t="s">
        <v>103</v>
      </c>
      <c r="B57" t="s">
        <v>69</v>
      </c>
      <c r="C57"/>
      <c r="D57" t="s">
        <v>16</v>
      </c>
      <c r="E57" t="s">
        <v>23</v>
      </c>
      <c r="F57" t="s">
        <v>17</v>
      </c>
      <c r="G57" t="s">
        <v>18</v>
      </c>
      <c r="H57" t="s">
        <v>22</v>
      </c>
      <c r="I57"/>
      <c r="J57"/>
      <c r="K57">
        <v>2</v>
      </c>
      <c r="L57"/>
      <c r="M57"/>
      <c r="N57"/>
      <c r="O57" t="s">
        <v>64</v>
      </c>
      <c r="P57" t="s">
        <v>6</v>
      </c>
      <c r="Q57" t="s">
        <v>52</v>
      </c>
      <c r="R57" t="s">
        <v>52</v>
      </c>
      <c r="S57" t="s">
        <v>52</v>
      </c>
      <c r="T57" t="s">
        <v>52</v>
      </c>
      <c r="U57" t="s">
        <v>52</v>
      </c>
      <c r="V57"/>
    </row>
    <row r="58" spans="1:26">
      <c r="A58" t="s">
        <v>103</v>
      </c>
      <c r="B58" t="s">
        <v>69</v>
      </c>
      <c r="C58"/>
      <c r="D58" t="s">
        <v>16</v>
      </c>
      <c r="E58" t="s">
        <v>23</v>
      </c>
      <c r="F58" t="s">
        <v>17</v>
      </c>
      <c r="G58" t="s">
        <v>18</v>
      </c>
      <c r="H58" t="s">
        <v>19</v>
      </c>
      <c r="I58"/>
      <c r="J58">
        <v>1</v>
      </c>
      <c r="K58"/>
      <c r="L58"/>
      <c r="M58"/>
      <c r="N58"/>
      <c r="O58" t="s">
        <v>51</v>
      </c>
      <c r="P58" t="s">
        <v>6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/>
    </row>
    <row r="59" spans="1:26">
      <c r="A59" t="s">
        <v>104</v>
      </c>
      <c r="B59" t="s">
        <v>69</v>
      </c>
      <c r="C59"/>
      <c r="D59" t="s">
        <v>16</v>
      </c>
      <c r="E59" t="s">
        <v>23</v>
      </c>
      <c r="F59" t="s">
        <v>17</v>
      </c>
      <c r="G59" t="s">
        <v>18</v>
      </c>
      <c r="H59" t="s">
        <v>22</v>
      </c>
      <c r="I59"/>
      <c r="J59">
        <v>1</v>
      </c>
      <c r="K59"/>
      <c r="L59"/>
      <c r="M59"/>
      <c r="N59"/>
      <c r="O59" t="s">
        <v>51</v>
      </c>
      <c r="P59" t="s">
        <v>6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/>
    </row>
    <row r="60" spans="1:26">
      <c r="A60" t="s">
        <v>105</v>
      </c>
      <c r="B60" t="s">
        <v>67</v>
      </c>
      <c r="C60"/>
      <c r="D60" t="s">
        <v>16</v>
      </c>
      <c r="E60" t="s">
        <v>23</v>
      </c>
      <c r="F60" t="s">
        <v>17</v>
      </c>
      <c r="G60" t="s">
        <v>21</v>
      </c>
      <c r="H60" t="s">
        <v>27</v>
      </c>
      <c r="I60"/>
      <c r="J60"/>
      <c r="K60"/>
      <c r="L60"/>
      <c r="M60">
        <v>4</v>
      </c>
      <c r="N60"/>
      <c r="O60" t="s">
        <v>64</v>
      </c>
      <c r="P60" t="s">
        <v>6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/>
    </row>
    <row r="61" spans="1:26">
      <c r="A61" t="s">
        <v>106</v>
      </c>
      <c r="B61" t="s">
        <v>67</v>
      </c>
      <c r="C61"/>
      <c r="D61" t="s">
        <v>16</v>
      </c>
      <c r="E61" t="s">
        <v>23</v>
      </c>
      <c r="F61" t="s">
        <v>17</v>
      </c>
      <c r="G61" t="s">
        <v>21</v>
      </c>
      <c r="H61" t="s">
        <v>19</v>
      </c>
      <c r="I61"/>
      <c r="J61">
        <v>1</v>
      </c>
      <c r="K61"/>
      <c r="L61"/>
      <c r="M61"/>
      <c r="N61"/>
      <c r="O61" t="s">
        <v>51</v>
      </c>
      <c r="P61" t="s">
        <v>6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/>
    </row>
    <row r="62" spans="1:26">
      <c r="A62" t="s">
        <v>107</v>
      </c>
      <c r="B62" t="s">
        <v>72</v>
      </c>
      <c r="C62"/>
      <c r="D62" t="s">
        <v>16</v>
      </c>
      <c r="E62" t="s">
        <v>17</v>
      </c>
      <c r="F62" t="s">
        <v>17</v>
      </c>
      <c r="G62" t="s">
        <v>29</v>
      </c>
      <c r="H62" t="s">
        <v>27</v>
      </c>
      <c r="I62"/>
      <c r="J62">
        <v>1</v>
      </c>
      <c r="K62"/>
      <c r="L62"/>
      <c r="M62"/>
      <c r="N62"/>
      <c r="O62" t="s">
        <v>51</v>
      </c>
      <c r="P62" t="s">
        <v>6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/>
    </row>
    <row r="63" spans="1:26">
      <c r="A63" t="s">
        <v>108</v>
      </c>
      <c r="B63" t="s">
        <v>72</v>
      </c>
      <c r="C63"/>
      <c r="D63" t="s">
        <v>16</v>
      </c>
      <c r="E63" t="s">
        <v>17</v>
      </c>
      <c r="F63" t="s">
        <v>17</v>
      </c>
      <c r="G63" t="s">
        <v>29</v>
      </c>
      <c r="H63" t="s">
        <v>27</v>
      </c>
      <c r="I63"/>
      <c r="J63"/>
      <c r="K63"/>
      <c r="L63"/>
      <c r="M63">
        <v>4</v>
      </c>
      <c r="N63"/>
      <c r="O63" t="s">
        <v>51</v>
      </c>
      <c r="P63" t="s">
        <v>6</v>
      </c>
      <c r="Q63" t="s">
        <v>52</v>
      </c>
      <c r="R63" t="s">
        <v>52</v>
      </c>
      <c r="S63" t="s">
        <v>52</v>
      </c>
      <c r="T63" t="s">
        <v>52</v>
      </c>
      <c r="U63" t="s">
        <v>52</v>
      </c>
      <c r="V63"/>
    </row>
    <row r="64" spans="1:26">
      <c r="A64" t="s">
        <v>108</v>
      </c>
      <c r="B64" t="s">
        <v>72</v>
      </c>
      <c r="C64"/>
      <c r="D64" t="s">
        <v>16</v>
      </c>
      <c r="E64" t="s">
        <v>17</v>
      </c>
      <c r="F64" t="s">
        <v>17</v>
      </c>
      <c r="G64" t="s">
        <v>29</v>
      </c>
      <c r="H64" t="s">
        <v>27</v>
      </c>
      <c r="I64"/>
      <c r="J64">
        <v>1</v>
      </c>
      <c r="K64"/>
      <c r="L64"/>
      <c r="M64"/>
      <c r="N64"/>
      <c r="O64" t="s">
        <v>51</v>
      </c>
      <c r="P64" t="s">
        <v>6</v>
      </c>
      <c r="Q64" t="s">
        <v>52</v>
      </c>
      <c r="R64" t="s">
        <v>52</v>
      </c>
      <c r="S64" t="s">
        <v>52</v>
      </c>
      <c r="T64" t="s">
        <v>52</v>
      </c>
      <c r="U64" t="s">
        <v>52</v>
      </c>
      <c r="V64"/>
    </row>
    <row r="65" spans="1:26">
      <c r="A65" t="s">
        <v>108</v>
      </c>
      <c r="B65" t="s">
        <v>72</v>
      </c>
      <c r="C65"/>
      <c r="D65" t="s">
        <v>16</v>
      </c>
      <c r="E65" t="s">
        <v>17</v>
      </c>
      <c r="F65" t="s">
        <v>17</v>
      </c>
      <c r="G65" t="s">
        <v>29</v>
      </c>
      <c r="H65" t="s">
        <v>27</v>
      </c>
      <c r="I65"/>
      <c r="J65"/>
      <c r="K65"/>
      <c r="L65"/>
      <c r="M65">
        <v>4</v>
      </c>
      <c r="N65"/>
      <c r="O65" t="s">
        <v>51</v>
      </c>
      <c r="P65" t="s">
        <v>6</v>
      </c>
      <c r="Q65" t="s">
        <v>52</v>
      </c>
      <c r="R65" t="s">
        <v>52</v>
      </c>
      <c r="S65" t="s">
        <v>52</v>
      </c>
      <c r="T65" t="s">
        <v>52</v>
      </c>
      <c r="U65" t="s">
        <v>52</v>
      </c>
      <c r="V65"/>
    </row>
    <row r="66" spans="1:26">
      <c r="A66" t="s">
        <v>108</v>
      </c>
      <c r="B66" t="s">
        <v>72</v>
      </c>
      <c r="C66"/>
      <c r="D66" t="s">
        <v>16</v>
      </c>
      <c r="E66" t="s">
        <v>17</v>
      </c>
      <c r="F66" t="s">
        <v>17</v>
      </c>
      <c r="G66" t="s">
        <v>29</v>
      </c>
      <c r="H66" t="s">
        <v>27</v>
      </c>
      <c r="I66"/>
      <c r="J66">
        <v>1</v>
      </c>
      <c r="K66"/>
      <c r="L66"/>
      <c r="M66"/>
      <c r="N66"/>
      <c r="O66" t="s">
        <v>51</v>
      </c>
      <c r="P66" t="s">
        <v>6</v>
      </c>
      <c r="Q66" t="s">
        <v>52</v>
      </c>
      <c r="R66" t="s">
        <v>52</v>
      </c>
      <c r="S66" t="s">
        <v>52</v>
      </c>
      <c r="T66" t="s">
        <v>52</v>
      </c>
      <c r="U66" t="s">
        <v>52</v>
      </c>
      <c r="V66"/>
    </row>
    <row r="67" spans="1:26">
      <c r="A67" t="s">
        <v>109</v>
      </c>
      <c r="B67" t="s">
        <v>63</v>
      </c>
      <c r="C67"/>
      <c r="D67" t="s">
        <v>16</v>
      </c>
      <c r="E67" t="s">
        <v>17</v>
      </c>
      <c r="F67" t="s">
        <v>17</v>
      </c>
      <c r="G67" t="s">
        <v>30</v>
      </c>
      <c r="H67" t="s">
        <v>22</v>
      </c>
      <c r="I67"/>
      <c r="J67"/>
      <c r="K67"/>
      <c r="L67">
        <v>3</v>
      </c>
      <c r="M67"/>
      <c r="N67"/>
      <c r="O67" t="s">
        <v>64</v>
      </c>
      <c r="P67" t="s">
        <v>6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/>
    </row>
    <row r="68" spans="1:26">
      <c r="A68" t="s">
        <v>109</v>
      </c>
      <c r="B68" t="s">
        <v>63</v>
      </c>
      <c r="C68"/>
      <c r="D68" t="s">
        <v>16</v>
      </c>
      <c r="E68" t="s">
        <v>17</v>
      </c>
      <c r="F68" t="s">
        <v>17</v>
      </c>
      <c r="G68" t="s">
        <v>30</v>
      </c>
      <c r="H68" t="s">
        <v>19</v>
      </c>
      <c r="I68"/>
      <c r="J68">
        <v>1</v>
      </c>
      <c r="K68"/>
      <c r="L68"/>
      <c r="M68"/>
      <c r="N68"/>
      <c r="O68" t="s">
        <v>51</v>
      </c>
      <c r="P68" t="s">
        <v>6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/>
    </row>
    <row r="69" spans="1:26">
      <c r="A69" t="s">
        <v>110</v>
      </c>
      <c r="B69" t="s">
        <v>63</v>
      </c>
      <c r="C69"/>
      <c r="D69" t="s">
        <v>16</v>
      </c>
      <c r="E69" t="s">
        <v>17</v>
      </c>
      <c r="F69" t="s">
        <v>17</v>
      </c>
      <c r="G69" t="s">
        <v>30</v>
      </c>
      <c r="H69" t="s">
        <v>22</v>
      </c>
      <c r="I69"/>
      <c r="J69"/>
      <c r="K69"/>
      <c r="L69"/>
      <c r="M69">
        <v>4</v>
      </c>
      <c r="N69"/>
      <c r="O69" t="s">
        <v>51</v>
      </c>
      <c r="P69" t="s">
        <v>6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/>
    </row>
    <row r="70" spans="1:26">
      <c r="A70" t="s">
        <v>110</v>
      </c>
      <c r="B70" t="s">
        <v>63</v>
      </c>
      <c r="C70"/>
      <c r="D70" t="s">
        <v>16</v>
      </c>
      <c r="E70" t="s">
        <v>17</v>
      </c>
      <c r="F70" t="s">
        <v>17</v>
      </c>
      <c r="G70" t="s">
        <v>30</v>
      </c>
      <c r="H70" t="s">
        <v>25</v>
      </c>
      <c r="I70"/>
      <c r="J70"/>
      <c r="K70"/>
      <c r="L70"/>
      <c r="M70">
        <v>4</v>
      </c>
      <c r="N70"/>
      <c r="O70" t="s">
        <v>51</v>
      </c>
      <c r="P70" t="s">
        <v>6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/>
    </row>
    <row r="71" spans="1:26">
      <c r="A71" t="s">
        <v>111</v>
      </c>
      <c r="B71" t="s">
        <v>63</v>
      </c>
      <c r="C71"/>
      <c r="D71" t="s">
        <v>16</v>
      </c>
      <c r="E71" t="s">
        <v>17</v>
      </c>
      <c r="F71" t="s">
        <v>17</v>
      </c>
      <c r="G71" t="s">
        <v>30</v>
      </c>
      <c r="H71" t="s">
        <v>27</v>
      </c>
      <c r="I71"/>
      <c r="J71">
        <v>1</v>
      </c>
      <c r="K71"/>
      <c r="L71"/>
      <c r="M71"/>
      <c r="N71"/>
      <c r="O71" t="s">
        <v>51</v>
      </c>
      <c r="P71" t="s">
        <v>6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/>
    </row>
    <row r="72" spans="1:26">
      <c r="A72" t="s">
        <v>112</v>
      </c>
      <c r="B72" t="s">
        <v>49</v>
      </c>
      <c r="C72"/>
      <c r="D72" t="s">
        <v>16</v>
      </c>
      <c r="E72" t="s">
        <v>23</v>
      </c>
      <c r="F72" t="s">
        <v>17</v>
      </c>
      <c r="G72" t="s">
        <v>24</v>
      </c>
      <c r="H72" t="s">
        <v>22</v>
      </c>
      <c r="I72"/>
      <c r="J72">
        <v>1</v>
      </c>
      <c r="K72"/>
      <c r="L72"/>
      <c r="M72"/>
      <c r="N72"/>
      <c r="O72" t="s">
        <v>59</v>
      </c>
      <c r="P72" t="s">
        <v>15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/>
    </row>
    <row r="73" spans="1:26">
      <c r="A73" t="s">
        <v>113</v>
      </c>
      <c r="B73" t="s">
        <v>49</v>
      </c>
      <c r="C73"/>
      <c r="D73" t="s">
        <v>16</v>
      </c>
      <c r="E73" t="s">
        <v>23</v>
      </c>
      <c r="F73" t="s">
        <v>17</v>
      </c>
      <c r="G73" t="s">
        <v>24</v>
      </c>
      <c r="H73" t="s">
        <v>22</v>
      </c>
      <c r="I73"/>
      <c r="J73"/>
      <c r="K73"/>
      <c r="L73"/>
      <c r="M73">
        <v>4</v>
      </c>
      <c r="N73"/>
      <c r="O73" t="s">
        <v>51</v>
      </c>
      <c r="P73" t="s">
        <v>6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/>
    </row>
    <row r="74" spans="1:26">
      <c r="A74" t="s">
        <v>114</v>
      </c>
      <c r="B74" t="s">
        <v>49</v>
      </c>
      <c r="C74"/>
      <c r="D74" t="s">
        <v>16</v>
      </c>
      <c r="E74" t="s">
        <v>23</v>
      </c>
      <c r="F74" t="s">
        <v>17</v>
      </c>
      <c r="G74" t="s">
        <v>26</v>
      </c>
      <c r="H74" t="s">
        <v>19</v>
      </c>
      <c r="I74"/>
      <c r="J74"/>
      <c r="K74"/>
      <c r="L74"/>
      <c r="M74">
        <v>4</v>
      </c>
      <c r="N74"/>
      <c r="O74" t="s">
        <v>59</v>
      </c>
      <c r="P74" t="s">
        <v>15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/>
    </row>
    <row r="75" spans="1:26">
      <c r="A75" t="s">
        <v>115</v>
      </c>
      <c r="B75" t="s">
        <v>49</v>
      </c>
      <c r="C75"/>
      <c r="D75" t="s">
        <v>16</v>
      </c>
      <c r="E75" t="s">
        <v>23</v>
      </c>
      <c r="F75" t="s">
        <v>17</v>
      </c>
      <c r="G75" t="s">
        <v>26</v>
      </c>
      <c r="H75" t="s">
        <v>19</v>
      </c>
      <c r="I75"/>
      <c r="J75">
        <v>1</v>
      </c>
      <c r="K75"/>
      <c r="L75"/>
      <c r="M75"/>
      <c r="N75"/>
      <c r="O75" t="s">
        <v>59</v>
      </c>
      <c r="P75" t="s">
        <v>15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/>
    </row>
    <row r="76" spans="1:26">
      <c r="A76" t="s">
        <v>116</v>
      </c>
      <c r="B76" t="s">
        <v>49</v>
      </c>
      <c r="C76"/>
      <c r="D76" t="s">
        <v>16</v>
      </c>
      <c r="E76" t="s">
        <v>23</v>
      </c>
      <c r="F76" t="s">
        <v>17</v>
      </c>
      <c r="G76" t="s">
        <v>26</v>
      </c>
      <c r="H76" t="s">
        <v>19</v>
      </c>
      <c r="I76"/>
      <c r="J76"/>
      <c r="K76"/>
      <c r="L76"/>
      <c r="M76">
        <v>4</v>
      </c>
      <c r="N76"/>
      <c r="O76" t="s">
        <v>59</v>
      </c>
      <c r="P76" t="s">
        <v>15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/>
    </row>
    <row r="77" spans="1:26">
      <c r="A77" t="s">
        <v>117</v>
      </c>
      <c r="B77" t="s">
        <v>92</v>
      </c>
      <c r="C77"/>
      <c r="D77" t="s">
        <v>16</v>
      </c>
      <c r="E77" t="s">
        <v>17</v>
      </c>
      <c r="F77" t="s">
        <v>17</v>
      </c>
      <c r="G77" t="s">
        <v>24</v>
      </c>
      <c r="H77" t="s">
        <v>22</v>
      </c>
      <c r="I77" t="s">
        <v>118</v>
      </c>
      <c r="J77"/>
      <c r="K77"/>
      <c r="L77">
        <v>3</v>
      </c>
      <c r="M77"/>
      <c r="N77"/>
      <c r="O77" t="s">
        <v>59</v>
      </c>
      <c r="P77" t="s">
        <v>15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119</v>
      </c>
    </row>
    <row r="78" spans="1:26">
      <c r="A78" t="s">
        <v>120</v>
      </c>
      <c r="B78" t="s">
        <v>92</v>
      </c>
      <c r="C78"/>
      <c r="D78" t="s">
        <v>16</v>
      </c>
      <c r="E78" t="s">
        <v>17</v>
      </c>
      <c r="F78" t="s">
        <v>17</v>
      </c>
      <c r="G78" t="s">
        <v>24</v>
      </c>
      <c r="H78" t="s">
        <v>22</v>
      </c>
      <c r="I78"/>
      <c r="J78"/>
      <c r="K78"/>
      <c r="L78"/>
      <c r="M78">
        <v>4</v>
      </c>
      <c r="N78"/>
      <c r="O78" t="s">
        <v>51</v>
      </c>
      <c r="P78" t="s">
        <v>6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/>
    </row>
    <row r="79" spans="1:26">
      <c r="A79" t="s">
        <v>121</v>
      </c>
      <c r="B79" t="s">
        <v>122</v>
      </c>
      <c r="C79"/>
      <c r="D79" t="s">
        <v>16</v>
      </c>
      <c r="E79" t="s">
        <v>17</v>
      </c>
      <c r="F79" t="s">
        <v>17</v>
      </c>
      <c r="G79" t="s">
        <v>31</v>
      </c>
      <c r="H79" t="s">
        <v>25</v>
      </c>
      <c r="I79"/>
      <c r="J79"/>
      <c r="K79"/>
      <c r="L79"/>
      <c r="M79"/>
      <c r="N79">
        <v>5</v>
      </c>
      <c r="O79" t="s">
        <v>59</v>
      </c>
      <c r="P79" t="s">
        <v>15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/>
    </row>
    <row r="80" spans="1:26">
      <c r="A80" t="s">
        <v>123</v>
      </c>
      <c r="B80" t="s">
        <v>122</v>
      </c>
      <c r="C80"/>
      <c r="D80" t="s">
        <v>16</v>
      </c>
      <c r="E80" t="s">
        <v>17</v>
      </c>
      <c r="F80" t="s">
        <v>17</v>
      </c>
      <c r="G80" t="s">
        <v>31</v>
      </c>
      <c r="H80" t="s">
        <v>25</v>
      </c>
      <c r="I80"/>
      <c r="J80"/>
      <c r="K80"/>
      <c r="L80">
        <v>3</v>
      </c>
      <c r="M80"/>
      <c r="N80"/>
      <c r="O80" t="s">
        <v>51</v>
      </c>
      <c r="P80" t="s">
        <v>6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/>
    </row>
    <row r="81" spans="1:26">
      <c r="A81" t="s">
        <v>123</v>
      </c>
      <c r="B81" t="s">
        <v>122</v>
      </c>
      <c r="C81"/>
      <c r="D81" t="s">
        <v>16</v>
      </c>
      <c r="E81" t="s">
        <v>17</v>
      </c>
      <c r="F81" t="s">
        <v>17</v>
      </c>
      <c r="G81" t="s">
        <v>31</v>
      </c>
      <c r="H81" t="s">
        <v>22</v>
      </c>
      <c r="I81"/>
      <c r="J81"/>
      <c r="K81"/>
      <c r="L81"/>
      <c r="M81">
        <v>4</v>
      </c>
      <c r="N81"/>
      <c r="O81" t="s">
        <v>51</v>
      </c>
      <c r="P81" t="s">
        <v>6</v>
      </c>
      <c r="Q81" t="s">
        <v>52</v>
      </c>
      <c r="R81" t="s">
        <v>52</v>
      </c>
      <c r="S81" t="s">
        <v>52</v>
      </c>
      <c r="T81" t="s">
        <v>52</v>
      </c>
      <c r="U81" t="s">
        <v>52</v>
      </c>
      <c r="V81"/>
    </row>
    <row r="82" spans="1:26">
      <c r="A82" t="s">
        <v>123</v>
      </c>
      <c r="B82" t="s">
        <v>122</v>
      </c>
      <c r="C82"/>
      <c r="D82" t="s">
        <v>16</v>
      </c>
      <c r="E82" t="s">
        <v>17</v>
      </c>
      <c r="F82" t="s">
        <v>17</v>
      </c>
      <c r="G82" t="s">
        <v>31</v>
      </c>
      <c r="H82" t="s">
        <v>22</v>
      </c>
      <c r="I82"/>
      <c r="J82"/>
      <c r="K82"/>
      <c r="L82">
        <v>3</v>
      </c>
      <c r="M82"/>
      <c r="N82"/>
      <c r="O82" t="s">
        <v>64</v>
      </c>
      <c r="P82" t="s">
        <v>6</v>
      </c>
      <c r="Q82" t="s">
        <v>52</v>
      </c>
      <c r="R82" t="s">
        <v>52</v>
      </c>
      <c r="S82" t="s">
        <v>52</v>
      </c>
      <c r="T82" t="s">
        <v>52</v>
      </c>
      <c r="U82" t="s">
        <v>52</v>
      </c>
      <c r="V82"/>
    </row>
    <row r="83" spans="1:26">
      <c r="A83" t="s">
        <v>123</v>
      </c>
      <c r="B83" t="s">
        <v>122</v>
      </c>
      <c r="C83"/>
      <c r="D83" t="s">
        <v>16</v>
      </c>
      <c r="E83" t="s">
        <v>17</v>
      </c>
      <c r="F83" t="s">
        <v>17</v>
      </c>
      <c r="G83" t="s">
        <v>31</v>
      </c>
      <c r="H83" t="s">
        <v>22</v>
      </c>
      <c r="I83"/>
      <c r="J83"/>
      <c r="K83"/>
      <c r="L83">
        <v>3</v>
      </c>
      <c r="M83"/>
      <c r="N83"/>
      <c r="O83" t="s">
        <v>64</v>
      </c>
      <c r="P83" t="s">
        <v>6</v>
      </c>
      <c r="Q83" t="s">
        <v>52</v>
      </c>
      <c r="R83" t="s">
        <v>52</v>
      </c>
      <c r="S83" t="s">
        <v>52</v>
      </c>
      <c r="T83" t="s">
        <v>52</v>
      </c>
      <c r="U83" t="s">
        <v>52</v>
      </c>
      <c r="V83"/>
    </row>
    <row r="84" spans="1:26">
      <c r="A84" t="s">
        <v>124</v>
      </c>
      <c r="B84" t="s">
        <v>122</v>
      </c>
      <c r="C84"/>
      <c r="D84" t="s">
        <v>16</v>
      </c>
      <c r="E84" t="s">
        <v>17</v>
      </c>
      <c r="F84" t="s">
        <v>17</v>
      </c>
      <c r="G84" t="s">
        <v>31</v>
      </c>
      <c r="H84" t="s">
        <v>22</v>
      </c>
      <c r="I84"/>
      <c r="J84"/>
      <c r="K84"/>
      <c r="L84"/>
      <c r="M84">
        <v>4</v>
      </c>
      <c r="N84"/>
      <c r="O84" t="s">
        <v>51</v>
      </c>
      <c r="P84" t="s">
        <v>6</v>
      </c>
      <c r="Q84" t="s">
        <v>52</v>
      </c>
      <c r="R84" t="s">
        <v>52</v>
      </c>
      <c r="S84" t="s">
        <v>52</v>
      </c>
      <c r="T84" t="s">
        <v>52</v>
      </c>
      <c r="U84" t="s">
        <v>52</v>
      </c>
      <c r="V84"/>
    </row>
    <row r="85" spans="1:26">
      <c r="A85" t="s">
        <v>124</v>
      </c>
      <c r="B85" t="s">
        <v>122</v>
      </c>
      <c r="C85"/>
      <c r="D85" t="s">
        <v>16</v>
      </c>
      <c r="E85" t="s">
        <v>17</v>
      </c>
      <c r="F85" t="s">
        <v>17</v>
      </c>
      <c r="G85" t="s">
        <v>31</v>
      </c>
      <c r="H85" t="s">
        <v>19</v>
      </c>
      <c r="I85"/>
      <c r="J85"/>
      <c r="K85"/>
      <c r="L85"/>
      <c r="M85"/>
      <c r="N85">
        <v>5</v>
      </c>
      <c r="O85" t="s">
        <v>51</v>
      </c>
      <c r="P85" t="s">
        <v>6</v>
      </c>
      <c r="Q85" t="s">
        <v>52</v>
      </c>
      <c r="R85" t="s">
        <v>52</v>
      </c>
      <c r="S85" t="s">
        <v>52</v>
      </c>
      <c r="T85" t="s">
        <v>52</v>
      </c>
      <c r="U85" t="s">
        <v>52</v>
      </c>
      <c r="V85"/>
    </row>
    <row r="86" spans="1:26">
      <c r="A86" t="s">
        <v>124</v>
      </c>
      <c r="B86" t="s">
        <v>122</v>
      </c>
      <c r="C86"/>
      <c r="D86" t="s">
        <v>16</v>
      </c>
      <c r="E86" t="s">
        <v>17</v>
      </c>
      <c r="F86" t="s">
        <v>17</v>
      </c>
      <c r="G86" t="s">
        <v>31</v>
      </c>
      <c r="H86" t="s">
        <v>27</v>
      </c>
      <c r="I86"/>
      <c r="J86"/>
      <c r="K86"/>
      <c r="L86"/>
      <c r="M86">
        <v>4</v>
      </c>
      <c r="N86"/>
      <c r="O86" t="s">
        <v>64</v>
      </c>
      <c r="P86" t="s">
        <v>6</v>
      </c>
      <c r="Q86" t="s">
        <v>52</v>
      </c>
      <c r="R86" t="s">
        <v>52</v>
      </c>
      <c r="S86" t="s">
        <v>52</v>
      </c>
      <c r="T86" t="s">
        <v>52</v>
      </c>
      <c r="U86" t="s">
        <v>52</v>
      </c>
      <c r="V86"/>
    </row>
    <row r="87" spans="1:26">
      <c r="A87" t="s">
        <v>124</v>
      </c>
      <c r="B87" t="s">
        <v>122</v>
      </c>
      <c r="C87"/>
      <c r="D87" t="s">
        <v>16</v>
      </c>
      <c r="E87" t="s">
        <v>17</v>
      </c>
      <c r="F87" t="s">
        <v>17</v>
      </c>
      <c r="G87" t="s">
        <v>31</v>
      </c>
      <c r="H87" t="s">
        <v>19</v>
      </c>
      <c r="I87"/>
      <c r="J87"/>
      <c r="K87"/>
      <c r="L87"/>
      <c r="M87">
        <v>4</v>
      </c>
      <c r="N87"/>
      <c r="O87" t="s">
        <v>64</v>
      </c>
      <c r="P87" t="s">
        <v>6</v>
      </c>
      <c r="Q87" t="s">
        <v>52</v>
      </c>
      <c r="R87" t="s">
        <v>52</v>
      </c>
      <c r="S87" t="s">
        <v>52</v>
      </c>
      <c r="T87" t="s">
        <v>52</v>
      </c>
      <c r="U87" t="s">
        <v>52</v>
      </c>
      <c r="V87"/>
    </row>
    <row r="88" spans="1:26">
      <c r="A88" t="s">
        <v>125</v>
      </c>
      <c r="B88" t="s">
        <v>122</v>
      </c>
      <c r="C88"/>
      <c r="D88" t="s">
        <v>16</v>
      </c>
      <c r="E88" t="s">
        <v>17</v>
      </c>
      <c r="F88" t="s">
        <v>17</v>
      </c>
      <c r="G88" t="s">
        <v>31</v>
      </c>
      <c r="H88" t="s">
        <v>27</v>
      </c>
      <c r="I88"/>
      <c r="J88"/>
      <c r="K88"/>
      <c r="L88">
        <v>3</v>
      </c>
      <c r="M88"/>
      <c r="N88"/>
      <c r="O88" t="s">
        <v>64</v>
      </c>
      <c r="P88" t="s">
        <v>6</v>
      </c>
      <c r="Q88" t="s">
        <v>52</v>
      </c>
      <c r="R88" t="s">
        <v>52</v>
      </c>
      <c r="S88" t="s">
        <v>52</v>
      </c>
      <c r="T88" t="s">
        <v>52</v>
      </c>
      <c r="U88" t="s">
        <v>52</v>
      </c>
      <c r="V88"/>
    </row>
    <row r="89" spans="1:26">
      <c r="A89" t="s">
        <v>126</v>
      </c>
      <c r="B89" t="s">
        <v>127</v>
      </c>
      <c r="C89"/>
      <c r="D89" t="s">
        <v>16</v>
      </c>
      <c r="E89" t="s">
        <v>17</v>
      </c>
      <c r="F89" t="s">
        <v>17</v>
      </c>
      <c r="G89" t="s">
        <v>28</v>
      </c>
      <c r="H89" t="s">
        <v>25</v>
      </c>
      <c r="I89"/>
      <c r="J89"/>
      <c r="K89">
        <v>2</v>
      </c>
      <c r="L89"/>
      <c r="M89"/>
      <c r="N89"/>
      <c r="O89" t="s">
        <v>64</v>
      </c>
      <c r="P89" t="s">
        <v>6</v>
      </c>
      <c r="Q89" t="s">
        <v>52</v>
      </c>
      <c r="R89" t="s">
        <v>52</v>
      </c>
      <c r="S89" t="s">
        <v>52</v>
      </c>
      <c r="T89" t="s">
        <v>52</v>
      </c>
      <c r="U89" t="s">
        <v>52</v>
      </c>
      <c r="V89"/>
    </row>
    <row r="90" spans="1:26">
      <c r="A90" t="s">
        <v>126</v>
      </c>
      <c r="B90" t="s">
        <v>127</v>
      </c>
      <c r="C90"/>
      <c r="D90" t="s">
        <v>16</v>
      </c>
      <c r="E90" t="s">
        <v>17</v>
      </c>
      <c r="F90" t="s">
        <v>17</v>
      </c>
      <c r="G90" t="s">
        <v>28</v>
      </c>
      <c r="H90" t="s">
        <v>25</v>
      </c>
      <c r="I90"/>
      <c r="J90"/>
      <c r="K90">
        <v>2</v>
      </c>
      <c r="L90"/>
      <c r="M90"/>
      <c r="N90"/>
      <c r="O90" t="s">
        <v>64</v>
      </c>
      <c r="P90" t="s">
        <v>6</v>
      </c>
      <c r="Q90" t="s">
        <v>52</v>
      </c>
      <c r="R90" t="s">
        <v>52</v>
      </c>
      <c r="S90" t="s">
        <v>52</v>
      </c>
      <c r="T90" t="s">
        <v>52</v>
      </c>
      <c r="U90" t="s">
        <v>52</v>
      </c>
      <c r="V90"/>
    </row>
    <row r="91" spans="1:26">
      <c r="A91" t="s">
        <v>126</v>
      </c>
      <c r="B91" t="s">
        <v>127</v>
      </c>
      <c r="C91"/>
      <c r="D91" t="s">
        <v>16</v>
      </c>
      <c r="E91" t="s">
        <v>17</v>
      </c>
      <c r="F91" t="s">
        <v>17</v>
      </c>
      <c r="G91" t="s">
        <v>28</v>
      </c>
      <c r="H91" t="s">
        <v>22</v>
      </c>
      <c r="I91"/>
      <c r="J91"/>
      <c r="K91">
        <v>2</v>
      </c>
      <c r="L91"/>
      <c r="M91"/>
      <c r="N91"/>
      <c r="O91" t="s">
        <v>64</v>
      </c>
      <c r="P91" t="s">
        <v>6</v>
      </c>
      <c r="Q91" t="s">
        <v>52</v>
      </c>
      <c r="R91" t="s">
        <v>52</v>
      </c>
      <c r="S91" t="s">
        <v>52</v>
      </c>
      <c r="T91" t="s">
        <v>52</v>
      </c>
      <c r="U91" t="s">
        <v>52</v>
      </c>
      <c r="V91"/>
    </row>
    <row r="92" spans="1:26">
      <c r="A92" t="s">
        <v>126</v>
      </c>
      <c r="B92" t="s">
        <v>127</v>
      </c>
      <c r="C92"/>
      <c r="D92" t="s">
        <v>16</v>
      </c>
      <c r="E92" t="s">
        <v>17</v>
      </c>
      <c r="F92" t="s">
        <v>17</v>
      </c>
      <c r="G92" t="s">
        <v>28</v>
      </c>
      <c r="H92" t="s">
        <v>22</v>
      </c>
      <c r="I92"/>
      <c r="J92"/>
      <c r="K92">
        <v>2</v>
      </c>
      <c r="L92"/>
      <c r="M92"/>
      <c r="N92"/>
      <c r="O92" t="s">
        <v>64</v>
      </c>
      <c r="P92" t="s">
        <v>6</v>
      </c>
      <c r="Q92" t="s">
        <v>52</v>
      </c>
      <c r="R92" t="s">
        <v>52</v>
      </c>
      <c r="S92" t="s">
        <v>52</v>
      </c>
      <c r="T92" t="s">
        <v>52</v>
      </c>
      <c r="U92" t="s">
        <v>52</v>
      </c>
      <c r="V92"/>
    </row>
    <row r="93" spans="1:26">
      <c r="A93" t="s">
        <v>128</v>
      </c>
      <c r="B93" t="s">
        <v>127</v>
      </c>
      <c r="C93"/>
      <c r="D93" t="s">
        <v>16</v>
      </c>
      <c r="E93" t="s">
        <v>17</v>
      </c>
      <c r="F93" t="s">
        <v>17</v>
      </c>
      <c r="G93" t="s">
        <v>28</v>
      </c>
      <c r="H93" t="s">
        <v>22</v>
      </c>
      <c r="I93"/>
      <c r="J93"/>
      <c r="K93"/>
      <c r="L93">
        <v>3</v>
      </c>
      <c r="M93"/>
      <c r="N93"/>
      <c r="O93" t="s">
        <v>64</v>
      </c>
      <c r="P93" t="s">
        <v>6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/>
    </row>
    <row r="94" spans="1:26">
      <c r="A94" t="s">
        <v>128</v>
      </c>
      <c r="B94" t="s">
        <v>127</v>
      </c>
      <c r="C94"/>
      <c r="D94" t="s">
        <v>16</v>
      </c>
      <c r="E94" t="s">
        <v>17</v>
      </c>
      <c r="F94" t="s">
        <v>17</v>
      </c>
      <c r="G94" t="s">
        <v>28</v>
      </c>
      <c r="H94" t="s">
        <v>22</v>
      </c>
      <c r="I94"/>
      <c r="J94"/>
      <c r="K94">
        <v>2</v>
      </c>
      <c r="L94"/>
      <c r="M94"/>
      <c r="N94"/>
      <c r="O94" t="s">
        <v>64</v>
      </c>
      <c r="P94" t="s">
        <v>6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/>
    </row>
    <row r="95" spans="1:26">
      <c r="A95" t="s">
        <v>128</v>
      </c>
      <c r="B95" t="s">
        <v>127</v>
      </c>
      <c r="C95"/>
      <c r="D95" t="s">
        <v>16</v>
      </c>
      <c r="E95" t="s">
        <v>17</v>
      </c>
      <c r="F95" t="s">
        <v>17</v>
      </c>
      <c r="G95" t="s">
        <v>28</v>
      </c>
      <c r="H95" t="s">
        <v>27</v>
      </c>
      <c r="I95"/>
      <c r="J95"/>
      <c r="K95">
        <v>2</v>
      </c>
      <c r="L95"/>
      <c r="M95"/>
      <c r="N95"/>
      <c r="O95" t="s">
        <v>51</v>
      </c>
      <c r="P95" t="s">
        <v>6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/>
    </row>
    <row r="96" spans="1:26">
      <c r="A96" t="s">
        <v>128</v>
      </c>
      <c r="B96" t="s">
        <v>127</v>
      </c>
      <c r="C96"/>
      <c r="D96" t="s">
        <v>16</v>
      </c>
      <c r="E96" t="s">
        <v>17</v>
      </c>
      <c r="F96" t="s">
        <v>17</v>
      </c>
      <c r="G96" t="s">
        <v>28</v>
      </c>
      <c r="H96" t="s">
        <v>27</v>
      </c>
      <c r="I96"/>
      <c r="J96"/>
      <c r="K96"/>
      <c r="L96"/>
      <c r="M96">
        <v>4</v>
      </c>
      <c r="N96"/>
      <c r="O96" t="s">
        <v>64</v>
      </c>
      <c r="P96" t="s">
        <v>6</v>
      </c>
      <c r="Q96" t="s">
        <v>52</v>
      </c>
      <c r="R96" t="s">
        <v>52</v>
      </c>
      <c r="S96" t="s">
        <v>52</v>
      </c>
      <c r="T96" t="s">
        <v>52</v>
      </c>
      <c r="U96" t="s">
        <v>52</v>
      </c>
      <c r="V96"/>
    </row>
    <row r="97" spans="1:26">
      <c r="A97" t="s">
        <v>129</v>
      </c>
      <c r="B97" t="s">
        <v>127</v>
      </c>
      <c r="C97"/>
      <c r="D97" t="s">
        <v>16</v>
      </c>
      <c r="E97" t="s">
        <v>17</v>
      </c>
      <c r="F97" t="s">
        <v>17</v>
      </c>
      <c r="G97" t="s">
        <v>28</v>
      </c>
      <c r="H97" t="s">
        <v>19</v>
      </c>
      <c r="I97"/>
      <c r="J97"/>
      <c r="K97"/>
      <c r="L97"/>
      <c r="M97"/>
      <c r="N97">
        <v>5</v>
      </c>
      <c r="O97" t="s">
        <v>51</v>
      </c>
      <c r="P97" t="s">
        <v>6</v>
      </c>
      <c r="Q97" t="s">
        <v>52</v>
      </c>
      <c r="R97" t="s">
        <v>52</v>
      </c>
      <c r="S97" t="s">
        <v>52</v>
      </c>
      <c r="T97" t="s">
        <v>52</v>
      </c>
      <c r="U97" t="s">
        <v>52</v>
      </c>
      <c r="V97"/>
    </row>
    <row r="98" spans="1:26">
      <c r="A98" t="s">
        <v>129</v>
      </c>
      <c r="B98" t="s">
        <v>127</v>
      </c>
      <c r="C98"/>
      <c r="D98" t="s">
        <v>16</v>
      </c>
      <c r="E98" t="s">
        <v>17</v>
      </c>
      <c r="F98" t="s">
        <v>17</v>
      </c>
      <c r="G98" t="s">
        <v>28</v>
      </c>
      <c r="H98" t="s">
        <v>19</v>
      </c>
      <c r="I98"/>
      <c r="J98"/>
      <c r="K98"/>
      <c r="L98"/>
      <c r="M98"/>
      <c r="N98">
        <v>5</v>
      </c>
      <c r="O98" t="s">
        <v>64</v>
      </c>
      <c r="P98" t="s">
        <v>6</v>
      </c>
      <c r="Q98" t="s">
        <v>52</v>
      </c>
      <c r="R98" t="s">
        <v>52</v>
      </c>
      <c r="S98" t="s">
        <v>52</v>
      </c>
      <c r="T98" t="s">
        <v>52</v>
      </c>
      <c r="U98" t="s">
        <v>52</v>
      </c>
      <c r="V98"/>
    </row>
    <row r="99" spans="1:26">
      <c r="A99" t="s">
        <v>130</v>
      </c>
      <c r="B99" t="s">
        <v>67</v>
      </c>
      <c r="C99"/>
      <c r="D99" t="s">
        <v>16</v>
      </c>
      <c r="E99" t="s">
        <v>23</v>
      </c>
      <c r="F99" t="s">
        <v>17</v>
      </c>
      <c r="G99" t="s">
        <v>21</v>
      </c>
      <c r="H99" t="s">
        <v>19</v>
      </c>
      <c r="I99"/>
      <c r="J99">
        <v>1</v>
      </c>
      <c r="K99"/>
      <c r="L99"/>
      <c r="M99"/>
      <c r="N99"/>
      <c r="O99" t="s">
        <v>51</v>
      </c>
      <c r="P99" t="s">
        <v>6</v>
      </c>
      <c r="Q99" t="s">
        <v>52</v>
      </c>
      <c r="R99" t="s">
        <v>52</v>
      </c>
      <c r="S99" t="s">
        <v>52</v>
      </c>
      <c r="T99" t="s">
        <v>52</v>
      </c>
      <c r="U99" t="s">
        <v>52</v>
      </c>
      <c r="V99"/>
    </row>
    <row r="100" spans="1:26">
      <c r="A100" t="s">
        <v>131</v>
      </c>
      <c r="B100" t="s">
        <v>67</v>
      </c>
      <c r="C100"/>
      <c r="D100" t="s">
        <v>16</v>
      </c>
      <c r="E100" t="s">
        <v>23</v>
      </c>
      <c r="F100" t="s">
        <v>17</v>
      </c>
      <c r="G100" t="s">
        <v>21</v>
      </c>
      <c r="H100" t="s">
        <v>19</v>
      </c>
      <c r="I100"/>
      <c r="J100"/>
      <c r="K100"/>
      <c r="L100"/>
      <c r="M100">
        <v>4</v>
      </c>
      <c r="N100"/>
      <c r="O100" t="s">
        <v>51</v>
      </c>
      <c r="P100" t="s">
        <v>6</v>
      </c>
      <c r="Q100" t="s">
        <v>52</v>
      </c>
      <c r="R100" t="s">
        <v>52</v>
      </c>
      <c r="S100" t="s">
        <v>52</v>
      </c>
      <c r="T100" t="s">
        <v>52</v>
      </c>
      <c r="U100" t="s">
        <v>52</v>
      </c>
      <c r="V100"/>
    </row>
    <row r="101" spans="1:26">
      <c r="A101" t="s">
        <v>132</v>
      </c>
      <c r="B101" t="s">
        <v>92</v>
      </c>
      <c r="C101"/>
      <c r="D101" t="s">
        <v>16</v>
      </c>
      <c r="E101" t="s">
        <v>23</v>
      </c>
      <c r="F101" t="s">
        <v>17</v>
      </c>
      <c r="G101" t="s">
        <v>24</v>
      </c>
      <c r="H101" t="s">
        <v>19</v>
      </c>
      <c r="I101"/>
      <c r="J101"/>
      <c r="K101"/>
      <c r="L101"/>
      <c r="M101">
        <v>4</v>
      </c>
      <c r="N101"/>
      <c r="O101" t="s">
        <v>64</v>
      </c>
      <c r="P101" t="s">
        <v>6</v>
      </c>
      <c r="Q101" t="s">
        <v>52</v>
      </c>
      <c r="R101" t="s">
        <v>76</v>
      </c>
      <c r="S101" t="s">
        <v>52</v>
      </c>
      <c r="T101" t="s">
        <v>52</v>
      </c>
      <c r="U101" t="s">
        <v>52</v>
      </c>
      <c r="V101"/>
    </row>
    <row r="102" spans="1:26">
      <c r="A102" t="s">
        <v>133</v>
      </c>
      <c r="B102" t="s">
        <v>92</v>
      </c>
      <c r="C102"/>
      <c r="D102" t="s">
        <v>16</v>
      </c>
      <c r="E102" t="s">
        <v>23</v>
      </c>
      <c r="F102" t="s">
        <v>17</v>
      </c>
      <c r="G102" t="s">
        <v>24</v>
      </c>
      <c r="H102" t="s">
        <v>19</v>
      </c>
      <c r="I102"/>
      <c r="J102"/>
      <c r="K102"/>
      <c r="L102">
        <v>3</v>
      </c>
      <c r="M102"/>
      <c r="N102"/>
      <c r="O102" t="s">
        <v>64</v>
      </c>
      <c r="P102" t="s">
        <v>6</v>
      </c>
      <c r="Q102" t="s">
        <v>52</v>
      </c>
      <c r="R102" t="s">
        <v>96</v>
      </c>
      <c r="S102" t="s">
        <v>52</v>
      </c>
      <c r="T102" t="s">
        <v>52</v>
      </c>
      <c r="U102" t="s">
        <v>52</v>
      </c>
      <c r="V102"/>
    </row>
    <row r="103" spans="1:26">
      <c r="A103" t="s">
        <v>134</v>
      </c>
      <c r="B103" t="s">
        <v>92</v>
      </c>
      <c r="C103"/>
      <c r="D103" t="s">
        <v>16</v>
      </c>
      <c r="E103" t="s">
        <v>23</v>
      </c>
      <c r="F103" t="s">
        <v>17</v>
      </c>
      <c r="G103" t="s">
        <v>24</v>
      </c>
      <c r="H103" t="s">
        <v>27</v>
      </c>
      <c r="I103"/>
      <c r="J103">
        <v>1</v>
      </c>
      <c r="K103"/>
      <c r="L103"/>
      <c r="M103"/>
      <c r="N103"/>
      <c r="O103" t="s">
        <v>51</v>
      </c>
      <c r="P103" t="s">
        <v>6</v>
      </c>
      <c r="Q103" t="s">
        <v>52</v>
      </c>
      <c r="R103" t="s">
        <v>52</v>
      </c>
      <c r="S103" t="s">
        <v>52</v>
      </c>
      <c r="T103" t="s">
        <v>52</v>
      </c>
      <c r="U103" t="s">
        <v>52</v>
      </c>
      <c r="V103"/>
    </row>
    <row r="104" spans="1:26">
      <c r="A104" t="s">
        <v>135</v>
      </c>
      <c r="B104" t="s">
        <v>63</v>
      </c>
      <c r="C104"/>
      <c r="D104" t="s">
        <v>16</v>
      </c>
      <c r="E104" t="s">
        <v>17</v>
      </c>
      <c r="F104" t="s">
        <v>17</v>
      </c>
      <c r="G104" t="s">
        <v>30</v>
      </c>
      <c r="H104" t="s">
        <v>22</v>
      </c>
      <c r="I104"/>
      <c r="J104">
        <v>1</v>
      </c>
      <c r="K104"/>
      <c r="L104"/>
      <c r="M104"/>
      <c r="N104"/>
      <c r="O104" t="s">
        <v>51</v>
      </c>
      <c r="P104" t="s">
        <v>6</v>
      </c>
      <c r="Q104" t="s">
        <v>52</v>
      </c>
      <c r="R104" t="s">
        <v>52</v>
      </c>
      <c r="S104" t="s">
        <v>52</v>
      </c>
      <c r="T104" t="s">
        <v>52</v>
      </c>
      <c r="U104" t="s">
        <v>52</v>
      </c>
      <c r="V104"/>
    </row>
    <row r="105" spans="1:26">
      <c r="A105" t="s">
        <v>136</v>
      </c>
      <c r="B105" t="s">
        <v>63</v>
      </c>
      <c r="C105"/>
      <c r="D105" t="s">
        <v>16</v>
      </c>
      <c r="E105" t="s">
        <v>17</v>
      </c>
      <c r="F105" t="s">
        <v>17</v>
      </c>
      <c r="G105" t="s">
        <v>30</v>
      </c>
      <c r="H105" t="s">
        <v>25</v>
      </c>
      <c r="I105"/>
      <c r="J105"/>
      <c r="K105"/>
      <c r="L105"/>
      <c r="M105">
        <v>4</v>
      </c>
      <c r="N105"/>
      <c r="O105" t="s">
        <v>51</v>
      </c>
      <c r="P105" t="s">
        <v>6</v>
      </c>
      <c r="Q105" t="s">
        <v>52</v>
      </c>
      <c r="R105" t="s">
        <v>52</v>
      </c>
      <c r="S105" t="s">
        <v>52</v>
      </c>
      <c r="T105" t="s">
        <v>52</v>
      </c>
      <c r="U105" t="s">
        <v>52</v>
      </c>
      <c r="V105"/>
    </row>
    <row r="106" spans="1:26">
      <c r="A106" t="s">
        <v>137</v>
      </c>
      <c r="B106" t="s">
        <v>63</v>
      </c>
      <c r="C106"/>
      <c r="D106" t="s">
        <v>16</v>
      </c>
      <c r="E106" t="s">
        <v>17</v>
      </c>
      <c r="F106" t="s">
        <v>17</v>
      </c>
      <c r="G106" t="s">
        <v>30</v>
      </c>
      <c r="H106" t="s">
        <v>27</v>
      </c>
      <c r="I106"/>
      <c r="J106"/>
      <c r="K106"/>
      <c r="L106"/>
      <c r="M106">
        <v>4</v>
      </c>
      <c r="N106"/>
      <c r="O106" t="s">
        <v>51</v>
      </c>
      <c r="P106" t="s">
        <v>6</v>
      </c>
      <c r="Q106" t="s">
        <v>52</v>
      </c>
      <c r="R106" t="s">
        <v>52</v>
      </c>
      <c r="S106" t="s">
        <v>52</v>
      </c>
      <c r="T106" t="s">
        <v>52</v>
      </c>
      <c r="U106" t="s">
        <v>52</v>
      </c>
      <c r="V106"/>
    </row>
    <row r="107" spans="1:26">
      <c r="A107" t="s">
        <v>138</v>
      </c>
      <c r="B107" t="s">
        <v>63</v>
      </c>
      <c r="C107"/>
      <c r="D107" t="s">
        <v>16</v>
      </c>
      <c r="E107" t="s">
        <v>17</v>
      </c>
      <c r="F107" t="s">
        <v>17</v>
      </c>
      <c r="G107" t="s">
        <v>30</v>
      </c>
      <c r="H107" t="s">
        <v>22</v>
      </c>
      <c r="I107"/>
      <c r="J107">
        <v>1</v>
      </c>
      <c r="K107"/>
      <c r="L107"/>
      <c r="M107"/>
      <c r="N107">
        <v>5</v>
      </c>
      <c r="O107" t="s">
        <v>51</v>
      </c>
      <c r="P107" t="s">
        <v>6</v>
      </c>
      <c r="Q107" t="s">
        <v>52</v>
      </c>
      <c r="R107" t="s">
        <v>52</v>
      </c>
      <c r="S107" t="s">
        <v>52</v>
      </c>
      <c r="T107" t="s">
        <v>52</v>
      </c>
      <c r="U107" t="s">
        <v>52</v>
      </c>
      <c r="V107"/>
    </row>
    <row r="108" spans="1:26">
      <c r="A108" t="s">
        <v>139</v>
      </c>
      <c r="B108" t="s">
        <v>67</v>
      </c>
      <c r="C108"/>
      <c r="D108" t="s">
        <v>16</v>
      </c>
      <c r="E108" t="s">
        <v>17</v>
      </c>
      <c r="F108" t="s">
        <v>17</v>
      </c>
      <c r="G108" t="s">
        <v>21</v>
      </c>
      <c r="H108" t="s">
        <v>19</v>
      </c>
      <c r="I108"/>
      <c r="J108"/>
      <c r="K108"/>
      <c r="L108"/>
      <c r="M108">
        <v>4</v>
      </c>
      <c r="N108"/>
      <c r="O108" t="s">
        <v>64</v>
      </c>
      <c r="P108" t="s">
        <v>6</v>
      </c>
      <c r="Q108" t="s">
        <v>52</v>
      </c>
      <c r="R108" t="s">
        <v>52</v>
      </c>
      <c r="S108" t="s">
        <v>52</v>
      </c>
      <c r="T108" t="s">
        <v>52</v>
      </c>
      <c r="U108" t="s">
        <v>52</v>
      </c>
      <c r="V108"/>
    </row>
    <row r="109" spans="1:26">
      <c r="A109" t="s">
        <v>140</v>
      </c>
      <c r="B109" t="s">
        <v>49</v>
      </c>
      <c r="C109"/>
      <c r="D109" t="s">
        <v>16</v>
      </c>
      <c r="E109" t="s">
        <v>17</v>
      </c>
      <c r="F109" t="s">
        <v>17</v>
      </c>
      <c r="G109" t="s">
        <v>26</v>
      </c>
      <c r="H109" t="s">
        <v>19</v>
      </c>
      <c r="I109"/>
      <c r="J109">
        <v>1</v>
      </c>
      <c r="K109"/>
      <c r="L109"/>
      <c r="M109"/>
      <c r="N109"/>
      <c r="O109" t="s">
        <v>59</v>
      </c>
      <c r="P109" t="s">
        <v>15</v>
      </c>
      <c r="Q109" t="s">
        <v>52</v>
      </c>
      <c r="R109" t="s">
        <v>52</v>
      </c>
      <c r="S109" t="s">
        <v>52</v>
      </c>
      <c r="T109" t="s">
        <v>52</v>
      </c>
      <c r="U109" t="s">
        <v>52</v>
      </c>
      <c r="V109"/>
    </row>
    <row r="110" spans="1:26">
      <c r="A110" t="s">
        <v>141</v>
      </c>
      <c r="B110" t="s">
        <v>49</v>
      </c>
      <c r="C110"/>
      <c r="D110" t="s">
        <v>16</v>
      </c>
      <c r="E110" t="s">
        <v>17</v>
      </c>
      <c r="F110" t="s">
        <v>17</v>
      </c>
      <c r="G110" t="s">
        <v>26</v>
      </c>
      <c r="H110" t="s">
        <v>19</v>
      </c>
      <c r="I110"/>
      <c r="J110"/>
      <c r="K110"/>
      <c r="L110"/>
      <c r="M110">
        <v>4</v>
      </c>
      <c r="N110"/>
      <c r="O110" t="s">
        <v>51</v>
      </c>
      <c r="P110" t="s">
        <v>6</v>
      </c>
      <c r="Q110" t="s">
        <v>52</v>
      </c>
      <c r="R110" t="s">
        <v>52</v>
      </c>
      <c r="S110" t="s">
        <v>52</v>
      </c>
      <c r="T110" t="s">
        <v>52</v>
      </c>
      <c r="U110" t="s">
        <v>52</v>
      </c>
      <c r="V110"/>
    </row>
    <row r="111" spans="1:26">
      <c r="A111" t="s">
        <v>142</v>
      </c>
      <c r="B111" t="s">
        <v>49</v>
      </c>
      <c r="C111"/>
      <c r="D111" t="s">
        <v>16</v>
      </c>
      <c r="E111" t="s">
        <v>17</v>
      </c>
      <c r="F111" t="s">
        <v>17</v>
      </c>
      <c r="G111" t="s">
        <v>26</v>
      </c>
      <c r="H111" t="s">
        <v>22</v>
      </c>
      <c r="I111"/>
      <c r="J111"/>
      <c r="K111"/>
      <c r="L111"/>
      <c r="M111">
        <v>4</v>
      </c>
      <c r="N111"/>
      <c r="O111" t="s">
        <v>51</v>
      </c>
      <c r="P111" t="s">
        <v>6</v>
      </c>
      <c r="Q111" t="s">
        <v>52</v>
      </c>
      <c r="R111" t="s">
        <v>52</v>
      </c>
      <c r="S111" t="s">
        <v>52</v>
      </c>
      <c r="T111" t="s">
        <v>52</v>
      </c>
      <c r="U111" t="s">
        <v>52</v>
      </c>
      <c r="V111"/>
    </row>
    <row r="112" spans="1:26">
      <c r="A112" t="s">
        <v>143</v>
      </c>
      <c r="B112" t="s">
        <v>49</v>
      </c>
      <c r="C112"/>
      <c r="D112" t="s">
        <v>16</v>
      </c>
      <c r="E112" t="s">
        <v>17</v>
      </c>
      <c r="F112" t="s">
        <v>17</v>
      </c>
      <c r="G112" t="s">
        <v>26</v>
      </c>
      <c r="H112" t="s">
        <v>19</v>
      </c>
      <c r="I112"/>
      <c r="J112"/>
      <c r="K112"/>
      <c r="L112"/>
      <c r="M112">
        <v>4</v>
      </c>
      <c r="N112"/>
      <c r="O112" t="s">
        <v>51</v>
      </c>
      <c r="P112" t="s">
        <v>6</v>
      </c>
      <c r="Q112" t="s">
        <v>52</v>
      </c>
      <c r="R112" t="s">
        <v>52</v>
      </c>
      <c r="S112" t="s">
        <v>52</v>
      </c>
      <c r="T112" t="s">
        <v>52</v>
      </c>
      <c r="U112" t="s">
        <v>52</v>
      </c>
      <c r="V112"/>
    </row>
    <row r="113" spans="1:26">
      <c r="B113"/>
      <c r="C113"/>
    </row>
    <row r="114" spans="1:26">
      <c r="B114"/>
      <c r="C114"/>
    </row>
    <row r="115" spans="1:26">
      <c r="B115"/>
      <c r="C115"/>
    </row>
    <row r="116" spans="1:26">
      <c r="B116"/>
      <c r="C116"/>
    </row>
    <row r="117" spans="1:26">
      <c r="B117"/>
      <c r="C117"/>
    </row>
    <row r="118" spans="1:26">
      <c r="B118"/>
      <c r="C118"/>
    </row>
    <row r="119" spans="1:26">
      <c r="B119"/>
      <c r="C119"/>
    </row>
    <row r="120" spans="1:26">
      <c r="B120"/>
      <c r="C120"/>
    </row>
    <row r="121" spans="1:26">
      <c r="B121"/>
      <c r="C121"/>
    </row>
    <row r="122" spans="1:26">
      <c r="B122"/>
      <c r="C122"/>
    </row>
    <row r="123" spans="1:26">
      <c r="B123"/>
      <c r="C123"/>
    </row>
    <row r="124" spans="1:26">
      <c r="B124"/>
      <c r="C124"/>
    </row>
    <row r="125" spans="1:26">
      <c r="B125"/>
      <c r="C125"/>
    </row>
    <row r="126" spans="1:26">
      <c r="B126"/>
      <c r="C126"/>
    </row>
    <row r="127" spans="1:26">
      <c r="B127"/>
      <c r="C127"/>
    </row>
    <row r="128" spans="1:26">
      <c r="B128"/>
      <c r="C128"/>
    </row>
    <row r="129" spans="1:26">
      <c r="B129"/>
      <c r="C129"/>
    </row>
    <row r="130" spans="1:26">
      <c r="B130"/>
      <c r="C130"/>
    </row>
    <row r="131" spans="1:26">
      <c r="B131"/>
      <c r="C131"/>
    </row>
    <row r="132" spans="1:26">
      <c r="B132"/>
      <c r="C132"/>
    </row>
    <row r="133" spans="1:26">
      <c r="B133"/>
      <c r="C133"/>
    </row>
    <row r="134" spans="1:26">
      <c r="B134"/>
      <c r="C134"/>
    </row>
    <row r="135" spans="1:26">
      <c r="B135"/>
      <c r="C135"/>
    </row>
    <row r="136" spans="1:26">
      <c r="B136"/>
      <c r="C136"/>
    </row>
    <row r="137" spans="1:26">
      <c r="B137"/>
      <c r="C137"/>
    </row>
    <row r="138" spans="1:26">
      <c r="B138"/>
      <c r="C138"/>
    </row>
    <row r="139" spans="1:26">
      <c r="B139"/>
      <c r="C139"/>
    </row>
    <row r="140" spans="1:26">
      <c r="B140"/>
      <c r="C140"/>
    </row>
    <row r="141" spans="1:26">
      <c r="B141"/>
      <c r="C141"/>
    </row>
    <row r="142" spans="1:26">
      <c r="B142"/>
      <c r="C142"/>
    </row>
    <row r="143" spans="1:26">
      <c r="B143"/>
      <c r="C143"/>
    </row>
    <row r="144" spans="1:26">
      <c r="B144"/>
      <c r="C144"/>
    </row>
    <row r="145" spans="1:26">
      <c r="B145"/>
      <c r="C145"/>
    </row>
    <row r="146" spans="1:26">
      <c r="B146"/>
      <c r="C146"/>
    </row>
    <row r="147" spans="1:26">
      <c r="B147"/>
      <c r="C147"/>
    </row>
    <row r="148" spans="1:26">
      <c r="B148"/>
      <c r="C148"/>
    </row>
    <row r="149" spans="1:26">
      <c r="B149"/>
      <c r="C149"/>
    </row>
    <row r="150" spans="1:26">
      <c r="B150"/>
      <c r="C150"/>
    </row>
    <row r="151" spans="1:26">
      <c r="B151"/>
      <c r="C151"/>
    </row>
    <row r="152" spans="1:26">
      <c r="B152"/>
      <c r="C152"/>
    </row>
    <row r="153" spans="1:26">
      <c r="B153"/>
      <c r="C153"/>
    </row>
    <row r="154" spans="1:26">
      <c r="B154"/>
      <c r="C154"/>
    </row>
    <row r="155" spans="1:26">
      <c r="B155"/>
      <c r="C155"/>
    </row>
    <row r="156" spans="1:26">
      <c r="B156"/>
      <c r="C156"/>
    </row>
    <row r="157" spans="1:26">
      <c r="B157"/>
      <c r="C157"/>
    </row>
    <row r="158" spans="1:26">
      <c r="B158"/>
      <c r="C158"/>
    </row>
    <row r="159" spans="1:26">
      <c r="B159"/>
      <c r="C159"/>
    </row>
    <row r="160" spans="1:26">
      <c r="B160"/>
      <c r="C160"/>
    </row>
    <row r="161" spans="1:26">
      <c r="B161"/>
      <c r="C161"/>
    </row>
    <row r="162" spans="1:26">
      <c r="B162"/>
      <c r="C162"/>
    </row>
    <row r="163" spans="1:26">
      <c r="B163"/>
      <c r="C163"/>
    </row>
    <row r="164" spans="1:26">
      <c r="B164"/>
      <c r="C164"/>
    </row>
    <row r="165" spans="1:26">
      <c r="B165"/>
      <c r="C165"/>
    </row>
    <row r="166" spans="1:26">
      <c r="B166"/>
      <c r="C166"/>
    </row>
    <row r="167" spans="1:26">
      <c r="B167"/>
      <c r="C167"/>
    </row>
    <row r="168" spans="1:26">
      <c r="B168"/>
      <c r="C168"/>
    </row>
    <row r="169" spans="1:26">
      <c r="B169"/>
      <c r="C169"/>
    </row>
    <row r="170" spans="1:26">
      <c r="B170"/>
      <c r="C170"/>
    </row>
    <row r="171" spans="1:26">
      <c r="B171"/>
      <c r="C171"/>
    </row>
    <row r="172" spans="1:26">
      <c r="B172"/>
      <c r="C172"/>
    </row>
    <row r="173" spans="1:26">
      <c r="B173"/>
      <c r="C173"/>
    </row>
    <row r="174" spans="1:26">
      <c r="B174"/>
      <c r="C174"/>
    </row>
    <row r="175" spans="1:26">
      <c r="B175"/>
      <c r="C175"/>
    </row>
    <row r="176" spans="1:26">
      <c r="B176"/>
      <c r="C176"/>
    </row>
    <row r="177" spans="1:26">
      <c r="B177"/>
      <c r="C177"/>
    </row>
    <row r="178" spans="1:26">
      <c r="B178"/>
      <c r="C178"/>
    </row>
    <row r="179" spans="1:26">
      <c r="B179"/>
      <c r="C179"/>
    </row>
    <row r="180" spans="1:26">
      <c r="B180"/>
      <c r="C180"/>
    </row>
    <row r="181" spans="1:26">
      <c r="B181"/>
      <c r="C181"/>
    </row>
    <row r="182" spans="1:26">
      <c r="B182"/>
      <c r="C182"/>
    </row>
    <row r="183" spans="1:26">
      <c r="B183"/>
      <c r="C183"/>
    </row>
    <row r="184" spans="1:26">
      <c r="B184"/>
      <c r="C184"/>
    </row>
    <row r="185" spans="1:26">
      <c r="B185"/>
      <c r="C185"/>
    </row>
    <row r="186" spans="1:26">
      <c r="B186"/>
      <c r="C186"/>
    </row>
    <row r="187" spans="1:26">
      <c r="B187"/>
      <c r="C187"/>
    </row>
    <row r="188" spans="1:26">
      <c r="B188"/>
      <c r="C188"/>
    </row>
    <row r="189" spans="1:26">
      <c r="B189"/>
      <c r="C189"/>
    </row>
    <row r="190" spans="1:26">
      <c r="B190"/>
      <c r="C190"/>
    </row>
    <row r="191" spans="1:26">
      <c r="B191"/>
      <c r="C191"/>
    </row>
    <row r="192" spans="1:26">
      <c r="B192"/>
      <c r="C192"/>
    </row>
    <row r="193" spans="1:26">
      <c r="B193"/>
      <c r="C193"/>
    </row>
    <row r="194" spans="1:26">
      <c r="B194"/>
      <c r="C194"/>
    </row>
    <row r="195" spans="1:26">
      <c r="B195"/>
      <c r="C195"/>
    </row>
    <row r="196" spans="1:26">
      <c r="B196"/>
      <c r="C196"/>
    </row>
    <row r="197" spans="1:26">
      <c r="B197"/>
      <c r="C197"/>
    </row>
    <row r="198" spans="1:26">
      <c r="B198"/>
      <c r="C198"/>
    </row>
    <row r="199" spans="1:26">
      <c r="B199"/>
      <c r="C199"/>
    </row>
    <row r="200" spans="1:26">
      <c r="B200"/>
      <c r="C200"/>
    </row>
    <row r="201" spans="1:26">
      <c r="B201"/>
      <c r="C201"/>
    </row>
    <row r="202" spans="1:26">
      <c r="B202"/>
      <c r="C202"/>
    </row>
    <row r="203" spans="1:26">
      <c r="B203"/>
      <c r="C203"/>
    </row>
    <row r="204" spans="1:26">
      <c r="B204"/>
      <c r="C204"/>
    </row>
    <row r="205" spans="1:26">
      <c r="B205"/>
      <c r="C205"/>
    </row>
    <row r="206" spans="1:26">
      <c r="B206"/>
      <c r="C206"/>
    </row>
    <row r="207" spans="1:26">
      <c r="B207"/>
      <c r="C207"/>
    </row>
    <row r="208" spans="1:26">
      <c r="B208"/>
      <c r="C208"/>
    </row>
    <row r="209" spans="1:26">
      <c r="B209"/>
      <c r="C209"/>
    </row>
    <row r="210" spans="1:26">
      <c r="B210"/>
      <c r="C210"/>
    </row>
    <row r="211" spans="1:26">
      <c r="B211"/>
      <c r="C211"/>
    </row>
    <row r="212" spans="1:26">
      <c r="B212"/>
      <c r="C212"/>
    </row>
    <row r="213" spans="1:26">
      <c r="B213"/>
      <c r="C213"/>
    </row>
    <row r="214" spans="1:26">
      <c r="B214"/>
      <c r="C214"/>
    </row>
    <row r="215" spans="1:26">
      <c r="B215"/>
      <c r="C215"/>
    </row>
    <row r="216" spans="1:26">
      <c r="B216"/>
      <c r="C216"/>
    </row>
    <row r="217" spans="1:26">
      <c r="B217"/>
      <c r="C217"/>
    </row>
    <row r="218" spans="1:26">
      <c r="B218"/>
      <c r="C218"/>
    </row>
    <row r="219" spans="1:26">
      <c r="B219"/>
      <c r="C219"/>
    </row>
    <row r="220" spans="1:26">
      <c r="B220"/>
      <c r="C220"/>
    </row>
    <row r="221" spans="1:26">
      <c r="B221"/>
      <c r="C221"/>
    </row>
    <row r="222" spans="1:26">
      <c r="B222"/>
      <c r="C222"/>
    </row>
    <row r="223" spans="1:26">
      <c r="B223"/>
      <c r="C223"/>
    </row>
    <row r="224" spans="1:26">
      <c r="B224"/>
      <c r="C224"/>
    </row>
    <row r="225" spans="1:26">
      <c r="B225"/>
      <c r="C225"/>
    </row>
    <row r="226" spans="1:26">
      <c r="B226"/>
      <c r="C226"/>
    </row>
    <row r="227" spans="1:26">
      <c r="B227"/>
      <c r="C227"/>
    </row>
    <row r="228" spans="1:26">
      <c r="B228"/>
      <c r="C228"/>
    </row>
    <row r="229" spans="1:26">
      <c r="B229"/>
      <c r="C229"/>
    </row>
    <row r="230" spans="1:26">
      <c r="B230"/>
      <c r="C230"/>
    </row>
    <row r="231" spans="1:26">
      <c r="B231"/>
      <c r="C231"/>
    </row>
    <row r="232" spans="1:26">
      <c r="B232"/>
      <c r="C232"/>
    </row>
    <row r="233" spans="1:26">
      <c r="B233"/>
      <c r="C233"/>
    </row>
    <row r="234" spans="1:26">
      <c r="B234"/>
      <c r="C234"/>
    </row>
    <row r="235" spans="1:26">
      <c r="B235"/>
      <c r="C235"/>
    </row>
    <row r="236" spans="1:26">
      <c r="B236"/>
      <c r="C236"/>
    </row>
    <row r="237" spans="1:26">
      <c r="B237"/>
      <c r="C237"/>
    </row>
    <row r="238" spans="1:26">
      <c r="B238"/>
      <c r="C238"/>
    </row>
    <row r="239" spans="1:26">
      <c r="B239"/>
      <c r="C239"/>
    </row>
    <row r="240" spans="1:26">
      <c r="B240"/>
      <c r="C240"/>
    </row>
    <row r="241" spans="1:26">
      <c r="B241"/>
      <c r="C241"/>
    </row>
    <row r="242" spans="1:26">
      <c r="B242"/>
      <c r="C242"/>
    </row>
    <row r="243" spans="1:26">
      <c r="B243"/>
      <c r="C243"/>
    </row>
    <row r="244" spans="1:26">
      <c r="B244"/>
      <c r="C244"/>
    </row>
    <row r="245" spans="1:26">
      <c r="B245"/>
      <c r="C245"/>
    </row>
    <row r="246" spans="1:26">
      <c r="B246"/>
      <c r="C246"/>
    </row>
    <row r="247" spans="1:26">
      <c r="B247"/>
      <c r="C247"/>
    </row>
    <row r="248" spans="1:26">
      <c r="B248"/>
      <c r="C248"/>
    </row>
    <row r="249" spans="1:26">
      <c r="B249"/>
      <c r="C249"/>
    </row>
    <row r="250" spans="1:26">
      <c r="B250"/>
      <c r="C250"/>
    </row>
    <row r="251" spans="1:26">
      <c r="B251"/>
      <c r="C251"/>
    </row>
    <row r="252" spans="1:26">
      <c r="B252"/>
      <c r="C252"/>
    </row>
    <row r="253" spans="1:26">
      <c r="B253"/>
      <c r="C253"/>
    </row>
    <row r="254" spans="1:26">
      <c r="B254"/>
      <c r="C254"/>
    </row>
    <row r="255" spans="1:26">
      <c r="B255"/>
      <c r="C255"/>
    </row>
    <row r="256" spans="1:26">
      <c r="B256"/>
      <c r="C256"/>
    </row>
    <row r="257" spans="1:26">
      <c r="B257"/>
      <c r="C257"/>
    </row>
    <row r="258" spans="1:26">
      <c r="B258"/>
      <c r="C258"/>
    </row>
    <row r="259" spans="1:26">
      <c r="B259"/>
      <c r="C259"/>
    </row>
    <row r="260" spans="1:26">
      <c r="B260"/>
      <c r="C260"/>
    </row>
    <row r="261" spans="1:26">
      <c r="B261"/>
      <c r="C261"/>
    </row>
    <row r="262" spans="1:26">
      <c r="B262"/>
      <c r="C262"/>
    </row>
    <row r="263" spans="1:26">
      <c r="B263"/>
      <c r="C263"/>
    </row>
    <row r="264" spans="1:26">
      <c r="B264"/>
      <c r="C264"/>
    </row>
    <row r="265" spans="1:26">
      <c r="B265"/>
      <c r="C265"/>
    </row>
    <row r="266" spans="1:26">
      <c r="B266"/>
      <c r="C266"/>
    </row>
    <row r="267" spans="1:26">
      <c r="B267"/>
      <c r="C267"/>
    </row>
    <row r="268" spans="1:26">
      <c r="B268"/>
      <c r="C268"/>
    </row>
    <row r="269" spans="1:26">
      <c r="B269"/>
      <c r="C269"/>
    </row>
    <row r="270" spans="1:26">
      <c r="B270"/>
      <c r="C270"/>
    </row>
    <row r="271" spans="1:26">
      <c r="B271"/>
      <c r="C271"/>
    </row>
    <row r="272" spans="1:26">
      <c r="B272"/>
      <c r="C272"/>
    </row>
    <row r="273" spans="1:26">
      <c r="B273"/>
      <c r="C273"/>
    </row>
    <row r="274" spans="1:26">
      <c r="B274"/>
      <c r="C274"/>
    </row>
    <row r="275" spans="1:26">
      <c r="B275"/>
      <c r="C275"/>
    </row>
    <row r="276" spans="1:26">
      <c r="B276"/>
      <c r="C276"/>
    </row>
    <row r="277" spans="1:26">
      <c r="B277"/>
      <c r="C277"/>
    </row>
    <row r="278" spans="1:26">
      <c r="B278"/>
      <c r="C278"/>
    </row>
    <row r="279" spans="1:26">
      <c r="B279"/>
      <c r="C279"/>
    </row>
    <row r="280" spans="1:26">
      <c r="B280"/>
      <c r="C280"/>
    </row>
    <row r="281" spans="1:26">
      <c r="B281"/>
      <c r="C281"/>
    </row>
    <row r="282" spans="1:26">
      <c r="B282"/>
      <c r="C282"/>
    </row>
    <row r="283" spans="1:26">
      <c r="B283"/>
      <c r="C283"/>
    </row>
    <row r="284" spans="1:26">
      <c r="B284"/>
      <c r="C284"/>
    </row>
    <row r="285" spans="1:26">
      <c r="B285"/>
      <c r="C285"/>
    </row>
    <row r="286" spans="1:26">
      <c r="B286"/>
      <c r="C286"/>
    </row>
    <row r="287" spans="1:26">
      <c r="B287"/>
      <c r="C287"/>
    </row>
    <row r="288" spans="1:26">
      <c r="B288"/>
      <c r="C288"/>
    </row>
    <row r="289" spans="1:26">
      <c r="B289"/>
      <c r="C289"/>
    </row>
    <row r="290" spans="1:26">
      <c r="B290"/>
      <c r="C290"/>
    </row>
    <row r="291" spans="1:26">
      <c r="B291"/>
      <c r="C291"/>
    </row>
    <row r="292" spans="1:26">
      <c r="B292"/>
      <c r="C292"/>
    </row>
    <row r="293" spans="1:26">
      <c r="B293"/>
      <c r="C293"/>
    </row>
    <row r="294" spans="1:26">
      <c r="B294"/>
      <c r="C294"/>
    </row>
    <row r="295" spans="1:26">
      <c r="B295"/>
      <c r="C295"/>
    </row>
    <row r="296" spans="1:26">
      <c r="B296"/>
      <c r="C296"/>
    </row>
    <row r="297" spans="1:26">
      <c r="B297"/>
      <c r="C297"/>
    </row>
    <row r="298" spans="1:26">
      <c r="B298"/>
      <c r="C298"/>
    </row>
    <row r="299" spans="1:26">
      <c r="B299"/>
      <c r="C299"/>
    </row>
    <row r="300" spans="1:26">
      <c r="B300"/>
      <c r="C300"/>
    </row>
    <row r="301" spans="1:26">
      <c r="B301"/>
      <c r="C301"/>
    </row>
    <row r="302" spans="1:26">
      <c r="B302"/>
      <c r="C302"/>
    </row>
    <row r="303" spans="1:26">
      <c r="B303"/>
      <c r="C303"/>
    </row>
    <row r="304" spans="1:26">
      <c r="B304"/>
      <c r="C304"/>
    </row>
    <row r="305" spans="1:26">
      <c r="B305"/>
      <c r="C305"/>
    </row>
    <row r="306" spans="1:26">
      <c r="B306"/>
      <c r="C306"/>
    </row>
    <row r="307" spans="1:26">
      <c r="B307"/>
      <c r="C307"/>
    </row>
    <row r="308" spans="1:26">
      <c r="B308"/>
      <c r="C308"/>
    </row>
    <row r="309" spans="1:26">
      <c r="B309"/>
      <c r="C309"/>
    </row>
    <row r="310" spans="1:26">
      <c r="B310"/>
      <c r="C310"/>
    </row>
    <row r="311" spans="1:26">
      <c r="B311"/>
      <c r="C311"/>
    </row>
    <row r="312" spans="1:26">
      <c r="B312"/>
      <c r="C312"/>
    </row>
    <row r="313" spans="1:26">
      <c r="B313"/>
      <c r="C313"/>
    </row>
    <row r="314" spans="1:26">
      <c r="B314"/>
      <c r="C314"/>
    </row>
    <row r="315" spans="1:26">
      <c r="B315"/>
      <c r="C315"/>
    </row>
    <row r="316" spans="1:26">
      <c r="B316"/>
      <c r="C316"/>
    </row>
    <row r="317" spans="1:26">
      <c r="B317"/>
      <c r="C317"/>
    </row>
    <row r="318" spans="1:26">
      <c r="B318"/>
      <c r="C318"/>
    </row>
    <row r="319" spans="1:26">
      <c r="B319"/>
      <c r="C319"/>
    </row>
    <row r="320" spans="1:26">
      <c r="B320"/>
      <c r="C320"/>
    </row>
    <row r="321" spans="1:26">
      <c r="B321"/>
      <c r="C321"/>
    </row>
    <row r="322" spans="1:26">
      <c r="B322"/>
      <c r="C322"/>
    </row>
    <row r="323" spans="1:26">
      <c r="B323"/>
      <c r="C323"/>
    </row>
    <row r="324" spans="1:26">
      <c r="B324"/>
      <c r="C324"/>
    </row>
    <row r="325" spans="1:26">
      <c r="B325"/>
      <c r="C325"/>
    </row>
    <row r="326" spans="1:26">
      <c r="B326"/>
      <c r="C326"/>
    </row>
    <row r="327" spans="1:26">
      <c r="B327"/>
      <c r="C327"/>
    </row>
    <row r="328" spans="1:26">
      <c r="B328"/>
      <c r="C328"/>
    </row>
    <row r="329" spans="1:26">
      <c r="B329"/>
      <c r="C329"/>
    </row>
    <row r="330" spans="1:26">
      <c r="B330"/>
      <c r="C330"/>
    </row>
    <row r="331" spans="1:26">
      <c r="B331"/>
      <c r="C331"/>
    </row>
    <row r="332" spans="1:26">
      <c r="B332"/>
      <c r="C332"/>
    </row>
    <row r="333" spans="1:26">
      <c r="B333"/>
      <c r="C333"/>
    </row>
    <row r="334" spans="1:26">
      <c r="B334"/>
      <c r="C334"/>
    </row>
    <row r="335" spans="1:26">
      <c r="B335"/>
      <c r="C335"/>
    </row>
    <row r="336" spans="1:26">
      <c r="B336"/>
      <c r="C336"/>
    </row>
    <row r="337" spans="1:26">
      <c r="B337"/>
      <c r="C337"/>
    </row>
    <row r="338" spans="1:26">
      <c r="B338"/>
      <c r="C338"/>
    </row>
    <row r="339" spans="1:26">
      <c r="B339"/>
      <c r="C339"/>
    </row>
    <row r="340" spans="1:26">
      <c r="B340"/>
      <c r="C340"/>
    </row>
    <row r="341" spans="1:26">
      <c r="B341"/>
      <c r="C341"/>
    </row>
    <row r="342" spans="1:26">
      <c r="B342"/>
      <c r="C342"/>
    </row>
    <row r="343" spans="1:26">
      <c r="B343"/>
      <c r="C343"/>
    </row>
    <row r="344" spans="1:26">
      <c r="B344"/>
      <c r="C344"/>
    </row>
    <row r="345" spans="1:26">
      <c r="B345"/>
      <c r="C345"/>
    </row>
    <row r="346" spans="1:26">
      <c r="B346"/>
      <c r="C346"/>
    </row>
    <row r="347" spans="1:26">
      <c r="B347"/>
      <c r="C347"/>
    </row>
    <row r="348" spans="1:26">
      <c r="B348"/>
      <c r="C348"/>
    </row>
    <row r="349" spans="1:26">
      <c r="B349"/>
      <c r="C349"/>
    </row>
    <row r="350" spans="1:26">
      <c r="B350"/>
      <c r="C350"/>
    </row>
    <row r="351" spans="1:26">
      <c r="B351"/>
      <c r="C351"/>
    </row>
    <row r="352" spans="1:26">
      <c r="B352"/>
      <c r="C352"/>
    </row>
    <row r="353" spans="1:26">
      <c r="B353"/>
      <c r="C353"/>
    </row>
    <row r="354" spans="1:26">
      <c r="B354"/>
      <c r="C354"/>
    </row>
    <row r="355" spans="1:26">
      <c r="B355"/>
      <c r="C355"/>
    </row>
    <row r="356" spans="1:26">
      <c r="B356"/>
      <c r="C356"/>
    </row>
    <row r="357" spans="1:26">
      <c r="B357"/>
      <c r="C357"/>
    </row>
    <row r="358" spans="1:26">
      <c r="B358"/>
      <c r="C358"/>
    </row>
    <row r="359" spans="1:26">
      <c r="B359"/>
      <c r="C359"/>
    </row>
    <row r="360" spans="1:26">
      <c r="B360"/>
      <c r="C360"/>
    </row>
    <row r="361" spans="1:26">
      <c r="B361"/>
      <c r="C361"/>
    </row>
    <row r="362" spans="1:26">
      <c r="B362"/>
      <c r="C362"/>
    </row>
    <row r="363" spans="1:26">
      <c r="B363"/>
      <c r="C363"/>
    </row>
    <row r="364" spans="1:26">
      <c r="B364"/>
      <c r="C364"/>
    </row>
    <row r="365" spans="1:26">
      <c r="B365"/>
      <c r="C365"/>
    </row>
    <row r="366" spans="1:26">
      <c r="B366"/>
      <c r="C366"/>
    </row>
    <row r="367" spans="1:26">
      <c r="B367"/>
      <c r="C367"/>
    </row>
    <row r="368" spans="1:26">
      <c r="B368"/>
      <c r="C368"/>
    </row>
    <row r="369" spans="1:26">
      <c r="B369"/>
      <c r="C369"/>
    </row>
    <row r="370" spans="1:26">
      <c r="B370"/>
      <c r="C370"/>
    </row>
    <row r="371" spans="1:26">
      <c r="B371"/>
      <c r="C371"/>
    </row>
    <row r="372" spans="1:26">
      <c r="B372"/>
      <c r="C372"/>
    </row>
    <row r="373" spans="1:26">
      <c r="B373"/>
      <c r="C373"/>
    </row>
    <row r="374" spans="1:26">
      <c r="B374"/>
      <c r="C374"/>
    </row>
    <row r="375" spans="1:26">
      <c r="B375"/>
      <c r="C375"/>
    </row>
    <row r="376" spans="1:26">
      <c r="B376"/>
      <c r="C376"/>
    </row>
    <row r="377" spans="1:26">
      <c r="B377"/>
      <c r="C377"/>
    </row>
    <row r="378" spans="1:26">
      <c r="B378"/>
      <c r="C378"/>
    </row>
    <row r="379" spans="1:26">
      <c r="B379"/>
      <c r="C379"/>
    </row>
    <row r="380" spans="1:26">
      <c r="B380"/>
      <c r="C380"/>
    </row>
    <row r="381" spans="1:26">
      <c r="B381"/>
      <c r="C381"/>
    </row>
    <row r="382" spans="1:26">
      <c r="B382"/>
      <c r="C382"/>
    </row>
    <row r="383" spans="1:26">
      <c r="B383"/>
      <c r="C383"/>
    </row>
    <row r="384" spans="1:26">
      <c r="B384"/>
      <c r="C384"/>
    </row>
    <row r="385" spans="1:26">
      <c r="B385"/>
      <c r="C385"/>
    </row>
    <row r="386" spans="1:26">
      <c r="B386"/>
      <c r="C386"/>
    </row>
    <row r="387" spans="1:26">
      <c r="B387"/>
      <c r="C387"/>
    </row>
    <row r="388" spans="1:26">
      <c r="B388"/>
      <c r="C388"/>
    </row>
    <row r="389" spans="1:26">
      <c r="B389"/>
      <c r="C389"/>
    </row>
    <row r="390" spans="1:26">
      <c r="B390"/>
      <c r="C390"/>
    </row>
    <row r="391" spans="1:26">
      <c r="B391"/>
      <c r="C391"/>
    </row>
    <row r="392" spans="1:26">
      <c r="B392"/>
      <c r="C392"/>
    </row>
    <row r="393" spans="1:26">
      <c r="B393"/>
      <c r="C393"/>
    </row>
    <row r="394" spans="1:26">
      <c r="B394"/>
      <c r="C394"/>
    </row>
    <row r="395" spans="1:26">
      <c r="B395"/>
      <c r="C395"/>
    </row>
    <row r="396" spans="1:26">
      <c r="B396"/>
      <c r="C396"/>
    </row>
    <row r="397" spans="1:26">
      <c r="B397"/>
      <c r="C397"/>
    </row>
    <row r="398" spans="1:26">
      <c r="B398"/>
      <c r="C398"/>
    </row>
    <row r="399" spans="1:26">
      <c r="B399"/>
      <c r="C399"/>
    </row>
    <row r="400" spans="1:26">
      <c r="B400"/>
      <c r="C400"/>
    </row>
    <row r="401" spans="1:26">
      <c r="B401"/>
      <c r="C401"/>
    </row>
    <row r="402" spans="1:26">
      <c r="B402"/>
      <c r="C402"/>
    </row>
    <row r="403" spans="1:26">
      <c r="B403"/>
      <c r="C403"/>
    </row>
    <row r="404" spans="1:26">
      <c r="B404"/>
      <c r="C404"/>
    </row>
    <row r="405" spans="1:26">
      <c r="B405"/>
      <c r="C405"/>
    </row>
    <row r="406" spans="1:26">
      <c r="B406"/>
      <c r="C406"/>
    </row>
    <row r="407" spans="1:26">
      <c r="B407"/>
      <c r="C407"/>
    </row>
    <row r="408" spans="1:26">
      <c r="B408"/>
      <c r="C408"/>
    </row>
    <row r="409" spans="1:26">
      <c r="B409"/>
      <c r="C409"/>
    </row>
    <row r="410" spans="1:26">
      <c r="B410"/>
      <c r="C410"/>
    </row>
    <row r="411" spans="1:26">
      <c r="B411"/>
      <c r="C411"/>
    </row>
    <row r="412" spans="1:26">
      <c r="B412"/>
      <c r="C412"/>
    </row>
    <row r="413" spans="1:26">
      <c r="B413"/>
      <c r="C413"/>
    </row>
    <row r="414" spans="1:26">
      <c r="B414"/>
      <c r="C414"/>
    </row>
    <row r="415" spans="1:26">
      <c r="B415"/>
      <c r="C415"/>
    </row>
    <row r="416" spans="1:26">
      <c r="B416"/>
      <c r="C416"/>
    </row>
    <row r="417" spans="1:26">
      <c r="B417"/>
      <c r="C417"/>
    </row>
    <row r="418" spans="1:26">
      <c r="B418"/>
      <c r="C418"/>
    </row>
    <row r="419" spans="1:26">
      <c r="B419"/>
      <c r="C419"/>
    </row>
    <row r="420" spans="1:26">
      <c r="B420"/>
      <c r="C420"/>
    </row>
    <row r="421" spans="1:26">
      <c r="B421"/>
      <c r="C421"/>
    </row>
    <row r="422" spans="1:26">
      <c r="B422"/>
      <c r="C422"/>
    </row>
    <row r="423" spans="1:26">
      <c r="B423"/>
      <c r="C423"/>
    </row>
    <row r="424" spans="1:26">
      <c r="B424"/>
      <c r="C424"/>
    </row>
    <row r="425" spans="1:26">
      <c r="B425"/>
      <c r="C425"/>
    </row>
    <row r="426" spans="1:26">
      <c r="B426"/>
      <c r="C426"/>
    </row>
    <row r="427" spans="1:26">
      <c r="B427"/>
      <c r="C427"/>
    </row>
    <row r="428" spans="1:26">
      <c r="B428"/>
      <c r="C428"/>
    </row>
    <row r="429" spans="1:26">
      <c r="B429"/>
      <c r="C429"/>
    </row>
    <row r="430" spans="1:26">
      <c r="B430"/>
      <c r="C430"/>
    </row>
    <row r="431" spans="1:26">
      <c r="B431"/>
      <c r="C431"/>
    </row>
    <row r="432" spans="1:26">
      <c r="B432"/>
      <c r="C432"/>
    </row>
    <row r="433" spans="1:26">
      <c r="B433"/>
      <c r="C433"/>
    </row>
    <row r="434" spans="1:26">
      <c r="B434"/>
      <c r="C434"/>
    </row>
    <row r="435" spans="1:26">
      <c r="B435"/>
      <c r="C435"/>
    </row>
    <row r="436" spans="1:26">
      <c r="B436"/>
      <c r="C436"/>
    </row>
    <row r="437" spans="1:26">
      <c r="B437"/>
      <c r="C437"/>
    </row>
    <row r="438" spans="1:26">
      <c r="B438"/>
      <c r="C438"/>
    </row>
    <row r="439" spans="1:26">
      <c r="B439"/>
      <c r="C439"/>
    </row>
    <row r="440" spans="1:26">
      <c r="B440"/>
      <c r="C440"/>
    </row>
    <row r="441" spans="1:26">
      <c r="B441"/>
      <c r="C441"/>
    </row>
    <row r="442" spans="1:26">
      <c r="B442"/>
      <c r="C442"/>
    </row>
    <row r="443" spans="1:26">
      <c r="B443"/>
      <c r="C443"/>
    </row>
    <row r="444" spans="1:26">
      <c r="B444"/>
      <c r="C444"/>
    </row>
    <row r="445" spans="1:26">
      <c r="B445"/>
      <c r="C445"/>
    </row>
    <row r="446" spans="1:26">
      <c r="B446"/>
      <c r="C446"/>
    </row>
    <row r="447" spans="1:26">
      <c r="B447"/>
      <c r="C447"/>
    </row>
    <row r="448" spans="1:26">
      <c r="B448"/>
      <c r="C448"/>
    </row>
    <row r="449" spans="1:26">
      <c r="B449"/>
      <c r="C449"/>
    </row>
    <row r="450" spans="1:26">
      <c r="B450"/>
      <c r="C450"/>
    </row>
    <row r="451" spans="1:26">
      <c r="B451"/>
      <c r="C451"/>
    </row>
    <row r="452" spans="1:26">
      <c r="B452"/>
      <c r="C452"/>
    </row>
    <row r="453" spans="1:26">
      <c r="B453"/>
      <c r="C453"/>
    </row>
    <row r="454" spans="1:26">
      <c r="B454"/>
      <c r="C454"/>
    </row>
    <row r="455" spans="1:26">
      <c r="B455"/>
      <c r="C455"/>
    </row>
    <row r="456" spans="1:26">
      <c r="B456"/>
      <c r="C456"/>
    </row>
    <row r="457" spans="1:26">
      <c r="B457"/>
      <c r="C457"/>
    </row>
    <row r="458" spans="1:26">
      <c r="B458"/>
      <c r="C458"/>
    </row>
    <row r="459" spans="1:26">
      <c r="B459"/>
      <c r="C459"/>
    </row>
    <row r="460" spans="1:26">
      <c r="B460"/>
      <c r="C460"/>
    </row>
    <row r="461" spans="1:26">
      <c r="B461"/>
      <c r="C461"/>
    </row>
    <row r="462" spans="1:26">
      <c r="B462"/>
      <c r="C462"/>
    </row>
    <row r="463" spans="1:26">
      <c r="B463"/>
      <c r="C463"/>
    </row>
    <row r="464" spans="1:26">
      <c r="B464"/>
      <c r="C464"/>
    </row>
    <row r="465" spans="1:26">
      <c r="B465"/>
      <c r="C465"/>
    </row>
    <row r="466" spans="1:26">
      <c r="B466"/>
      <c r="C466"/>
    </row>
    <row r="467" spans="1:26">
      <c r="B467"/>
      <c r="C467"/>
    </row>
    <row r="468" spans="1:26">
      <c r="B468"/>
      <c r="C468"/>
    </row>
    <row r="469" spans="1:26">
      <c r="B469"/>
      <c r="C469"/>
    </row>
    <row r="470" spans="1:26">
      <c r="B470"/>
      <c r="C470"/>
    </row>
    <row r="471" spans="1:26">
      <c r="B471"/>
      <c r="C471"/>
    </row>
    <row r="472" spans="1:26">
      <c r="B472"/>
      <c r="C472"/>
    </row>
    <row r="473" spans="1:26">
      <c r="B473"/>
      <c r="C473"/>
    </row>
    <row r="474" spans="1:26">
      <c r="B474"/>
      <c r="C474"/>
    </row>
    <row r="475" spans="1:26">
      <c r="B475"/>
      <c r="C475"/>
    </row>
    <row r="476" spans="1:26">
      <c r="B476"/>
      <c r="C476"/>
    </row>
    <row r="477" spans="1:26">
      <c r="B477"/>
      <c r="C477"/>
    </row>
    <row r="478" spans="1:26">
      <c r="B478"/>
      <c r="C478"/>
    </row>
    <row r="479" spans="1:26">
      <c r="B479"/>
      <c r="C479"/>
    </row>
    <row r="480" spans="1:26">
      <c r="B480"/>
      <c r="C480"/>
    </row>
    <row r="481" spans="1:26">
      <c r="B481"/>
      <c r="C481"/>
    </row>
    <row r="482" spans="1:26">
      <c r="B482"/>
      <c r="C482"/>
    </row>
    <row r="483" spans="1:26">
      <c r="B483"/>
      <c r="C483"/>
    </row>
    <row r="484" spans="1:26">
      <c r="B484"/>
      <c r="C484"/>
    </row>
    <row r="485" spans="1:26">
      <c r="B485"/>
      <c r="C485"/>
    </row>
    <row r="486" spans="1:26">
      <c r="B486"/>
      <c r="C486"/>
    </row>
    <row r="487" spans="1:26">
      <c r="B487"/>
      <c r="C487"/>
    </row>
    <row r="488" spans="1:26">
      <c r="B488"/>
      <c r="C488"/>
    </row>
    <row r="489" spans="1:26">
      <c r="B489"/>
      <c r="C489"/>
    </row>
    <row r="490" spans="1:26">
      <c r="B490"/>
      <c r="C490"/>
    </row>
    <row r="491" spans="1:26">
      <c r="B491"/>
      <c r="C491"/>
    </row>
    <row r="492" spans="1:26">
      <c r="B492"/>
      <c r="C492"/>
    </row>
    <row r="493" spans="1:26">
      <c r="B493"/>
      <c r="C493"/>
    </row>
    <row r="494" spans="1:26">
      <c r="B494"/>
      <c r="C494"/>
    </row>
    <row r="495" spans="1:26">
      <c r="B495"/>
      <c r="C495"/>
    </row>
    <row r="496" spans="1:26">
      <c r="B496"/>
      <c r="C496"/>
    </row>
    <row r="497" spans="1:26">
      <c r="B497"/>
      <c r="C497"/>
    </row>
    <row r="498" spans="1:26">
      <c r="B498"/>
      <c r="C498"/>
    </row>
    <row r="499" spans="1:26">
      <c r="B499"/>
      <c r="C499"/>
    </row>
    <row r="500" spans="1:26">
      <c r="B500"/>
      <c r="C500"/>
    </row>
    <row r="501" spans="1:26">
      <c r="B501"/>
      <c r="C501"/>
    </row>
    <row r="502" spans="1:26">
      <c r="B502"/>
      <c r="C502"/>
    </row>
    <row r="503" spans="1:26">
      <c r="B503"/>
      <c r="C503"/>
    </row>
    <row r="504" spans="1:26">
      <c r="B504"/>
      <c r="C504"/>
    </row>
    <row r="505" spans="1:26">
      <c r="B505"/>
      <c r="C505"/>
    </row>
    <row r="506" spans="1:26">
      <c r="B506"/>
      <c r="C506"/>
    </row>
    <row r="507" spans="1:26">
      <c r="B507"/>
      <c r="C507"/>
    </row>
    <row r="508" spans="1:26">
      <c r="B508"/>
      <c r="C508"/>
    </row>
    <row r="509" spans="1:26">
      <c r="B509"/>
      <c r="C509"/>
    </row>
    <row r="510" spans="1:26">
      <c r="B510"/>
      <c r="C510"/>
    </row>
    <row r="511" spans="1:26">
      <c r="B511"/>
      <c r="C511"/>
    </row>
    <row r="512" spans="1:26">
      <c r="B512"/>
      <c r="C512"/>
    </row>
    <row r="513" spans="1:26">
      <c r="B513"/>
      <c r="C513"/>
    </row>
    <row r="514" spans="1:26">
      <c r="B514"/>
      <c r="C514"/>
    </row>
    <row r="515" spans="1:26">
      <c r="B515"/>
      <c r="C515"/>
    </row>
    <row r="516" spans="1:26">
      <c r="B516"/>
      <c r="C516"/>
    </row>
    <row r="517" spans="1:26">
      <c r="B517"/>
      <c r="C517"/>
    </row>
    <row r="518" spans="1:26">
      <c r="B518"/>
      <c r="C518"/>
    </row>
    <row r="519" spans="1:26">
      <c r="B519"/>
      <c r="C519"/>
    </row>
    <row r="520" spans="1:26">
      <c r="B520"/>
      <c r="C520"/>
    </row>
    <row r="521" spans="1:26">
      <c r="B521"/>
      <c r="C521"/>
    </row>
    <row r="522" spans="1:26">
      <c r="B522"/>
      <c r="C522"/>
    </row>
    <row r="523" spans="1:26">
      <c r="B523"/>
      <c r="C523"/>
    </row>
    <row r="524" spans="1:26">
      <c r="B524"/>
      <c r="C524"/>
    </row>
    <row r="525" spans="1:26">
      <c r="B525"/>
      <c r="C525"/>
    </row>
    <row r="526" spans="1:26">
      <c r="B526"/>
      <c r="C526"/>
    </row>
    <row r="527" spans="1:26">
      <c r="B527"/>
      <c r="C527"/>
    </row>
    <row r="528" spans="1:26">
      <c r="B528"/>
      <c r="C528"/>
    </row>
    <row r="529" spans="1:26">
      <c r="B529"/>
      <c r="C529"/>
    </row>
    <row r="530" spans="1:26">
      <c r="B530"/>
      <c r="C530"/>
    </row>
    <row r="531" spans="1:26">
      <c r="B531"/>
      <c r="C531"/>
    </row>
    <row r="532" spans="1:26">
      <c r="B532"/>
      <c r="C532"/>
    </row>
    <row r="533" spans="1:26">
      <c r="B533"/>
      <c r="C533"/>
    </row>
    <row r="534" spans="1:26">
      <c r="B534"/>
      <c r="C534"/>
    </row>
    <row r="535" spans="1:26">
      <c r="B535"/>
      <c r="C535"/>
    </row>
    <row r="536" spans="1:26">
      <c r="B536"/>
      <c r="C536"/>
    </row>
    <row r="537" spans="1:26">
      <c r="B537"/>
      <c r="C537"/>
    </row>
    <row r="538" spans="1:26">
      <c r="B538"/>
      <c r="C538"/>
    </row>
    <row r="539" spans="1:26">
      <c r="B539"/>
      <c r="C539"/>
    </row>
    <row r="540" spans="1:26">
      <c r="B540"/>
      <c r="C540"/>
    </row>
    <row r="541" spans="1:26">
      <c r="B541"/>
      <c r="C541"/>
    </row>
    <row r="542" spans="1:26">
      <c r="B542"/>
      <c r="C542"/>
    </row>
    <row r="543" spans="1:26">
      <c r="B543"/>
      <c r="C543"/>
    </row>
    <row r="544" spans="1:26">
      <c r="B544"/>
      <c r="C544"/>
    </row>
    <row r="545" spans="1:26">
      <c r="B545"/>
      <c r="C545"/>
    </row>
    <row r="546" spans="1:26">
      <c r="B546"/>
      <c r="C546"/>
    </row>
    <row r="547" spans="1:26">
      <c r="B547"/>
      <c r="C547"/>
    </row>
    <row r="548" spans="1:26">
      <c r="B548"/>
      <c r="C548"/>
    </row>
    <row r="549" spans="1:26">
      <c r="B549"/>
      <c r="C549"/>
    </row>
    <row r="550" spans="1:26">
      <c r="B550"/>
      <c r="C550"/>
    </row>
    <row r="551" spans="1:26">
      <c r="B551"/>
      <c r="C551"/>
    </row>
    <row r="552" spans="1:26">
      <c r="B552"/>
      <c r="C552"/>
    </row>
    <row r="553" spans="1:26">
      <c r="B553"/>
      <c r="C553"/>
    </row>
    <row r="554" spans="1:26">
      <c r="B554"/>
      <c r="C554"/>
    </row>
    <row r="555" spans="1:26">
      <c r="B555"/>
      <c r="C555"/>
    </row>
    <row r="556" spans="1:26">
      <c r="B556"/>
      <c r="C556"/>
    </row>
    <row r="557" spans="1:26">
      <c r="B557"/>
      <c r="C557"/>
    </row>
    <row r="558" spans="1:26">
      <c r="B558"/>
      <c r="C558"/>
    </row>
    <row r="559" spans="1:26">
      <c r="B559"/>
      <c r="C559"/>
    </row>
    <row r="560" spans="1:26">
      <c r="B560"/>
      <c r="C560"/>
    </row>
    <row r="561" spans="1:26">
      <c r="B561"/>
      <c r="C561"/>
    </row>
    <row r="562" spans="1:26">
      <c r="B562"/>
      <c r="C562"/>
    </row>
    <row r="563" spans="1:26">
      <c r="B563"/>
      <c r="C563"/>
    </row>
    <row r="564" spans="1:26">
      <c r="B564"/>
      <c r="C564"/>
    </row>
    <row r="565" spans="1:26">
      <c r="B565"/>
      <c r="C565"/>
    </row>
    <row r="566" spans="1:26">
      <c r="B566"/>
      <c r="C566"/>
    </row>
    <row r="567" spans="1:26">
      <c r="B567"/>
      <c r="C567"/>
    </row>
    <row r="568" spans="1:26">
      <c r="B568"/>
      <c r="C568"/>
    </row>
    <row r="569" spans="1:26">
      <c r="B569"/>
      <c r="C569"/>
    </row>
    <row r="570" spans="1:26">
      <c r="B570"/>
      <c r="C570"/>
    </row>
    <row r="571" spans="1:26">
      <c r="B571"/>
      <c r="C571"/>
    </row>
    <row r="572" spans="1:26">
      <c r="B572"/>
      <c r="C572"/>
    </row>
    <row r="573" spans="1:26">
      <c r="B573"/>
      <c r="C573"/>
    </row>
    <row r="574" spans="1:26">
      <c r="B574"/>
      <c r="C574"/>
    </row>
    <row r="575" spans="1:26">
      <c r="B575"/>
      <c r="C575"/>
    </row>
    <row r="576" spans="1:26">
      <c r="B576"/>
      <c r="C576"/>
    </row>
    <row r="577" spans="1:26">
      <c r="B577"/>
      <c r="C577"/>
    </row>
    <row r="578" spans="1:26">
      <c r="B578"/>
      <c r="C578"/>
    </row>
    <row r="579" spans="1:26">
      <c r="B579"/>
      <c r="C579"/>
    </row>
    <row r="580" spans="1:26">
      <c r="B580"/>
      <c r="C580"/>
    </row>
    <row r="581" spans="1:26">
      <c r="B581"/>
      <c r="C581"/>
    </row>
    <row r="582" spans="1:26">
      <c r="B582"/>
      <c r="C582"/>
    </row>
    <row r="583" spans="1:26">
      <c r="B583"/>
      <c r="C583"/>
    </row>
    <row r="584" spans="1:26">
      <c r="B584"/>
      <c r="C584"/>
    </row>
    <row r="585" spans="1:26">
      <c r="B585"/>
      <c r="C585"/>
    </row>
    <row r="586" spans="1:26">
      <c r="B586"/>
      <c r="C586"/>
    </row>
    <row r="587" spans="1:26">
      <c r="B587"/>
      <c r="C587"/>
    </row>
    <row r="588" spans="1:26">
      <c r="B588"/>
      <c r="C588"/>
    </row>
    <row r="589" spans="1:26">
      <c r="B589"/>
      <c r="C589"/>
    </row>
    <row r="590" spans="1:26">
      <c r="B590"/>
      <c r="C590"/>
    </row>
    <row r="591" spans="1:26">
      <c r="B591"/>
      <c r="C591"/>
    </row>
    <row r="592" spans="1:26">
      <c r="B592"/>
      <c r="C592"/>
    </row>
    <row r="593" spans="1:26">
      <c r="B593"/>
      <c r="C593"/>
    </row>
    <row r="594" spans="1:26">
      <c r="B594"/>
      <c r="C594"/>
    </row>
    <row r="595" spans="1:26">
      <c r="B595"/>
      <c r="C595"/>
    </row>
    <row r="596" spans="1:26">
      <c r="B596"/>
      <c r="C596"/>
    </row>
    <row r="597" spans="1:26">
      <c r="B597"/>
      <c r="C597"/>
    </row>
    <row r="598" spans="1:26">
      <c r="B598"/>
      <c r="C598"/>
    </row>
    <row r="599" spans="1:26">
      <c r="B599"/>
      <c r="C599"/>
    </row>
    <row r="600" spans="1:26">
      <c r="B600"/>
      <c r="C600"/>
    </row>
    <row r="601" spans="1:26">
      <c r="B601"/>
      <c r="C601"/>
    </row>
    <row r="602" spans="1:26">
      <c r="B602"/>
      <c r="C602"/>
    </row>
    <row r="603" spans="1:26">
      <c r="B603"/>
      <c r="C603"/>
    </row>
    <row r="604" spans="1:26">
      <c r="B604"/>
      <c r="C604"/>
    </row>
    <row r="605" spans="1:26">
      <c r="B605"/>
      <c r="C605"/>
    </row>
    <row r="606" spans="1:26">
      <c r="B606"/>
      <c r="C606"/>
    </row>
    <row r="607" spans="1:26">
      <c r="B607"/>
      <c r="C607"/>
    </row>
    <row r="608" spans="1:26">
      <c r="B608"/>
      <c r="C608"/>
    </row>
    <row r="609" spans="1:26">
      <c r="B609"/>
      <c r="C609"/>
    </row>
    <row r="610" spans="1:26">
      <c r="B610"/>
      <c r="C610"/>
    </row>
    <row r="611" spans="1:26">
      <c r="B611"/>
      <c r="C611"/>
    </row>
    <row r="612" spans="1:26">
      <c r="B612"/>
      <c r="C612"/>
    </row>
    <row r="613" spans="1:26">
      <c r="B613"/>
      <c r="C613"/>
    </row>
    <row r="614" spans="1:26">
      <c r="B614"/>
      <c r="C614"/>
    </row>
    <row r="615" spans="1:26">
      <c r="B615"/>
      <c r="C615"/>
    </row>
    <row r="616" spans="1:26">
      <c r="B616"/>
      <c r="C616"/>
    </row>
    <row r="617" spans="1:26">
      <c r="B617"/>
      <c r="C617"/>
    </row>
    <row r="618" spans="1:26">
      <c r="B618"/>
      <c r="C618"/>
    </row>
    <row r="619" spans="1:26">
      <c r="B619"/>
      <c r="C619"/>
    </row>
    <row r="620" spans="1:26">
      <c r="B620"/>
      <c r="C620"/>
    </row>
    <row r="621" spans="1:26">
      <c r="B621"/>
      <c r="C621"/>
    </row>
    <row r="622" spans="1:26">
      <c r="B622"/>
      <c r="C622"/>
    </row>
    <row r="623" spans="1:26">
      <c r="B623"/>
      <c r="C623"/>
    </row>
    <row r="624" spans="1:26">
      <c r="B624"/>
      <c r="C624"/>
    </row>
    <row r="625" spans="1:26">
      <c r="B625"/>
      <c r="C625"/>
    </row>
    <row r="626" spans="1:26">
      <c r="B626"/>
      <c r="C626"/>
    </row>
    <row r="627" spans="1:26">
      <c r="B627"/>
      <c r="C627"/>
    </row>
    <row r="628" spans="1:26">
      <c r="B628"/>
      <c r="C628"/>
    </row>
    <row r="629" spans="1:26">
      <c r="B629"/>
      <c r="C629"/>
    </row>
    <row r="630" spans="1:26">
      <c r="B630"/>
      <c r="C630"/>
    </row>
    <row r="631" spans="1:26">
      <c r="B631"/>
      <c r="C631"/>
    </row>
    <row r="632" spans="1:26">
      <c r="B632"/>
      <c r="C632"/>
    </row>
    <row r="633" spans="1:26">
      <c r="B633"/>
      <c r="C633"/>
    </row>
    <row r="634" spans="1:26">
      <c r="B634"/>
      <c r="C634"/>
    </row>
    <row r="635" spans="1:26">
      <c r="B635"/>
      <c r="C635"/>
    </row>
    <row r="636" spans="1:26">
      <c r="B636"/>
      <c r="C636"/>
    </row>
    <row r="637" spans="1:26">
      <c r="B637"/>
      <c r="C637"/>
    </row>
    <row r="638" spans="1:26">
      <c r="B638"/>
      <c r="C638"/>
    </row>
    <row r="639" spans="1:26">
      <c r="B639"/>
      <c r="C639"/>
    </row>
    <row r="640" spans="1:26">
      <c r="B640"/>
      <c r="C640"/>
    </row>
    <row r="641" spans="1:26">
      <c r="B641"/>
      <c r="C641"/>
    </row>
    <row r="642" spans="1:26">
      <c r="B642"/>
      <c r="C642"/>
    </row>
    <row r="643" spans="1:26">
      <c r="B643"/>
      <c r="C643"/>
    </row>
    <row r="644" spans="1:26">
      <c r="B644"/>
      <c r="C644"/>
    </row>
    <row r="645" spans="1:26">
      <c r="B645"/>
      <c r="C645"/>
    </row>
    <row r="646" spans="1:26">
      <c r="B646"/>
      <c r="C646"/>
    </row>
    <row r="647" spans="1:26">
      <c r="B647"/>
      <c r="C647"/>
    </row>
    <row r="648" spans="1:26">
      <c r="B648"/>
      <c r="C648"/>
    </row>
    <row r="649" spans="1:26">
      <c r="B649"/>
      <c r="C649"/>
    </row>
    <row r="650" spans="1:26">
      <c r="B650"/>
      <c r="C650"/>
    </row>
    <row r="651" spans="1:26">
      <c r="B651"/>
      <c r="C651"/>
    </row>
    <row r="652" spans="1:26">
      <c r="B652"/>
      <c r="C652"/>
    </row>
    <row r="653" spans="1:26">
      <c r="B653"/>
      <c r="C653"/>
    </row>
    <row r="654" spans="1:26">
      <c r="B654"/>
      <c r="C654"/>
    </row>
    <row r="655" spans="1:26">
      <c r="B655"/>
      <c r="C655"/>
    </row>
    <row r="656" spans="1:26">
      <c r="B656"/>
      <c r="C656"/>
    </row>
    <row r="657" spans="1:26">
      <c r="B657"/>
      <c r="C657"/>
    </row>
    <row r="658" spans="1:26">
      <c r="B658"/>
      <c r="C658"/>
    </row>
    <row r="659" spans="1:26">
      <c r="B659"/>
      <c r="C659"/>
    </row>
    <row r="660" spans="1:26">
      <c r="B660"/>
      <c r="C660"/>
    </row>
    <row r="661" spans="1:26">
      <c r="B661"/>
      <c r="C661"/>
    </row>
    <row r="662" spans="1:26">
      <c r="B662"/>
      <c r="C662"/>
    </row>
    <row r="663" spans="1:26">
      <c r="B663"/>
      <c r="C663"/>
    </row>
    <row r="664" spans="1:26">
      <c r="B664"/>
      <c r="C664"/>
    </row>
    <row r="665" spans="1:26">
      <c r="B665"/>
      <c r="C665"/>
    </row>
    <row r="666" spans="1:26">
      <c r="B666"/>
      <c r="C666"/>
    </row>
    <row r="667" spans="1:26">
      <c r="B667"/>
      <c r="C667"/>
    </row>
    <row r="668" spans="1:26">
      <c r="B668"/>
      <c r="C668"/>
    </row>
    <row r="669" spans="1:26">
      <c r="B669"/>
      <c r="C669"/>
    </row>
    <row r="670" spans="1:26">
      <c r="B670"/>
      <c r="C670"/>
    </row>
    <row r="671" spans="1:26">
      <c r="B671"/>
      <c r="C671"/>
    </row>
    <row r="672" spans="1:26">
      <c r="B672"/>
      <c r="C672"/>
    </row>
    <row r="673" spans="1:26">
      <c r="B673"/>
      <c r="C673"/>
    </row>
    <row r="674" spans="1:26">
      <c r="B674"/>
      <c r="C674"/>
    </row>
    <row r="675" spans="1:26">
      <c r="B675"/>
      <c r="C675"/>
    </row>
    <row r="676" spans="1:26">
      <c r="B676"/>
      <c r="C676"/>
    </row>
    <row r="677" spans="1:26">
      <c r="B677"/>
      <c r="C677"/>
    </row>
    <row r="678" spans="1:26">
      <c r="B678"/>
      <c r="C678"/>
    </row>
    <row r="679" spans="1:26">
      <c r="B679"/>
      <c r="C679"/>
    </row>
    <row r="680" spans="1:26">
      <c r="B680"/>
      <c r="C680"/>
    </row>
    <row r="681" spans="1:26">
      <c r="B681"/>
      <c r="C681"/>
    </row>
    <row r="682" spans="1:26">
      <c r="B682"/>
      <c r="C682"/>
    </row>
    <row r="683" spans="1:26">
      <c r="B683"/>
      <c r="C683"/>
    </row>
    <row r="684" spans="1:26">
      <c r="B684"/>
      <c r="C684"/>
    </row>
    <row r="685" spans="1:26">
      <c r="B685"/>
      <c r="C685"/>
    </row>
    <row r="686" spans="1:26">
      <c r="B686"/>
      <c r="C686"/>
    </row>
    <row r="687" spans="1:26">
      <c r="B687"/>
      <c r="C687"/>
    </row>
    <row r="688" spans="1:26">
      <c r="B688"/>
      <c r="C688"/>
    </row>
    <row r="689" spans="1:26">
      <c r="B689"/>
      <c r="C689"/>
    </row>
    <row r="690" spans="1:26">
      <c r="B690"/>
      <c r="C690"/>
    </row>
    <row r="691" spans="1:26">
      <c r="B691"/>
      <c r="C691"/>
    </row>
    <row r="692" spans="1:26">
      <c r="B692"/>
      <c r="C692"/>
    </row>
    <row r="693" spans="1:26">
      <c r="B693"/>
      <c r="C693"/>
    </row>
    <row r="694" spans="1:26">
      <c r="B694"/>
      <c r="C694"/>
    </row>
    <row r="695" spans="1:26">
      <c r="B695"/>
      <c r="C695"/>
    </row>
    <row r="696" spans="1:26">
      <c r="B696"/>
      <c r="C696"/>
    </row>
    <row r="697" spans="1:26">
      <c r="B697"/>
      <c r="C697"/>
    </row>
    <row r="698" spans="1:26">
      <c r="B698"/>
      <c r="C698"/>
    </row>
    <row r="699" spans="1:26">
      <c r="B699"/>
      <c r="C699"/>
    </row>
    <row r="700" spans="1:26">
      <c r="B700"/>
      <c r="C700"/>
    </row>
    <row r="701" spans="1:26">
      <c r="B701"/>
      <c r="C701"/>
    </row>
    <row r="702" spans="1:26">
      <c r="B702"/>
      <c r="C702"/>
    </row>
    <row r="703" spans="1:26">
      <c r="B703"/>
      <c r="C703"/>
    </row>
    <row r="704" spans="1:26">
      <c r="B704"/>
      <c r="C704"/>
    </row>
    <row r="705" spans="1:26">
      <c r="B705"/>
      <c r="C705"/>
    </row>
    <row r="706" spans="1:26">
      <c r="B706"/>
      <c r="C706"/>
    </row>
    <row r="707" spans="1:26">
      <c r="B707"/>
      <c r="C707"/>
    </row>
    <row r="708" spans="1:26">
      <c r="B708"/>
      <c r="C708"/>
    </row>
    <row r="709" spans="1:26">
      <c r="B709"/>
      <c r="C709"/>
    </row>
    <row r="710" spans="1:26">
      <c r="B710"/>
      <c r="C710"/>
    </row>
    <row r="711" spans="1:26">
      <c r="B711"/>
      <c r="C711"/>
    </row>
    <row r="712" spans="1:26">
      <c r="B712"/>
      <c r="C712"/>
    </row>
    <row r="713" spans="1:26">
      <c r="B713"/>
      <c r="C713"/>
    </row>
    <row r="714" spans="1:26">
      <c r="B714"/>
      <c r="C714"/>
    </row>
    <row r="715" spans="1:26">
      <c r="B715"/>
      <c r="C715"/>
    </row>
    <row r="716" spans="1:26">
      <c r="B716"/>
      <c r="C716"/>
    </row>
    <row r="717" spans="1:26">
      <c r="B717"/>
      <c r="C717"/>
    </row>
    <row r="718" spans="1:26">
      <c r="B718"/>
      <c r="C718"/>
    </row>
    <row r="719" spans="1:26">
      <c r="B719"/>
      <c r="C719"/>
    </row>
    <row r="720" spans="1:26">
      <c r="B720"/>
      <c r="C720"/>
    </row>
    <row r="721" spans="1:26">
      <c r="B721"/>
      <c r="C721"/>
    </row>
    <row r="722" spans="1:26">
      <c r="B722"/>
      <c r="C722"/>
    </row>
    <row r="723" spans="1:26">
      <c r="B723"/>
      <c r="C723"/>
    </row>
    <row r="724" spans="1:26">
      <c r="B724"/>
      <c r="C724"/>
    </row>
    <row r="725" spans="1:26">
      <c r="B725"/>
      <c r="C725"/>
    </row>
    <row r="726" spans="1:26">
      <c r="B726"/>
      <c r="C726"/>
    </row>
    <row r="727" spans="1:26">
      <c r="B727"/>
      <c r="C727"/>
    </row>
    <row r="728" spans="1:26">
      <c r="B728"/>
      <c r="C728"/>
    </row>
    <row r="729" spans="1:26">
      <c r="B729"/>
      <c r="C729"/>
    </row>
    <row r="730" spans="1:26">
      <c r="B730"/>
      <c r="C730"/>
    </row>
    <row r="731" spans="1:26">
      <c r="B731"/>
      <c r="C731"/>
    </row>
    <row r="732" spans="1:26">
      <c r="B732"/>
      <c r="C732"/>
    </row>
    <row r="733" spans="1:26">
      <c r="B733"/>
      <c r="C733"/>
    </row>
    <row r="734" spans="1:26">
      <c r="B734"/>
      <c r="C734"/>
    </row>
    <row r="735" spans="1:26">
      <c r="B735"/>
      <c r="C735"/>
    </row>
    <row r="736" spans="1:26">
      <c r="B736"/>
      <c r="C736"/>
    </row>
    <row r="737" spans="1:26">
      <c r="B737"/>
      <c r="C737"/>
    </row>
    <row r="738" spans="1:26">
      <c r="B738"/>
      <c r="C738"/>
    </row>
    <row r="739" spans="1:26">
      <c r="B739"/>
      <c r="C739"/>
    </row>
    <row r="740" spans="1:26">
      <c r="B740"/>
      <c r="C740"/>
    </row>
    <row r="741" spans="1:26">
      <c r="B741"/>
      <c r="C741"/>
    </row>
    <row r="742" spans="1:26">
      <c r="B742"/>
      <c r="C742"/>
    </row>
    <row r="743" spans="1:26">
      <c r="B743"/>
      <c r="C743"/>
    </row>
    <row r="744" spans="1:26">
      <c r="B744"/>
      <c r="C744"/>
    </row>
    <row r="745" spans="1:26">
      <c r="B745"/>
      <c r="C745"/>
    </row>
    <row r="746" spans="1:26">
      <c r="B746"/>
      <c r="C746"/>
    </row>
    <row r="747" spans="1:26">
      <c r="B747"/>
      <c r="C747"/>
    </row>
    <row r="748" spans="1:26">
      <c r="B748"/>
      <c r="C748"/>
    </row>
    <row r="749" spans="1:26">
      <c r="B749"/>
      <c r="C749"/>
    </row>
    <row r="750" spans="1:26">
      <c r="B750"/>
      <c r="C750"/>
    </row>
    <row r="751" spans="1:26">
      <c r="B751"/>
      <c r="C751"/>
    </row>
    <row r="752" spans="1:26">
      <c r="B752"/>
      <c r="C752"/>
    </row>
    <row r="753" spans="1:26">
      <c r="B753"/>
      <c r="C753"/>
    </row>
    <row r="754" spans="1:26">
      <c r="B754"/>
      <c r="C754"/>
    </row>
    <row r="755" spans="1:26">
      <c r="B755"/>
      <c r="C755"/>
    </row>
    <row r="756" spans="1:26">
      <c r="B756"/>
      <c r="C756"/>
    </row>
    <row r="757" spans="1:26">
      <c r="B757"/>
      <c r="C757"/>
    </row>
    <row r="758" spans="1:26">
      <c r="B758"/>
      <c r="C758"/>
    </row>
    <row r="759" spans="1:26">
      <c r="B759"/>
      <c r="C759"/>
    </row>
    <row r="760" spans="1:26">
      <c r="B760"/>
      <c r="C760"/>
    </row>
    <row r="761" spans="1:26">
      <c r="B761"/>
      <c r="C761"/>
    </row>
    <row r="762" spans="1:26">
      <c r="B762"/>
      <c r="C762"/>
    </row>
    <row r="763" spans="1:26">
      <c r="B763"/>
      <c r="C763"/>
    </row>
    <row r="764" spans="1:26">
      <c r="B764"/>
      <c r="C764"/>
    </row>
    <row r="765" spans="1:26">
      <c r="B765"/>
      <c r="C765"/>
    </row>
    <row r="766" spans="1:26">
      <c r="B766"/>
      <c r="C766"/>
    </row>
    <row r="767" spans="1:26">
      <c r="B767"/>
      <c r="C767"/>
    </row>
    <row r="768" spans="1:26">
      <c r="B768"/>
      <c r="C768"/>
    </row>
    <row r="769" spans="1:26">
      <c r="B769"/>
      <c r="C769"/>
    </row>
    <row r="770" spans="1:26">
      <c r="B770"/>
      <c r="C770"/>
    </row>
    <row r="771" spans="1:26">
      <c r="B771"/>
      <c r="C771"/>
    </row>
    <row r="772" spans="1:26">
      <c r="B772"/>
      <c r="C772"/>
    </row>
    <row r="773" spans="1:26">
      <c r="B773"/>
      <c r="C773"/>
    </row>
    <row r="774" spans="1:26">
      <c r="B774"/>
      <c r="C774"/>
    </row>
    <row r="775" spans="1:26">
      <c r="B775"/>
      <c r="C775"/>
    </row>
    <row r="776" spans="1:26">
      <c r="B776"/>
      <c r="C776"/>
    </row>
    <row r="777" spans="1:26">
      <c r="B777"/>
      <c r="C777"/>
    </row>
    <row r="778" spans="1:26">
      <c r="B778"/>
      <c r="C778"/>
    </row>
    <row r="779" spans="1:26">
      <c r="B779"/>
      <c r="C779"/>
    </row>
    <row r="780" spans="1:26">
      <c r="B780"/>
      <c r="C780"/>
    </row>
    <row r="781" spans="1:26">
      <c r="B781"/>
      <c r="C781"/>
    </row>
    <row r="782" spans="1:26">
      <c r="B782"/>
      <c r="C782"/>
    </row>
    <row r="783" spans="1:26">
      <c r="B783"/>
      <c r="C783"/>
    </row>
    <row r="784" spans="1:26">
      <c r="B784"/>
      <c r="C784"/>
    </row>
    <row r="785" spans="1:26">
      <c r="B785"/>
      <c r="C785"/>
    </row>
    <row r="786" spans="1:26">
      <c r="B786"/>
      <c r="C786"/>
    </row>
    <row r="787" spans="1:26">
      <c r="B787"/>
      <c r="C787"/>
    </row>
    <row r="788" spans="1:26">
      <c r="B788"/>
      <c r="C788"/>
    </row>
    <row r="789" spans="1:26">
      <c r="B789"/>
      <c r="C789"/>
    </row>
    <row r="790" spans="1:26">
      <c r="B790"/>
      <c r="C790"/>
    </row>
    <row r="791" spans="1:26">
      <c r="B791"/>
      <c r="C791"/>
    </row>
    <row r="792" spans="1:26">
      <c r="B792"/>
      <c r="C792"/>
    </row>
    <row r="793" spans="1:26">
      <c r="B793"/>
      <c r="C793"/>
    </row>
    <row r="794" spans="1:26">
      <c r="B794"/>
      <c r="C794"/>
    </row>
    <row r="795" spans="1:26">
      <c r="B795"/>
      <c r="C795"/>
    </row>
    <row r="796" spans="1:26">
      <c r="B796"/>
      <c r="C796"/>
    </row>
    <row r="797" spans="1:26">
      <c r="B797"/>
      <c r="C797"/>
    </row>
    <row r="798" spans="1:26">
      <c r="B798"/>
      <c r="C798"/>
    </row>
    <row r="799" spans="1:26">
      <c r="B799"/>
      <c r="C799"/>
    </row>
    <row r="800" spans="1:26">
      <c r="B800"/>
      <c r="C800"/>
    </row>
    <row r="801" spans="1:26">
      <c r="B801"/>
      <c r="C801"/>
    </row>
    <row r="802" spans="1:26">
      <c r="B802"/>
      <c r="C802"/>
    </row>
    <row r="803" spans="1:26">
      <c r="B803"/>
      <c r="C803"/>
    </row>
    <row r="804" spans="1:26">
      <c r="B804"/>
      <c r="C804"/>
    </row>
    <row r="805" spans="1:26">
      <c r="B805"/>
      <c r="C805"/>
    </row>
    <row r="806" spans="1:26">
      <c r="B806"/>
      <c r="C806"/>
    </row>
    <row r="807" spans="1:26">
      <c r="B807"/>
      <c r="C807"/>
    </row>
    <row r="808" spans="1:26">
      <c r="B808"/>
      <c r="C808"/>
    </row>
    <row r="809" spans="1:26">
      <c r="B809"/>
      <c r="C809"/>
    </row>
    <row r="810" spans="1:26">
      <c r="B810"/>
      <c r="C810"/>
    </row>
    <row r="811" spans="1:26">
      <c r="B811"/>
      <c r="C811"/>
    </row>
    <row r="812" spans="1:26">
      <c r="B812"/>
      <c r="C812"/>
    </row>
    <row r="813" spans="1:26">
      <c r="B813"/>
      <c r="C813"/>
    </row>
    <row r="814" spans="1:26">
      <c r="B814"/>
      <c r="C814"/>
    </row>
    <row r="815" spans="1:26">
      <c r="B815"/>
      <c r="C815"/>
    </row>
    <row r="816" spans="1:26">
      <c r="B816"/>
      <c r="C816"/>
    </row>
    <row r="817" spans="1:26">
      <c r="B817"/>
      <c r="C817"/>
    </row>
    <row r="818" spans="1:26">
      <c r="B818"/>
      <c r="C818"/>
    </row>
    <row r="819" spans="1:26">
      <c r="B819"/>
      <c r="C819"/>
    </row>
    <row r="820" spans="1:26">
      <c r="B820"/>
      <c r="C820"/>
    </row>
    <row r="821" spans="1:26">
      <c r="B821"/>
      <c r="C821"/>
    </row>
    <row r="822" spans="1:26">
      <c r="B822"/>
      <c r="C822"/>
    </row>
    <row r="823" spans="1:26">
      <c r="B823"/>
      <c r="C823"/>
    </row>
    <row r="824" spans="1:26">
      <c r="B824"/>
      <c r="C824"/>
    </row>
    <row r="825" spans="1:26">
      <c r="B825"/>
      <c r="C825"/>
    </row>
    <row r="826" spans="1:26">
      <c r="B826"/>
      <c r="C826"/>
    </row>
    <row r="827" spans="1:26">
      <c r="B827"/>
      <c r="C827"/>
    </row>
    <row r="828" spans="1:26">
      <c r="B828"/>
      <c r="C828"/>
    </row>
    <row r="829" spans="1:26">
      <c r="B829"/>
      <c r="C829"/>
    </row>
    <row r="830" spans="1:26">
      <c r="B830"/>
      <c r="C830"/>
    </row>
    <row r="831" spans="1:26">
      <c r="B831"/>
      <c r="C831"/>
    </row>
    <row r="832" spans="1:26">
      <c r="B832"/>
      <c r="C832"/>
    </row>
    <row r="833" spans="1:26">
      <c r="B833"/>
      <c r="C833"/>
    </row>
    <row r="834" spans="1:26">
      <c r="B834"/>
      <c r="C834"/>
    </row>
    <row r="835" spans="1:26">
      <c r="B835"/>
      <c r="C835"/>
    </row>
    <row r="836" spans="1:26">
      <c r="B836"/>
      <c r="C836"/>
    </row>
    <row r="837" spans="1:26">
      <c r="B837"/>
      <c r="C837"/>
    </row>
    <row r="838" spans="1:26">
      <c r="B838"/>
      <c r="C838"/>
    </row>
    <row r="839" spans="1:26">
      <c r="B839"/>
      <c r="C839"/>
    </row>
    <row r="840" spans="1:26">
      <c r="B840"/>
      <c r="C840"/>
    </row>
    <row r="841" spans="1:26">
      <c r="B841"/>
      <c r="C841"/>
    </row>
    <row r="842" spans="1:26">
      <c r="B842"/>
      <c r="C842"/>
    </row>
    <row r="843" spans="1:26">
      <c r="B843"/>
      <c r="C843"/>
    </row>
    <row r="844" spans="1:26">
      <c r="B844"/>
      <c r="C844"/>
    </row>
    <row r="845" spans="1:26">
      <c r="B845"/>
      <c r="C845"/>
    </row>
    <row r="846" spans="1:26">
      <c r="B846"/>
      <c r="C846"/>
    </row>
    <row r="847" spans="1:26">
      <c r="B847"/>
      <c r="C847"/>
    </row>
    <row r="848" spans="1:26">
      <c r="B848"/>
      <c r="C848"/>
    </row>
    <row r="849" spans="1:26">
      <c r="B849"/>
      <c r="C849"/>
    </row>
    <row r="850" spans="1:26">
      <c r="B850"/>
      <c r="C850"/>
    </row>
    <row r="851" spans="1:26">
      <c r="B851"/>
      <c r="C851"/>
    </row>
    <row r="852" spans="1:26">
      <c r="B852"/>
      <c r="C852"/>
    </row>
    <row r="853" spans="1:26">
      <c r="B853"/>
      <c r="C853"/>
    </row>
    <row r="854" spans="1:26">
      <c r="B854"/>
      <c r="C854"/>
    </row>
    <row r="855" spans="1:26">
      <c r="B855"/>
      <c r="C855"/>
    </row>
    <row r="856" spans="1:26">
      <c r="B856"/>
      <c r="C856"/>
    </row>
    <row r="857" spans="1:26">
      <c r="B857"/>
      <c r="C857"/>
    </row>
    <row r="858" spans="1:26">
      <c r="B858"/>
      <c r="C858"/>
    </row>
    <row r="859" spans="1:26">
      <c r="B859"/>
      <c r="C859"/>
    </row>
    <row r="860" spans="1:26">
      <c r="B860"/>
      <c r="C860"/>
    </row>
    <row r="861" spans="1:26">
      <c r="B861"/>
      <c r="C861"/>
    </row>
    <row r="862" spans="1:26">
      <c r="B862"/>
      <c r="C862"/>
    </row>
    <row r="863" spans="1:26">
      <c r="B863"/>
      <c r="C863"/>
    </row>
    <row r="864" spans="1:26">
      <c r="B864"/>
      <c r="C864"/>
    </row>
    <row r="865" spans="1:26">
      <c r="B865"/>
      <c r="C865"/>
    </row>
    <row r="866" spans="1:26">
      <c r="B866"/>
      <c r="C866"/>
    </row>
    <row r="867" spans="1:26">
      <c r="B867"/>
      <c r="C867"/>
    </row>
    <row r="868" spans="1:26">
      <c r="B868"/>
      <c r="C868"/>
    </row>
    <row r="869" spans="1:26">
      <c r="B869"/>
      <c r="C869"/>
    </row>
    <row r="870" spans="1:26">
      <c r="B870"/>
      <c r="C870"/>
    </row>
    <row r="871" spans="1:26">
      <c r="B871"/>
      <c r="C871"/>
    </row>
    <row r="872" spans="1:26">
      <c r="B872"/>
      <c r="C872"/>
    </row>
    <row r="873" spans="1:26">
      <c r="B873"/>
      <c r="C873"/>
    </row>
    <row r="874" spans="1:26">
      <c r="B874"/>
      <c r="C874"/>
    </row>
    <row r="875" spans="1:26">
      <c r="B875"/>
      <c r="C875"/>
    </row>
    <row r="876" spans="1:26">
      <c r="B876"/>
      <c r="C876"/>
    </row>
    <row r="877" spans="1:26">
      <c r="B877"/>
      <c r="C877"/>
    </row>
    <row r="878" spans="1:26">
      <c r="B878"/>
      <c r="C878"/>
    </row>
    <row r="879" spans="1:26">
      <c r="B879"/>
      <c r="C879"/>
    </row>
    <row r="880" spans="1:26">
      <c r="B880"/>
      <c r="C880"/>
    </row>
    <row r="881" spans="1:26">
      <c r="B881"/>
      <c r="C881"/>
    </row>
    <row r="882" spans="1:26">
      <c r="B882"/>
      <c r="C882"/>
    </row>
    <row r="883" spans="1:26">
      <c r="B883"/>
      <c r="C883"/>
    </row>
    <row r="884" spans="1:26">
      <c r="B884"/>
      <c r="C884"/>
    </row>
    <row r="885" spans="1:26">
      <c r="B885"/>
      <c r="C885"/>
    </row>
    <row r="886" spans="1:26">
      <c r="B886"/>
      <c r="C886"/>
    </row>
    <row r="887" spans="1:26">
      <c r="B887"/>
      <c r="C887"/>
    </row>
    <row r="888" spans="1:26">
      <c r="B888"/>
      <c r="C888"/>
    </row>
    <row r="889" spans="1:26">
      <c r="B889"/>
      <c r="C889"/>
    </row>
    <row r="890" spans="1:26">
      <c r="B890"/>
      <c r="C890"/>
    </row>
    <row r="891" spans="1:26">
      <c r="B891"/>
      <c r="C891"/>
    </row>
    <row r="892" spans="1:26">
      <c r="B892"/>
      <c r="C892"/>
    </row>
    <row r="893" spans="1:26">
      <c r="B893"/>
      <c r="C893"/>
    </row>
    <row r="894" spans="1:26">
      <c r="B894"/>
      <c r="C894"/>
    </row>
    <row r="895" spans="1:26">
      <c r="B895"/>
      <c r="C895"/>
    </row>
    <row r="896" spans="1:26">
      <c r="B896"/>
      <c r="C896"/>
    </row>
    <row r="897" spans="1:26">
      <c r="B897"/>
      <c r="C897"/>
    </row>
    <row r="898" spans="1:26">
      <c r="B898"/>
      <c r="C898"/>
    </row>
    <row r="899" spans="1:26">
      <c r="B899"/>
      <c r="C899"/>
    </row>
    <row r="900" spans="1:26">
      <c r="B900"/>
      <c r="C900"/>
    </row>
    <row r="901" spans="1:26">
      <c r="B901"/>
      <c r="C901"/>
    </row>
    <row r="902" spans="1:26">
      <c r="B902"/>
      <c r="C902"/>
    </row>
    <row r="903" spans="1:26">
      <c r="B903"/>
      <c r="C903"/>
    </row>
    <row r="904" spans="1:26">
      <c r="B904"/>
      <c r="C904"/>
    </row>
    <row r="905" spans="1:26">
      <c r="B905"/>
      <c r="C905"/>
    </row>
    <row r="906" spans="1:26">
      <c r="B906"/>
      <c r="C906"/>
    </row>
    <row r="907" spans="1:26">
      <c r="B907"/>
      <c r="C907"/>
    </row>
    <row r="908" spans="1:26">
      <c r="B908"/>
      <c r="C908"/>
    </row>
    <row r="909" spans="1:26">
      <c r="B909"/>
      <c r="C909"/>
    </row>
    <row r="910" spans="1:26">
      <c r="B910"/>
      <c r="C910"/>
    </row>
    <row r="911" spans="1:26">
      <c r="B911"/>
      <c r="C911"/>
    </row>
    <row r="912" spans="1:26">
      <c r="B912"/>
      <c r="C912"/>
    </row>
    <row r="913" spans="1:26">
      <c r="B913"/>
      <c r="C913"/>
    </row>
    <row r="914" spans="1:26">
      <c r="B914"/>
      <c r="C914"/>
    </row>
    <row r="915" spans="1:26">
      <c r="B915"/>
      <c r="C915"/>
    </row>
    <row r="916" spans="1:26">
      <c r="B916"/>
      <c r="C916"/>
    </row>
    <row r="917" spans="1:26">
      <c r="B917"/>
      <c r="C917"/>
    </row>
    <row r="918" spans="1:26">
      <c r="B918"/>
      <c r="C918"/>
    </row>
    <row r="919" spans="1:26">
      <c r="B919"/>
      <c r="C919"/>
    </row>
    <row r="920" spans="1:26">
      <c r="B920"/>
      <c r="C920"/>
    </row>
    <row r="921" spans="1:26">
      <c r="B921"/>
      <c r="C921"/>
    </row>
    <row r="922" spans="1:26">
      <c r="B922"/>
      <c r="C922"/>
    </row>
    <row r="923" spans="1:26">
      <c r="B923"/>
      <c r="C923"/>
    </row>
    <row r="924" spans="1:26">
      <c r="B924"/>
      <c r="C924"/>
    </row>
    <row r="925" spans="1:26">
      <c r="B925"/>
      <c r="C925"/>
    </row>
    <row r="926" spans="1:26">
      <c r="B926"/>
      <c r="C926"/>
    </row>
    <row r="927" spans="1:26">
      <c r="B927"/>
      <c r="C927"/>
    </row>
    <row r="928" spans="1:26">
      <c r="B928"/>
      <c r="C928"/>
    </row>
    <row r="929" spans="1:26">
      <c r="B929"/>
      <c r="C929"/>
    </row>
    <row r="930" spans="1:26">
      <c r="B930"/>
      <c r="C930"/>
    </row>
    <row r="931" spans="1:26">
      <c r="B931"/>
      <c r="C931"/>
    </row>
    <row r="932" spans="1:26">
      <c r="B932"/>
      <c r="C932"/>
    </row>
    <row r="933" spans="1:26">
      <c r="B933"/>
      <c r="C933"/>
    </row>
    <row r="934" spans="1:26">
      <c r="B934"/>
      <c r="C934"/>
    </row>
    <row r="935" spans="1:26">
      <c r="B935"/>
      <c r="C935"/>
    </row>
    <row r="936" spans="1:26">
      <c r="B936"/>
      <c r="C936"/>
    </row>
    <row r="937" spans="1:26">
      <c r="B937"/>
      <c r="C937"/>
    </row>
    <row r="938" spans="1:26">
      <c r="B938"/>
      <c r="C938"/>
    </row>
    <row r="939" spans="1:26">
      <c r="B939"/>
      <c r="C939"/>
    </row>
    <row r="940" spans="1:26">
      <c r="B940"/>
      <c r="C940"/>
    </row>
    <row r="941" spans="1:26">
      <c r="B941"/>
      <c r="C941"/>
    </row>
    <row r="942" spans="1:26">
      <c r="B942"/>
      <c r="C942"/>
    </row>
    <row r="943" spans="1:26">
      <c r="B943"/>
      <c r="C943"/>
    </row>
    <row r="944" spans="1:26">
      <c r="B944"/>
      <c r="C944"/>
    </row>
    <row r="945" spans="1:26">
      <c r="B945"/>
      <c r="C945"/>
    </row>
    <row r="946" spans="1:26">
      <c r="B946"/>
      <c r="C946"/>
    </row>
    <row r="947" spans="1:26">
      <c r="B947"/>
      <c r="C947"/>
    </row>
    <row r="948" spans="1:26">
      <c r="B948"/>
      <c r="C948"/>
    </row>
    <row r="949" spans="1:26">
      <c r="B949"/>
      <c r="C949"/>
    </row>
    <row r="950" spans="1:26">
      <c r="B950"/>
      <c r="C950"/>
    </row>
    <row r="951" spans="1:26">
      <c r="B951"/>
      <c r="C951"/>
    </row>
    <row r="952" spans="1:26">
      <c r="B952"/>
      <c r="C952"/>
    </row>
    <row r="953" spans="1:26">
      <c r="B953"/>
      <c r="C953"/>
    </row>
    <row r="954" spans="1:26">
      <c r="B954"/>
      <c r="C954"/>
    </row>
    <row r="955" spans="1:26">
      <c r="B955"/>
      <c r="C955"/>
    </row>
    <row r="956" spans="1:26">
      <c r="B956"/>
      <c r="C956"/>
    </row>
    <row r="957" spans="1:26">
      <c r="B957"/>
      <c r="C957"/>
    </row>
    <row r="958" spans="1:26">
      <c r="B958"/>
      <c r="C958"/>
    </row>
    <row r="959" spans="1:26">
      <c r="B959"/>
      <c r="C959"/>
    </row>
    <row r="960" spans="1:26">
      <c r="B960"/>
      <c r="C960"/>
    </row>
    <row r="961" spans="1:26">
      <c r="B961"/>
      <c r="C961"/>
    </row>
    <row r="962" spans="1:26">
      <c r="B962"/>
      <c r="C962"/>
    </row>
    <row r="963" spans="1:26">
      <c r="B963"/>
      <c r="C963"/>
    </row>
    <row r="964" spans="1:26">
      <c r="B964"/>
      <c r="C964"/>
    </row>
    <row r="965" spans="1:26">
      <c r="B965"/>
      <c r="C965"/>
    </row>
    <row r="966" spans="1:26">
      <c r="B966"/>
      <c r="C966"/>
    </row>
    <row r="967" spans="1:26">
      <c r="B967"/>
      <c r="C967"/>
    </row>
    <row r="968" spans="1:26">
      <c r="B968"/>
      <c r="C968"/>
    </row>
    <row r="969" spans="1:26">
      <c r="B969"/>
      <c r="C969"/>
    </row>
    <row r="970" spans="1:26">
      <c r="B970"/>
      <c r="C970"/>
    </row>
    <row r="971" spans="1:26">
      <c r="B971"/>
      <c r="C971"/>
    </row>
    <row r="972" spans="1:26">
      <c r="B972"/>
      <c r="C972"/>
    </row>
    <row r="973" spans="1:26">
      <c r="B973"/>
      <c r="C973"/>
    </row>
    <row r="974" spans="1:26">
      <c r="B974"/>
      <c r="C974"/>
    </row>
    <row r="975" spans="1:26">
      <c r="B975"/>
      <c r="C975"/>
    </row>
    <row r="976" spans="1:26">
      <c r="B976"/>
      <c r="C976"/>
    </row>
    <row r="977" spans="1:26">
      <c r="B977"/>
      <c r="C977"/>
    </row>
    <row r="978" spans="1:26">
      <c r="B978"/>
      <c r="C978"/>
    </row>
    <row r="979" spans="1:26">
      <c r="B979"/>
      <c r="C979"/>
    </row>
    <row r="980" spans="1:26">
      <c r="B980"/>
      <c r="C980"/>
    </row>
    <row r="981" spans="1:26">
      <c r="B981"/>
      <c r="C981"/>
    </row>
    <row r="982" spans="1:26">
      <c r="B982"/>
      <c r="C982"/>
    </row>
    <row r="983" spans="1:26">
      <c r="B983"/>
      <c r="C983"/>
    </row>
    <row r="984" spans="1:26">
      <c r="B984"/>
      <c r="C984"/>
    </row>
    <row r="985" spans="1:26">
      <c r="B985"/>
      <c r="C985"/>
    </row>
    <row r="986" spans="1:26">
      <c r="B986"/>
      <c r="C986"/>
    </row>
    <row r="987" spans="1:26">
      <c r="B987"/>
      <c r="C987"/>
    </row>
    <row r="988" spans="1:26">
      <c r="B988"/>
      <c r="C988"/>
    </row>
    <row r="989" spans="1:26">
      <c r="B989"/>
      <c r="C989"/>
    </row>
    <row r="990" spans="1:26">
      <c r="B990"/>
      <c r="C990"/>
    </row>
    <row r="991" spans="1:26">
      <c r="B991"/>
      <c r="C991"/>
    </row>
    <row r="992" spans="1:26">
      <c r="B992"/>
      <c r="C992"/>
    </row>
    <row r="993" spans="1:26">
      <c r="B993"/>
      <c r="C993"/>
    </row>
    <row r="994" spans="1:26">
      <c r="B994"/>
      <c r="C994"/>
    </row>
    <row r="995" spans="1:26">
      <c r="B995"/>
      <c r="C995"/>
    </row>
    <row r="996" spans="1:26">
      <c r="B996"/>
      <c r="C996"/>
    </row>
    <row r="997" spans="1:26">
      <c r="B997"/>
      <c r="C997"/>
    </row>
    <row r="998" spans="1:26">
      <c r="B998"/>
      <c r="C998"/>
    </row>
    <row r="999" spans="1:26">
      <c r="B999"/>
      <c r="C999"/>
    </row>
    <row r="1000" spans="1:26">
      <c r="B1000"/>
      <c r="C1000"/>
    </row>
    <row r="1001" spans="1:26">
      <c r="B1001"/>
      <c r="C1001"/>
    </row>
    <row r="1002" spans="1:26">
      <c r="B1002"/>
      <c r="C1002"/>
    </row>
    <row r="1003" spans="1:26">
      <c r="B1003"/>
      <c r="C1003"/>
    </row>
    <row r="1004" spans="1:26">
      <c r="B1004"/>
      <c r="C1004"/>
    </row>
    <row r="1005" spans="1:26">
      <c r="B1005"/>
      <c r="C1005"/>
    </row>
    <row r="1006" spans="1:26">
      <c r="B1006"/>
      <c r="C1006"/>
    </row>
    <row r="1007" spans="1:26">
      <c r="B1007"/>
      <c r="C1007"/>
    </row>
    <row r="1008" spans="1:26">
      <c r="B1008"/>
      <c r="C1008"/>
    </row>
    <row r="1009" spans="1:26">
      <c r="B1009"/>
      <c r="C1009"/>
    </row>
    <row r="1010" spans="1:26">
      <c r="B1010"/>
      <c r="C1010"/>
    </row>
    <row r="1011" spans="1:26">
      <c r="B1011"/>
      <c r="C1011"/>
    </row>
    <row r="1012" spans="1:26">
      <c r="B1012"/>
      <c r="C1012"/>
    </row>
    <row r="1013" spans="1:26">
      <c r="B1013"/>
      <c r="C1013"/>
    </row>
    <row r="1014" spans="1:26">
      <c r="B1014"/>
      <c r="C1014"/>
    </row>
    <row r="1015" spans="1:26">
      <c r="B1015"/>
      <c r="C1015"/>
    </row>
    <row r="1016" spans="1:26">
      <c r="B1016"/>
      <c r="C1016"/>
    </row>
    <row r="1017" spans="1:26">
      <c r="B1017"/>
      <c r="C1017"/>
    </row>
    <row r="1018" spans="1:26">
      <c r="B1018"/>
      <c r="C1018"/>
    </row>
    <row r="1019" spans="1:26">
      <c r="B1019"/>
      <c r="C1019"/>
    </row>
    <row r="1020" spans="1:26">
      <c r="B1020"/>
      <c r="C1020"/>
    </row>
    <row r="1021" spans="1:26">
      <c r="B1021"/>
      <c r="C1021"/>
    </row>
    <row r="1022" spans="1:26">
      <c r="B1022"/>
      <c r="C1022"/>
    </row>
    <row r="1023" spans="1:26">
      <c r="B1023"/>
      <c r="C1023"/>
    </row>
    <row r="1024" spans="1:26">
      <c r="B1024"/>
      <c r="C1024"/>
    </row>
    <row r="1025" spans="1:26">
      <c r="B1025"/>
      <c r="C1025"/>
    </row>
    <row r="1026" spans="1:26">
      <c r="B1026"/>
      <c r="C1026"/>
    </row>
    <row r="1027" spans="1:26">
      <c r="B1027"/>
      <c r="C1027"/>
    </row>
    <row r="1028" spans="1:26">
      <c r="B1028"/>
      <c r="C1028"/>
    </row>
    <row r="1029" spans="1:26">
      <c r="B1029"/>
      <c r="C1029"/>
    </row>
    <row r="1030" spans="1:26">
      <c r="B1030"/>
      <c r="C1030"/>
    </row>
    <row r="1031" spans="1:26">
      <c r="B1031"/>
      <c r="C1031"/>
    </row>
    <row r="1032" spans="1:26">
      <c r="B1032"/>
      <c r="C1032"/>
    </row>
    <row r="1033" spans="1:26">
      <c r="B1033"/>
      <c r="C1033"/>
    </row>
    <row r="1034" spans="1:26">
      <c r="B1034"/>
      <c r="C1034"/>
    </row>
    <row r="1035" spans="1:26">
      <c r="B1035"/>
      <c r="C1035"/>
    </row>
    <row r="1036" spans="1:26">
      <c r="B1036"/>
      <c r="C1036"/>
    </row>
    <row r="1037" spans="1:26">
      <c r="B1037"/>
      <c r="C1037"/>
    </row>
    <row r="1038" spans="1:26">
      <c r="B1038"/>
      <c r="C1038"/>
    </row>
    <row r="1039" spans="1:26">
      <c r="B1039"/>
      <c r="C1039"/>
    </row>
    <row r="1040" spans="1:26">
      <c r="B1040"/>
      <c r="C1040"/>
    </row>
    <row r="1041" spans="1:26">
      <c r="B1041"/>
      <c r="C1041"/>
    </row>
    <row r="1042" spans="1:26">
      <c r="B1042"/>
      <c r="C1042"/>
    </row>
    <row r="1043" spans="1:26">
      <c r="B1043"/>
      <c r="C1043"/>
    </row>
    <row r="1044" spans="1:26">
      <c r="B1044"/>
      <c r="C1044"/>
    </row>
    <row r="1045" spans="1:26">
      <c r="B1045"/>
      <c r="C1045"/>
    </row>
    <row r="1046" spans="1:26">
      <c r="B1046"/>
      <c r="C1046"/>
    </row>
    <row r="1047" spans="1:26">
      <c r="B1047"/>
      <c r="C1047"/>
    </row>
    <row r="1048" spans="1:26">
      <c r="B1048"/>
      <c r="C1048"/>
    </row>
    <row r="1049" spans="1:26">
      <c r="B1049"/>
      <c r="C1049"/>
    </row>
    <row r="1050" spans="1:26">
      <c r="B1050"/>
      <c r="C1050"/>
    </row>
    <row r="1051" spans="1:26">
      <c r="B1051"/>
      <c r="C1051"/>
    </row>
    <row r="1052" spans="1:26">
      <c r="B1052"/>
      <c r="C1052"/>
    </row>
    <row r="1053" spans="1:26">
      <c r="B1053"/>
      <c r="C1053"/>
    </row>
    <row r="1054" spans="1:26">
      <c r="B1054"/>
      <c r="C1054"/>
    </row>
    <row r="1055" spans="1:26">
      <c r="B1055"/>
      <c r="C1055"/>
    </row>
    <row r="1056" spans="1:26">
      <c r="B1056"/>
      <c r="C1056"/>
    </row>
    <row r="1057" spans="1:26">
      <c r="B1057"/>
      <c r="C1057"/>
    </row>
    <row r="1058" spans="1:26">
      <c r="B1058"/>
      <c r="C1058"/>
    </row>
    <row r="1059" spans="1:26">
      <c r="B1059"/>
      <c r="C1059"/>
    </row>
    <row r="1060" spans="1:26">
      <c r="B1060"/>
      <c r="C1060"/>
    </row>
    <row r="1061" spans="1:26">
      <c r="B1061"/>
      <c r="C1061"/>
    </row>
    <row r="1062" spans="1:26">
      <c r="B1062"/>
      <c r="C1062"/>
    </row>
    <row r="1063" spans="1:26">
      <c r="B1063"/>
      <c r="C1063"/>
    </row>
    <row r="1064" spans="1:26">
      <c r="B1064"/>
      <c r="C1064"/>
    </row>
    <row r="1065" spans="1:26">
      <c r="B1065"/>
      <c r="C1065"/>
    </row>
    <row r="1066" spans="1:26">
      <c r="B1066"/>
      <c r="C1066"/>
    </row>
    <row r="1067" spans="1:26">
      <c r="B1067"/>
      <c r="C1067"/>
    </row>
    <row r="1068" spans="1:26">
      <c r="B1068"/>
      <c r="C1068"/>
    </row>
    <row r="1069" spans="1:26">
      <c r="B1069"/>
      <c r="C1069"/>
    </row>
    <row r="1070" spans="1:26">
      <c r="B1070"/>
      <c r="C1070"/>
    </row>
    <row r="1071" spans="1:26">
      <c r="B1071"/>
      <c r="C1071"/>
    </row>
    <row r="1072" spans="1:26">
      <c r="B1072"/>
      <c r="C1072"/>
    </row>
    <row r="1073" spans="1:26">
      <c r="B1073"/>
      <c r="C1073"/>
    </row>
    <row r="1074" spans="1:26">
      <c r="B1074"/>
      <c r="C1074"/>
    </row>
    <row r="1075" spans="1:26">
      <c r="B1075"/>
      <c r="C1075"/>
    </row>
    <row r="1076" spans="1:26">
      <c r="B1076"/>
      <c r="C1076"/>
    </row>
    <row r="1077" spans="1:26">
      <c r="B1077"/>
      <c r="C1077"/>
    </row>
    <row r="1078" spans="1:26">
      <c r="B1078"/>
      <c r="C1078"/>
    </row>
    <row r="1079" spans="1:26">
      <c r="B1079"/>
      <c r="C1079"/>
    </row>
    <row r="1080" spans="1:26">
      <c r="B1080"/>
      <c r="C1080"/>
    </row>
    <row r="1081" spans="1:26">
      <c r="B1081"/>
      <c r="C1081"/>
    </row>
    <row r="1082" spans="1:26">
      <c r="B1082"/>
      <c r="C1082"/>
    </row>
    <row r="1083" spans="1:26">
      <c r="B1083"/>
      <c r="C1083"/>
    </row>
    <row r="1084" spans="1:26">
      <c r="B1084"/>
      <c r="C1084"/>
    </row>
    <row r="1085" spans="1:26">
      <c r="B1085"/>
      <c r="C1085"/>
    </row>
    <row r="1086" spans="1:26">
      <c r="B1086"/>
      <c r="C1086"/>
    </row>
    <row r="1087" spans="1:26">
      <c r="B1087"/>
      <c r="C1087"/>
    </row>
    <row r="1088" spans="1:26">
      <c r="B1088"/>
      <c r="C1088"/>
    </row>
    <row r="1089" spans="1:26">
      <c r="B1089"/>
      <c r="C1089"/>
    </row>
    <row r="1090" spans="1:26">
      <c r="B1090"/>
      <c r="C1090"/>
    </row>
    <row r="1091" spans="1:26">
      <c r="B1091"/>
      <c r="C1091"/>
    </row>
    <row r="1092" spans="1:26">
      <c r="B1092"/>
      <c r="C1092"/>
    </row>
    <row r="1093" spans="1:26">
      <c r="B1093"/>
      <c r="C1093"/>
    </row>
    <row r="1094" spans="1:26">
      <c r="B1094"/>
      <c r="C1094"/>
    </row>
    <row r="1095" spans="1:26">
      <c r="B1095"/>
      <c r="C1095"/>
    </row>
    <row r="1096" spans="1:26">
      <c r="B1096"/>
      <c r="C1096"/>
    </row>
    <row r="1097" spans="1:26">
      <c r="B1097"/>
      <c r="C1097"/>
    </row>
    <row r="1098" spans="1:26">
      <c r="B1098"/>
      <c r="C1098"/>
    </row>
    <row r="1099" spans="1:26">
      <c r="B1099"/>
      <c r="C1099"/>
    </row>
    <row r="1100" spans="1:26">
      <c r="B1100"/>
      <c r="C1100"/>
    </row>
    <row r="1101" spans="1:26">
      <c r="B1101"/>
      <c r="C1101"/>
    </row>
    <row r="1102" spans="1:26">
      <c r="B1102"/>
      <c r="C1102"/>
    </row>
    <row r="1103" spans="1:26">
      <c r="B1103"/>
      <c r="C1103"/>
    </row>
    <row r="1104" spans="1:26">
      <c r="B1104"/>
      <c r="C1104"/>
    </row>
    <row r="1105" spans="1:26">
      <c r="B1105"/>
      <c r="C1105"/>
    </row>
    <row r="1106" spans="1:26">
      <c r="B1106"/>
      <c r="C1106"/>
    </row>
    <row r="1107" spans="1:26">
      <c r="B1107"/>
      <c r="C1107"/>
    </row>
    <row r="1108" spans="1:26">
      <c r="B1108"/>
      <c r="C1108"/>
    </row>
    <row r="1109" spans="1:26">
      <c r="B1109"/>
      <c r="C1109"/>
    </row>
    <row r="1110" spans="1:26">
      <c r="B1110"/>
      <c r="C1110"/>
    </row>
    <row r="1111" spans="1:26">
      <c r="B1111"/>
      <c r="C1111"/>
    </row>
    <row r="1112" spans="1:26">
      <c r="B1112"/>
      <c r="C1112"/>
    </row>
    <row r="1113" spans="1:26">
      <c r="B1113"/>
      <c r="C1113"/>
    </row>
    <row r="1114" spans="1:26">
      <c r="B1114"/>
      <c r="C1114"/>
    </row>
    <row r="1115" spans="1:26">
      <c r="B1115"/>
      <c r="C1115"/>
    </row>
    <row r="1116" spans="1:26">
      <c r="B1116"/>
      <c r="C1116"/>
    </row>
    <row r="1117" spans="1:26">
      <c r="B1117"/>
      <c r="C1117"/>
    </row>
    <row r="1118" spans="1:26">
      <c r="B1118"/>
      <c r="C1118"/>
    </row>
    <row r="1119" spans="1:26">
      <c r="B1119"/>
      <c r="C1119"/>
    </row>
    <row r="1120" spans="1:26">
      <c r="B1120"/>
      <c r="C1120"/>
    </row>
    <row r="1121" spans="1:26">
      <c r="B1121"/>
      <c r="C1121"/>
    </row>
    <row r="1122" spans="1:26">
      <c r="B1122"/>
      <c r="C1122"/>
    </row>
    <row r="1123" spans="1:26">
      <c r="B1123"/>
      <c r="C1123"/>
    </row>
    <row r="1124" spans="1:26">
      <c r="B1124"/>
      <c r="C1124"/>
    </row>
    <row r="1125" spans="1:26">
      <c r="B1125"/>
      <c r="C1125"/>
    </row>
    <row r="1126" spans="1:26">
      <c r="B1126"/>
      <c r="C1126"/>
    </row>
    <row r="1127" spans="1:26">
      <c r="B1127"/>
      <c r="C1127"/>
    </row>
    <row r="1128" spans="1:26">
      <c r="B1128"/>
      <c r="C1128"/>
    </row>
    <row r="1129" spans="1:26">
      <c r="B1129"/>
      <c r="C1129"/>
    </row>
    <row r="1130" spans="1:26">
      <c r="B1130"/>
      <c r="C1130"/>
    </row>
    <row r="1131" spans="1:26">
      <c r="B1131"/>
      <c r="C1131"/>
    </row>
    <row r="1132" spans="1:26">
      <c r="B1132"/>
      <c r="C1132"/>
    </row>
    <row r="1133" spans="1:26">
      <c r="B1133"/>
      <c r="C1133"/>
    </row>
    <row r="1134" spans="1:26">
      <c r="B1134"/>
      <c r="C1134"/>
    </row>
    <row r="1135" spans="1:26">
      <c r="B1135"/>
      <c r="C1135"/>
    </row>
    <row r="1136" spans="1:26">
      <c r="B1136"/>
      <c r="C1136"/>
    </row>
    <row r="1137" spans="1:26">
      <c r="B1137"/>
      <c r="C1137"/>
    </row>
    <row r="1138" spans="1:26">
      <c r="B1138"/>
      <c r="C1138"/>
    </row>
    <row r="1139" spans="1:26">
      <c r="B1139"/>
      <c r="C1139"/>
    </row>
    <row r="1140" spans="1:26">
      <c r="B1140"/>
      <c r="C1140"/>
    </row>
    <row r="1141" spans="1:26">
      <c r="B1141"/>
      <c r="C1141"/>
    </row>
    <row r="1142" spans="1:26">
      <c r="B1142"/>
      <c r="C1142"/>
    </row>
    <row r="1143" spans="1:26">
      <c r="B1143"/>
      <c r="C1143"/>
    </row>
    <row r="1144" spans="1:26">
      <c r="B1144"/>
      <c r="C1144"/>
    </row>
    <row r="1145" spans="1:26">
      <c r="B1145"/>
      <c r="C1145"/>
    </row>
    <row r="1146" spans="1:26">
      <c r="B1146"/>
      <c r="C1146"/>
    </row>
    <row r="1147" spans="1:26">
      <c r="B1147"/>
      <c r="C1147"/>
    </row>
    <row r="1148" spans="1:26">
      <c r="B1148"/>
      <c r="C1148"/>
    </row>
    <row r="1149" spans="1:26">
      <c r="B1149"/>
      <c r="C1149"/>
    </row>
    <row r="1150" spans="1:26">
      <c r="B1150"/>
      <c r="C1150"/>
    </row>
    <row r="1151" spans="1:26">
      <c r="B1151"/>
      <c r="C1151"/>
    </row>
    <row r="1152" spans="1:26">
      <c r="B1152"/>
      <c r="C1152"/>
    </row>
    <row r="1153" spans="1:26">
      <c r="B1153"/>
      <c r="C1153"/>
    </row>
    <row r="1154" spans="1:26">
      <c r="B1154"/>
      <c r="C1154"/>
    </row>
    <row r="1155" spans="1:26">
      <c r="B1155"/>
      <c r="C1155"/>
    </row>
    <row r="1156" spans="1:26">
      <c r="B1156"/>
      <c r="C1156"/>
    </row>
    <row r="1157" spans="1:26">
      <c r="B1157"/>
      <c r="C1157"/>
    </row>
    <row r="1158" spans="1:26">
      <c r="B1158"/>
      <c r="C1158"/>
    </row>
    <row r="1159" spans="1:26">
      <c r="B1159"/>
      <c r="C1159"/>
    </row>
    <row r="1160" spans="1:26">
      <c r="B1160"/>
      <c r="C1160"/>
    </row>
    <row r="1161" spans="1:26">
      <c r="B1161"/>
      <c r="C1161"/>
    </row>
    <row r="1162" spans="1:26">
      <c r="B1162"/>
      <c r="C1162"/>
    </row>
    <row r="1163" spans="1:26">
      <c r="B1163"/>
      <c r="C1163"/>
    </row>
    <row r="1164" spans="1:26">
      <c r="B1164"/>
      <c r="C1164"/>
    </row>
    <row r="1165" spans="1:26">
      <c r="B1165"/>
      <c r="C1165"/>
    </row>
    <row r="1166" spans="1:26">
      <c r="B1166"/>
      <c r="C1166"/>
    </row>
    <row r="1167" spans="1:26">
      <c r="B1167"/>
      <c r="C1167"/>
    </row>
    <row r="1168" spans="1:26">
      <c r="B1168"/>
      <c r="C1168"/>
    </row>
    <row r="1169" spans="1:26">
      <c r="B1169"/>
      <c r="C1169"/>
    </row>
    <row r="1170" spans="1:26">
      <c r="B1170"/>
      <c r="C1170"/>
    </row>
    <row r="1171" spans="1:26">
      <c r="B1171"/>
      <c r="C1171"/>
    </row>
    <row r="1172" spans="1:26">
      <c r="B1172"/>
      <c r="C1172"/>
    </row>
    <row r="1173" spans="1:26">
      <c r="B1173"/>
      <c r="C1173"/>
    </row>
    <row r="1174" spans="1:26">
      <c r="B1174"/>
      <c r="C1174"/>
    </row>
    <row r="1175" spans="1:26">
      <c r="B1175"/>
      <c r="C1175"/>
    </row>
    <row r="1176" spans="1:26">
      <c r="B1176"/>
      <c r="C1176"/>
    </row>
    <row r="1177" spans="1:26">
      <c r="B1177"/>
      <c r="C1177"/>
    </row>
    <row r="1178" spans="1:26">
      <c r="B1178"/>
      <c r="C1178"/>
    </row>
    <row r="1179" spans="1:26">
      <c r="B1179"/>
      <c r="C1179"/>
    </row>
    <row r="1180" spans="1:26">
      <c r="B1180"/>
      <c r="C1180"/>
    </row>
    <row r="1181" spans="1:26">
      <c r="B1181"/>
      <c r="C1181"/>
    </row>
    <row r="1182" spans="1:26">
      <c r="B1182"/>
      <c r="C1182"/>
    </row>
    <row r="1183" spans="1:26">
      <c r="B1183"/>
      <c r="C1183"/>
    </row>
    <row r="1184" spans="1:26">
      <c r="B1184"/>
      <c r="C1184"/>
    </row>
    <row r="1185" spans="1:26">
      <c r="B1185"/>
      <c r="C1185"/>
    </row>
    <row r="1186" spans="1:26">
      <c r="B1186"/>
      <c r="C1186"/>
    </row>
    <row r="1187" spans="1:26">
      <c r="B1187"/>
      <c r="C1187"/>
    </row>
    <row r="1188" spans="1:26">
      <c r="B1188"/>
      <c r="C1188"/>
    </row>
    <row r="1189" spans="1:26">
      <c r="B1189"/>
      <c r="C1189"/>
    </row>
    <row r="1190" spans="1:26">
      <c r="B1190"/>
      <c r="C1190"/>
    </row>
    <row r="1191" spans="1:26">
      <c r="B1191"/>
      <c r="C1191"/>
    </row>
    <row r="1192" spans="1:26">
      <c r="B1192"/>
      <c r="C1192"/>
    </row>
    <row r="1193" spans="1:26">
      <c r="B1193"/>
      <c r="C1193"/>
    </row>
    <row r="1194" spans="1:26">
      <c r="B1194"/>
      <c r="C1194"/>
    </row>
    <row r="1195" spans="1:26">
      <c r="B1195"/>
      <c r="C1195"/>
    </row>
    <row r="1196" spans="1:26">
      <c r="B1196"/>
      <c r="C1196"/>
    </row>
    <row r="1197" spans="1:26">
      <c r="B1197"/>
      <c r="C1197"/>
    </row>
    <row r="1198" spans="1:26">
      <c r="B1198"/>
      <c r="C1198"/>
    </row>
    <row r="1199" spans="1:26">
      <c r="B1199"/>
      <c r="C1199"/>
    </row>
    <row r="1200" spans="1:26">
      <c r="B1200"/>
      <c r="C1200"/>
    </row>
    <row r="1201" spans="1:26">
      <c r="B1201"/>
      <c r="C1201"/>
    </row>
    <row r="1202" spans="1:26">
      <c r="B1202"/>
      <c r="C1202"/>
    </row>
    <row r="1203" spans="1:26">
      <c r="B1203"/>
      <c r="C1203"/>
    </row>
    <row r="1204" spans="1:26">
      <c r="B1204"/>
      <c r="C1204"/>
    </row>
    <row r="1205" spans="1:26">
      <c r="B1205"/>
      <c r="C1205"/>
    </row>
    <row r="1206" spans="1:26">
      <c r="B1206"/>
      <c r="C1206"/>
    </row>
    <row r="1207" spans="1:26">
      <c r="B1207"/>
      <c r="C1207"/>
    </row>
    <row r="1208" spans="1:26">
      <c r="B1208"/>
      <c r="C1208"/>
    </row>
    <row r="1209" spans="1:26">
      <c r="B1209"/>
      <c r="C1209"/>
    </row>
    <row r="1210" spans="1:26">
      <c r="B1210"/>
      <c r="C1210"/>
    </row>
    <row r="1211" spans="1:26">
      <c r="B1211"/>
      <c r="C1211"/>
    </row>
    <row r="1212" spans="1:26">
      <c r="B1212"/>
      <c r="C1212"/>
    </row>
    <row r="1213" spans="1:26">
      <c r="B1213"/>
      <c r="C1213"/>
    </row>
    <row r="1214" spans="1:26">
      <c r="B1214"/>
      <c r="C1214"/>
    </row>
    <row r="1215" spans="1:26">
      <c r="B1215"/>
      <c r="C1215"/>
    </row>
    <row r="1216" spans="1:26">
      <c r="B1216"/>
      <c r="C1216"/>
    </row>
    <row r="1217" spans="1:26">
      <c r="B1217"/>
      <c r="C1217"/>
    </row>
    <row r="1218" spans="1:26">
      <c r="B1218"/>
      <c r="C1218"/>
    </row>
    <row r="1219" spans="1:26">
      <c r="B1219"/>
      <c r="C1219"/>
    </row>
    <row r="1220" spans="1:26">
      <c r="B1220"/>
      <c r="C1220"/>
    </row>
    <row r="1221" spans="1:26">
      <c r="B1221"/>
      <c r="C1221"/>
    </row>
    <row r="1222" spans="1:26">
      <c r="B1222"/>
      <c r="C1222"/>
    </row>
    <row r="1223" spans="1:26">
      <c r="B1223"/>
      <c r="C1223"/>
    </row>
    <row r="1224" spans="1:26">
      <c r="B1224"/>
      <c r="C1224"/>
    </row>
    <row r="1225" spans="1:26">
      <c r="B1225"/>
      <c r="C1225"/>
    </row>
    <row r="1226" spans="1:26">
      <c r="B1226"/>
      <c r="C1226"/>
    </row>
    <row r="1227" spans="1:26">
      <c r="B1227"/>
      <c r="C1227"/>
    </row>
    <row r="1228" spans="1:26">
      <c r="B1228"/>
      <c r="C1228"/>
    </row>
    <row r="1229" spans="1:26">
      <c r="B1229"/>
      <c r="C1229"/>
    </row>
    <row r="1230" spans="1:26">
      <c r="B1230"/>
      <c r="C1230"/>
    </row>
    <row r="1231" spans="1:26">
      <c r="B1231"/>
      <c r="C1231"/>
    </row>
    <row r="1232" spans="1:26">
      <c r="B1232"/>
      <c r="C1232"/>
    </row>
    <row r="1233" spans="1:26">
      <c r="B1233"/>
      <c r="C1233"/>
    </row>
    <row r="1234" spans="1:26">
      <c r="B1234"/>
      <c r="C1234"/>
    </row>
    <row r="1235" spans="1:26">
      <c r="B1235"/>
      <c r="C1235"/>
    </row>
    <row r="1236" spans="1:26">
      <c r="B1236"/>
      <c r="C1236"/>
    </row>
    <row r="1237" spans="1:26">
      <c r="B1237"/>
      <c r="C1237"/>
    </row>
    <row r="1238" spans="1:26">
      <c r="B1238"/>
      <c r="C1238"/>
    </row>
    <row r="1239" spans="1:26">
      <c r="B1239"/>
      <c r="C1239"/>
    </row>
    <row r="1240" spans="1:26">
      <c r="B1240"/>
      <c r="C1240"/>
    </row>
    <row r="1241" spans="1:26">
      <c r="B1241"/>
      <c r="C1241"/>
    </row>
    <row r="1242" spans="1:26">
      <c r="B1242"/>
      <c r="C1242"/>
    </row>
    <row r="1243" spans="1:26">
      <c r="B1243"/>
      <c r="C1243"/>
    </row>
    <row r="1244" spans="1:26">
      <c r="B1244"/>
      <c r="C1244"/>
    </row>
    <row r="1245" spans="1:26">
      <c r="B1245"/>
      <c r="C1245"/>
    </row>
    <row r="1246" spans="1:26">
      <c r="B1246"/>
      <c r="C1246"/>
    </row>
    <row r="1247" spans="1:26">
      <c r="B1247"/>
      <c r="C1247"/>
    </row>
    <row r="1248" spans="1:26">
      <c r="B1248"/>
      <c r="C1248"/>
    </row>
    <row r="1249" spans="1:26">
      <c r="B1249"/>
      <c r="C1249"/>
    </row>
    <row r="1250" spans="1:26">
      <c r="B1250"/>
      <c r="C1250"/>
    </row>
    <row r="1251" spans="1:26">
      <c r="B1251"/>
      <c r="C1251"/>
    </row>
    <row r="1252" spans="1:26">
      <c r="B1252"/>
      <c r="C1252"/>
    </row>
    <row r="1253" spans="1:26">
      <c r="B1253"/>
      <c r="C1253"/>
    </row>
    <row r="1254" spans="1:26">
      <c r="B1254"/>
      <c r="C1254"/>
    </row>
    <row r="1255" spans="1:26">
      <c r="B1255"/>
      <c r="C1255"/>
    </row>
    <row r="1256" spans="1:26">
      <c r="B1256"/>
      <c r="C1256"/>
    </row>
    <row r="1257" spans="1:26">
      <c r="B1257"/>
      <c r="C1257"/>
    </row>
    <row r="1258" spans="1:26">
      <c r="B1258"/>
      <c r="C1258"/>
    </row>
    <row r="1259" spans="1:26">
      <c r="B1259"/>
      <c r="C1259"/>
    </row>
    <row r="1260" spans="1:26">
      <c r="B1260"/>
      <c r="C1260"/>
    </row>
    <row r="1261" spans="1:26">
      <c r="B1261"/>
      <c r="C1261"/>
    </row>
    <row r="1262" spans="1:26">
      <c r="B1262"/>
      <c r="C1262"/>
    </row>
    <row r="1263" spans="1:26">
      <c r="B1263"/>
      <c r="C1263"/>
    </row>
    <row r="1264" spans="1:26">
      <c r="B1264"/>
      <c r="C1264"/>
    </row>
    <row r="1265" spans="1:26">
      <c r="B1265"/>
      <c r="C1265"/>
    </row>
    <row r="1266" spans="1:26">
      <c r="B1266"/>
      <c r="C1266"/>
    </row>
    <row r="1267" spans="1:26">
      <c r="B1267"/>
      <c r="C1267"/>
    </row>
    <row r="1268" spans="1:26">
      <c r="B1268"/>
      <c r="C1268"/>
    </row>
    <row r="1269" spans="1:26">
      <c r="B1269"/>
      <c r="C1269"/>
    </row>
    <row r="1270" spans="1:26">
      <c r="B1270"/>
      <c r="C1270"/>
    </row>
    <row r="1271" spans="1:26">
      <c r="B1271"/>
      <c r="C1271"/>
    </row>
    <row r="1272" spans="1:26">
      <c r="B1272"/>
      <c r="C1272"/>
    </row>
    <row r="1273" spans="1:26">
      <c r="B1273"/>
      <c r="C1273"/>
    </row>
    <row r="1274" spans="1:26">
      <c r="B1274"/>
      <c r="C1274"/>
    </row>
    <row r="1275" spans="1:26">
      <c r="B1275"/>
      <c r="C1275"/>
    </row>
    <row r="1276" spans="1:26">
      <c r="B1276"/>
      <c r="C1276"/>
    </row>
    <row r="1277" spans="1:26">
      <c r="B1277"/>
      <c r="C1277"/>
    </row>
    <row r="1278" spans="1:26">
      <c r="B1278"/>
      <c r="C1278"/>
    </row>
    <row r="1279" spans="1:26">
      <c r="B1279"/>
      <c r="C1279"/>
    </row>
    <row r="1280" spans="1:26">
      <c r="B1280"/>
      <c r="C1280"/>
    </row>
    <row r="1281" spans="1:26">
      <c r="B1281"/>
      <c r="C1281"/>
    </row>
    <row r="1282" spans="1:26">
      <c r="B1282"/>
      <c r="C1282"/>
    </row>
    <row r="1283" spans="1:26">
      <c r="B1283"/>
      <c r="C1283"/>
    </row>
    <row r="1284" spans="1:26">
      <c r="B1284"/>
      <c r="C1284"/>
    </row>
    <row r="1285" spans="1:26">
      <c r="B1285"/>
      <c r="C1285"/>
    </row>
    <row r="1286" spans="1:26">
      <c r="B1286"/>
      <c r="C1286"/>
    </row>
    <row r="1287" spans="1:26">
      <c r="B1287"/>
      <c r="C1287"/>
    </row>
    <row r="1288" spans="1:26">
      <c r="B1288"/>
      <c r="C1288"/>
    </row>
    <row r="1289" spans="1:26">
      <c r="B1289"/>
      <c r="C1289"/>
    </row>
    <row r="1290" spans="1:26">
      <c r="B1290"/>
      <c r="C1290"/>
    </row>
    <row r="1291" spans="1:26">
      <c r="B1291"/>
      <c r="C1291"/>
    </row>
    <row r="1292" spans="1:26">
      <c r="B1292"/>
      <c r="C1292"/>
    </row>
    <row r="1293" spans="1:26">
      <c r="B1293"/>
      <c r="C1293"/>
    </row>
    <row r="1294" spans="1:26">
      <c r="B1294"/>
      <c r="C1294"/>
    </row>
    <row r="1295" spans="1:26">
      <c r="B1295"/>
      <c r="C1295"/>
    </row>
    <row r="1296" spans="1:26">
      <c r="B1296"/>
      <c r="C1296"/>
    </row>
    <row r="1297" spans="1:26">
      <c r="B1297"/>
      <c r="C1297"/>
    </row>
    <row r="1298" spans="1:26">
      <c r="B1298"/>
      <c r="C1298"/>
    </row>
    <row r="1299" spans="1:26">
      <c r="B1299"/>
      <c r="C1299"/>
    </row>
    <row r="1300" spans="1:26">
      <c r="B1300"/>
      <c r="C1300"/>
    </row>
    <row r="1301" spans="1:26">
      <c r="B1301"/>
      <c r="C1301"/>
    </row>
    <row r="1302" spans="1:26">
      <c r="B1302"/>
      <c r="C1302"/>
    </row>
    <row r="1303" spans="1:26">
      <c r="B1303"/>
      <c r="C1303"/>
    </row>
    <row r="1304" spans="1:26">
      <c r="B1304"/>
      <c r="C1304"/>
    </row>
    <row r="1305" spans="1:26">
      <c r="B1305"/>
      <c r="C1305"/>
    </row>
    <row r="1306" spans="1:26">
      <c r="B1306"/>
      <c r="C1306"/>
    </row>
    <row r="1307" spans="1:26">
      <c r="B1307"/>
      <c r="C1307"/>
    </row>
    <row r="1308" spans="1:26">
      <c r="B1308"/>
      <c r="C1308"/>
    </row>
    <row r="1309" spans="1:26">
      <c r="B1309"/>
      <c r="C1309"/>
    </row>
    <row r="1310" spans="1:26">
      <c r="B1310"/>
      <c r="C1310"/>
    </row>
    <row r="1311" spans="1:26">
      <c r="B1311"/>
      <c r="C1311"/>
    </row>
    <row r="1312" spans="1:26">
      <c r="B1312"/>
      <c r="C1312"/>
    </row>
    <row r="1313" spans="1:26">
      <c r="B1313"/>
      <c r="C1313"/>
    </row>
    <row r="1314" spans="1:26">
      <c r="B1314"/>
      <c r="C1314"/>
    </row>
    <row r="1315" spans="1:26">
      <c r="B1315"/>
      <c r="C1315"/>
    </row>
    <row r="1316" spans="1:26">
      <c r="B1316"/>
      <c r="C1316"/>
    </row>
    <row r="1317" spans="1:26">
      <c r="B1317"/>
      <c r="C1317"/>
    </row>
    <row r="1318" spans="1:26">
      <c r="B1318"/>
      <c r="C1318"/>
    </row>
    <row r="1319" spans="1:26">
      <c r="B1319"/>
      <c r="C1319"/>
    </row>
    <row r="1320" spans="1:26">
      <c r="B1320"/>
      <c r="C1320"/>
    </row>
    <row r="1321" spans="1:26">
      <c r="B1321"/>
      <c r="C1321"/>
    </row>
    <row r="1322" spans="1:26">
      <c r="B1322"/>
      <c r="C1322"/>
    </row>
    <row r="1323" spans="1:26">
      <c r="B1323"/>
      <c r="C1323"/>
    </row>
    <row r="1324" spans="1:26">
      <c r="B1324"/>
      <c r="C1324"/>
    </row>
    <row r="1325" spans="1:26">
      <c r="B1325"/>
      <c r="C1325"/>
    </row>
    <row r="1326" spans="1:26">
      <c r="B1326"/>
      <c r="C1326"/>
    </row>
    <row r="1327" spans="1:26">
      <c r="B1327"/>
      <c r="C1327"/>
    </row>
    <row r="1328" spans="1:26">
      <c r="B1328"/>
      <c r="C1328"/>
    </row>
    <row r="1329" spans="1:26">
      <c r="B1329"/>
      <c r="C1329"/>
    </row>
    <row r="1330" spans="1:26">
      <c r="B1330"/>
      <c r="C1330"/>
    </row>
    <row r="1331" spans="1:26">
      <c r="B1331"/>
      <c r="C1331"/>
    </row>
    <row r="1332" spans="1:26">
      <c r="B1332"/>
      <c r="C1332"/>
    </row>
    <row r="1333" spans="1:26">
      <c r="B1333"/>
      <c r="C1333"/>
    </row>
    <row r="1334" spans="1:26">
      <c r="B1334"/>
      <c r="C1334"/>
    </row>
    <row r="1335" spans="1:26">
      <c r="B1335"/>
      <c r="C1335"/>
    </row>
    <row r="1336" spans="1:26">
      <c r="B1336"/>
      <c r="C1336"/>
    </row>
    <row r="1337" spans="1:26">
      <c r="B1337"/>
      <c r="C1337"/>
    </row>
    <row r="1338" spans="1:26">
      <c r="B1338"/>
      <c r="C1338"/>
    </row>
    <row r="1339" spans="1:26">
      <c r="B1339"/>
      <c r="C1339"/>
    </row>
    <row r="1340" spans="1:26">
      <c r="B1340"/>
      <c r="C1340"/>
    </row>
    <row r="1341" spans="1:26">
      <c r="B1341"/>
      <c r="C1341"/>
    </row>
    <row r="1342" spans="1:26">
      <c r="B1342"/>
      <c r="C1342"/>
    </row>
    <row r="1343" spans="1:26">
      <c r="B1343"/>
      <c r="C1343"/>
    </row>
    <row r="1344" spans="1:26">
      <c r="B1344"/>
      <c r="C1344"/>
    </row>
    <row r="1345" spans="1:26">
      <c r="B1345"/>
      <c r="C1345"/>
    </row>
    <row r="1346" spans="1:26">
      <c r="B1346"/>
      <c r="C1346"/>
    </row>
    <row r="1347" spans="1:26">
      <c r="B1347"/>
      <c r="C1347"/>
    </row>
    <row r="1348" spans="1:26">
      <c r="B1348"/>
      <c r="C1348"/>
    </row>
    <row r="1349" spans="1:26">
      <c r="B1349"/>
      <c r="C1349"/>
    </row>
    <row r="1350" spans="1:26">
      <c r="B1350"/>
      <c r="C1350"/>
    </row>
    <row r="1351" spans="1:26">
      <c r="B1351"/>
      <c r="C1351"/>
    </row>
    <row r="1352" spans="1:26">
      <c r="B1352"/>
      <c r="C1352"/>
    </row>
    <row r="1353" spans="1:26">
      <c r="B1353"/>
      <c r="C1353"/>
    </row>
    <row r="1354" spans="1:26">
      <c r="B1354"/>
      <c r="C1354"/>
    </row>
    <row r="1355" spans="1:26">
      <c r="B1355"/>
      <c r="C1355"/>
    </row>
    <row r="1356" spans="1:26">
      <c r="B1356"/>
      <c r="C1356"/>
    </row>
    <row r="1357" spans="1:26">
      <c r="B1357"/>
      <c r="C1357"/>
    </row>
    <row r="1358" spans="1:26">
      <c r="B1358"/>
      <c r="C1358"/>
    </row>
    <row r="1359" spans="1:26">
      <c r="B1359"/>
      <c r="C1359"/>
    </row>
    <row r="1360" spans="1:26">
      <c r="B1360"/>
      <c r="C1360"/>
    </row>
    <row r="1361" spans="1:26">
      <c r="B1361"/>
      <c r="C1361"/>
    </row>
    <row r="1362" spans="1:26">
      <c r="B1362"/>
      <c r="C1362"/>
    </row>
    <row r="1363" spans="1:26">
      <c r="B1363"/>
      <c r="C1363"/>
    </row>
    <row r="1364" spans="1:26">
      <c r="B1364"/>
      <c r="C1364"/>
    </row>
    <row r="1365" spans="1:26">
      <c r="B1365"/>
      <c r="C1365"/>
    </row>
    <row r="1366" spans="1:26">
      <c r="B1366"/>
      <c r="C1366"/>
    </row>
    <row r="1367" spans="1:26">
      <c r="B1367"/>
      <c r="C1367"/>
    </row>
    <row r="1368" spans="1:26">
      <c r="B1368"/>
      <c r="C1368"/>
    </row>
    <row r="1369" spans="1:26">
      <c r="B1369"/>
      <c r="C1369"/>
    </row>
    <row r="1370" spans="1:26">
      <c r="B1370"/>
      <c r="C1370"/>
    </row>
    <row r="1371" spans="1:26">
      <c r="B1371"/>
      <c r="C1371"/>
    </row>
    <row r="1372" spans="1:26">
      <c r="B1372"/>
      <c r="C1372"/>
    </row>
    <row r="1373" spans="1:26">
      <c r="B1373"/>
      <c r="C1373"/>
    </row>
    <row r="1374" spans="1:26">
      <c r="B1374"/>
      <c r="C1374"/>
    </row>
    <row r="1375" spans="1:26">
      <c r="B1375"/>
      <c r="C1375"/>
    </row>
    <row r="1376" spans="1:26">
      <c r="B1376"/>
      <c r="C1376"/>
    </row>
    <row r="1377" spans="1:26">
      <c r="B1377"/>
      <c r="C1377"/>
    </row>
    <row r="1378" spans="1:26">
      <c r="B1378"/>
      <c r="C1378"/>
    </row>
    <row r="1379" spans="1:26">
      <c r="B1379"/>
      <c r="C1379"/>
    </row>
    <row r="1380" spans="1:26">
      <c r="B1380"/>
      <c r="C1380"/>
    </row>
    <row r="1381" spans="1:26">
      <c r="B1381"/>
      <c r="C1381"/>
    </row>
    <row r="1382" spans="1:26">
      <c r="B1382"/>
      <c r="C1382"/>
    </row>
    <row r="1383" spans="1:26">
      <c r="B1383"/>
      <c r="C1383"/>
    </row>
    <row r="1384" spans="1:26">
      <c r="B1384"/>
      <c r="C1384"/>
    </row>
    <row r="1385" spans="1:26">
      <c r="B1385"/>
      <c r="C1385"/>
    </row>
    <row r="1386" spans="1:26">
      <c r="B1386"/>
      <c r="C1386"/>
    </row>
    <row r="1387" spans="1:26">
      <c r="B1387"/>
      <c r="C1387"/>
    </row>
    <row r="1388" spans="1:26">
      <c r="B1388"/>
      <c r="C1388"/>
    </row>
    <row r="1389" spans="1:26">
      <c r="B1389"/>
      <c r="C1389"/>
    </row>
    <row r="1390" spans="1:26">
      <c r="B1390"/>
      <c r="C1390"/>
    </row>
    <row r="1391" spans="1:26">
      <c r="B1391"/>
      <c r="C1391"/>
    </row>
    <row r="1392" spans="1:26">
      <c r="B1392"/>
      <c r="C1392"/>
    </row>
    <row r="1393" spans="1:26">
      <c r="B1393"/>
      <c r="C1393"/>
    </row>
    <row r="1394" spans="1:26">
      <c r="B1394"/>
      <c r="C1394"/>
    </row>
    <row r="1395" spans="1:26">
      <c r="B1395"/>
      <c r="C1395"/>
    </row>
    <row r="1396" spans="1:26">
      <c r="B1396"/>
      <c r="C1396"/>
    </row>
    <row r="1397" spans="1:26">
      <c r="B1397"/>
      <c r="C1397"/>
    </row>
    <row r="1398" spans="1:26">
      <c r="B1398"/>
      <c r="C1398"/>
    </row>
    <row r="1399" spans="1:26">
      <c r="B1399"/>
      <c r="C1399"/>
    </row>
    <row r="1400" spans="1:26">
      <c r="B1400"/>
      <c r="C1400"/>
    </row>
    <row r="1401" spans="1:26">
      <c r="B1401"/>
      <c r="C1401"/>
    </row>
    <row r="1402" spans="1:26">
      <c r="B1402"/>
      <c r="C1402"/>
    </row>
    <row r="1403" spans="1:26">
      <c r="B1403"/>
      <c r="C1403"/>
    </row>
    <row r="1404" spans="1:26">
      <c r="B1404"/>
      <c r="C1404"/>
    </row>
    <row r="1405" spans="1:26">
      <c r="B1405"/>
      <c r="C1405"/>
    </row>
    <row r="1406" spans="1:26">
      <c r="B1406"/>
      <c r="C1406"/>
    </row>
    <row r="1407" spans="1:26">
      <c r="B1407"/>
      <c r="C1407"/>
    </row>
    <row r="1408" spans="1:26">
      <c r="B1408"/>
      <c r="C1408"/>
    </row>
    <row r="1409" spans="1:26">
      <c r="B1409"/>
      <c r="C1409"/>
    </row>
    <row r="1410" spans="1:26">
      <c r="B1410"/>
      <c r="C1410"/>
    </row>
    <row r="1411" spans="1:26">
      <c r="B1411"/>
      <c r="C1411"/>
    </row>
    <row r="1412" spans="1:26">
      <c r="B1412"/>
      <c r="C1412"/>
    </row>
    <row r="1413" spans="1:26">
      <c r="B1413"/>
      <c r="C1413"/>
    </row>
    <row r="1414" spans="1:26">
      <c r="B1414"/>
      <c r="C1414"/>
    </row>
    <row r="1415" spans="1:26">
      <c r="B1415"/>
      <c r="C1415"/>
    </row>
    <row r="1416" spans="1:26">
      <c r="B1416"/>
      <c r="C1416"/>
    </row>
    <row r="1417" spans="1:26">
      <c r="B1417"/>
      <c r="C1417"/>
    </row>
    <row r="1418" spans="1:26">
      <c r="B1418"/>
      <c r="C1418"/>
    </row>
    <row r="1419" spans="1:26">
      <c r="B1419"/>
      <c r="C1419"/>
    </row>
    <row r="1420" spans="1:26">
      <c r="B1420"/>
      <c r="C1420"/>
    </row>
    <row r="1421" spans="1:26">
      <c r="B1421"/>
      <c r="C1421"/>
    </row>
    <row r="1422" spans="1:26">
      <c r="B1422"/>
      <c r="C1422"/>
    </row>
    <row r="1423" spans="1:26">
      <c r="B1423"/>
      <c r="C1423"/>
    </row>
    <row r="1424" spans="1:26">
      <c r="B1424"/>
      <c r="C1424"/>
    </row>
    <row r="1425" spans="1:26">
      <c r="B1425"/>
      <c r="C1425"/>
    </row>
    <row r="1426" spans="1:26">
      <c r="B1426"/>
      <c r="C1426"/>
    </row>
    <row r="1427" spans="1:26">
      <c r="B1427"/>
      <c r="C1427"/>
    </row>
    <row r="1428" spans="1:26">
      <c r="B1428"/>
      <c r="C1428"/>
    </row>
    <row r="1429" spans="1:26">
      <c r="B1429"/>
      <c r="C1429"/>
    </row>
    <row r="1430" spans="1:26">
      <c r="B1430"/>
      <c r="C1430"/>
    </row>
    <row r="1431" spans="1:26">
      <c r="B1431"/>
      <c r="C1431"/>
    </row>
    <row r="1432" spans="1:26">
      <c r="B1432"/>
      <c r="C1432"/>
    </row>
    <row r="1433" spans="1:26">
      <c r="B1433"/>
      <c r="C1433"/>
    </row>
    <row r="1434" spans="1:26">
      <c r="B1434"/>
      <c r="C1434"/>
    </row>
    <row r="1435" spans="1:26">
      <c r="B1435"/>
      <c r="C1435"/>
    </row>
    <row r="1436" spans="1:26">
      <c r="B1436"/>
      <c r="C1436"/>
    </row>
    <row r="1437" spans="1:26">
      <c r="B1437"/>
      <c r="C1437"/>
    </row>
    <row r="1438" spans="1:26">
      <c r="B1438"/>
      <c r="C1438"/>
    </row>
    <row r="1439" spans="1:26">
      <c r="B1439"/>
      <c r="C1439"/>
    </row>
    <row r="1440" spans="1:26">
      <c r="B1440"/>
      <c r="C1440"/>
    </row>
    <row r="1441" spans="1:26">
      <c r="B1441"/>
      <c r="C1441"/>
    </row>
    <row r="1442" spans="1:26">
      <c r="B1442"/>
      <c r="C1442"/>
    </row>
    <row r="1443" spans="1:26">
      <c r="B1443"/>
      <c r="C1443"/>
    </row>
    <row r="1444" spans="1:26">
      <c r="B1444"/>
      <c r="C1444"/>
    </row>
    <row r="1445" spans="1:26">
      <c r="B1445"/>
      <c r="C1445"/>
    </row>
    <row r="1446" spans="1:26">
      <c r="B1446"/>
      <c r="C1446"/>
    </row>
    <row r="1447" spans="1:26">
      <c r="B1447"/>
      <c r="C1447"/>
    </row>
    <row r="1448" spans="1:26">
      <c r="B1448"/>
      <c r="C1448"/>
    </row>
    <row r="1449" spans="1:26">
      <c r="B1449"/>
      <c r="C1449"/>
    </row>
    <row r="1450" spans="1:26">
      <c r="B1450"/>
      <c r="C1450"/>
    </row>
    <row r="1451" spans="1:26">
      <c r="B1451"/>
      <c r="C1451"/>
    </row>
    <row r="1452" spans="1:26">
      <c r="B1452"/>
      <c r="C1452"/>
    </row>
    <row r="1453" spans="1:26">
      <c r="B1453"/>
      <c r="C1453"/>
    </row>
    <row r="1454" spans="1:26">
      <c r="B1454"/>
      <c r="C1454"/>
    </row>
    <row r="1455" spans="1:26">
      <c r="B1455"/>
      <c r="C1455"/>
    </row>
    <row r="1456" spans="1:26">
      <c r="B1456"/>
      <c r="C1456"/>
    </row>
    <row r="1457" spans="1:26">
      <c r="B1457"/>
      <c r="C1457"/>
    </row>
    <row r="1458" spans="1:26">
      <c r="B1458"/>
      <c r="C1458"/>
    </row>
    <row r="1459" spans="1:26">
      <c r="B1459"/>
      <c r="C1459"/>
    </row>
    <row r="1460" spans="1:26">
      <c r="B1460"/>
      <c r="C1460"/>
    </row>
    <row r="1461" spans="1:26">
      <c r="B1461"/>
      <c r="C1461"/>
    </row>
    <row r="1462" spans="1:26">
      <c r="B1462"/>
      <c r="C1462"/>
    </row>
    <row r="1463" spans="1:26">
      <c r="B1463"/>
      <c r="C1463"/>
    </row>
    <row r="1464" spans="1:26">
      <c r="B1464"/>
      <c r="C1464"/>
    </row>
    <row r="1465" spans="1:26">
      <c r="B1465"/>
      <c r="C1465"/>
    </row>
    <row r="1466" spans="1:26">
      <c r="B1466"/>
      <c r="C1466"/>
    </row>
    <row r="1467" spans="1:26">
      <c r="B1467"/>
      <c r="C1467"/>
    </row>
    <row r="1468" spans="1:26">
      <c r="B1468"/>
      <c r="C1468"/>
    </row>
    <row r="1469" spans="1:26">
      <c r="B1469"/>
      <c r="C1469"/>
    </row>
    <row r="1470" spans="1:26">
      <c r="B1470"/>
      <c r="C1470"/>
    </row>
    <row r="1471" spans="1:26">
      <c r="B1471"/>
      <c r="C1471"/>
    </row>
    <row r="1472" spans="1:26">
      <c r="B1472"/>
      <c r="C1472"/>
    </row>
    <row r="1473" spans="1:26">
      <c r="B1473"/>
      <c r="C1473"/>
    </row>
    <row r="1474" spans="1:26">
      <c r="B1474"/>
      <c r="C1474"/>
    </row>
    <row r="1475" spans="1:26">
      <c r="B1475"/>
      <c r="C1475"/>
    </row>
    <row r="1476" spans="1:26">
      <c r="B1476"/>
      <c r="C1476"/>
    </row>
    <row r="1477" spans="1:26">
      <c r="B1477"/>
      <c r="C1477"/>
    </row>
    <row r="1478" spans="1:26">
      <c r="B1478"/>
      <c r="C1478"/>
    </row>
    <row r="1479" spans="1:26">
      <c r="B1479"/>
      <c r="C1479"/>
    </row>
    <row r="1480" spans="1:26">
      <c r="B1480"/>
      <c r="C1480"/>
    </row>
    <row r="1481" spans="1:26">
      <c r="B1481"/>
      <c r="C1481"/>
    </row>
    <row r="1482" spans="1:26">
      <c r="B1482"/>
      <c r="C1482"/>
    </row>
    <row r="1483" spans="1:26">
      <c r="B1483"/>
      <c r="C1483"/>
    </row>
    <row r="1484" spans="1:26">
      <c r="B1484"/>
      <c r="C1484"/>
    </row>
    <row r="1485" spans="1:26">
      <c r="B1485"/>
      <c r="C1485"/>
    </row>
    <row r="1486" spans="1:26">
      <c r="B1486"/>
      <c r="C1486"/>
    </row>
    <row r="1487" spans="1:26">
      <c r="B1487"/>
      <c r="C1487"/>
    </row>
    <row r="1488" spans="1:26">
      <c r="B1488"/>
      <c r="C1488"/>
    </row>
    <row r="1489" spans="1:26">
      <c r="B1489"/>
      <c r="C1489"/>
    </row>
    <row r="1490" spans="1:26">
      <c r="B1490"/>
      <c r="C1490"/>
    </row>
    <row r="1491" spans="1:26">
      <c r="B1491"/>
      <c r="C1491"/>
    </row>
    <row r="1492" spans="1:26">
      <c r="B1492"/>
      <c r="C1492"/>
    </row>
    <row r="1493" spans="1:26">
      <c r="B1493"/>
      <c r="C1493"/>
    </row>
    <row r="1494" spans="1:26">
      <c r="B1494"/>
      <c r="C1494"/>
    </row>
    <row r="1495" spans="1:26">
      <c r="B1495"/>
      <c r="C1495"/>
    </row>
    <row r="1496" spans="1:26">
      <c r="B1496"/>
      <c r="C1496"/>
    </row>
    <row r="1497" spans="1:26">
      <c r="B1497"/>
      <c r="C1497"/>
    </row>
    <row r="1498" spans="1:26">
      <c r="B1498"/>
      <c r="C1498"/>
    </row>
    <row r="1499" spans="1:26">
      <c r="B1499"/>
      <c r="C1499"/>
    </row>
    <row r="1500" spans="1:26">
      <c r="B1500"/>
      <c r="C1500"/>
    </row>
    <row r="1501" spans="1:26">
      <c r="B1501"/>
      <c r="C1501"/>
    </row>
    <row r="1502" spans="1:26">
      <c r="B1502"/>
      <c r="C1502"/>
    </row>
    <row r="1503" spans="1:26">
      <c r="B1503"/>
      <c r="C1503"/>
    </row>
    <row r="1504" spans="1:26">
      <c r="B1504"/>
      <c r="C1504"/>
    </row>
    <row r="1505" spans="1:26">
      <c r="B1505"/>
      <c r="C1505"/>
    </row>
    <row r="1506" spans="1:26">
      <c r="B1506"/>
      <c r="C1506"/>
    </row>
    <row r="1507" spans="1:26">
      <c r="B1507"/>
      <c r="C1507"/>
    </row>
    <row r="1508" spans="1:26">
      <c r="B1508"/>
      <c r="C1508"/>
    </row>
    <row r="1509" spans="1:26">
      <c r="B1509"/>
      <c r="C1509"/>
    </row>
    <row r="1510" spans="1:26">
      <c r="B1510"/>
      <c r="C1510"/>
    </row>
    <row r="1511" spans="1:26">
      <c r="B1511"/>
      <c r="C1511"/>
    </row>
    <row r="1512" spans="1:26">
      <c r="B1512"/>
      <c r="C1512"/>
    </row>
    <row r="1513" spans="1:26">
      <c r="B1513"/>
      <c r="C1513"/>
    </row>
    <row r="1514" spans="1:26">
      <c r="B1514"/>
      <c r="C1514"/>
    </row>
    <row r="1515" spans="1:26">
      <c r="B1515"/>
      <c r="C1515"/>
    </row>
    <row r="1516" spans="1:26">
      <c r="B1516"/>
      <c r="C1516"/>
    </row>
    <row r="1517" spans="1:26">
      <c r="B1517"/>
      <c r="C1517"/>
    </row>
    <row r="1518" spans="1:26">
      <c r="B1518"/>
      <c r="C1518"/>
    </row>
    <row r="1519" spans="1:26">
      <c r="B1519"/>
      <c r="C1519"/>
    </row>
    <row r="1520" spans="1:26">
      <c r="B1520"/>
      <c r="C1520"/>
    </row>
    <row r="1521" spans="1:26">
      <c r="B1521"/>
      <c r="C1521"/>
    </row>
    <row r="1522" spans="1:26">
      <c r="B1522"/>
      <c r="C1522"/>
    </row>
    <row r="1523" spans="1:26">
      <c r="B1523"/>
      <c r="C1523"/>
    </row>
    <row r="1524" spans="1:26">
      <c r="B1524"/>
      <c r="C1524"/>
    </row>
    <row r="1525" spans="1:26">
      <c r="B1525"/>
      <c r="C1525"/>
    </row>
    <row r="1526" spans="1:26">
      <c r="B1526"/>
      <c r="C1526"/>
    </row>
    <row r="1527" spans="1:26">
      <c r="B1527"/>
      <c r="C1527"/>
    </row>
    <row r="1528" spans="1:26">
      <c r="B1528"/>
      <c r="C1528"/>
    </row>
    <row r="1529" spans="1:26">
      <c r="B1529"/>
      <c r="C1529"/>
    </row>
    <row r="1530" spans="1:26">
      <c r="B1530"/>
      <c r="C1530"/>
    </row>
    <row r="1531" spans="1:26">
      <c r="B1531"/>
      <c r="C1531"/>
    </row>
    <row r="1532" spans="1:26">
      <c r="B1532"/>
      <c r="C1532"/>
    </row>
    <row r="1533" spans="1:26">
      <c r="B1533"/>
      <c r="C1533"/>
    </row>
    <row r="1534" spans="1:26">
      <c r="B1534"/>
      <c r="C1534"/>
    </row>
    <row r="1535" spans="1:26">
      <c r="B1535"/>
      <c r="C1535"/>
    </row>
    <row r="1536" spans="1:26">
      <c r="B1536"/>
      <c r="C1536"/>
    </row>
    <row r="1537" spans="1:26">
      <c r="B1537"/>
      <c r="C1537"/>
    </row>
    <row r="1538" spans="1:26">
      <c r="B1538"/>
      <c r="C1538"/>
    </row>
    <row r="1539" spans="1:26">
      <c r="B1539"/>
      <c r="C1539"/>
    </row>
    <row r="1540" spans="1:26">
      <c r="B1540"/>
      <c r="C1540"/>
    </row>
    <row r="1541" spans="1:26">
      <c r="B1541"/>
      <c r="C1541"/>
    </row>
    <row r="1542" spans="1:26">
      <c r="B1542"/>
      <c r="C1542"/>
    </row>
    <row r="1543" spans="1:26">
      <c r="B1543"/>
      <c r="C1543"/>
    </row>
    <row r="1544" spans="1:26">
      <c r="B1544"/>
      <c r="C1544"/>
    </row>
    <row r="1545" spans="1:26">
      <c r="B1545"/>
      <c r="C1545"/>
    </row>
    <row r="1546" spans="1:26">
      <c r="B1546"/>
      <c r="C1546"/>
    </row>
    <row r="1547" spans="1:26">
      <c r="B1547"/>
      <c r="C1547"/>
    </row>
    <row r="1548" spans="1:26">
      <c r="B1548"/>
      <c r="C1548"/>
    </row>
    <row r="1549" spans="1:26">
      <c r="B1549"/>
      <c r="C1549"/>
    </row>
    <row r="1550" spans="1:26">
      <c r="B1550"/>
      <c r="C1550"/>
    </row>
    <row r="1551" spans="1:26">
      <c r="B1551"/>
      <c r="C1551"/>
    </row>
    <row r="1552" spans="1:26">
      <c r="B1552"/>
      <c r="C1552"/>
    </row>
    <row r="1553" spans="1:26">
      <c r="B1553"/>
      <c r="C1553"/>
    </row>
    <row r="1554" spans="1:26">
      <c r="B1554"/>
      <c r="C1554"/>
    </row>
    <row r="1555" spans="1:26">
      <c r="B1555"/>
      <c r="C1555"/>
    </row>
    <row r="1556" spans="1:26">
      <c r="B1556"/>
      <c r="C1556"/>
    </row>
    <row r="1557" spans="1:26">
      <c r="B1557"/>
      <c r="C1557"/>
    </row>
    <row r="1558" spans="1:26">
      <c r="B1558"/>
      <c r="C1558"/>
    </row>
    <row r="1559" spans="1:26">
      <c r="B1559"/>
      <c r="C1559"/>
    </row>
    <row r="1560" spans="1:26">
      <c r="B1560"/>
      <c r="C1560"/>
    </row>
    <row r="1561" spans="1:26">
      <c r="B1561"/>
      <c r="C1561"/>
    </row>
    <row r="1562" spans="1:26">
      <c r="B1562"/>
      <c r="C1562"/>
    </row>
    <row r="1563" spans="1:26">
      <c r="B1563"/>
      <c r="C1563"/>
    </row>
    <row r="1564" spans="1:26">
      <c r="B1564"/>
      <c r="C1564"/>
    </row>
    <row r="1565" spans="1:26">
      <c r="B1565"/>
      <c r="C1565"/>
    </row>
    <row r="1566" spans="1:26">
      <c r="B1566"/>
      <c r="C1566"/>
    </row>
    <row r="1567" spans="1:26">
      <c r="B1567"/>
      <c r="C1567"/>
    </row>
    <row r="1568" spans="1:26">
      <c r="B1568"/>
      <c r="C1568"/>
    </row>
    <row r="1569" spans="1:26">
      <c r="B1569"/>
      <c r="C1569"/>
    </row>
    <row r="1570" spans="1:26">
      <c r="B1570"/>
      <c r="C1570"/>
    </row>
    <row r="1571" spans="1:26">
      <c r="B1571"/>
      <c r="C1571"/>
    </row>
    <row r="1572" spans="1:26">
      <c r="B1572"/>
      <c r="C1572"/>
    </row>
    <row r="1573" spans="1:26">
      <c r="B1573"/>
      <c r="C1573"/>
    </row>
    <row r="1574" spans="1:26">
      <c r="B1574"/>
      <c r="C1574"/>
    </row>
    <row r="1575" spans="1:26">
      <c r="B1575"/>
      <c r="C1575"/>
    </row>
    <row r="1576" spans="1:26">
      <c r="B1576"/>
      <c r="C1576"/>
    </row>
    <row r="1577" spans="1:26">
      <c r="B1577"/>
      <c r="C1577"/>
    </row>
    <row r="1578" spans="1:26">
      <c r="B1578"/>
      <c r="C1578"/>
    </row>
    <row r="1579" spans="1:26">
      <c r="B1579"/>
      <c r="C1579"/>
    </row>
    <row r="1580" spans="1:26">
      <c r="B1580"/>
      <c r="C1580"/>
    </row>
    <row r="1581" spans="1:26">
      <c r="B1581"/>
      <c r="C1581"/>
    </row>
    <row r="1582" spans="1:26">
      <c r="B1582"/>
      <c r="C1582"/>
    </row>
    <row r="1583" spans="1:26">
      <c r="B1583"/>
      <c r="C1583"/>
    </row>
    <row r="1584" spans="1:26">
      <c r="B1584"/>
      <c r="C1584"/>
    </row>
    <row r="1585" spans="1:26">
      <c r="B1585"/>
      <c r="C1585"/>
    </row>
    <row r="1586" spans="1:26">
      <c r="B1586"/>
      <c r="C1586"/>
    </row>
    <row r="1587" spans="1:26">
      <c r="B1587"/>
      <c r="C1587"/>
    </row>
    <row r="1588" spans="1:26">
      <c r="B1588"/>
      <c r="C1588"/>
    </row>
    <row r="1589" spans="1:26">
      <c r="B1589"/>
      <c r="C1589"/>
    </row>
    <row r="1590" spans="1:26">
      <c r="B1590"/>
      <c r="C1590"/>
    </row>
    <row r="1591" spans="1:26">
      <c r="B1591"/>
      <c r="C1591"/>
    </row>
    <row r="1592" spans="1:26">
      <c r="B1592"/>
      <c r="C1592"/>
    </row>
    <row r="1593" spans="1:26">
      <c r="B1593"/>
      <c r="C1593"/>
    </row>
    <row r="1594" spans="1:26">
      <c r="B1594"/>
      <c r="C1594"/>
    </row>
    <row r="1595" spans="1:26">
      <c r="B1595"/>
      <c r="C1595"/>
    </row>
    <row r="1596" spans="1:26">
      <c r="B1596"/>
      <c r="C1596"/>
    </row>
    <row r="1597" spans="1:26">
      <c r="B1597"/>
      <c r="C1597"/>
    </row>
    <row r="1598" spans="1:26">
      <c r="B1598"/>
      <c r="C1598"/>
    </row>
    <row r="1599" spans="1:26">
      <c r="B1599"/>
      <c r="C1599"/>
    </row>
    <row r="1600" spans="1:26">
      <c r="B1600"/>
      <c r="C1600"/>
    </row>
    <row r="1601" spans="1:26">
      <c r="B1601"/>
      <c r="C1601"/>
    </row>
    <row r="1602" spans="1:26">
      <c r="B1602"/>
      <c r="C1602"/>
    </row>
    <row r="1603" spans="1:26">
      <c r="B1603"/>
      <c r="C1603"/>
    </row>
    <row r="1604" spans="1:26">
      <c r="B1604"/>
      <c r="C1604"/>
    </row>
    <row r="1605" spans="1:26">
      <c r="B1605"/>
      <c r="C1605"/>
    </row>
    <row r="1606" spans="1:26">
      <c r="B1606"/>
      <c r="C1606"/>
    </row>
    <row r="1607" spans="1:26">
      <c r="B1607"/>
      <c r="C1607"/>
    </row>
    <row r="1608" spans="1:26">
      <c r="B1608"/>
      <c r="C1608"/>
    </row>
    <row r="1609" spans="1:26">
      <c r="B1609"/>
      <c r="C1609"/>
    </row>
    <row r="1610" spans="1:26">
      <c r="B1610"/>
      <c r="C1610"/>
    </row>
    <row r="1611" spans="1:26">
      <c r="B1611"/>
      <c r="C1611"/>
    </row>
    <row r="1612" spans="1:26">
      <c r="B1612"/>
      <c r="C1612"/>
    </row>
    <row r="1613" spans="1:26">
      <c r="B1613"/>
      <c r="C1613"/>
    </row>
    <row r="1614" spans="1:26">
      <c r="B1614"/>
      <c r="C1614"/>
    </row>
    <row r="1615" spans="1:26">
      <c r="B1615"/>
      <c r="C1615"/>
    </row>
    <row r="1616" spans="1:26">
      <c r="B1616"/>
      <c r="C1616"/>
    </row>
    <row r="1617" spans="1:26">
      <c r="B1617"/>
      <c r="C1617"/>
    </row>
    <row r="1618" spans="1:26">
      <c r="B1618"/>
      <c r="C1618"/>
    </row>
    <row r="1619" spans="1:26">
      <c r="B1619"/>
      <c r="C1619"/>
    </row>
    <row r="1620" spans="1:26">
      <c r="B1620"/>
      <c r="C1620"/>
    </row>
    <row r="1621" spans="1:26">
      <c r="B1621"/>
      <c r="C1621"/>
    </row>
    <row r="1622" spans="1:26">
      <c r="B1622"/>
      <c r="C1622"/>
    </row>
    <row r="1623" spans="1:26">
      <c r="B1623"/>
      <c r="C1623"/>
    </row>
    <row r="1624" spans="1:26">
      <c r="B1624"/>
      <c r="C1624"/>
    </row>
    <row r="1625" spans="1:26">
      <c r="B1625"/>
      <c r="C1625"/>
    </row>
    <row r="1626" spans="1:26">
      <c r="B1626"/>
      <c r="C1626"/>
    </row>
    <row r="1627" spans="1:26">
      <c r="B1627"/>
      <c r="C1627"/>
    </row>
    <row r="1628" spans="1:26">
      <c r="B1628"/>
      <c r="C1628"/>
    </row>
    <row r="1629" spans="1:26">
      <c r="B1629"/>
      <c r="C1629"/>
    </row>
    <row r="1630" spans="1:26">
      <c r="B1630"/>
      <c r="C1630"/>
    </row>
    <row r="1631" spans="1:26">
      <c r="B1631"/>
      <c r="C1631"/>
    </row>
    <row r="1632" spans="1:26">
      <c r="B1632"/>
      <c r="C1632"/>
    </row>
    <row r="1633" spans="1:26">
      <c r="B1633"/>
      <c r="C1633"/>
    </row>
    <row r="1634" spans="1:26">
      <c r="B1634"/>
      <c r="C1634"/>
    </row>
    <row r="1635" spans="1:26">
      <c r="B1635"/>
      <c r="C1635"/>
    </row>
    <row r="1636" spans="1:26">
      <c r="B1636"/>
      <c r="C1636"/>
    </row>
    <row r="1637" spans="1:26">
      <c r="B1637"/>
      <c r="C1637"/>
    </row>
    <row r="1638" spans="1:26">
      <c r="B1638"/>
      <c r="C1638"/>
    </row>
    <row r="1639" spans="1:26">
      <c r="B1639"/>
      <c r="C1639"/>
    </row>
    <row r="1640" spans="1:26">
      <c r="B1640"/>
      <c r="C1640"/>
    </row>
    <row r="1641" spans="1:26">
      <c r="B1641"/>
      <c r="C1641"/>
    </row>
    <row r="1642" spans="1:26">
      <c r="B1642"/>
      <c r="C1642"/>
    </row>
    <row r="1643" spans="1:26">
      <c r="B1643"/>
      <c r="C1643"/>
    </row>
    <row r="1644" spans="1:26">
      <c r="B1644"/>
      <c r="C1644"/>
    </row>
    <row r="1645" spans="1:26">
      <c r="B1645"/>
      <c r="C1645"/>
    </row>
    <row r="1646" spans="1:26">
      <c r="B1646"/>
      <c r="C1646"/>
    </row>
    <row r="1647" spans="1:26">
      <c r="B1647"/>
      <c r="C1647"/>
    </row>
    <row r="1648" spans="1:26">
      <c r="B1648"/>
      <c r="C1648"/>
    </row>
    <row r="1649" spans="1:26">
      <c r="B1649"/>
      <c r="C1649"/>
    </row>
    <row r="1650" spans="1:26">
      <c r="B1650"/>
      <c r="C1650"/>
    </row>
    <row r="1651" spans="1:26">
      <c r="B1651"/>
      <c r="C1651"/>
    </row>
    <row r="1652" spans="1:26">
      <c r="B1652"/>
      <c r="C1652"/>
    </row>
    <row r="1653" spans="1:26">
      <c r="B1653"/>
      <c r="C1653"/>
    </row>
    <row r="1654" spans="1:26">
      <c r="B1654"/>
      <c r="C1654"/>
    </row>
    <row r="1655" spans="1:26">
      <c r="B1655"/>
      <c r="C1655"/>
    </row>
    <row r="1656" spans="1:26">
      <c r="B1656"/>
      <c r="C1656"/>
    </row>
    <row r="1657" spans="1:26">
      <c r="B1657"/>
      <c r="C1657"/>
    </row>
    <row r="1658" spans="1:26">
      <c r="B1658"/>
      <c r="C1658"/>
    </row>
    <row r="1659" spans="1:26">
      <c r="B1659"/>
      <c r="C1659"/>
    </row>
    <row r="1660" spans="1:26">
      <c r="B1660"/>
      <c r="C1660"/>
    </row>
    <row r="1661" spans="1:26">
      <c r="B1661"/>
      <c r="C1661"/>
    </row>
    <row r="1662" spans="1:26">
      <c r="B1662"/>
      <c r="C1662"/>
    </row>
    <row r="1663" spans="1:26">
      <c r="B1663"/>
      <c r="C1663"/>
    </row>
    <row r="1664" spans="1:26">
      <c r="B1664"/>
      <c r="C1664"/>
    </row>
    <row r="1665" spans="1:26">
      <c r="B1665"/>
      <c r="C1665"/>
    </row>
    <row r="1666" spans="1:26">
      <c r="B1666"/>
      <c r="C1666"/>
    </row>
    <row r="1667" spans="1:26">
      <c r="B1667"/>
      <c r="C1667"/>
    </row>
    <row r="1668" spans="1:26">
      <c r="B1668"/>
      <c r="C1668"/>
    </row>
    <row r="1669" spans="1:26">
      <c r="B1669"/>
      <c r="C1669"/>
    </row>
    <row r="1670" spans="1:26">
      <c r="B1670"/>
      <c r="C1670"/>
    </row>
    <row r="1671" spans="1:26">
      <c r="B1671"/>
      <c r="C1671"/>
    </row>
    <row r="1672" spans="1:26">
      <c r="B1672"/>
      <c r="C1672"/>
    </row>
    <row r="1673" spans="1:26">
      <c r="B1673"/>
      <c r="C1673"/>
    </row>
    <row r="1674" spans="1:26">
      <c r="B1674"/>
      <c r="C1674"/>
    </row>
    <row r="1675" spans="1:26">
      <c r="B1675"/>
      <c r="C1675"/>
    </row>
    <row r="1676" spans="1:26">
      <c r="B1676"/>
      <c r="C1676"/>
    </row>
    <row r="1677" spans="1:26">
      <c r="B1677"/>
      <c r="C1677"/>
    </row>
    <row r="1678" spans="1:26">
      <c r="B1678"/>
      <c r="C1678"/>
    </row>
    <row r="1679" spans="1:26">
      <c r="B1679"/>
      <c r="C1679"/>
    </row>
    <row r="1680" spans="1:26">
      <c r="B1680"/>
      <c r="C1680"/>
    </row>
    <row r="1681" spans="1:26">
      <c r="B1681"/>
      <c r="C1681"/>
    </row>
    <row r="1682" spans="1:26">
      <c r="B1682"/>
      <c r="C1682"/>
    </row>
    <row r="1683" spans="1:26">
      <c r="B1683"/>
      <c r="C1683"/>
    </row>
    <row r="1684" spans="1:26">
      <c r="B1684"/>
      <c r="C1684"/>
    </row>
    <row r="1685" spans="1:26">
      <c r="B1685"/>
      <c r="C1685"/>
    </row>
    <row r="1686" spans="1:26">
      <c r="B1686"/>
      <c r="C1686"/>
    </row>
    <row r="1687" spans="1:26">
      <c r="B1687"/>
      <c r="C1687"/>
    </row>
    <row r="1688" spans="1:26">
      <c r="B1688"/>
      <c r="C1688"/>
    </row>
    <row r="1689" spans="1:26">
      <c r="B1689"/>
      <c r="C1689"/>
    </row>
    <row r="1690" spans="1:26">
      <c r="B1690"/>
      <c r="C1690"/>
    </row>
    <row r="1691" spans="1:26">
      <c r="B1691"/>
      <c r="C1691"/>
    </row>
    <row r="1692" spans="1:26">
      <c r="B1692"/>
      <c r="C1692"/>
    </row>
    <row r="1693" spans="1:26">
      <c r="B1693"/>
      <c r="C1693"/>
    </row>
    <row r="1694" spans="1:26">
      <c r="B1694"/>
      <c r="C1694"/>
    </row>
    <row r="1695" spans="1:26">
      <c r="B1695"/>
      <c r="C1695"/>
    </row>
    <row r="1696" spans="1:26">
      <c r="B1696"/>
      <c r="C1696"/>
    </row>
    <row r="1697" spans="1:26">
      <c r="B1697"/>
      <c r="C1697"/>
    </row>
    <row r="1698" spans="1:26">
      <c r="B1698"/>
      <c r="C1698"/>
    </row>
    <row r="1699" spans="1:26">
      <c r="B1699"/>
      <c r="C1699"/>
    </row>
    <row r="1700" spans="1:26">
      <c r="B1700"/>
      <c r="C1700"/>
    </row>
    <row r="1701" spans="1:26">
      <c r="B1701"/>
      <c r="C1701"/>
    </row>
    <row r="1702" spans="1:26">
      <c r="B1702"/>
      <c r="C1702"/>
    </row>
    <row r="1703" spans="1:26">
      <c r="B1703"/>
      <c r="C1703"/>
    </row>
    <row r="1704" spans="1:26">
      <c r="B1704"/>
      <c r="C1704"/>
    </row>
    <row r="1705" spans="1:26">
      <c r="B1705"/>
      <c r="C1705"/>
    </row>
    <row r="1706" spans="1:26">
      <c r="B1706"/>
      <c r="C1706"/>
    </row>
    <row r="1707" spans="1:26">
      <c r="B1707"/>
      <c r="C1707"/>
    </row>
    <row r="1708" spans="1:26">
      <c r="B1708"/>
      <c r="C1708"/>
    </row>
    <row r="1709" spans="1:26">
      <c r="B1709"/>
      <c r="C1709"/>
    </row>
    <row r="1710" spans="1:26">
      <c r="B1710"/>
      <c r="C1710"/>
    </row>
    <row r="1711" spans="1:26">
      <c r="B1711"/>
      <c r="C1711"/>
    </row>
    <row r="1712" spans="1:26">
      <c r="B1712"/>
      <c r="C1712"/>
    </row>
    <row r="1713" spans="1:26">
      <c r="B1713"/>
      <c r="C1713"/>
    </row>
    <row r="1714" spans="1:26">
      <c r="B1714"/>
      <c r="C1714"/>
    </row>
    <row r="1715" spans="1:26">
      <c r="B1715"/>
      <c r="C1715"/>
    </row>
    <row r="1716" spans="1:26">
      <c r="B1716"/>
      <c r="C1716"/>
    </row>
    <row r="1717" spans="1:26">
      <c r="B1717"/>
      <c r="C1717"/>
    </row>
    <row r="1718" spans="1:26">
      <c r="B1718"/>
      <c r="C1718"/>
    </row>
    <row r="1719" spans="1:26">
      <c r="B1719"/>
      <c r="C1719"/>
    </row>
    <row r="1720" spans="1:26">
      <c r="B1720"/>
      <c r="C1720"/>
    </row>
    <row r="1721" spans="1:26">
      <c r="B1721"/>
      <c r="C1721"/>
    </row>
    <row r="1722" spans="1:26">
      <c r="B1722"/>
      <c r="C1722"/>
    </row>
    <row r="1723" spans="1:26">
      <c r="B1723"/>
      <c r="C1723"/>
    </row>
    <row r="1724" spans="1:26">
      <c r="B1724"/>
      <c r="C1724"/>
    </row>
    <row r="1725" spans="1:26">
      <c r="B1725"/>
      <c r="C1725"/>
    </row>
    <row r="1726" spans="1:26">
      <c r="B1726"/>
      <c r="C1726"/>
    </row>
    <row r="1727" spans="1:26">
      <c r="B1727"/>
      <c r="C1727"/>
    </row>
    <row r="1728" spans="1:26">
      <c r="B1728"/>
      <c r="C1728"/>
    </row>
    <row r="1729" spans="1:26">
      <c r="B1729"/>
      <c r="C1729"/>
    </row>
    <row r="1730" spans="1:26">
      <c r="B1730"/>
      <c r="C1730"/>
    </row>
    <row r="1731" spans="1:26">
      <c r="B1731"/>
      <c r="C1731"/>
    </row>
    <row r="1732" spans="1:26">
      <c r="B1732"/>
      <c r="C1732"/>
    </row>
    <row r="1733" spans="1:26">
      <c r="B1733"/>
      <c r="C1733"/>
    </row>
    <row r="1734" spans="1:26">
      <c r="B1734"/>
      <c r="C1734"/>
    </row>
    <row r="1735" spans="1:26">
      <c r="B1735"/>
      <c r="C1735"/>
    </row>
    <row r="1736" spans="1:26">
      <c r="B1736"/>
      <c r="C1736"/>
    </row>
    <row r="1737" spans="1:26">
      <c r="B1737"/>
      <c r="C1737"/>
    </row>
    <row r="1738" spans="1:26">
      <c r="B1738"/>
      <c r="C1738"/>
    </row>
    <row r="1739" spans="1:26">
      <c r="B1739"/>
      <c r="C1739"/>
    </row>
    <row r="1740" spans="1:26">
      <c r="B1740"/>
      <c r="C1740"/>
    </row>
    <row r="1741" spans="1:26">
      <c r="B1741"/>
      <c r="C1741"/>
    </row>
    <row r="1742" spans="1:26">
      <c r="B1742"/>
      <c r="C1742"/>
    </row>
    <row r="1743" spans="1:26">
      <c r="B1743"/>
      <c r="C1743"/>
    </row>
    <row r="1744" spans="1:26">
      <c r="B1744"/>
      <c r="C1744"/>
    </row>
    <row r="1745" spans="1:26">
      <c r="B1745"/>
      <c r="C1745"/>
    </row>
    <row r="1746" spans="1:26">
      <c r="B1746"/>
      <c r="C1746"/>
    </row>
    <row r="1747" spans="1:26">
      <c r="B1747"/>
      <c r="C1747"/>
    </row>
    <row r="1748" spans="1:26">
      <c r="B1748"/>
      <c r="C1748"/>
    </row>
    <row r="1749" spans="1:26">
      <c r="B1749"/>
      <c r="C1749"/>
    </row>
    <row r="1750" spans="1:26">
      <c r="B1750"/>
      <c r="C1750"/>
    </row>
    <row r="1751" spans="1:26">
      <c r="B1751"/>
      <c r="C1751"/>
    </row>
    <row r="1752" spans="1:26">
      <c r="B1752"/>
      <c r="C1752"/>
    </row>
    <row r="1753" spans="1:26">
      <c r="B1753"/>
      <c r="C1753"/>
    </row>
    <row r="1754" spans="1:26">
      <c r="B1754"/>
      <c r="C1754"/>
    </row>
    <row r="1755" spans="1:26">
      <c r="B1755"/>
      <c r="C1755"/>
    </row>
    <row r="1756" spans="1:26">
      <c r="B1756"/>
      <c r="C1756"/>
    </row>
    <row r="1757" spans="1:26">
      <c r="B1757"/>
      <c r="C1757"/>
    </row>
    <row r="1758" spans="1:26">
      <c r="B1758"/>
      <c r="C1758"/>
    </row>
    <row r="1759" spans="1:26">
      <c r="B1759"/>
      <c r="C1759"/>
    </row>
    <row r="1760" spans="1:26">
      <c r="B1760"/>
      <c r="C1760"/>
    </row>
    <row r="1761" spans="1:26">
      <c r="B1761"/>
      <c r="C1761"/>
    </row>
    <row r="1762" spans="1:26">
      <c r="B1762"/>
      <c r="C1762"/>
    </row>
    <row r="1763" spans="1:26">
      <c r="B1763"/>
      <c r="C1763"/>
    </row>
    <row r="1764" spans="1:26">
      <c r="B1764"/>
      <c r="C1764"/>
    </row>
    <row r="1765" spans="1:26">
      <c r="B1765"/>
      <c r="C1765"/>
    </row>
    <row r="1766" spans="1:26">
      <c r="B1766"/>
      <c r="C1766"/>
    </row>
    <row r="1767" spans="1:26">
      <c r="B1767"/>
      <c r="C1767"/>
    </row>
    <row r="1768" spans="1:26">
      <c r="B1768"/>
      <c r="C1768"/>
    </row>
    <row r="1769" spans="1:26">
      <c r="B1769"/>
      <c r="C1769"/>
    </row>
    <row r="1770" spans="1:26">
      <c r="B1770"/>
      <c r="C1770"/>
    </row>
    <row r="1771" spans="1:26">
      <c r="B1771"/>
      <c r="C1771"/>
    </row>
    <row r="1772" spans="1:26">
      <c r="B1772"/>
      <c r="C1772"/>
    </row>
    <row r="1773" spans="1:26">
      <c r="B1773"/>
      <c r="C1773"/>
    </row>
    <row r="1774" spans="1:26">
      <c r="B1774"/>
      <c r="C1774"/>
    </row>
    <row r="1775" spans="1:26">
      <c r="B1775"/>
      <c r="C1775"/>
    </row>
    <row r="1776" spans="1:26">
      <c r="B1776"/>
      <c r="C1776"/>
    </row>
    <row r="1777" spans="1:26">
      <c r="B1777"/>
      <c r="C1777"/>
    </row>
    <row r="1778" spans="1:26">
      <c r="B1778"/>
      <c r="C1778"/>
    </row>
    <row r="1779" spans="1:26">
      <c r="B1779"/>
      <c r="C1779"/>
    </row>
    <row r="1780" spans="1:26">
      <c r="B1780"/>
      <c r="C1780"/>
    </row>
    <row r="1781" spans="1:26">
      <c r="B1781"/>
      <c r="C1781"/>
    </row>
    <row r="1782" spans="1:26">
      <c r="B1782"/>
      <c r="C1782"/>
    </row>
    <row r="1783" spans="1:26">
      <c r="B1783"/>
      <c r="C1783"/>
    </row>
    <row r="1784" spans="1:26">
      <c r="B1784"/>
      <c r="C1784"/>
    </row>
    <row r="1785" spans="1:26">
      <c r="B1785"/>
      <c r="C1785"/>
    </row>
    <row r="1786" spans="1:26">
      <c r="B1786"/>
      <c r="C1786"/>
    </row>
    <row r="1787" spans="1:26">
      <c r="B1787"/>
      <c r="C1787"/>
    </row>
    <row r="1788" spans="1:26">
      <c r="B1788"/>
      <c r="C1788"/>
    </row>
    <row r="1789" spans="1:26">
      <c r="B1789"/>
      <c r="C1789"/>
    </row>
    <row r="1790" spans="1:26">
      <c r="B1790"/>
      <c r="C1790"/>
    </row>
    <row r="1791" spans="1:26">
      <c r="B1791"/>
      <c r="C1791"/>
    </row>
    <row r="1792" spans="1:26">
      <c r="B1792"/>
      <c r="C1792"/>
    </row>
    <row r="1793" spans="1:26">
      <c r="B1793"/>
      <c r="C1793"/>
    </row>
    <row r="1794" spans="1:26">
      <c r="B1794"/>
      <c r="C1794"/>
    </row>
    <row r="1795" spans="1:26">
      <c r="B1795"/>
      <c r="C1795"/>
    </row>
    <row r="1796" spans="1:26">
      <c r="B1796"/>
      <c r="C1796"/>
    </row>
    <row r="1797" spans="1:26">
      <c r="B1797"/>
      <c r="C1797"/>
    </row>
    <row r="1798" spans="1:26">
      <c r="B1798"/>
      <c r="C1798"/>
    </row>
    <row r="1799" spans="1:26">
      <c r="B1799"/>
      <c r="C1799"/>
    </row>
    <row r="1800" spans="1:26">
      <c r="B1800"/>
      <c r="C1800"/>
    </row>
    <row r="1801" spans="1:26">
      <c r="B1801"/>
      <c r="C1801"/>
    </row>
    <row r="1802" spans="1:26">
      <c r="B1802"/>
      <c r="C1802"/>
    </row>
    <row r="1803" spans="1:26">
      <c r="B1803"/>
      <c r="C1803"/>
    </row>
    <row r="1804" spans="1:26">
      <c r="B1804"/>
      <c r="C1804"/>
    </row>
    <row r="1805" spans="1:26">
      <c r="B1805"/>
      <c r="C1805"/>
    </row>
    <row r="1806" spans="1:26">
      <c r="B1806"/>
      <c r="C1806"/>
    </row>
    <row r="1807" spans="1:26">
      <c r="B1807"/>
      <c r="C1807"/>
    </row>
    <row r="1808" spans="1:26">
      <c r="B1808"/>
      <c r="C1808"/>
    </row>
    <row r="1809" spans="1:26">
      <c r="B1809"/>
      <c r="C1809"/>
    </row>
    <row r="1810" spans="1:26">
      <c r="B1810"/>
      <c r="C1810"/>
    </row>
    <row r="1811" spans="1:26">
      <c r="B1811"/>
      <c r="C1811"/>
    </row>
    <row r="1812" spans="1:26">
      <c r="B1812"/>
      <c r="C1812"/>
    </row>
    <row r="1813" spans="1:26">
      <c r="B1813"/>
      <c r="C1813"/>
    </row>
    <row r="1814" spans="1:26">
      <c r="B1814"/>
      <c r="C1814"/>
    </row>
    <row r="1815" spans="1:26">
      <c r="B1815"/>
      <c r="C1815"/>
    </row>
    <row r="1816" spans="1:26">
      <c r="B1816"/>
      <c r="C1816"/>
    </row>
    <row r="1817" spans="1:26">
      <c r="B1817"/>
      <c r="C1817"/>
    </row>
    <row r="1818" spans="1:26">
      <c r="B1818"/>
      <c r="C1818"/>
    </row>
    <row r="1819" spans="1:26">
      <c r="B1819"/>
      <c r="C1819"/>
    </row>
    <row r="1820" spans="1:26">
      <c r="B1820"/>
      <c r="C1820"/>
    </row>
    <row r="1821" spans="1:26">
      <c r="B1821"/>
      <c r="C1821"/>
    </row>
    <row r="1822" spans="1:26">
      <c r="B1822"/>
      <c r="C1822"/>
    </row>
    <row r="1823" spans="1:26">
      <c r="B1823"/>
      <c r="C1823"/>
    </row>
    <row r="1824" spans="1:26">
      <c r="B1824"/>
      <c r="C1824"/>
    </row>
    <row r="1825" spans="1:26">
      <c r="B1825"/>
      <c r="C1825"/>
    </row>
    <row r="1826" spans="1:26">
      <c r="B1826"/>
      <c r="C1826"/>
    </row>
    <row r="1827" spans="1:26">
      <c r="B1827"/>
      <c r="C1827"/>
    </row>
    <row r="1828" spans="1:26">
      <c r="B1828"/>
      <c r="C1828"/>
    </row>
    <row r="1829" spans="1:26">
      <c r="B1829"/>
      <c r="C1829"/>
    </row>
    <row r="1830" spans="1:26">
      <c r="B1830"/>
      <c r="C1830"/>
    </row>
    <row r="1831" spans="1:26">
      <c r="B1831"/>
      <c r="C1831"/>
    </row>
    <row r="1832" spans="1:26">
      <c r="B1832"/>
      <c r="C1832"/>
    </row>
    <row r="1833" spans="1:26">
      <c r="B1833"/>
      <c r="C1833"/>
    </row>
    <row r="1834" spans="1:26">
      <c r="B1834"/>
      <c r="C1834"/>
    </row>
    <row r="1835" spans="1:26">
      <c r="B1835"/>
      <c r="C1835"/>
    </row>
    <row r="1836" spans="1:26">
      <c r="B1836"/>
      <c r="C1836"/>
    </row>
    <row r="1837" spans="1:26">
      <c r="B1837"/>
      <c r="C1837"/>
    </row>
    <row r="1838" spans="1:26">
      <c r="B1838"/>
      <c r="C1838"/>
    </row>
    <row r="1839" spans="1:26">
      <c r="B1839"/>
      <c r="C1839"/>
    </row>
    <row r="1840" spans="1:26">
      <c r="B1840"/>
      <c r="C1840"/>
    </row>
    <row r="1841" spans="1:26">
      <c r="B1841"/>
      <c r="C1841"/>
    </row>
    <row r="1842" spans="1:26">
      <c r="B1842"/>
      <c r="C1842"/>
    </row>
    <row r="1843" spans="1:26">
      <c r="B1843"/>
      <c r="C1843"/>
    </row>
    <row r="1844" spans="1:26">
      <c r="B1844"/>
      <c r="C1844"/>
    </row>
    <row r="1845" spans="1:26">
      <c r="B1845"/>
      <c r="C1845"/>
    </row>
    <row r="1846" spans="1:26">
      <c r="B1846"/>
      <c r="C1846"/>
    </row>
    <row r="1847" spans="1:26">
      <c r="B1847"/>
      <c r="C1847"/>
    </row>
    <row r="1848" spans="1:26">
      <c r="B1848"/>
      <c r="C1848"/>
    </row>
    <row r="1849" spans="1:26">
      <c r="B1849"/>
      <c r="C1849"/>
    </row>
    <row r="1850" spans="1:26">
      <c r="B1850"/>
      <c r="C1850"/>
    </row>
    <row r="1851" spans="1:26">
      <c r="B1851"/>
      <c r="C1851"/>
    </row>
    <row r="1852" spans="1:26">
      <c r="B1852"/>
      <c r="C1852"/>
    </row>
    <row r="1853" spans="1:26">
      <c r="B1853"/>
      <c r="C1853"/>
    </row>
    <row r="1854" spans="1:26">
      <c r="B1854"/>
      <c r="C1854"/>
    </row>
    <row r="1855" spans="1:26">
      <c r="B1855"/>
      <c r="C1855"/>
    </row>
    <row r="1856" spans="1:26">
      <c r="B1856"/>
      <c r="C1856"/>
    </row>
    <row r="1857" spans="1:26">
      <c r="B1857"/>
      <c r="C1857"/>
    </row>
    <row r="1858" spans="1:26">
      <c r="B1858"/>
      <c r="C1858"/>
    </row>
    <row r="1859" spans="1:26">
      <c r="B1859"/>
      <c r="C1859"/>
    </row>
    <row r="1860" spans="1:26">
      <c r="B1860"/>
      <c r="C1860"/>
    </row>
    <row r="1861" spans="1:26">
      <c r="B1861"/>
      <c r="C1861"/>
    </row>
    <row r="1862" spans="1:26">
      <c r="B1862"/>
      <c r="C1862"/>
    </row>
    <row r="1863" spans="1:26">
      <c r="B1863"/>
      <c r="C1863"/>
    </row>
    <row r="1864" spans="1:26">
      <c r="B1864"/>
      <c r="C1864"/>
    </row>
    <row r="1865" spans="1:26">
      <c r="B1865"/>
      <c r="C1865"/>
    </row>
    <row r="1866" spans="1:26">
      <c r="B1866"/>
      <c r="C1866"/>
    </row>
    <row r="1867" spans="1:26">
      <c r="B1867"/>
      <c r="C1867"/>
    </row>
    <row r="1868" spans="1:26">
      <c r="B1868"/>
      <c r="C1868"/>
    </row>
    <row r="1869" spans="1:26">
      <c r="B1869"/>
      <c r="C1869"/>
    </row>
    <row r="1870" spans="1:26">
      <c r="B1870"/>
      <c r="C1870"/>
    </row>
    <row r="1871" spans="1:26">
      <c r="B1871"/>
      <c r="C1871"/>
    </row>
    <row r="1872" spans="1:26">
      <c r="B1872"/>
      <c r="C1872"/>
    </row>
    <row r="1873" spans="1:26">
      <c r="B1873"/>
      <c r="C1873"/>
    </row>
    <row r="1874" spans="1:26">
      <c r="B1874"/>
      <c r="C1874"/>
    </row>
    <row r="1875" spans="1:26">
      <c r="B1875"/>
      <c r="C1875"/>
    </row>
    <row r="1876" spans="1:26">
      <c r="B1876"/>
      <c r="C1876"/>
    </row>
    <row r="1877" spans="1:26">
      <c r="B1877"/>
      <c r="C1877"/>
    </row>
    <row r="1878" spans="1:26">
      <c r="B1878"/>
      <c r="C1878"/>
    </row>
    <row r="1879" spans="1:26">
      <c r="B1879"/>
      <c r="C1879"/>
    </row>
    <row r="1880" spans="1:26">
      <c r="B1880"/>
      <c r="C1880"/>
    </row>
    <row r="1881" spans="1:26">
      <c r="B1881"/>
      <c r="C1881"/>
    </row>
    <row r="1882" spans="1:26">
      <c r="B1882"/>
      <c r="C1882"/>
    </row>
    <row r="1883" spans="1:26">
      <c r="B1883"/>
      <c r="C1883"/>
    </row>
    <row r="1884" spans="1:26">
      <c r="B1884"/>
      <c r="C1884"/>
    </row>
    <row r="1885" spans="1:26">
      <c r="B1885"/>
      <c r="C1885"/>
    </row>
    <row r="1886" spans="1:26">
      <c r="B1886"/>
      <c r="C1886"/>
    </row>
    <row r="1887" spans="1:26">
      <c r="B1887"/>
      <c r="C1887"/>
    </row>
    <row r="1888" spans="1:26">
      <c r="B1888"/>
      <c r="C1888"/>
    </row>
    <row r="1889" spans="1:26">
      <c r="B1889"/>
      <c r="C1889"/>
    </row>
    <row r="1890" spans="1:26">
      <c r="B1890"/>
      <c r="C1890"/>
    </row>
    <row r="1891" spans="1:26">
      <c r="B1891"/>
      <c r="C1891"/>
    </row>
    <row r="1892" spans="1:26">
      <c r="B1892"/>
      <c r="C1892"/>
    </row>
    <row r="1893" spans="1:26">
      <c r="B1893"/>
      <c r="C1893"/>
    </row>
    <row r="1894" spans="1:26">
      <c r="B1894"/>
      <c r="C1894"/>
    </row>
    <row r="1895" spans="1:26">
      <c r="B1895"/>
      <c r="C1895"/>
    </row>
    <row r="1896" spans="1:26">
      <c r="B1896"/>
      <c r="C1896"/>
    </row>
    <row r="1897" spans="1:26">
      <c r="B1897"/>
      <c r="C1897"/>
    </row>
    <row r="1898" spans="1:26">
      <c r="B1898"/>
      <c r="C1898"/>
    </row>
    <row r="1899" spans="1:26">
      <c r="B1899"/>
      <c r="C1899"/>
    </row>
    <row r="1900" spans="1:26">
      <c r="B1900"/>
      <c r="C1900"/>
    </row>
    <row r="1901" spans="1:26">
      <c r="B1901"/>
      <c r="C1901"/>
    </row>
    <row r="1902" spans="1:26">
      <c r="B1902"/>
      <c r="C1902"/>
    </row>
    <row r="1903" spans="1:26">
      <c r="B1903"/>
      <c r="C1903"/>
    </row>
    <row r="1904" spans="1:26">
      <c r="B1904"/>
      <c r="C1904"/>
    </row>
    <row r="1905" spans="1:26">
      <c r="B1905"/>
      <c r="C1905"/>
    </row>
    <row r="1906" spans="1:26">
      <c r="B1906"/>
      <c r="C1906"/>
    </row>
    <row r="1907" spans="1:26">
      <c r="B1907"/>
      <c r="C1907"/>
    </row>
    <row r="1908" spans="1:26">
      <c r="B1908"/>
      <c r="C1908"/>
    </row>
    <row r="1909" spans="1:26">
      <c r="B1909"/>
      <c r="C1909"/>
    </row>
    <row r="1910" spans="1:26">
      <c r="B1910"/>
      <c r="C1910"/>
    </row>
    <row r="1911" spans="1:26">
      <c r="B1911"/>
      <c r="C1911"/>
    </row>
    <row r="1912" spans="1:26">
      <c r="B1912"/>
      <c r="C1912"/>
    </row>
    <row r="1913" spans="1:26">
      <c r="B1913"/>
      <c r="C1913"/>
    </row>
    <row r="1914" spans="1:26">
      <c r="B1914"/>
      <c r="C1914"/>
    </row>
    <row r="1915" spans="1:26">
      <c r="B1915"/>
      <c r="C1915"/>
    </row>
    <row r="1916" spans="1:26">
      <c r="B1916"/>
      <c r="C1916"/>
    </row>
    <row r="1917" spans="1:26">
      <c r="B1917"/>
      <c r="C1917"/>
    </row>
    <row r="1918" spans="1:26">
      <c r="B1918"/>
      <c r="C1918"/>
    </row>
    <row r="1919" spans="1:26">
      <c r="B1919"/>
      <c r="C1919"/>
    </row>
    <row r="1920" spans="1:26">
      <c r="B1920"/>
      <c r="C1920"/>
    </row>
    <row r="1921" spans="1:26">
      <c r="B1921"/>
      <c r="C1921"/>
    </row>
    <row r="1922" spans="1:26">
      <c r="B1922"/>
      <c r="C1922"/>
    </row>
    <row r="1923" spans="1:26">
      <c r="B1923"/>
      <c r="C1923"/>
    </row>
    <row r="1924" spans="1:26">
      <c r="B1924"/>
      <c r="C1924"/>
    </row>
    <row r="1925" spans="1:26">
      <c r="B1925"/>
      <c r="C1925"/>
    </row>
    <row r="1926" spans="1:26">
      <c r="B1926"/>
      <c r="C1926"/>
    </row>
    <row r="1927" spans="1:26">
      <c r="B1927"/>
      <c r="C1927"/>
    </row>
    <row r="1928" spans="1:26">
      <c r="B1928"/>
      <c r="C1928"/>
    </row>
    <row r="1929" spans="1:26">
      <c r="B1929"/>
      <c r="C1929"/>
    </row>
    <row r="1930" spans="1:26">
      <c r="B1930"/>
      <c r="C1930"/>
    </row>
    <row r="1931" spans="1:26">
      <c r="B1931"/>
      <c r="C1931"/>
    </row>
    <row r="1932" spans="1:26">
      <c r="B1932"/>
      <c r="C1932"/>
    </row>
    <row r="1933" spans="1:26">
      <c r="B1933"/>
      <c r="C1933"/>
    </row>
    <row r="1934" spans="1:26">
      <c r="B1934"/>
      <c r="C1934"/>
    </row>
    <row r="1935" spans="1:26">
      <c r="B1935"/>
      <c r="C1935"/>
    </row>
    <row r="1936" spans="1:26">
      <c r="B1936"/>
      <c r="C1936"/>
    </row>
    <row r="1937" spans="1:26">
      <c r="B1937"/>
      <c r="C1937"/>
    </row>
    <row r="1938" spans="1:26">
      <c r="B1938"/>
      <c r="C1938"/>
    </row>
    <row r="1939" spans="1:26">
      <c r="B1939"/>
      <c r="C1939"/>
    </row>
    <row r="1940" spans="1:26">
      <c r="B1940"/>
      <c r="C1940"/>
    </row>
    <row r="1941" spans="1:26">
      <c r="B1941"/>
      <c r="C1941"/>
    </row>
    <row r="1942" spans="1:26">
      <c r="B1942"/>
      <c r="C1942"/>
    </row>
    <row r="1943" spans="1:26">
      <c r="B1943"/>
      <c r="C1943"/>
    </row>
    <row r="1944" spans="1:26">
      <c r="B1944"/>
      <c r="C1944"/>
    </row>
    <row r="1945" spans="1:26">
      <c r="B1945"/>
      <c r="C1945"/>
    </row>
    <row r="1946" spans="1:26">
      <c r="B1946"/>
      <c r="C1946"/>
    </row>
    <row r="1947" spans="1:26">
      <c r="B1947"/>
      <c r="C1947"/>
    </row>
    <row r="1948" spans="1:26">
      <c r="B1948"/>
      <c r="C1948"/>
    </row>
    <row r="1949" spans="1:26">
      <c r="B1949"/>
      <c r="C1949"/>
    </row>
    <row r="1950" spans="1:26">
      <c r="B1950"/>
      <c r="C1950"/>
    </row>
    <row r="1951" spans="1:26">
      <c r="B1951"/>
      <c r="C1951"/>
    </row>
    <row r="1952" spans="1:26">
      <c r="B1952"/>
      <c r="C1952"/>
    </row>
    <row r="1953" spans="1:26">
      <c r="B1953"/>
      <c r="C1953"/>
    </row>
    <row r="1954" spans="1:26">
      <c r="B1954"/>
      <c r="C1954"/>
    </row>
    <row r="1955" spans="1:26">
      <c r="B1955"/>
      <c r="C1955"/>
    </row>
    <row r="1956" spans="1:26">
      <c r="B1956"/>
      <c r="C1956"/>
    </row>
    <row r="1957" spans="1:26">
      <c r="B1957"/>
      <c r="C1957"/>
    </row>
    <row r="1958" spans="1:26">
      <c r="B1958"/>
      <c r="C1958"/>
    </row>
    <row r="1959" spans="1:26">
      <c r="B1959"/>
      <c r="C1959"/>
    </row>
    <row r="1960" spans="1:26">
      <c r="B1960"/>
      <c r="C1960"/>
    </row>
    <row r="1961" spans="1:26">
      <c r="B1961"/>
      <c r="C1961"/>
    </row>
    <row r="1962" spans="1:26">
      <c r="B1962"/>
      <c r="C1962"/>
    </row>
    <row r="1963" spans="1:26">
      <c r="B1963"/>
      <c r="C1963"/>
    </row>
    <row r="1964" spans="1:26">
      <c r="B1964"/>
      <c r="C1964"/>
    </row>
    <row r="1965" spans="1:26">
      <c r="B1965"/>
      <c r="C1965"/>
    </row>
    <row r="1966" spans="1:26">
      <c r="B1966"/>
      <c r="C1966"/>
    </row>
    <row r="1967" spans="1:26">
      <c r="B1967"/>
      <c r="C1967"/>
    </row>
    <row r="1968" spans="1:26">
      <c r="B1968"/>
      <c r="C1968"/>
    </row>
    <row r="1969" spans="1:26">
      <c r="B1969"/>
      <c r="C1969"/>
    </row>
    <row r="1970" spans="1:26">
      <c r="B1970"/>
      <c r="C1970"/>
    </row>
    <row r="1971" spans="1:26">
      <c r="B1971"/>
      <c r="C1971"/>
    </row>
    <row r="1972" spans="1:26">
      <c r="B1972"/>
      <c r="C1972"/>
    </row>
    <row r="1973" spans="1:26">
      <c r="B1973"/>
      <c r="C1973"/>
    </row>
    <row r="1974" spans="1:26">
      <c r="B1974"/>
      <c r="C1974"/>
    </row>
    <row r="1975" spans="1:26">
      <c r="B1975"/>
      <c r="C1975"/>
    </row>
    <row r="1976" spans="1:26">
      <c r="B1976"/>
      <c r="C1976"/>
    </row>
    <row r="1977" spans="1:26">
      <c r="B1977"/>
      <c r="C1977"/>
    </row>
    <row r="1978" spans="1:26">
      <c r="B1978"/>
      <c r="C1978"/>
    </row>
    <row r="1979" spans="1:26">
      <c r="B1979"/>
      <c r="C1979"/>
    </row>
    <row r="1980" spans="1:26">
      <c r="B1980"/>
      <c r="C1980"/>
    </row>
    <row r="1981" spans="1:26">
      <c r="B1981"/>
      <c r="C1981"/>
    </row>
    <row r="1982" spans="1:26">
      <c r="B1982"/>
      <c r="C1982"/>
    </row>
    <row r="1983" spans="1:26">
      <c r="B1983"/>
      <c r="C1983"/>
    </row>
    <row r="1984" spans="1:26">
      <c r="B1984"/>
      <c r="C1984"/>
    </row>
    <row r="1985" spans="1:26">
      <c r="B1985"/>
      <c r="C1985"/>
    </row>
    <row r="1986" spans="1:26">
      <c r="B1986"/>
      <c r="C1986"/>
    </row>
    <row r="1987" spans="1:26">
      <c r="B1987"/>
      <c r="C1987"/>
    </row>
    <row r="1988" spans="1:26">
      <c r="B1988"/>
      <c r="C1988"/>
    </row>
    <row r="1989" spans="1:26">
      <c r="B1989"/>
      <c r="C1989"/>
    </row>
    <row r="1990" spans="1:26">
      <c r="B1990"/>
      <c r="C1990"/>
    </row>
    <row r="1991" spans="1:26">
      <c r="B1991"/>
      <c r="C1991"/>
    </row>
    <row r="1992" spans="1:26">
      <c r="B1992"/>
      <c r="C1992"/>
    </row>
    <row r="1993" spans="1:26">
      <c r="B1993"/>
      <c r="C1993"/>
    </row>
    <row r="1994" spans="1:26">
      <c r="B1994"/>
      <c r="C1994"/>
    </row>
    <row r="1995" spans="1:26">
      <c r="B1995"/>
      <c r="C1995"/>
    </row>
    <row r="1996" spans="1:26">
      <c r="B1996"/>
      <c r="C1996"/>
    </row>
    <row r="1997" spans="1:26">
      <c r="B1997"/>
      <c r="C1997"/>
    </row>
    <row r="1998" spans="1:26">
      <c r="B1998"/>
      <c r="C1998"/>
    </row>
    <row r="1999" spans="1:26">
      <c r="B1999"/>
      <c r="C1999"/>
    </row>
    <row r="2000" spans="1:26">
      <c r="B2000"/>
      <c r="C2000"/>
    </row>
    <row r="2001" spans="1:26">
      <c r="B2001"/>
      <c r="C2001"/>
    </row>
    <row r="2002" spans="1:26">
      <c r="B2002"/>
      <c r="C2002"/>
    </row>
    <row r="2003" spans="1:26">
      <c r="B2003"/>
      <c r="C2003"/>
    </row>
    <row r="2004" spans="1:26">
      <c r="B2004"/>
      <c r="C2004"/>
    </row>
    <row r="2005" spans="1:26">
      <c r="B2005"/>
      <c r="C2005"/>
    </row>
    <row r="2006" spans="1:26">
      <c r="B2006"/>
      <c r="C2006"/>
    </row>
    <row r="2007" spans="1:26">
      <c r="B2007"/>
      <c r="C2007"/>
    </row>
    <row r="2008" spans="1:26">
      <c r="B2008"/>
      <c r="C2008"/>
    </row>
    <row r="2009" spans="1:26">
      <c r="B2009"/>
      <c r="C2009"/>
    </row>
    <row r="2010" spans="1:26">
      <c r="B2010"/>
      <c r="C2010"/>
    </row>
    <row r="2011" spans="1:26">
      <c r="B2011"/>
      <c r="C2011"/>
    </row>
    <row r="2012" spans="1:26">
      <c r="B2012"/>
      <c r="C2012"/>
    </row>
    <row r="2013" spans="1:26">
      <c r="B2013"/>
      <c r="C2013"/>
    </row>
    <row r="2014" spans="1:26">
      <c r="B2014"/>
      <c r="C2014"/>
    </row>
    <row r="2015" spans="1:26">
      <c r="B2015"/>
      <c r="C2015"/>
    </row>
    <row r="2016" spans="1:26">
      <c r="B2016"/>
      <c r="C2016"/>
    </row>
    <row r="2017" spans="1:26">
      <c r="B2017"/>
      <c r="C2017"/>
    </row>
    <row r="2018" spans="1:26">
      <c r="B2018"/>
      <c r="C2018"/>
    </row>
    <row r="2019" spans="1:26">
      <c r="B2019"/>
      <c r="C2019"/>
    </row>
    <row r="2020" spans="1:26">
      <c r="B2020"/>
      <c r="C2020"/>
    </row>
    <row r="2021" spans="1:26">
      <c r="B2021"/>
      <c r="C2021"/>
    </row>
    <row r="2022" spans="1:26">
      <c r="B2022"/>
      <c r="C2022"/>
    </row>
    <row r="2023" spans="1:26">
      <c r="B2023"/>
      <c r="C2023"/>
    </row>
    <row r="2024" spans="1:26">
      <c r="B2024"/>
      <c r="C2024"/>
    </row>
    <row r="2025" spans="1:26">
      <c r="B2025"/>
      <c r="C2025"/>
    </row>
    <row r="2026" spans="1:26">
      <c r="B2026"/>
      <c r="C2026"/>
    </row>
    <row r="2027" spans="1:26">
      <c r="B2027"/>
      <c r="C2027"/>
    </row>
    <row r="2028" spans="1:26">
      <c r="B2028"/>
      <c r="C2028"/>
    </row>
    <row r="2029" spans="1:26">
      <c r="B2029"/>
      <c r="C2029"/>
    </row>
    <row r="2030" spans="1:26">
      <c r="B2030"/>
      <c r="C2030"/>
    </row>
    <row r="2031" spans="1:26">
      <c r="B2031"/>
      <c r="C2031"/>
    </row>
    <row r="2032" spans="1:26">
      <c r="B2032"/>
      <c r="C2032"/>
    </row>
    <row r="2033" spans="1:26">
      <c r="B2033"/>
      <c r="C2033"/>
    </row>
    <row r="2034" spans="1:26">
      <c r="B2034"/>
      <c r="C2034"/>
    </row>
    <row r="2035" spans="1:26">
      <c r="B2035"/>
      <c r="C2035"/>
    </row>
    <row r="2036" spans="1:26">
      <c r="B2036"/>
      <c r="C2036"/>
    </row>
    <row r="2037" spans="1:26">
      <c r="B2037"/>
      <c r="C2037"/>
    </row>
    <row r="2038" spans="1:26">
      <c r="B2038"/>
      <c r="C2038"/>
    </row>
    <row r="2039" spans="1:26">
      <c r="B2039"/>
      <c r="C2039"/>
    </row>
    <row r="2040" spans="1:26">
      <c r="B2040"/>
      <c r="C2040"/>
    </row>
    <row r="2041" spans="1:26">
      <c r="B2041"/>
      <c r="C2041"/>
    </row>
    <row r="2042" spans="1:26">
      <c r="B2042"/>
      <c r="C2042"/>
    </row>
    <row r="2043" spans="1:26">
      <c r="B2043"/>
      <c r="C2043"/>
    </row>
    <row r="2044" spans="1:26">
      <c r="B2044"/>
      <c r="C2044"/>
    </row>
    <row r="2045" spans="1:26">
      <c r="B2045"/>
      <c r="C2045"/>
    </row>
    <row r="2046" spans="1:26">
      <c r="B2046"/>
      <c r="C2046"/>
    </row>
    <row r="2047" spans="1:26">
      <c r="B2047"/>
      <c r="C2047"/>
    </row>
    <row r="2048" spans="1:26">
      <c r="B2048"/>
      <c r="C2048"/>
    </row>
    <row r="2049" spans="1:26">
      <c r="B2049"/>
      <c r="C2049"/>
    </row>
    <row r="2050" spans="1:26">
      <c r="B2050"/>
      <c r="C2050"/>
    </row>
    <row r="2051" spans="1:26">
      <c r="B2051"/>
      <c r="C2051"/>
    </row>
    <row r="2052" spans="1:26">
      <c r="B2052"/>
      <c r="C2052"/>
    </row>
    <row r="2053" spans="1:26">
      <c r="B2053"/>
      <c r="C2053"/>
    </row>
    <row r="2054" spans="1:26">
      <c r="B2054"/>
      <c r="C2054"/>
    </row>
    <row r="2055" spans="1:26">
      <c r="B2055"/>
      <c r="C2055"/>
    </row>
    <row r="2056" spans="1:26">
      <c r="B2056"/>
      <c r="C2056"/>
    </row>
    <row r="2057" spans="1:26">
      <c r="B2057"/>
      <c r="C2057"/>
    </row>
    <row r="2058" spans="1:26">
      <c r="B2058"/>
      <c r="C2058"/>
    </row>
    <row r="2059" spans="1:26">
      <c r="B2059"/>
      <c r="C2059"/>
    </row>
    <row r="2060" spans="1:26">
      <c r="B2060"/>
      <c r="C2060"/>
    </row>
    <row r="2061" spans="1:26">
      <c r="B2061"/>
      <c r="C2061"/>
    </row>
    <row r="2062" spans="1:26">
      <c r="B2062"/>
      <c r="C2062"/>
    </row>
    <row r="2063" spans="1:26">
      <c r="B2063"/>
      <c r="C2063"/>
    </row>
    <row r="2064" spans="1:26">
      <c r="B2064"/>
      <c r="C2064"/>
    </row>
    <row r="2065" spans="1:26">
      <c r="B2065"/>
      <c r="C2065"/>
    </row>
    <row r="2066" spans="1:26">
      <c r="B2066"/>
      <c r="C2066"/>
    </row>
    <row r="2067" spans="1:26">
      <c r="B2067"/>
      <c r="C2067"/>
    </row>
    <row r="2068" spans="1:26">
      <c r="B2068"/>
      <c r="C2068"/>
    </row>
    <row r="2069" spans="1:26">
      <c r="B2069"/>
      <c r="C2069"/>
    </row>
    <row r="2070" spans="1:26">
      <c r="B2070"/>
      <c r="C2070"/>
    </row>
    <row r="2071" spans="1:26">
      <c r="B2071"/>
      <c r="C2071"/>
    </row>
    <row r="2072" spans="1:26">
      <c r="B2072"/>
      <c r="C2072"/>
    </row>
    <row r="2073" spans="1:26">
      <c r="B2073"/>
      <c r="C2073"/>
    </row>
    <row r="2074" spans="1:26">
      <c r="B2074"/>
      <c r="C2074"/>
    </row>
    <row r="2075" spans="1:26">
      <c r="B2075"/>
      <c r="C2075"/>
    </row>
    <row r="2076" spans="1:26">
      <c r="B2076"/>
      <c r="C2076"/>
    </row>
    <row r="2077" spans="1:26">
      <c r="B2077"/>
      <c r="C2077"/>
    </row>
    <row r="2078" spans="1:26">
      <c r="B2078"/>
      <c r="C2078"/>
    </row>
    <row r="2079" spans="1:26">
      <c r="B2079"/>
      <c r="C2079"/>
    </row>
    <row r="2080" spans="1:26">
      <c r="B2080"/>
      <c r="C2080"/>
    </row>
    <row r="2081" spans="1:26">
      <c r="B2081"/>
      <c r="C2081"/>
    </row>
    <row r="2082" spans="1:26">
      <c r="B2082"/>
      <c r="C2082"/>
    </row>
    <row r="2083" spans="1:26">
      <c r="B2083"/>
      <c r="C2083"/>
    </row>
    <row r="2084" spans="1:26">
      <c r="B2084"/>
      <c r="C2084"/>
    </row>
    <row r="2085" spans="1:26">
      <c r="B2085"/>
      <c r="C2085"/>
    </row>
    <row r="2086" spans="1:26">
      <c r="B2086"/>
      <c r="C2086"/>
    </row>
    <row r="2087" spans="1:26">
      <c r="B2087"/>
      <c r="C2087"/>
    </row>
    <row r="2088" spans="1:26">
      <c r="B2088"/>
      <c r="C2088"/>
    </row>
    <row r="2089" spans="1:26">
      <c r="B2089"/>
      <c r="C2089"/>
    </row>
    <row r="2090" spans="1:26">
      <c r="B2090"/>
      <c r="C2090"/>
    </row>
    <row r="2091" spans="1:26">
      <c r="B2091"/>
      <c r="C2091"/>
    </row>
    <row r="2092" spans="1:26">
      <c r="B2092"/>
      <c r="C2092"/>
    </row>
    <row r="2093" spans="1:26">
      <c r="B2093"/>
      <c r="C2093"/>
    </row>
    <row r="2094" spans="1:26">
      <c r="B2094"/>
      <c r="C2094"/>
    </row>
    <row r="2095" spans="1:26">
      <c r="B2095"/>
      <c r="C2095"/>
    </row>
    <row r="2096" spans="1:26">
      <c r="B2096"/>
      <c r="C2096"/>
    </row>
    <row r="2097" spans="1:26">
      <c r="B2097"/>
      <c r="C2097"/>
    </row>
    <row r="2098" spans="1:26">
      <c r="B2098"/>
      <c r="C2098"/>
    </row>
    <row r="2099" spans="1:26">
      <c r="B2099"/>
      <c r="C2099"/>
    </row>
    <row r="2100" spans="1:26">
      <c r="B2100"/>
      <c r="C2100"/>
    </row>
    <row r="2101" spans="1:26">
      <c r="B2101"/>
      <c r="C2101"/>
    </row>
    <row r="2102" spans="1:26">
      <c r="B2102"/>
      <c r="C2102"/>
    </row>
    <row r="2103" spans="1:26">
      <c r="B2103"/>
      <c r="C2103"/>
    </row>
    <row r="2104" spans="1:26">
      <c r="B2104"/>
      <c r="C2104"/>
    </row>
    <row r="2105" spans="1:26">
      <c r="B2105"/>
      <c r="C2105"/>
    </row>
    <row r="2106" spans="1:26">
      <c r="B2106"/>
      <c r="C2106"/>
    </row>
    <row r="2107" spans="1:26">
      <c r="B2107"/>
      <c r="C2107"/>
    </row>
    <row r="2108" spans="1:26">
      <c r="B2108"/>
      <c r="C2108"/>
    </row>
    <row r="2109" spans="1:26">
      <c r="B2109"/>
      <c r="C2109"/>
    </row>
    <row r="2110" spans="1:26">
      <c r="B2110"/>
      <c r="C2110"/>
    </row>
    <row r="2111" spans="1:26">
      <c r="B2111"/>
      <c r="C2111"/>
    </row>
    <row r="2112" spans="1:26">
      <c r="B2112"/>
      <c r="C2112"/>
    </row>
    <row r="2113" spans="1:26">
      <c r="B2113"/>
      <c r="C2113"/>
    </row>
    <row r="2114" spans="1:26">
      <c r="B2114"/>
      <c r="C2114"/>
    </row>
    <row r="2115" spans="1:26">
      <c r="B2115"/>
      <c r="C2115"/>
    </row>
    <row r="2116" spans="1:26">
      <c r="B2116"/>
      <c r="C2116"/>
    </row>
    <row r="2117" spans="1:26">
      <c r="B2117"/>
      <c r="C2117"/>
    </row>
    <row r="2118" spans="1:26">
      <c r="B2118"/>
      <c r="C2118"/>
    </row>
    <row r="2119" spans="1:26">
      <c r="B2119"/>
      <c r="C2119"/>
    </row>
    <row r="2120" spans="1:26">
      <c r="B2120"/>
      <c r="C2120"/>
    </row>
    <row r="2121" spans="1:26">
      <c r="B2121"/>
      <c r="C2121"/>
    </row>
    <row r="2122" spans="1:26">
      <c r="B2122"/>
      <c r="C2122"/>
    </row>
    <row r="2123" spans="1:26">
      <c r="B2123"/>
      <c r="C2123"/>
    </row>
    <row r="2124" spans="1:26">
      <c r="B2124"/>
      <c r="C2124"/>
    </row>
    <row r="2125" spans="1:26">
      <c r="B2125"/>
      <c r="C2125"/>
    </row>
    <row r="2126" spans="1:26">
      <c r="B2126"/>
      <c r="C2126"/>
    </row>
    <row r="2127" spans="1:26">
      <c r="B2127"/>
      <c r="C2127"/>
    </row>
    <row r="2128" spans="1:26">
      <c r="B2128"/>
      <c r="C2128"/>
    </row>
    <row r="2129" spans="1:26">
      <c r="B2129"/>
      <c r="C2129"/>
    </row>
    <row r="2130" spans="1:26">
      <c r="B2130"/>
      <c r="C2130"/>
    </row>
    <row r="2131" spans="1:26">
      <c r="B2131"/>
      <c r="C2131"/>
    </row>
    <row r="2132" spans="1:26">
      <c r="B2132"/>
      <c r="C2132"/>
    </row>
    <row r="2133" spans="1:26">
      <c r="B2133"/>
      <c r="C2133"/>
    </row>
    <row r="2134" spans="1:26">
      <c r="B2134"/>
      <c r="C2134"/>
    </row>
    <row r="2135" spans="1:26">
      <c r="B2135"/>
      <c r="C2135"/>
    </row>
    <row r="2136" spans="1:26">
      <c r="B2136"/>
      <c r="C2136"/>
    </row>
    <row r="2137" spans="1:26">
      <c r="B2137"/>
      <c r="C2137"/>
    </row>
    <row r="2138" spans="1:26">
      <c r="B2138"/>
      <c r="C2138"/>
    </row>
    <row r="2139" spans="1:26">
      <c r="B2139"/>
      <c r="C2139"/>
    </row>
    <row r="2140" spans="1:26">
      <c r="B2140"/>
      <c r="C2140"/>
    </row>
    <row r="2141" spans="1:26">
      <c r="B2141"/>
      <c r="C2141"/>
    </row>
    <row r="2142" spans="1:26">
      <c r="B2142"/>
      <c r="C2142"/>
    </row>
    <row r="2143" spans="1:26">
      <c r="B2143"/>
      <c r="C2143"/>
    </row>
    <row r="2144" spans="1:26">
      <c r="B2144"/>
      <c r="C2144"/>
    </row>
    <row r="2145" spans="1:26">
      <c r="B2145"/>
      <c r="C2145"/>
    </row>
    <row r="2146" spans="1:26">
      <c r="B2146"/>
      <c r="C2146"/>
    </row>
    <row r="2147" spans="1:26">
      <c r="B2147"/>
      <c r="C2147"/>
    </row>
    <row r="2148" spans="1:26">
      <c r="B2148"/>
      <c r="C2148"/>
    </row>
    <row r="2149" spans="1:26">
      <c r="B2149"/>
      <c r="C2149"/>
    </row>
    <row r="2150" spans="1:26">
      <c r="B2150"/>
      <c r="C2150"/>
    </row>
    <row r="2151" spans="1:26">
      <c r="B2151"/>
      <c r="C2151"/>
    </row>
    <row r="2152" spans="1:26">
      <c r="B2152"/>
      <c r="C2152"/>
    </row>
    <row r="2153" spans="1:26">
      <c r="B2153"/>
      <c r="C2153"/>
    </row>
    <row r="2154" spans="1:26">
      <c r="B2154"/>
      <c r="C2154"/>
    </row>
    <row r="2155" spans="1:26">
      <c r="B2155"/>
      <c r="C2155"/>
    </row>
    <row r="2156" spans="1:26">
      <c r="B2156"/>
      <c r="C2156"/>
    </row>
    <row r="2157" spans="1:26">
      <c r="B2157"/>
      <c r="C2157"/>
    </row>
    <row r="2158" spans="1:26">
      <c r="B2158"/>
      <c r="C2158"/>
    </row>
    <row r="2159" spans="1:26">
      <c r="B2159"/>
      <c r="C2159"/>
    </row>
    <row r="2160" spans="1:26">
      <c r="B2160"/>
      <c r="C2160"/>
    </row>
    <row r="2161" spans="1:26">
      <c r="B2161"/>
      <c r="C2161"/>
    </row>
    <row r="2162" spans="1:26">
      <c r="B2162"/>
      <c r="C2162"/>
    </row>
    <row r="2163" spans="1:26">
      <c r="B2163"/>
      <c r="C2163"/>
    </row>
    <row r="2164" spans="1:26">
      <c r="B2164"/>
      <c r="C2164"/>
    </row>
    <row r="2165" spans="1:26">
      <c r="B2165"/>
      <c r="C2165"/>
    </row>
    <row r="2166" spans="1:26">
      <c r="B2166"/>
      <c r="C2166"/>
    </row>
    <row r="2167" spans="1:26">
      <c r="B2167"/>
      <c r="C2167"/>
    </row>
    <row r="2168" spans="1:26">
      <c r="B2168"/>
      <c r="C2168"/>
    </row>
    <row r="2169" spans="1:26">
      <c r="B2169"/>
      <c r="C2169"/>
    </row>
    <row r="2170" spans="1:26">
      <c r="B2170"/>
      <c r="C2170"/>
    </row>
    <row r="2171" spans="1:26">
      <c r="B2171"/>
      <c r="C2171"/>
    </row>
    <row r="2172" spans="1:26">
      <c r="B2172"/>
      <c r="C2172"/>
    </row>
    <row r="2173" spans="1:26">
      <c r="B2173"/>
      <c r="C2173"/>
    </row>
    <row r="2174" spans="1:26">
      <c r="B2174"/>
      <c r="C2174"/>
    </row>
    <row r="2175" spans="1:26">
      <c r="B2175"/>
      <c r="C2175"/>
    </row>
    <row r="2176" spans="1:26">
      <c r="B2176"/>
      <c r="C2176"/>
    </row>
    <row r="2177" spans="1:26">
      <c r="B2177"/>
      <c r="C2177"/>
    </row>
    <row r="2178" spans="1:26">
      <c r="B2178"/>
      <c r="C2178"/>
    </row>
    <row r="2179" spans="1:26">
      <c r="B2179"/>
      <c r="C2179"/>
    </row>
    <row r="2180" spans="1:26">
      <c r="B2180"/>
      <c r="C2180"/>
    </row>
    <row r="2181" spans="1:26">
      <c r="B2181"/>
      <c r="C2181"/>
    </row>
    <row r="2182" spans="1:26">
      <c r="B2182"/>
      <c r="C2182"/>
    </row>
    <row r="2183" spans="1:26">
      <c r="B2183"/>
      <c r="C2183"/>
    </row>
    <row r="2184" spans="1:26">
      <c r="B2184"/>
      <c r="C2184"/>
    </row>
    <row r="2185" spans="1:26">
      <c r="B2185"/>
      <c r="C2185"/>
    </row>
    <row r="2186" spans="1:26">
      <c r="B2186"/>
      <c r="C2186"/>
    </row>
    <row r="2187" spans="1:26">
      <c r="B2187"/>
      <c r="C2187"/>
    </row>
    <row r="2188" spans="1:26">
      <c r="B2188"/>
      <c r="C2188"/>
    </row>
    <row r="2189" spans="1:26">
      <c r="B2189"/>
      <c r="C2189"/>
    </row>
    <row r="2190" spans="1:26">
      <c r="B2190"/>
      <c r="C2190"/>
    </row>
    <row r="2191" spans="1:26">
      <c r="B2191"/>
      <c r="C2191"/>
    </row>
    <row r="2192" spans="1:26">
      <c r="B2192"/>
      <c r="C2192"/>
    </row>
    <row r="2193" spans="1:26">
      <c r="B2193"/>
      <c r="C2193"/>
    </row>
    <row r="2194" spans="1:26">
      <c r="B2194"/>
      <c r="C2194"/>
    </row>
    <row r="2195" spans="1:26">
      <c r="B2195"/>
      <c r="C2195"/>
    </row>
    <row r="2196" spans="1:26">
      <c r="B2196"/>
      <c r="C2196"/>
    </row>
    <row r="2197" spans="1:26">
      <c r="B2197"/>
      <c r="C2197"/>
    </row>
    <row r="2198" spans="1:26">
      <c r="B2198"/>
      <c r="C2198"/>
    </row>
    <row r="2199" spans="1:26">
      <c r="B2199"/>
      <c r="C2199"/>
    </row>
    <row r="2200" spans="1:26">
      <c r="B2200"/>
      <c r="C2200"/>
    </row>
    <row r="2201" spans="1:26">
      <c r="B2201"/>
      <c r="C2201"/>
    </row>
    <row r="2202" spans="1:26">
      <c r="B2202"/>
      <c r="C2202"/>
    </row>
    <row r="2203" spans="1:26">
      <c r="B2203"/>
      <c r="C2203"/>
    </row>
    <row r="2204" spans="1:26">
      <c r="B2204"/>
      <c r="C2204"/>
    </row>
    <row r="2205" spans="1:26">
      <c r="B2205"/>
      <c r="C2205"/>
    </row>
    <row r="2206" spans="1:26">
      <c r="B2206"/>
      <c r="C2206"/>
    </row>
    <row r="2207" spans="1:26">
      <c r="B2207"/>
      <c r="C2207"/>
    </row>
    <row r="2208" spans="1:26">
      <c r="B2208"/>
      <c r="C2208"/>
    </row>
    <row r="2209" spans="1:26">
      <c r="B2209"/>
      <c r="C2209"/>
    </row>
    <row r="2210" spans="1:26">
      <c r="B2210"/>
      <c r="C2210"/>
    </row>
    <row r="2211" spans="1:26">
      <c r="B2211"/>
      <c r="C2211"/>
    </row>
    <row r="2212" spans="1:26">
      <c r="B2212"/>
      <c r="C2212"/>
    </row>
    <row r="2213" spans="1:26">
      <c r="B2213"/>
      <c r="C2213"/>
    </row>
    <row r="2214" spans="1:26">
      <c r="B2214"/>
      <c r="C2214"/>
    </row>
    <row r="2215" spans="1:26">
      <c r="B2215"/>
      <c r="C2215"/>
    </row>
    <row r="2216" spans="1:26">
      <c r="B2216"/>
      <c r="C2216"/>
    </row>
    <row r="2217" spans="1:26">
      <c r="B2217"/>
      <c r="C2217"/>
    </row>
    <row r="2218" spans="1:26">
      <c r="B2218"/>
      <c r="C2218"/>
    </row>
    <row r="2219" spans="1:26">
      <c r="B2219"/>
      <c r="C2219"/>
    </row>
    <row r="2220" spans="1:26">
      <c r="B2220"/>
      <c r="C2220"/>
    </row>
    <row r="2221" spans="1:26">
      <c r="B2221"/>
      <c r="C2221"/>
    </row>
    <row r="2222" spans="1:26">
      <c r="B2222"/>
      <c r="C2222"/>
    </row>
    <row r="2223" spans="1:26">
      <c r="B2223"/>
      <c r="C2223"/>
    </row>
    <row r="2224" spans="1:26">
      <c r="B2224"/>
      <c r="C2224"/>
    </row>
    <row r="2225" spans="1:26">
      <c r="B2225"/>
      <c r="C2225"/>
    </row>
    <row r="2226" spans="1:26">
      <c r="B2226"/>
      <c r="C2226"/>
    </row>
    <row r="2227" spans="1:26">
      <c r="B2227"/>
      <c r="C2227"/>
    </row>
    <row r="2228" spans="1:26">
      <c r="B2228"/>
      <c r="C2228"/>
    </row>
    <row r="2229" spans="1:26">
      <c r="B2229"/>
      <c r="C2229"/>
    </row>
    <row r="2230" spans="1:26">
      <c r="B2230"/>
      <c r="C2230"/>
    </row>
    <row r="2231" spans="1:26">
      <c r="B2231"/>
      <c r="C2231"/>
    </row>
    <row r="2232" spans="1:26">
      <c r="B2232"/>
      <c r="C2232"/>
    </row>
    <row r="2233" spans="1:26">
      <c r="B2233"/>
      <c r="C2233"/>
    </row>
    <row r="2234" spans="1:26">
      <c r="B2234"/>
      <c r="C2234"/>
    </row>
    <row r="2235" spans="1:26">
      <c r="B2235"/>
      <c r="C2235"/>
    </row>
    <row r="2236" spans="1:26">
      <c r="B2236"/>
      <c r="C2236"/>
    </row>
    <row r="2237" spans="1:26">
      <c r="B2237"/>
      <c r="C2237"/>
    </row>
    <row r="2238" spans="1:26">
      <c r="B2238"/>
      <c r="C2238"/>
    </row>
    <row r="2239" spans="1:26">
      <c r="B2239"/>
      <c r="C2239"/>
    </row>
    <row r="2240" spans="1:26">
      <c r="B2240"/>
      <c r="C2240"/>
    </row>
    <row r="2241" spans="1:26">
      <c r="B2241"/>
      <c r="C2241"/>
    </row>
    <row r="2242" spans="1:26">
      <c r="B2242"/>
      <c r="C2242"/>
    </row>
    <row r="2243" spans="1:26">
      <c r="B2243"/>
      <c r="C2243"/>
    </row>
    <row r="2244" spans="1:26">
      <c r="B2244"/>
      <c r="C2244"/>
    </row>
    <row r="2245" spans="1:26">
      <c r="B2245"/>
      <c r="C2245"/>
    </row>
    <row r="2246" spans="1:26">
      <c r="B2246"/>
      <c r="C2246"/>
    </row>
    <row r="2247" spans="1:26">
      <c r="B2247"/>
      <c r="C2247"/>
    </row>
    <row r="2248" spans="1:26">
      <c r="B2248"/>
      <c r="C2248"/>
    </row>
    <row r="2249" spans="1:26">
      <c r="B2249"/>
      <c r="C2249"/>
    </row>
    <row r="2250" spans="1:26">
      <c r="B2250"/>
      <c r="C2250"/>
    </row>
    <row r="2251" spans="1:26">
      <c r="B2251"/>
      <c r="C2251"/>
    </row>
    <row r="2252" spans="1:26">
      <c r="B2252"/>
      <c r="C2252"/>
    </row>
    <row r="2253" spans="1:26">
      <c r="B2253"/>
      <c r="C2253"/>
    </row>
    <row r="2254" spans="1:26">
      <c r="B2254"/>
      <c r="C2254"/>
    </row>
    <row r="2255" spans="1:26">
      <c r="B2255"/>
      <c r="C2255"/>
    </row>
    <row r="2256" spans="1:26">
      <c r="B2256"/>
      <c r="C2256"/>
    </row>
    <row r="2257" spans="1:26">
      <c r="B2257"/>
      <c r="C2257"/>
    </row>
    <row r="2258" spans="1:26">
      <c r="B2258"/>
      <c r="C2258"/>
    </row>
    <row r="2259" spans="1:26">
      <c r="B2259"/>
      <c r="C2259"/>
    </row>
    <row r="2260" spans="1:26">
      <c r="B2260"/>
      <c r="C2260"/>
    </row>
    <row r="2261" spans="1:26">
      <c r="B2261"/>
      <c r="C2261"/>
    </row>
    <row r="2262" spans="1:26">
      <c r="B2262"/>
      <c r="C2262"/>
    </row>
    <row r="2263" spans="1:26">
      <c r="B2263"/>
      <c r="C2263"/>
    </row>
    <row r="2264" spans="1:26">
      <c r="B2264"/>
      <c r="C2264"/>
    </row>
    <row r="2265" spans="1:26">
      <c r="B2265"/>
      <c r="C2265"/>
    </row>
    <row r="2266" spans="1:26">
      <c r="B2266"/>
      <c r="C2266"/>
    </row>
    <row r="2267" spans="1:26">
      <c r="B2267"/>
      <c r="C2267"/>
    </row>
    <row r="2268" spans="1:26">
      <c r="B2268"/>
      <c r="C2268"/>
    </row>
    <row r="2269" spans="1:26">
      <c r="B2269"/>
      <c r="C2269"/>
    </row>
    <row r="2270" spans="1:26">
      <c r="B2270"/>
      <c r="C2270"/>
    </row>
    <row r="2271" spans="1:26">
      <c r="B2271"/>
      <c r="C2271"/>
    </row>
    <row r="2272" spans="1:26">
      <c r="B2272"/>
      <c r="C2272"/>
    </row>
    <row r="2273" spans="1:26">
      <c r="B2273"/>
      <c r="C2273"/>
    </row>
    <row r="2274" spans="1:26">
      <c r="B2274"/>
      <c r="C2274"/>
    </row>
    <row r="2275" spans="1:26">
      <c r="B2275"/>
      <c r="C2275"/>
    </row>
    <row r="2276" spans="1:26">
      <c r="B2276"/>
      <c r="C2276"/>
    </row>
    <row r="2277" spans="1:26">
      <c r="B2277"/>
      <c r="C2277"/>
    </row>
    <row r="2278" spans="1:26">
      <c r="B2278"/>
      <c r="C2278"/>
    </row>
    <row r="2279" spans="1:26">
      <c r="B2279"/>
      <c r="C2279"/>
    </row>
    <row r="2280" spans="1:26">
      <c r="B2280"/>
      <c r="C2280"/>
    </row>
    <row r="2281" spans="1:26">
      <c r="B2281"/>
      <c r="C2281"/>
    </row>
    <row r="2282" spans="1:26">
      <c r="B2282"/>
      <c r="C2282"/>
    </row>
    <row r="2283" spans="1:26">
      <c r="B2283"/>
      <c r="C2283"/>
    </row>
    <row r="2284" spans="1:26">
      <c r="B2284"/>
      <c r="C2284"/>
    </row>
    <row r="2285" spans="1:26">
      <c r="B2285"/>
      <c r="C2285"/>
    </row>
    <row r="2286" spans="1:26">
      <c r="B2286"/>
      <c r="C2286"/>
    </row>
    <row r="2287" spans="1:26">
      <c r="B2287"/>
      <c r="C2287"/>
    </row>
    <row r="2288" spans="1:26">
      <c r="B2288"/>
      <c r="C2288"/>
    </row>
    <row r="2289" spans="1:26">
      <c r="B2289"/>
      <c r="C2289"/>
    </row>
    <row r="2290" spans="1:26">
      <c r="B2290"/>
      <c r="C2290"/>
    </row>
    <row r="2291" spans="1:26">
      <c r="B2291"/>
      <c r="C2291"/>
    </row>
    <row r="2292" spans="1:26">
      <c r="B2292"/>
      <c r="C2292"/>
    </row>
    <row r="2293" spans="1:26">
      <c r="B2293"/>
      <c r="C2293"/>
    </row>
    <row r="2294" spans="1:26">
      <c r="B2294"/>
      <c r="C2294"/>
    </row>
    <row r="2295" spans="1:26">
      <c r="B2295"/>
      <c r="C2295"/>
    </row>
    <row r="2296" spans="1:26">
      <c r="B2296"/>
      <c r="C2296"/>
    </row>
    <row r="2297" spans="1:26">
      <c r="B2297"/>
      <c r="C2297"/>
    </row>
    <row r="2298" spans="1:26">
      <c r="B2298"/>
      <c r="C2298"/>
    </row>
    <row r="2299" spans="1:26">
      <c r="B2299"/>
      <c r="C2299"/>
    </row>
    <row r="2300" spans="1:26">
      <c r="B2300"/>
      <c r="C2300"/>
    </row>
    <row r="2301" spans="1:26">
      <c r="B2301"/>
      <c r="C2301"/>
    </row>
    <row r="2302" spans="1:26">
      <c r="B2302"/>
      <c r="C2302"/>
    </row>
    <row r="2303" spans="1:26">
      <c r="B2303"/>
      <c r="C2303"/>
    </row>
    <row r="2304" spans="1:26">
      <c r="B2304"/>
      <c r="C2304"/>
    </row>
    <row r="2305" spans="1:26">
      <c r="B2305"/>
      <c r="C2305"/>
    </row>
    <row r="2306" spans="1:26">
      <c r="B2306"/>
      <c r="C2306"/>
    </row>
    <row r="2307" spans="1:26">
      <c r="B2307"/>
      <c r="C2307"/>
    </row>
    <row r="2308" spans="1:26">
      <c r="B2308"/>
      <c r="C2308"/>
    </row>
    <row r="2309" spans="1:26">
      <c r="B2309"/>
      <c r="C2309"/>
    </row>
    <row r="2310" spans="1:26">
      <c r="B2310"/>
      <c r="C2310"/>
    </row>
    <row r="2311" spans="1:26">
      <c r="B2311"/>
      <c r="C2311"/>
    </row>
    <row r="2312" spans="1:26">
      <c r="B2312"/>
      <c r="C2312"/>
    </row>
    <row r="2313" spans="1:26">
      <c r="B2313"/>
      <c r="C2313"/>
    </row>
    <row r="2314" spans="1:26">
      <c r="B2314"/>
      <c r="C2314"/>
    </row>
    <row r="2315" spans="1:26">
      <c r="B2315"/>
      <c r="C2315"/>
    </row>
    <row r="2316" spans="1:26">
      <c r="B2316"/>
      <c r="C2316"/>
    </row>
    <row r="2317" spans="1:26">
      <c r="B2317"/>
      <c r="C2317"/>
    </row>
    <row r="2318" spans="1:26">
      <c r="B2318"/>
      <c r="C2318"/>
    </row>
    <row r="2319" spans="1:26">
      <c r="B2319"/>
      <c r="C2319"/>
    </row>
    <row r="2320" spans="1:26">
      <c r="B2320"/>
      <c r="C2320"/>
    </row>
    <row r="2321" spans="1:26">
      <c r="B2321"/>
      <c r="C2321"/>
    </row>
    <row r="2322" spans="1:26">
      <c r="B2322"/>
      <c r="C2322"/>
    </row>
    <row r="2323" spans="1:26">
      <c r="B2323"/>
      <c r="C2323"/>
    </row>
    <row r="2324" spans="1:26">
      <c r="B2324"/>
      <c r="C2324"/>
    </row>
    <row r="2325" spans="1:26">
      <c r="B2325"/>
      <c r="C2325"/>
    </row>
    <row r="2326" spans="1:26">
      <c r="B2326"/>
      <c r="C2326"/>
    </row>
    <row r="2327" spans="1:26">
      <c r="B2327"/>
      <c r="C2327"/>
    </row>
    <row r="2328" spans="1:26">
      <c r="B2328"/>
      <c r="C2328"/>
    </row>
    <row r="2329" spans="1:26">
      <c r="B2329"/>
      <c r="C2329"/>
    </row>
    <row r="2330" spans="1:26">
      <c r="B2330"/>
      <c r="C2330"/>
    </row>
    <row r="2331" spans="1:26">
      <c r="B2331"/>
      <c r="C2331"/>
    </row>
    <row r="2332" spans="1:26">
      <c r="B2332"/>
      <c r="C2332"/>
    </row>
    <row r="2333" spans="1:26">
      <c r="B2333"/>
      <c r="C2333"/>
    </row>
    <row r="2334" spans="1:26">
      <c r="B2334"/>
      <c r="C2334"/>
    </row>
    <row r="2335" spans="1:26">
      <c r="B2335"/>
      <c r="C2335"/>
    </row>
    <row r="2336" spans="1:26">
      <c r="B2336"/>
      <c r="C2336"/>
    </row>
    <row r="2337" spans="1:26">
      <c r="B2337"/>
      <c r="C2337"/>
    </row>
    <row r="2338" spans="1:26">
      <c r="B2338"/>
      <c r="C2338"/>
    </row>
    <row r="2339" spans="1:26">
      <c r="B2339"/>
      <c r="C2339"/>
    </row>
    <row r="2340" spans="1:26">
      <c r="B2340"/>
      <c r="C2340"/>
    </row>
    <row r="2341" spans="1:26">
      <c r="B2341"/>
      <c r="C2341"/>
    </row>
    <row r="2342" spans="1:26">
      <c r="B2342"/>
      <c r="C2342"/>
    </row>
    <row r="2343" spans="1:26">
      <c r="B2343"/>
      <c r="C2343"/>
    </row>
    <row r="2344" spans="1:26">
      <c r="B2344"/>
      <c r="C2344"/>
    </row>
    <row r="2345" spans="1:26">
      <c r="B2345"/>
      <c r="C2345"/>
    </row>
    <row r="2346" spans="1:26">
      <c r="B2346"/>
      <c r="C2346"/>
    </row>
    <row r="2347" spans="1:26">
      <c r="B2347"/>
      <c r="C2347"/>
    </row>
    <row r="2348" spans="1:26">
      <c r="B2348"/>
      <c r="C2348"/>
    </row>
    <row r="2349" spans="1:26">
      <c r="B2349"/>
      <c r="C2349"/>
    </row>
    <row r="2350" spans="1:26">
      <c r="B2350"/>
      <c r="C2350"/>
    </row>
    <row r="2351" spans="1:26">
      <c r="B2351"/>
      <c r="C2351"/>
    </row>
    <row r="2352" spans="1:26">
      <c r="B2352"/>
      <c r="C2352"/>
    </row>
    <row r="2353" spans="1:26">
      <c r="B2353"/>
      <c r="C2353"/>
    </row>
    <row r="2354" spans="1:26">
      <c r="B2354"/>
      <c r="C2354"/>
    </row>
    <row r="2355" spans="1:26">
      <c r="B2355"/>
      <c r="C2355"/>
    </row>
    <row r="2356" spans="1:26">
      <c r="B2356"/>
      <c r="C2356"/>
    </row>
    <row r="2357" spans="1:26">
      <c r="B2357"/>
      <c r="C2357"/>
    </row>
    <row r="2358" spans="1:26">
      <c r="B2358"/>
      <c r="C2358"/>
    </row>
    <row r="2359" spans="1:26">
      <c r="B2359"/>
      <c r="C2359"/>
    </row>
    <row r="2360" spans="1:26">
      <c r="B2360"/>
      <c r="C2360"/>
    </row>
    <row r="2361" spans="1:26">
      <c r="B2361"/>
      <c r="C2361"/>
    </row>
    <row r="2362" spans="1:26">
      <c r="B2362"/>
      <c r="C2362"/>
    </row>
    <row r="2363" spans="1:26">
      <c r="B2363"/>
      <c r="C2363"/>
    </row>
    <row r="2364" spans="1:26">
      <c r="B2364"/>
      <c r="C2364"/>
    </row>
    <row r="2365" spans="1:26">
      <c r="B2365"/>
      <c r="C2365"/>
    </row>
    <row r="2366" spans="1:26">
      <c r="B2366"/>
      <c r="C2366"/>
    </row>
    <row r="2367" spans="1:26">
      <c r="B2367"/>
      <c r="C2367"/>
    </row>
    <row r="2368" spans="1:26">
      <c r="B2368"/>
      <c r="C2368"/>
    </row>
    <row r="2369" spans="1:26">
      <c r="B2369"/>
      <c r="C2369"/>
    </row>
    <row r="2370" spans="1:26">
      <c r="B2370"/>
      <c r="C2370"/>
    </row>
    <row r="2371" spans="1:26">
      <c r="B2371"/>
      <c r="C2371"/>
    </row>
    <row r="2372" spans="1:26">
      <c r="B2372"/>
      <c r="C2372"/>
    </row>
    <row r="2373" spans="1:26">
      <c r="B2373"/>
      <c r="C2373"/>
    </row>
    <row r="2374" spans="1:26">
      <c r="B2374"/>
      <c r="C2374"/>
    </row>
    <row r="2375" spans="1:26">
      <c r="B2375"/>
      <c r="C2375"/>
    </row>
    <row r="2376" spans="1:26">
      <c r="B2376"/>
      <c r="C2376"/>
    </row>
    <row r="2377" spans="1:26">
      <c r="B2377"/>
      <c r="C2377"/>
    </row>
    <row r="2378" spans="1:26">
      <c r="B2378"/>
      <c r="C2378"/>
    </row>
    <row r="2379" spans="1:26">
      <c r="B2379"/>
      <c r="C2379"/>
    </row>
    <row r="2380" spans="1:26">
      <c r="B2380"/>
      <c r="C2380"/>
    </row>
    <row r="2381" spans="1:26">
      <c r="B2381"/>
      <c r="C2381"/>
    </row>
    <row r="2382" spans="1:26">
      <c r="B2382"/>
      <c r="C2382"/>
    </row>
    <row r="2383" spans="1:26">
      <c r="B2383"/>
      <c r="C2383"/>
    </row>
    <row r="2384" spans="1:26">
      <c r="B2384"/>
      <c r="C2384"/>
    </row>
    <row r="2385" spans="1:26">
      <c r="B2385"/>
      <c r="C2385"/>
    </row>
    <row r="2386" spans="1:26">
      <c r="B2386"/>
      <c r="C2386"/>
    </row>
    <row r="2387" spans="1:26">
      <c r="B2387"/>
      <c r="C2387"/>
    </row>
    <row r="2388" spans="1:26">
      <c r="B2388"/>
      <c r="C2388"/>
    </row>
    <row r="2389" spans="1:26">
      <c r="B2389"/>
      <c r="C2389"/>
    </row>
    <row r="2390" spans="1:26">
      <c r="B2390"/>
      <c r="C2390"/>
    </row>
    <row r="2391" spans="1:26">
      <c r="B2391"/>
      <c r="C2391"/>
    </row>
    <row r="2392" spans="1:26">
      <c r="B2392"/>
      <c r="C2392"/>
    </row>
    <row r="2393" spans="1:26">
      <c r="B2393"/>
      <c r="C2393"/>
    </row>
    <row r="2394" spans="1:26">
      <c r="B2394"/>
      <c r="C2394"/>
    </row>
    <row r="2395" spans="1:26">
      <c r="B2395"/>
      <c r="C2395"/>
    </row>
    <row r="2396" spans="1:26">
      <c r="B2396"/>
      <c r="C2396"/>
    </row>
    <row r="2397" spans="1:26">
      <c r="B2397"/>
      <c r="C2397"/>
    </row>
    <row r="2398" spans="1:26">
      <c r="B2398"/>
      <c r="C2398"/>
    </row>
    <row r="2399" spans="1:26">
      <c r="B2399"/>
      <c r="C2399"/>
    </row>
    <row r="2400" spans="1:26">
      <c r="B2400"/>
      <c r="C2400"/>
    </row>
    <row r="2401" spans="1:26">
      <c r="B2401"/>
      <c r="C2401"/>
    </row>
    <row r="2402" spans="1:26">
      <c r="B2402"/>
      <c r="C2402"/>
    </row>
    <row r="2403" spans="1:26">
      <c r="B2403"/>
      <c r="C2403"/>
    </row>
    <row r="2404" spans="1:26">
      <c r="B2404"/>
      <c r="C2404"/>
    </row>
    <row r="2405" spans="1:26">
      <c r="B2405"/>
      <c r="C2405"/>
    </row>
    <row r="2406" spans="1:26">
      <c r="B2406"/>
      <c r="C2406"/>
    </row>
    <row r="2407" spans="1:26">
      <c r="B2407"/>
      <c r="C2407"/>
    </row>
    <row r="2408" spans="1:26">
      <c r="B2408"/>
      <c r="C2408"/>
    </row>
    <row r="2409" spans="1:26">
      <c r="B2409"/>
      <c r="C2409"/>
    </row>
    <row r="2410" spans="1:26">
      <c r="B2410"/>
      <c r="C2410"/>
    </row>
    <row r="2411" spans="1:26">
      <c r="B2411"/>
      <c r="C2411"/>
    </row>
    <row r="2412" spans="1:26">
      <c r="B2412"/>
      <c r="C2412"/>
    </row>
    <row r="2413" spans="1:26">
      <c r="B2413"/>
      <c r="C2413"/>
    </row>
    <row r="2414" spans="1:26">
      <c r="B2414"/>
      <c r="C2414"/>
    </row>
    <row r="2415" spans="1:26">
      <c r="B2415"/>
      <c r="C2415"/>
    </row>
    <row r="2416" spans="1:26">
      <c r="B2416"/>
      <c r="C2416"/>
    </row>
    <row r="2417" spans="1:26">
      <c r="B2417"/>
      <c r="C2417"/>
    </row>
    <row r="2418" spans="1:26">
      <c r="B2418"/>
      <c r="C2418"/>
    </row>
    <row r="2419" spans="1:26">
      <c r="B2419"/>
      <c r="C2419"/>
    </row>
    <row r="2420" spans="1:26">
      <c r="B2420"/>
      <c r="C2420"/>
    </row>
    <row r="2421" spans="1:26">
      <c r="B2421"/>
      <c r="C2421"/>
    </row>
    <row r="2422" spans="1:26">
      <c r="B2422"/>
      <c r="C2422"/>
    </row>
    <row r="2423" spans="1:26">
      <c r="B2423"/>
      <c r="C2423"/>
    </row>
    <row r="2424" spans="1:26">
      <c r="B2424"/>
      <c r="C2424"/>
    </row>
    <row r="2425" spans="1:26">
      <c r="B2425"/>
      <c r="C2425"/>
    </row>
    <row r="2426" spans="1:26">
      <c r="B2426"/>
      <c r="C2426"/>
    </row>
    <row r="2427" spans="1:26">
      <c r="B2427"/>
      <c r="C2427"/>
    </row>
    <row r="2428" spans="1:26">
      <c r="B2428"/>
      <c r="C2428"/>
    </row>
    <row r="2429" spans="1:26">
      <c r="B2429"/>
      <c r="C2429"/>
    </row>
    <row r="2430" spans="1:26">
      <c r="B2430"/>
      <c r="C2430"/>
    </row>
    <row r="2431" spans="1:26">
      <c r="B2431"/>
      <c r="C2431"/>
    </row>
    <row r="2432" spans="1:26">
      <c r="B2432"/>
      <c r="C2432"/>
    </row>
    <row r="2433" spans="1:26">
      <c r="B2433"/>
      <c r="C2433"/>
    </row>
    <row r="2434" spans="1:26">
      <c r="B2434"/>
      <c r="C2434"/>
    </row>
    <row r="2435" spans="1:26">
      <c r="B2435"/>
      <c r="C2435"/>
    </row>
    <row r="2436" spans="1:26">
      <c r="B2436"/>
      <c r="C2436"/>
    </row>
    <row r="2437" spans="1:26">
      <c r="B2437"/>
      <c r="C2437"/>
    </row>
    <row r="2438" spans="1:26">
      <c r="B2438"/>
      <c r="C2438"/>
    </row>
    <row r="2439" spans="1:26">
      <c r="B2439"/>
      <c r="C2439"/>
    </row>
    <row r="2440" spans="1:26">
      <c r="B2440"/>
      <c r="C2440"/>
    </row>
    <row r="2441" spans="1:26">
      <c r="B2441"/>
      <c r="C2441"/>
    </row>
    <row r="2442" spans="1:26">
      <c r="B2442"/>
      <c r="C2442"/>
    </row>
    <row r="2443" spans="1:26">
      <c r="B2443"/>
      <c r="C2443"/>
    </row>
    <row r="2444" spans="1:26">
      <c r="B2444"/>
      <c r="C2444"/>
    </row>
    <row r="2445" spans="1:26">
      <c r="B2445"/>
      <c r="C2445"/>
    </row>
    <row r="2446" spans="1:26">
      <c r="B2446"/>
      <c r="C2446"/>
    </row>
    <row r="2447" spans="1:26">
      <c r="B2447"/>
      <c r="C2447"/>
    </row>
    <row r="2448" spans="1:26">
      <c r="B2448"/>
      <c r="C2448"/>
    </row>
    <row r="2449" spans="1:26">
      <c r="B2449"/>
      <c r="C2449"/>
    </row>
    <row r="2450" spans="1:26">
      <c r="B2450"/>
      <c r="C2450"/>
    </row>
    <row r="2451" spans="1:26">
      <c r="B2451"/>
      <c r="C2451"/>
    </row>
    <row r="2452" spans="1:26">
      <c r="B2452"/>
      <c r="C2452"/>
    </row>
    <row r="2453" spans="1:26">
      <c r="B2453"/>
      <c r="C2453"/>
    </row>
    <row r="2454" spans="1:26">
      <c r="B2454"/>
      <c r="C2454"/>
    </row>
    <row r="2455" spans="1:26">
      <c r="B2455"/>
      <c r="C2455"/>
    </row>
    <row r="2456" spans="1:26">
      <c r="B2456"/>
      <c r="C24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G1"/>
    <mergeCell ref="B2:C2"/>
    <mergeCell ref="H1:I1"/>
    <mergeCell ref="J1:P1"/>
    <mergeCell ref="J2:N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1000:C1000"/>
    <mergeCell ref="B1001:C1001"/>
    <mergeCell ref="B1002:C1002"/>
    <mergeCell ref="B1003:C1003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409:C1409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1:C1641"/>
    <mergeCell ref="B1642:C1642"/>
    <mergeCell ref="B1643:C1643"/>
    <mergeCell ref="B1644:C1644"/>
    <mergeCell ref="B1645:C1645"/>
    <mergeCell ref="B1646:C1646"/>
    <mergeCell ref="B1647:C1647"/>
    <mergeCell ref="B1648:C1648"/>
    <mergeCell ref="B1649:C1649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  <mergeCell ref="B1694:C1694"/>
    <mergeCell ref="B1695:C1695"/>
    <mergeCell ref="B1696:C1696"/>
    <mergeCell ref="B1697:C1697"/>
    <mergeCell ref="B1698:C1698"/>
    <mergeCell ref="B1699:C1699"/>
    <mergeCell ref="B1700:C1700"/>
    <mergeCell ref="B1701:C1701"/>
    <mergeCell ref="B1702:C1702"/>
    <mergeCell ref="B1703:C1703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12:C1712"/>
    <mergeCell ref="B1713:C1713"/>
    <mergeCell ref="B1714:C1714"/>
    <mergeCell ref="B1715:C1715"/>
    <mergeCell ref="B1716:C1716"/>
    <mergeCell ref="B1717:C1717"/>
    <mergeCell ref="B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B1734:C1734"/>
    <mergeCell ref="B1735:C1735"/>
    <mergeCell ref="B1736:C1736"/>
    <mergeCell ref="B1737:C1737"/>
    <mergeCell ref="B1738:C1738"/>
    <mergeCell ref="B1739:C1739"/>
    <mergeCell ref="B1740:C1740"/>
    <mergeCell ref="B1741:C1741"/>
    <mergeCell ref="B1742:C1742"/>
    <mergeCell ref="B1743:C1743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52:C1752"/>
    <mergeCell ref="B1753:C1753"/>
    <mergeCell ref="B1754:C1754"/>
    <mergeCell ref="B1755:C1755"/>
    <mergeCell ref="B1756:C1756"/>
    <mergeCell ref="B1757:C1757"/>
    <mergeCell ref="B1758:C1758"/>
    <mergeCell ref="B1759:C1759"/>
    <mergeCell ref="B1760:C1760"/>
    <mergeCell ref="B1761:C1761"/>
    <mergeCell ref="B1762:C1762"/>
    <mergeCell ref="B1763:C1763"/>
    <mergeCell ref="B1764:C1764"/>
    <mergeCell ref="B1765:C1765"/>
    <mergeCell ref="B1766:C1766"/>
    <mergeCell ref="B1767:C1767"/>
    <mergeCell ref="B1768:C1768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B1782:C1782"/>
    <mergeCell ref="B1783:C1783"/>
    <mergeCell ref="B1784:C1784"/>
    <mergeCell ref="B1785:C1785"/>
    <mergeCell ref="B1786:C1786"/>
    <mergeCell ref="B1787:C1787"/>
    <mergeCell ref="B1788:C1788"/>
    <mergeCell ref="B1789:C1789"/>
    <mergeCell ref="B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803:C1803"/>
    <mergeCell ref="B1804:C1804"/>
    <mergeCell ref="B1805:C1805"/>
    <mergeCell ref="B1806:C1806"/>
    <mergeCell ref="B1807:C1807"/>
    <mergeCell ref="B1808:C1808"/>
    <mergeCell ref="B1809:C1809"/>
    <mergeCell ref="B1810:C1810"/>
    <mergeCell ref="B1811:C1811"/>
    <mergeCell ref="B1812:C1812"/>
    <mergeCell ref="B1813:C1813"/>
    <mergeCell ref="B1814:C1814"/>
    <mergeCell ref="B1815:C1815"/>
    <mergeCell ref="B1816:C1816"/>
    <mergeCell ref="B1817:C1817"/>
    <mergeCell ref="B1818:C1818"/>
    <mergeCell ref="B1819:C1819"/>
    <mergeCell ref="B1820:C1820"/>
    <mergeCell ref="B1821:C1821"/>
    <mergeCell ref="B1822:C1822"/>
    <mergeCell ref="B1823:C1823"/>
    <mergeCell ref="B1824:C1824"/>
    <mergeCell ref="B1825:C1825"/>
    <mergeCell ref="B1826:C1826"/>
    <mergeCell ref="B1827:C1827"/>
    <mergeCell ref="B1828:C1828"/>
    <mergeCell ref="B1829:C1829"/>
    <mergeCell ref="B1830:C1830"/>
    <mergeCell ref="B1831:C1831"/>
    <mergeCell ref="B1832:C1832"/>
    <mergeCell ref="B1833:C1833"/>
    <mergeCell ref="B1834:C1834"/>
    <mergeCell ref="B1835:C1835"/>
    <mergeCell ref="B1836:C1836"/>
    <mergeCell ref="B1837:C1837"/>
    <mergeCell ref="B1838:C1838"/>
    <mergeCell ref="B1839:C1839"/>
    <mergeCell ref="B1840:C1840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B1854:C1854"/>
    <mergeCell ref="B1855:C1855"/>
    <mergeCell ref="B1856:C1856"/>
    <mergeCell ref="B1857:C1857"/>
    <mergeCell ref="B1858:C1858"/>
    <mergeCell ref="B1859:C1859"/>
    <mergeCell ref="B1860:C1860"/>
    <mergeCell ref="B1861:C1861"/>
    <mergeCell ref="B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71:C1871"/>
    <mergeCell ref="B1872:C1872"/>
    <mergeCell ref="B1873:C1873"/>
    <mergeCell ref="B1874:C1874"/>
    <mergeCell ref="B1875:C1875"/>
    <mergeCell ref="B1876:C1876"/>
    <mergeCell ref="B1877:C1877"/>
    <mergeCell ref="B1878:C1878"/>
    <mergeCell ref="B1879:C1879"/>
    <mergeCell ref="B1880:C1880"/>
    <mergeCell ref="B1881:C1881"/>
    <mergeCell ref="B1882:C1882"/>
    <mergeCell ref="B1883:C1883"/>
    <mergeCell ref="B1884:C1884"/>
    <mergeCell ref="B1885:C1885"/>
    <mergeCell ref="B1886:C1886"/>
    <mergeCell ref="B1887:C1887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902:C1902"/>
    <mergeCell ref="B1903:C1903"/>
    <mergeCell ref="B1904:C1904"/>
    <mergeCell ref="B1905:C1905"/>
    <mergeCell ref="B1906:C1906"/>
    <mergeCell ref="B1907:C1907"/>
    <mergeCell ref="B1908:C1908"/>
    <mergeCell ref="B1909:C1909"/>
    <mergeCell ref="B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922:C1922"/>
    <mergeCell ref="B1923:C1923"/>
    <mergeCell ref="B1924:C1924"/>
    <mergeCell ref="B1925:C1925"/>
    <mergeCell ref="B1926:C1926"/>
    <mergeCell ref="B1927:C1927"/>
    <mergeCell ref="B1928:C1928"/>
    <mergeCell ref="B1929:C1929"/>
    <mergeCell ref="B1930:C1930"/>
    <mergeCell ref="B1931:C1931"/>
    <mergeCell ref="B1932:C1932"/>
    <mergeCell ref="B1933:C1933"/>
    <mergeCell ref="B1934:C1934"/>
    <mergeCell ref="B1935:C1935"/>
    <mergeCell ref="B1936:C1936"/>
    <mergeCell ref="B1937:C1937"/>
    <mergeCell ref="B1938:C1938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B1950:C1950"/>
    <mergeCell ref="B1951:C1951"/>
    <mergeCell ref="B1952:C1952"/>
    <mergeCell ref="B1953:C1953"/>
    <mergeCell ref="B1954:C1954"/>
    <mergeCell ref="B1955:C1955"/>
    <mergeCell ref="B1956:C1956"/>
    <mergeCell ref="B1957:C1957"/>
    <mergeCell ref="B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73:C1973"/>
    <mergeCell ref="B1974:C1974"/>
    <mergeCell ref="B1975:C1975"/>
    <mergeCell ref="B1976:C1976"/>
    <mergeCell ref="B1977:C1977"/>
    <mergeCell ref="B1978:C1978"/>
    <mergeCell ref="B1979:C1979"/>
    <mergeCell ref="B1980:C1980"/>
    <mergeCell ref="B1981:C1981"/>
    <mergeCell ref="B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B1998:C1998"/>
    <mergeCell ref="B1999:C1999"/>
    <mergeCell ref="B2000:C2000"/>
    <mergeCell ref="B2001:C2001"/>
    <mergeCell ref="B2002:C2002"/>
    <mergeCell ref="B2003:C2003"/>
    <mergeCell ref="B2004:C2004"/>
    <mergeCell ref="B2005:C2005"/>
    <mergeCell ref="B2006:C2006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B2022:C2022"/>
    <mergeCell ref="B2023:C2023"/>
    <mergeCell ref="B2024:C2024"/>
    <mergeCell ref="B2025:C2025"/>
    <mergeCell ref="B2026:C2026"/>
    <mergeCell ref="B2027:C2027"/>
    <mergeCell ref="B2028:C2028"/>
    <mergeCell ref="B2029:C2029"/>
    <mergeCell ref="B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41:C2041"/>
    <mergeCell ref="B2042:C2042"/>
    <mergeCell ref="B2043:C2043"/>
    <mergeCell ref="B2044:C2044"/>
    <mergeCell ref="B2045:C2045"/>
    <mergeCell ref="B2046:C2046"/>
    <mergeCell ref="B2047:C2047"/>
    <mergeCell ref="B2048:C2048"/>
    <mergeCell ref="B2049:C2049"/>
    <mergeCell ref="B2050:C2050"/>
    <mergeCell ref="B2051:C2051"/>
    <mergeCell ref="B2052:C2052"/>
    <mergeCell ref="B2053:C2053"/>
    <mergeCell ref="B2054:C2054"/>
    <mergeCell ref="B2055:C2055"/>
    <mergeCell ref="B2056:C2056"/>
    <mergeCell ref="B2057:C2057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B2070:C2070"/>
    <mergeCell ref="B2071:C2071"/>
    <mergeCell ref="B2072:C2072"/>
    <mergeCell ref="B2073:C2073"/>
    <mergeCell ref="B2074:C2074"/>
    <mergeCell ref="B2075:C2075"/>
    <mergeCell ref="B2076:C2076"/>
    <mergeCell ref="B2077:C2077"/>
    <mergeCell ref="B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92:C2092"/>
    <mergeCell ref="B2093:C2093"/>
    <mergeCell ref="B2094:C2094"/>
    <mergeCell ref="B2095:C2095"/>
    <mergeCell ref="B2096:C2096"/>
    <mergeCell ref="B2097:C2097"/>
    <mergeCell ref="B2098:C2098"/>
    <mergeCell ref="B2099:C2099"/>
    <mergeCell ref="B2100:C2100"/>
    <mergeCell ref="B2101:C2101"/>
    <mergeCell ref="B2102:C2102"/>
    <mergeCell ref="B2103:C2103"/>
    <mergeCell ref="B2104:C2104"/>
    <mergeCell ref="B2105:C2105"/>
    <mergeCell ref="B2106:C2106"/>
    <mergeCell ref="B2107:C2107"/>
    <mergeCell ref="B2108:C2108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B2118:C2118"/>
    <mergeCell ref="B2119:C2119"/>
    <mergeCell ref="B2120:C2120"/>
    <mergeCell ref="B2121:C2121"/>
    <mergeCell ref="B2122:C2122"/>
    <mergeCell ref="B2123:C2123"/>
    <mergeCell ref="B2124:C2124"/>
    <mergeCell ref="B2125:C2125"/>
    <mergeCell ref="B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B2142:C2142"/>
    <mergeCell ref="B2143:C2143"/>
    <mergeCell ref="B2144:C2144"/>
    <mergeCell ref="B2145:C2145"/>
    <mergeCell ref="B2146:C2146"/>
    <mergeCell ref="B2147:C2147"/>
    <mergeCell ref="B2148:C2148"/>
    <mergeCell ref="B2149:C2149"/>
    <mergeCell ref="B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60:C2160"/>
    <mergeCell ref="B2161:C2161"/>
    <mergeCell ref="B2162:C2162"/>
    <mergeCell ref="B2163:C2163"/>
    <mergeCell ref="B2164:C2164"/>
    <mergeCell ref="B2165:C2165"/>
    <mergeCell ref="B2166:C2166"/>
    <mergeCell ref="B2167:C2167"/>
    <mergeCell ref="B2168:C2168"/>
    <mergeCell ref="B2169:C2169"/>
    <mergeCell ref="B2170:C2170"/>
    <mergeCell ref="B2171:C2171"/>
    <mergeCell ref="B2172:C2172"/>
    <mergeCell ref="B2173:C2173"/>
    <mergeCell ref="B2174:C2174"/>
    <mergeCell ref="B2175:C2175"/>
    <mergeCell ref="B2176:C2176"/>
    <mergeCell ref="B2177:C217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B2190:C2190"/>
    <mergeCell ref="B2191:C2191"/>
    <mergeCell ref="B2192:C2192"/>
    <mergeCell ref="B2193:C2193"/>
    <mergeCell ref="B2194:C2194"/>
    <mergeCell ref="B2195:C2195"/>
    <mergeCell ref="B2196:C2196"/>
    <mergeCell ref="B2197:C2197"/>
    <mergeCell ref="B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211:C2211"/>
    <mergeCell ref="B2212:C2212"/>
    <mergeCell ref="B2213:C2213"/>
    <mergeCell ref="B2214:C2214"/>
    <mergeCell ref="B2215:C2215"/>
    <mergeCell ref="B2216:C2216"/>
    <mergeCell ref="B2217:C2217"/>
    <mergeCell ref="B2218:C2218"/>
    <mergeCell ref="B2219:C2219"/>
    <mergeCell ref="B2220:C2220"/>
    <mergeCell ref="B2221:C2221"/>
    <mergeCell ref="B2222:C2222"/>
    <mergeCell ref="B2223:C2223"/>
    <mergeCell ref="B2224:C2224"/>
    <mergeCell ref="B2225:C2225"/>
    <mergeCell ref="B2226:C2226"/>
    <mergeCell ref="B2227:C2227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238:C2238"/>
    <mergeCell ref="B2239:C2239"/>
    <mergeCell ref="B2240:C2240"/>
    <mergeCell ref="B2241:C2241"/>
    <mergeCell ref="B2242:C2242"/>
    <mergeCell ref="B2243:C2243"/>
    <mergeCell ref="B2244:C2244"/>
    <mergeCell ref="B2245:C2245"/>
    <mergeCell ref="B2246:C2246"/>
    <mergeCell ref="B2247:C2247"/>
    <mergeCell ref="B2248:C2248"/>
    <mergeCell ref="B2249:C2249"/>
    <mergeCell ref="B2250:C2250"/>
    <mergeCell ref="B2251:C2251"/>
    <mergeCell ref="B2252:C2252"/>
    <mergeCell ref="B2253:C2253"/>
    <mergeCell ref="B2254:C2254"/>
    <mergeCell ref="B2255:C2255"/>
    <mergeCell ref="B2256:C2256"/>
    <mergeCell ref="B2257:C2257"/>
    <mergeCell ref="B2258:C2258"/>
    <mergeCell ref="B2259:C2259"/>
    <mergeCell ref="B2260:C2260"/>
    <mergeCell ref="B2261:C2261"/>
    <mergeCell ref="B2262:C2262"/>
    <mergeCell ref="B2263:C2263"/>
    <mergeCell ref="B2264:C2264"/>
    <mergeCell ref="B2265:C2265"/>
    <mergeCell ref="B2266:C2266"/>
    <mergeCell ref="B2267:C2267"/>
    <mergeCell ref="B2268:C2268"/>
    <mergeCell ref="B2269:C2269"/>
    <mergeCell ref="B2270:C2270"/>
    <mergeCell ref="B2271:C2271"/>
    <mergeCell ref="B2272:C2272"/>
    <mergeCell ref="B2273:C2273"/>
    <mergeCell ref="B2274:C2274"/>
    <mergeCell ref="B2275:C2275"/>
    <mergeCell ref="B2276:C2276"/>
    <mergeCell ref="B2277:C2277"/>
    <mergeCell ref="B2278:C2278"/>
    <mergeCell ref="B2279:C2279"/>
    <mergeCell ref="B2280:C2280"/>
    <mergeCell ref="B2281:C2281"/>
    <mergeCell ref="B2282:C2282"/>
    <mergeCell ref="B2283:C2283"/>
    <mergeCell ref="B2284:C2284"/>
    <mergeCell ref="B2285:C2285"/>
    <mergeCell ref="B2286:C2286"/>
    <mergeCell ref="B2287:C2287"/>
    <mergeCell ref="B2288:C2288"/>
    <mergeCell ref="B2289:C2289"/>
    <mergeCell ref="B2290:C2290"/>
    <mergeCell ref="B2291:C2291"/>
    <mergeCell ref="B2292:C2292"/>
    <mergeCell ref="B2293:C2293"/>
    <mergeCell ref="B2294:C2294"/>
    <mergeCell ref="B2295:C2295"/>
    <mergeCell ref="B2296:C2296"/>
    <mergeCell ref="B2297:C2297"/>
    <mergeCell ref="B2298:C2298"/>
    <mergeCell ref="B2299:C2299"/>
    <mergeCell ref="B2300:C2300"/>
    <mergeCell ref="B2301:C2301"/>
    <mergeCell ref="B2302:C2302"/>
    <mergeCell ref="B2303:C2303"/>
    <mergeCell ref="B2304:C2304"/>
    <mergeCell ref="B2305:C2305"/>
    <mergeCell ref="B2306:C2306"/>
    <mergeCell ref="B2307:C2307"/>
    <mergeCell ref="B2308:C2308"/>
    <mergeCell ref="B2309:C2309"/>
    <mergeCell ref="B2310:C2310"/>
    <mergeCell ref="B2311:C2311"/>
    <mergeCell ref="B2312:C2312"/>
    <mergeCell ref="B2313:C2313"/>
    <mergeCell ref="B2314:C2314"/>
    <mergeCell ref="B2315:C2315"/>
    <mergeCell ref="B2316:C2316"/>
    <mergeCell ref="B2317:C2317"/>
    <mergeCell ref="B2318:C2318"/>
    <mergeCell ref="B2319:C2319"/>
    <mergeCell ref="B2320:C2320"/>
    <mergeCell ref="B2321:C2321"/>
    <mergeCell ref="B2322:C2322"/>
    <mergeCell ref="B2323:C2323"/>
    <mergeCell ref="B2324:C2324"/>
    <mergeCell ref="B2325:C2325"/>
    <mergeCell ref="B2326:C2326"/>
    <mergeCell ref="B2327:C2327"/>
    <mergeCell ref="B2328:C2328"/>
    <mergeCell ref="B2329:C2329"/>
    <mergeCell ref="B2330:C2330"/>
    <mergeCell ref="B2331:C2331"/>
    <mergeCell ref="B2332:C2332"/>
    <mergeCell ref="B2333:C2333"/>
    <mergeCell ref="B2334:C2334"/>
    <mergeCell ref="B2335:C2335"/>
    <mergeCell ref="B2336:C2336"/>
    <mergeCell ref="B2337:C2337"/>
    <mergeCell ref="B2338:C2338"/>
    <mergeCell ref="B2339:C2339"/>
    <mergeCell ref="B2340:C2340"/>
    <mergeCell ref="B2341:C2341"/>
    <mergeCell ref="B2342:C2342"/>
    <mergeCell ref="B2343:C2343"/>
    <mergeCell ref="B2344:C2344"/>
    <mergeCell ref="B2345:C2345"/>
    <mergeCell ref="B2346:C2346"/>
    <mergeCell ref="B2347:C2347"/>
    <mergeCell ref="B2348:C2348"/>
    <mergeCell ref="B2349:C2349"/>
    <mergeCell ref="B2350:C2350"/>
    <mergeCell ref="B2351:C2351"/>
    <mergeCell ref="B2352:C2352"/>
    <mergeCell ref="B2353:C2353"/>
    <mergeCell ref="B2354:C2354"/>
    <mergeCell ref="B2355:C2355"/>
    <mergeCell ref="B2356:C2356"/>
    <mergeCell ref="B2357:C2357"/>
    <mergeCell ref="B2358:C2358"/>
    <mergeCell ref="B2359:C2359"/>
    <mergeCell ref="B2360:C2360"/>
    <mergeCell ref="B2361:C2361"/>
    <mergeCell ref="B2362:C2362"/>
    <mergeCell ref="B2363:C2363"/>
    <mergeCell ref="B2364:C2364"/>
    <mergeCell ref="B2365:C2365"/>
    <mergeCell ref="B2366:C2366"/>
    <mergeCell ref="B2367:C2367"/>
    <mergeCell ref="B2368:C2368"/>
    <mergeCell ref="B2369:C2369"/>
    <mergeCell ref="B2370:C2370"/>
    <mergeCell ref="B2371:C2371"/>
    <mergeCell ref="B2372:C2372"/>
    <mergeCell ref="B2373:C2373"/>
    <mergeCell ref="B2374:C2374"/>
    <mergeCell ref="B2375:C2375"/>
    <mergeCell ref="B2376:C2376"/>
    <mergeCell ref="B2377:C2377"/>
    <mergeCell ref="B2378:C2378"/>
    <mergeCell ref="B2379:C2379"/>
    <mergeCell ref="B2380:C2380"/>
    <mergeCell ref="B2381:C2381"/>
    <mergeCell ref="B2382:C2382"/>
    <mergeCell ref="B2383:C2383"/>
    <mergeCell ref="B2384:C2384"/>
    <mergeCell ref="B2385:C2385"/>
    <mergeCell ref="B2386:C2386"/>
    <mergeCell ref="B2387:C2387"/>
    <mergeCell ref="B2388:C2388"/>
    <mergeCell ref="B2389:C2389"/>
    <mergeCell ref="B2390:C2390"/>
    <mergeCell ref="B2391:C2391"/>
    <mergeCell ref="B2392:C2392"/>
    <mergeCell ref="B2393:C2393"/>
    <mergeCell ref="B2394:C2394"/>
    <mergeCell ref="B2395:C2395"/>
    <mergeCell ref="B2396:C2396"/>
    <mergeCell ref="B2397:C2397"/>
    <mergeCell ref="B2398:C2398"/>
    <mergeCell ref="B2399:C2399"/>
    <mergeCell ref="B2400:C2400"/>
    <mergeCell ref="B2401:C2401"/>
    <mergeCell ref="B2402:C2402"/>
    <mergeCell ref="B2403:C2403"/>
    <mergeCell ref="B2404:C2404"/>
    <mergeCell ref="B2405:C2405"/>
    <mergeCell ref="B2406:C2406"/>
    <mergeCell ref="B2407:C2407"/>
    <mergeCell ref="B2408:C2408"/>
    <mergeCell ref="B2409:C2409"/>
    <mergeCell ref="B2410:C2410"/>
    <mergeCell ref="B2411:C2411"/>
    <mergeCell ref="B2412:C2412"/>
    <mergeCell ref="B2413:C2413"/>
    <mergeCell ref="B2414:C2414"/>
    <mergeCell ref="B2415:C2415"/>
    <mergeCell ref="B2416:C2416"/>
    <mergeCell ref="B2417:C2417"/>
    <mergeCell ref="B2418:C2418"/>
    <mergeCell ref="B2419:C2419"/>
    <mergeCell ref="B2420:C2420"/>
    <mergeCell ref="B2421:C2421"/>
    <mergeCell ref="B2422:C2422"/>
    <mergeCell ref="B2423:C2423"/>
    <mergeCell ref="B2424:C2424"/>
    <mergeCell ref="B2425:C2425"/>
    <mergeCell ref="B2426:C2426"/>
    <mergeCell ref="B2427:C2427"/>
    <mergeCell ref="B2428:C2428"/>
    <mergeCell ref="B2429:C2429"/>
    <mergeCell ref="B2430:C2430"/>
    <mergeCell ref="B2431:C2431"/>
    <mergeCell ref="B2432:C2432"/>
    <mergeCell ref="B2433:C2433"/>
    <mergeCell ref="B2434:C2434"/>
    <mergeCell ref="B2435:C2435"/>
    <mergeCell ref="B2436:C2436"/>
    <mergeCell ref="B2437:C2437"/>
    <mergeCell ref="B2438:C2438"/>
    <mergeCell ref="B2439:C2439"/>
    <mergeCell ref="B2440:C2440"/>
    <mergeCell ref="B2441:C2441"/>
    <mergeCell ref="B2442:C2442"/>
    <mergeCell ref="B2443:C2443"/>
    <mergeCell ref="B2444:C2444"/>
    <mergeCell ref="B2445:C2445"/>
    <mergeCell ref="B2446:C2446"/>
    <mergeCell ref="B2447:C2447"/>
    <mergeCell ref="B2448:C2448"/>
    <mergeCell ref="B2449:C2449"/>
    <mergeCell ref="B2450:C2450"/>
    <mergeCell ref="B2451:C2451"/>
    <mergeCell ref="B2452:C2452"/>
    <mergeCell ref="B2453:C2453"/>
    <mergeCell ref="B2454:C2454"/>
    <mergeCell ref="B2455:C2455"/>
    <mergeCell ref="B2456:C245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3" sqref="P3"/>
    </sheetView>
  </sheetViews>
  <sheetFormatPr defaultRowHeight="14.4" outlineLevelRow="0" outlineLevelCol="0"/>
  <sheetData>
    <row r="1" spans="1:16">
      <c r="A1" s="5"/>
      <c r="B1" s="5" t="s">
        <v>144</v>
      </c>
      <c r="C1" s="5"/>
      <c r="D1" s="5"/>
      <c r="E1" s="5" t="s">
        <v>145</v>
      </c>
      <c r="F1" s="5"/>
      <c r="G1" s="5"/>
      <c r="H1" s="5" t="s">
        <v>146</v>
      </c>
      <c r="I1" s="5"/>
      <c r="J1" s="5"/>
      <c r="K1" s="5" t="s">
        <v>147</v>
      </c>
      <c r="L1" s="5"/>
      <c r="M1" s="5"/>
      <c r="N1" s="5" t="s">
        <v>148</v>
      </c>
      <c r="O1" s="5"/>
      <c r="P1" s="5"/>
    </row>
    <row r="2" spans="1:16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  <c r="N2" s="5" t="s">
        <v>6</v>
      </c>
      <c r="O2" s="5" t="s">
        <v>7</v>
      </c>
      <c r="P2" s="5" t="s">
        <v>8</v>
      </c>
    </row>
    <row r="3" spans="1:16">
      <c r="A3" t="s">
        <v>19</v>
      </c>
      <c r="B3" s="7" t="str">
        <f>COUNTIFS(Details!$H$3:$H$50000, "Allied Health", Details!$P$3:$P$50000, "Passed", Details!$J$3:$J$50000, 1)</f>
        <v>0</v>
      </c>
      <c r="C3" s="7" t="str">
        <f>COUNTIFS(Details!$H$3:$H$50000, "Allied Health", Details!$J$3:$J$50000, 1)</f>
        <v>0</v>
      </c>
      <c r="D3" s="8" t="str">
        <f>IF(OR(b3=0,c3=0),"",b3/c3)</f>
        <v>0</v>
      </c>
      <c r="E3" s="7" t="str">
        <f>COUNTIFS(Details!$H$3:$H$50000, "Allied Health", Details!$P$3:$P$50000, "Passed", Details!$K$3:$K$50000, 2)</f>
        <v>0</v>
      </c>
      <c r="F3" s="7" t="str">
        <f>COUNTIFS(Details!$H$3:$H$50000, "Allied Health", Details!$K$3:$K$50000, 2)</f>
        <v>0</v>
      </c>
      <c r="G3" s="8" t="str">
        <f>IF(OR(e3=0,f3=0),"",e3/f3)</f>
        <v>0</v>
      </c>
      <c r="H3" s="7" t="str">
        <f>COUNTIFS(Details!$H$3:$H$50000, "Allied Health", Details!$P$3:$P$50000, "Passed", Details!$L$3:$L$50000, 3)</f>
        <v>0</v>
      </c>
      <c r="I3" s="7" t="str">
        <f>COUNTIFS(Details!$H$3:$H$50000, "Allied Health", Details!$L$3:$L$50000, 3)</f>
        <v>0</v>
      </c>
      <c r="J3" s="8" t="str">
        <f>IF(OR(h3=0,i3=0),"",h3/i3)</f>
        <v>0</v>
      </c>
      <c r="K3" s="7" t="str">
        <f>COUNTIFS(Details!$H$3:$H$50000, "Allied Health", Details!$P$3:$P$50000, "Passed", Details!$M$3:$M$50000, 4)</f>
        <v>0</v>
      </c>
      <c r="L3" s="7" t="str">
        <f>COUNTIFS(Details!$H$3:$H$50000, "Allied Health", Details!$M$3:$M$50000, 4)</f>
        <v>0</v>
      </c>
      <c r="M3" s="8" t="str">
        <f>IF(OR(k3=0,l3=0),"",k3/l3)</f>
        <v>0</v>
      </c>
      <c r="N3" s="7" t="str">
        <f>COUNTIFS(Details!$H$3:$H$50000, "Allied Health", Details!$P$3:$P$50000, "Passed", Details!$N$3:$N$50000, 5)</f>
        <v>0</v>
      </c>
      <c r="O3" s="7" t="str">
        <f>COUNTIFS(Details!$H$3:$H$50000, "Allied Health", Details!$N$3:$N$50000, 5)</f>
        <v>0</v>
      </c>
      <c r="P3" s="8" t="str">
        <f>IF(OR(n3=0,o3=0),"",n3/o3)</f>
        <v>0</v>
      </c>
    </row>
    <row r="4" spans="1:16">
      <c r="A4" t="s">
        <v>22</v>
      </c>
      <c r="B4" t="str">
        <f>COUNTIFS(Details!$H$3:$H$50000, "Nurse", Details!$P$3:$P$50000, "Passed", Details!$J$3:$J$50000, 1)</f>
        <v>0</v>
      </c>
      <c r="C4" t="str">
        <f>COUNTIFS(Details!$H$3:$H$50000, "Nurse", Details!$J$3:$J$50000, 1)</f>
        <v>0</v>
      </c>
      <c r="D4" s="6" t="str">
        <f>IF(OR(b4=0,c4=0),"",b4/c4)</f>
        <v>0</v>
      </c>
      <c r="E4" t="str">
        <f>COUNTIFS(Details!$H$3:$H$50000, "Nurse", Details!$P$3:$P$50000, "Passed", Details!$K$3:$K$50000, 2)</f>
        <v>0</v>
      </c>
      <c r="F4" t="str">
        <f>COUNTIFS(Details!$H$3:$H$50000, "Nurse", Details!$K$3:$K$50000, 2)</f>
        <v>0</v>
      </c>
      <c r="G4" s="6" t="str">
        <f>IF(OR(e4=0,f4=0),"",e4/f4)</f>
        <v>0</v>
      </c>
      <c r="H4" t="str">
        <f>COUNTIFS(Details!$H$3:$H$50000, "Nurse", Details!$P$3:$P$50000, "Passed", Details!$L$3:$L$50000, 3)</f>
        <v>0</v>
      </c>
      <c r="I4" t="str">
        <f>COUNTIFS(Details!$H$3:$H$50000, "Nurse", Details!$L$3:$L$50000, 3)</f>
        <v>0</v>
      </c>
      <c r="J4" s="6" t="str">
        <f>IF(OR(h4=0,i4=0),"",h4/i4)</f>
        <v>0</v>
      </c>
      <c r="K4" t="str">
        <f>COUNTIFS(Details!$H$3:$H$50000, "Nurse", Details!$P$3:$P$50000, "Passed", Details!$M$3:$M$50000, 4)</f>
        <v>0</v>
      </c>
      <c r="L4" t="str">
        <f>COUNTIFS(Details!$H$3:$H$50000, "Nurse", Details!$M$3:$M$50000, 4)</f>
        <v>0</v>
      </c>
      <c r="M4" s="6" t="str">
        <f>IF(OR(k4=0,l4=0),"",k4/l4)</f>
        <v>0</v>
      </c>
      <c r="N4" t="str">
        <f>COUNTIFS(Details!$H$3:$H$50000, "Nurse", Details!$P$3:$P$50000, "Passed", Details!$N$3:$N$50000, 5)</f>
        <v>0</v>
      </c>
      <c r="O4" t="str">
        <f>COUNTIFS(Details!$H$3:$H$50000, "Nurse", Details!$N$3:$N$50000, 5)</f>
        <v>0</v>
      </c>
      <c r="P4" s="6" t="str">
        <f>IF(OR(n4=0,o4=0),"",n4/o4)</f>
        <v>0</v>
      </c>
    </row>
    <row r="5" spans="1:16">
      <c r="A5" t="s">
        <v>25</v>
      </c>
      <c r="B5" t="str">
        <f>COUNTIFS(Details!$H$3:$H$50000, "Doctor", Details!$P$3:$P$50000, "Passed", Details!$J$3:$J$50000, 1)</f>
        <v>0</v>
      </c>
      <c r="C5" t="str">
        <f>COUNTIFS(Details!$H$3:$H$50000, "Doctor", Details!$J$3:$J$50000, 1)</f>
        <v>0</v>
      </c>
      <c r="D5" s="6" t="str">
        <f>IF(OR(b5=0,c5=0),"",b5/c5)</f>
        <v>0</v>
      </c>
      <c r="E5" t="str">
        <f>COUNTIFS(Details!$H$3:$H$50000, "Doctor", Details!$P$3:$P$50000, "Passed", Details!$K$3:$K$50000, 2)</f>
        <v>0</v>
      </c>
      <c r="F5" t="str">
        <f>COUNTIFS(Details!$H$3:$H$50000, "Doctor", Details!$K$3:$K$50000, 2)</f>
        <v>0</v>
      </c>
      <c r="G5" s="6" t="str">
        <f>IF(OR(e5=0,f5=0),"",e5/f5)</f>
        <v>0</v>
      </c>
      <c r="H5" t="str">
        <f>COUNTIFS(Details!$H$3:$H$50000, "Doctor", Details!$P$3:$P$50000, "Passed", Details!$L$3:$L$50000, 3)</f>
        <v>0</v>
      </c>
      <c r="I5" t="str">
        <f>COUNTIFS(Details!$H$3:$H$50000, "Doctor", Details!$L$3:$L$50000, 3)</f>
        <v>0</v>
      </c>
      <c r="J5" s="6" t="str">
        <f>IF(OR(h5=0,i5=0),"",h5/i5)</f>
        <v>0</v>
      </c>
      <c r="K5" t="str">
        <f>COUNTIFS(Details!$H$3:$H$50000, "Doctor", Details!$P$3:$P$50000, "Passed", Details!$M$3:$M$50000, 4)</f>
        <v>0</v>
      </c>
      <c r="L5" t="str">
        <f>COUNTIFS(Details!$H$3:$H$50000, "Doctor", Details!$M$3:$M$50000, 4)</f>
        <v>0</v>
      </c>
      <c r="M5" s="6" t="str">
        <f>IF(OR(k5=0,l5=0),"",k5/l5)</f>
        <v>0</v>
      </c>
      <c r="N5" t="str">
        <f>COUNTIFS(Details!$H$3:$H$50000, "Doctor", Details!$P$3:$P$50000, "Passed", Details!$N$3:$N$50000, 5)</f>
        <v>0</v>
      </c>
      <c r="O5" t="str">
        <f>COUNTIFS(Details!$H$3:$H$50000, "Doctor", Details!$N$3:$N$50000, 5)</f>
        <v>0</v>
      </c>
      <c r="P5" s="6" t="str">
        <f>IF(OR(n5=0,o5=0),"",n5/o5)</f>
        <v>0</v>
      </c>
    </row>
    <row r="6" spans="1:16">
      <c r="A6" t="s">
        <v>27</v>
      </c>
      <c r="B6" t="str">
        <f>COUNTIFS(Details!$H$3:$H$50000, "Ancillary", Details!$P$3:$P$50000, "Passed", Details!$J$3:$J$50000, 1)</f>
        <v>0</v>
      </c>
      <c r="C6" t="str">
        <f>COUNTIFS(Details!$H$3:$H$50000, "Ancillary", Details!$J$3:$J$50000, 1)</f>
        <v>0</v>
      </c>
      <c r="D6" s="6" t="str">
        <f>IF(OR(b6=0,c6=0),"",b6/c6)</f>
        <v>0</v>
      </c>
      <c r="E6" t="str">
        <f>COUNTIFS(Details!$H$3:$H$50000, "Ancillary", Details!$P$3:$P$50000, "Passed", Details!$K$3:$K$50000, 2)</f>
        <v>0</v>
      </c>
      <c r="F6" t="str">
        <f>COUNTIFS(Details!$H$3:$H$50000, "Ancillary", Details!$K$3:$K$50000, 2)</f>
        <v>0</v>
      </c>
      <c r="G6" s="6" t="str">
        <f>IF(OR(e6=0,f6=0),"",e6/f6)</f>
        <v>0</v>
      </c>
      <c r="H6" t="str">
        <f>COUNTIFS(Details!$H$3:$H$50000, "Ancillary", Details!$P$3:$P$50000, "Passed", Details!$L$3:$L$50000, 3)</f>
        <v>0</v>
      </c>
      <c r="I6" t="str">
        <f>COUNTIFS(Details!$H$3:$H$50000, "Ancillary", Details!$L$3:$L$50000, 3)</f>
        <v>0</v>
      </c>
      <c r="J6" s="6" t="str">
        <f>IF(OR(h6=0,i6=0),"",h6/i6)</f>
        <v>0</v>
      </c>
      <c r="K6" t="str">
        <f>COUNTIFS(Details!$H$3:$H$50000, "Ancillary", Details!$P$3:$P$50000, "Passed", Details!$M$3:$M$50000, 4)</f>
        <v>0</v>
      </c>
      <c r="L6" t="str">
        <f>COUNTIFS(Details!$H$3:$H$50000, "Ancillary", Details!$M$3:$M$50000, 4)</f>
        <v>0</v>
      </c>
      <c r="M6" s="6" t="str">
        <f>IF(OR(k6=0,l6=0),"",k6/l6)</f>
        <v>0</v>
      </c>
      <c r="N6" t="str">
        <f>COUNTIFS(Details!$H$3:$H$50000, "Ancillary", Details!$P$3:$P$50000, "Passed", Details!$N$3:$N$50000, 5)</f>
        <v>0</v>
      </c>
      <c r="O6" t="str">
        <f>COUNTIFS(Details!$H$3:$H$50000, "Ancillary", Details!$N$3:$N$50000, 5)</f>
        <v>0</v>
      </c>
      <c r="P6" s="6" t="str">
        <f>IF(OR(n6=0,o6=0),"",n6/o6)</f>
        <v>0</v>
      </c>
    </row>
    <row r="7" spans="1:16">
      <c r="B7" s="7" t="str">
        <f>SUM(b3:b6)</f>
        <v>0</v>
      </c>
      <c r="C7" s="7" t="str">
        <f>SUM(c3:c6)</f>
        <v>0</v>
      </c>
      <c r="D7" s="8" t="str">
        <f>IF(OR(b7=0,c7=0),"",b7/c7)</f>
        <v>0</v>
      </c>
      <c r="E7" s="7" t="str">
        <f>SUM(E3:E6)</f>
        <v>0</v>
      </c>
      <c r="F7" s="7" t="str">
        <f>SUM(F3:F6)</f>
        <v>0</v>
      </c>
      <c r="G7" s="8" t="str">
        <f>IF(OR(e7=0,f7=0),"",e7/f7)</f>
        <v>0</v>
      </c>
      <c r="H7" s="7" t="str">
        <f>SUM(H3:H6)</f>
        <v>0</v>
      </c>
      <c r="I7" s="7" t="str">
        <f>SUM(I3:I6)</f>
        <v>0</v>
      </c>
      <c r="J7" s="8" t="str">
        <f>IF(OR(h7=0,i7=0),"",h7/i7)</f>
        <v>0</v>
      </c>
      <c r="K7" s="7" t="str">
        <f>SUM(K3:K6)</f>
        <v>0</v>
      </c>
      <c r="L7" s="7" t="str">
        <f>SUM(L3:L6)</f>
        <v>0</v>
      </c>
      <c r="M7" s="8" t="str">
        <f>IF(OR(k7=0,l7=0),"",k7/l7)</f>
        <v>0</v>
      </c>
      <c r="N7" s="7" t="str">
        <f>SUM(N3:N6)</f>
        <v>0</v>
      </c>
      <c r="O7" s="7" t="str">
        <f>SUM(O3:O6)</f>
        <v>0</v>
      </c>
      <c r="P7" s="8" t="str">
        <f>IF(OR(n7=0,o7=0),"",n7/o7)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  <mergeCell ref="E1:G1"/>
    <mergeCell ref="H1:J1"/>
    <mergeCell ref="K1:M1"/>
    <mergeCell ref="N1:P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"/>
  <sheetViews>
    <sheetView tabSelected="0" workbookViewId="0" showGridLines="true" showRowColHeaders="1">
      <selection activeCell="M3" sqref="M3"/>
    </sheetView>
  </sheetViews>
  <sheetFormatPr defaultRowHeight="14.4" outlineLevelRow="0" outlineLevelCol="0"/>
  <sheetData>
    <row r="1" spans="1:13">
      <c r="A1" s="5"/>
      <c r="B1" s="5" t="s">
        <v>19</v>
      </c>
      <c r="C1" s="4"/>
      <c r="D1" s="4"/>
      <c r="E1" s="5" t="s">
        <v>22</v>
      </c>
      <c r="F1" s="4"/>
      <c r="G1" s="4"/>
      <c r="H1" s="5" t="s">
        <v>25</v>
      </c>
      <c r="I1" s="4"/>
      <c r="J1" s="4"/>
      <c r="K1" s="5" t="s">
        <v>27</v>
      </c>
      <c r="L1" s="4"/>
      <c r="M1" s="4"/>
    </row>
    <row r="2" spans="1:13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</row>
    <row r="3" spans="1:13">
      <c r="A3" t="s">
        <v>16</v>
      </c>
      <c r="B3" t="str">
        <f>COUNTIFS(Details!$H$3:$H$50000, LocLevel1!B1, Details!$P$3:$P$50000, "Passed", Details!$D$3:$D$50000, LocLevel1!A3)</f>
        <v>0</v>
      </c>
      <c r="C3" t="str">
        <f>COUNTIFS(Details!$H$3:$H$50000, LocLevel1!B1, Details!$D$3:$D$50000, LocLevel1!A3)</f>
        <v>0</v>
      </c>
      <c r="D3" s="6" t="str">
        <f>IF(OR(B3=0,C3=0),"",B3/C3)</f>
        <v>0</v>
      </c>
      <c r="E3" t="str">
        <f>COUNTIFS(Details!$H$3:$H$50000, LocLevel1!E1, Details!$P$3:$P$50000, "Passed", Details!$D$3:$D$50000, LocLevel1!A3)</f>
        <v>0</v>
      </c>
      <c r="F3" t="str">
        <f>COUNTIFS(Details!$H$3:$H$50000, LocLevel1!E1, Details!$D$3:$D$50000, LocLevel1!A3)</f>
        <v>0</v>
      </c>
      <c r="G3" s="6" t="str">
        <f>IF(OR(E3=0,F3=0),"",E3/F3)</f>
        <v>0</v>
      </c>
      <c r="H3" t="str">
        <f>COUNTIFS(Details!$H$3:$H$50000, LocLevel1!H1, Details!$P$3:$P$50000, "Passed", Details!$D$3:$D$50000, LocLevel1!A3)</f>
        <v>0</v>
      </c>
      <c r="I3" t="str">
        <f>COUNTIFS(Details!$H$3:$H$50000, LocLevel1!H1, Details!$D$3:$D$50000, LocLevel1!A3)</f>
        <v>0</v>
      </c>
      <c r="J3" s="6" t="str">
        <f>IF(OR(H3=0,I3=0),"",H3/I3)</f>
        <v>0</v>
      </c>
      <c r="K3" t="str">
        <f>COUNTIFS(Details!$H$3:$H$50000, LocLevel1!K1, Details!$P$3:$P$50000, "Passed", Details!$D$3:$D$50000, LocLevel1!A3)</f>
        <v>0</v>
      </c>
      <c r="L3" t="str">
        <f>COUNTIFS(Details!$H$3:$H$50000, LocLevel1!K1, Details!$D$3:$D$50000, LocLevel1!A3)</f>
        <v>0</v>
      </c>
      <c r="M3" s="6" t="str">
        <f>IF(OR(K3=0,L3=0),"",K3/L3)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  <mergeCell ref="E1:G1"/>
    <mergeCell ref="H1:J1"/>
    <mergeCell ref="K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"/>
  <sheetViews>
    <sheetView tabSelected="0" workbookViewId="0" showGridLines="true" showRowColHeaders="1">
      <selection activeCell="M5" sqref="M5"/>
    </sheetView>
  </sheetViews>
  <sheetFormatPr defaultRowHeight="14.4" outlineLevelRow="0" outlineLevelCol="0"/>
  <sheetData>
    <row r="1" spans="1:13">
      <c r="A1" s="5"/>
      <c r="B1" s="5" t="s">
        <v>19</v>
      </c>
      <c r="C1" s="4"/>
      <c r="D1" s="4"/>
      <c r="E1" s="5" t="s">
        <v>22</v>
      </c>
      <c r="F1" s="4"/>
      <c r="G1" s="4"/>
      <c r="H1" s="5" t="s">
        <v>25</v>
      </c>
      <c r="I1" s="4"/>
      <c r="J1" s="4"/>
      <c r="K1" s="5" t="s">
        <v>27</v>
      </c>
      <c r="L1" s="4"/>
      <c r="M1" s="4"/>
    </row>
    <row r="2" spans="1:13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</row>
    <row r="3" spans="1:13">
      <c r="A3" t="s">
        <v>17</v>
      </c>
      <c r="B3" t="str">
        <f>COUNTIFS(Details!$H$3:$H$50000, LocLevel2!B1, Details!$P$3:$P$50000, "Passed", Details!$E$3:$E$50000, LocLevel2!A3)</f>
        <v>0</v>
      </c>
      <c r="C3" t="str">
        <f>COUNTIFS(Details!$H$3:$H$50000, LocLevel2!B1, Details!$E$3:$E$50000, LocLevel2!A3)</f>
        <v>0</v>
      </c>
      <c r="D3" s="6" t="str">
        <f>IF(OR(B3=0,C3=0),"",B3/C3)</f>
        <v>0</v>
      </c>
      <c r="E3" t="str">
        <f>COUNTIFS(Details!$H$3:$H$50000, LocLevel2!E1, Details!$P$3:$P$50000, "Passed", Details!$E$3:$E$50000, LocLevel2!A3)</f>
        <v>0</v>
      </c>
      <c r="F3" t="str">
        <f>COUNTIFS(Details!$H$3:$H$50000, LocLevel2!E1, Details!$E$3:$E$50000, LocLevel2!A3)</f>
        <v>0</v>
      </c>
      <c r="G3" s="6" t="str">
        <f>IF(OR(E3=0,F3=0),"",E3/F3)</f>
        <v>0</v>
      </c>
      <c r="H3" t="str">
        <f>COUNTIFS(Details!$H$3:$H$50000, LocLevel2!H1, Details!$P$3:$P$50000, "Passed", Details!$E$3:$E$50000, LocLevel2!A3)</f>
        <v>0</v>
      </c>
      <c r="I3" t="str">
        <f>COUNTIFS(Details!$H$3:$H$50000, LocLevel2!H1, Details!$E$3:$E$50000, LocLevel2!A3)</f>
        <v>0</v>
      </c>
      <c r="J3" s="6" t="str">
        <f>IF(OR(H3=0,I3=0),"",H3/I3)</f>
        <v>0</v>
      </c>
      <c r="K3" t="str">
        <f>COUNTIFS(Details!$H$3:$H$50000, LocLevel2!K1, Details!$P$3:$P$50000, "Passed", Details!$E$3:$E$50000, LocLevel2!A3)</f>
        <v>0</v>
      </c>
      <c r="L3" t="str">
        <f>COUNTIFS(Details!$H$3:$H$50000, LocLevel2!K1, Details!$E$3:$E$50000, LocLevel2!A3)</f>
        <v>0</v>
      </c>
      <c r="M3" s="6" t="str">
        <f>IF(OR(K3=0,L3=0),"",K3/L3)</f>
        <v>0</v>
      </c>
    </row>
    <row r="4" spans="1:13">
      <c r="A4" t="s">
        <v>20</v>
      </c>
      <c r="B4" t="str">
        <f>COUNTIFS(Details!$H$3:$H$50000, LocLevel2!B1, Details!$P$3:$P$50000, "Passed", Details!$E$3:$E$50000, LocLevel2!A4)</f>
        <v>0</v>
      </c>
      <c r="C4" t="str">
        <f>COUNTIFS(Details!$H$3:$H$50000, LocLevel2!B1, Details!$E$3:$E$50000, LocLevel2!A4)</f>
        <v>0</v>
      </c>
      <c r="D4" s="6" t="str">
        <f>IF(OR(B4=0,C4=0),"",B4/C4)</f>
        <v>0</v>
      </c>
      <c r="E4" t="str">
        <f>COUNTIFS(Details!$H$3:$H$50000, LocLevel2!E1, Details!$P$3:$P$50000, "Passed", Details!$E$3:$E$50000, LocLevel2!A4)</f>
        <v>0</v>
      </c>
      <c r="F4" t="str">
        <f>COUNTIFS(Details!$H$3:$H$50000, LocLevel2!E1, Details!$E$3:$E$50000, LocLevel2!A4)</f>
        <v>0</v>
      </c>
      <c r="G4" s="6" t="str">
        <f>IF(OR(E4=0,F4=0),"",E4/F4)</f>
        <v>0</v>
      </c>
      <c r="H4" t="str">
        <f>COUNTIFS(Details!$H$3:$H$50000, LocLevel2!H1, Details!$P$3:$P$50000, "Passed", Details!$E$3:$E$50000, LocLevel2!A4)</f>
        <v>0</v>
      </c>
      <c r="I4" t="str">
        <f>COUNTIFS(Details!$H$3:$H$50000, LocLevel2!H1, Details!$E$3:$E$50000, LocLevel2!A4)</f>
        <v>0</v>
      </c>
      <c r="J4" s="6" t="str">
        <f>IF(OR(H4=0,I4=0),"",H4/I4)</f>
        <v>0</v>
      </c>
      <c r="K4" t="str">
        <f>COUNTIFS(Details!$H$3:$H$50000, LocLevel2!K1, Details!$P$3:$P$50000, "Passed", Details!$E$3:$E$50000, LocLevel2!A4)</f>
        <v>0</v>
      </c>
      <c r="L4" t="str">
        <f>COUNTIFS(Details!$H$3:$H$50000, LocLevel2!K1, Details!$E$3:$E$50000, LocLevel2!A4)</f>
        <v>0</v>
      </c>
      <c r="M4" s="6" t="str">
        <f>IF(OR(K4=0,L4=0),"",K4/L4)</f>
        <v>0</v>
      </c>
    </row>
    <row r="5" spans="1:13">
      <c r="A5" t="s">
        <v>23</v>
      </c>
      <c r="B5" t="str">
        <f>COUNTIFS(Details!$H$3:$H$50000, LocLevel2!B1, Details!$P$3:$P$50000, "Passed", Details!$E$3:$E$50000, LocLevel2!A5)</f>
        <v>0</v>
      </c>
      <c r="C5" t="str">
        <f>COUNTIFS(Details!$H$3:$H$50000, LocLevel2!B1, Details!$E$3:$E$50000, LocLevel2!A5)</f>
        <v>0</v>
      </c>
      <c r="D5" s="6" t="str">
        <f>IF(OR(B5=0,C5=0),"",B5/C5)</f>
        <v>0</v>
      </c>
      <c r="E5" t="str">
        <f>COUNTIFS(Details!$H$3:$H$50000, LocLevel2!E1, Details!$P$3:$P$50000, "Passed", Details!$E$3:$E$50000, LocLevel2!A5)</f>
        <v>0</v>
      </c>
      <c r="F5" t="str">
        <f>COUNTIFS(Details!$H$3:$H$50000, LocLevel2!E1, Details!$E$3:$E$50000, LocLevel2!A5)</f>
        <v>0</v>
      </c>
      <c r="G5" s="6" t="str">
        <f>IF(OR(E5=0,F5=0),"",E5/F5)</f>
        <v>0</v>
      </c>
      <c r="H5" t="str">
        <f>COUNTIFS(Details!$H$3:$H$50000, LocLevel2!H1, Details!$P$3:$P$50000, "Passed", Details!$E$3:$E$50000, LocLevel2!A5)</f>
        <v>0</v>
      </c>
      <c r="I5" t="str">
        <f>COUNTIFS(Details!$H$3:$H$50000, LocLevel2!H1, Details!$E$3:$E$50000, LocLevel2!A5)</f>
        <v>0</v>
      </c>
      <c r="J5" s="6" t="str">
        <f>IF(OR(H5=0,I5=0),"",H5/I5)</f>
        <v>0</v>
      </c>
      <c r="K5" t="str">
        <f>COUNTIFS(Details!$H$3:$H$50000, LocLevel2!K1, Details!$P$3:$P$50000, "Passed", Details!$E$3:$E$50000, LocLevel2!A5)</f>
        <v>0</v>
      </c>
      <c r="L5" t="str">
        <f>COUNTIFS(Details!$H$3:$H$50000, LocLevel2!K1, Details!$E$3:$E$50000, LocLevel2!A5)</f>
        <v>0</v>
      </c>
      <c r="M5" s="6" t="str">
        <f>IF(OR(K5=0,L5=0),"",K5/L5)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  <mergeCell ref="E1:G1"/>
    <mergeCell ref="H1:J1"/>
    <mergeCell ref="K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"/>
  <sheetViews>
    <sheetView tabSelected="0" workbookViewId="0" showGridLines="true" showRowColHeaders="1">
      <selection activeCell="M4" sqref="M4"/>
    </sheetView>
  </sheetViews>
  <sheetFormatPr defaultRowHeight="14.4" outlineLevelRow="0" outlineLevelCol="0"/>
  <sheetData>
    <row r="1" spans="1:13">
      <c r="A1" s="5"/>
      <c r="B1" s="5" t="s">
        <v>19</v>
      </c>
      <c r="C1" s="4"/>
      <c r="D1" s="4"/>
      <c r="E1" s="5" t="s">
        <v>22</v>
      </c>
      <c r="F1" s="4"/>
      <c r="G1" s="4"/>
      <c r="H1" s="5" t="s">
        <v>25</v>
      </c>
      <c r="I1" s="4"/>
      <c r="J1" s="4"/>
      <c r="K1" s="5" t="s">
        <v>27</v>
      </c>
      <c r="L1" s="4"/>
      <c r="M1" s="4"/>
    </row>
    <row r="2" spans="1:13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</row>
    <row r="3" spans="1:13">
      <c r="A3" t="s">
        <v>17</v>
      </c>
      <c r="B3" t="str">
        <f>COUNTIFS(Details!$H$3:$H$50000, LocLevel3!B1, Details!$P$3:$P$50000, "Passed", Details!$F$3:$F$50000, LocLevel3!A3)</f>
        <v>0</v>
      </c>
      <c r="C3" t="str">
        <f>COUNTIFS(Details!$H$3:$H$50000, LocLevel3!B1, Details!$F$3:$F$50000, LocLevel3!A3)</f>
        <v>0</v>
      </c>
      <c r="D3" s="6" t="str">
        <f>IF(OR(B3=0,C3=0),"",B3/C3)</f>
        <v>0</v>
      </c>
      <c r="E3" t="str">
        <f>COUNTIFS(Details!$H$3:$H$50000, LocLevel3!E1, Details!$P$3:$P$50000, "Passed", Details!$F$3:$F$50000, LocLevel3!A3)</f>
        <v>0</v>
      </c>
      <c r="F3" t="str">
        <f>COUNTIFS(Details!$H$3:$H$50000, LocLevel3!E1, Details!$F$3:$F$50000, LocLevel3!A3)</f>
        <v>0</v>
      </c>
      <c r="G3" s="6" t="str">
        <f>IF(OR(E3=0,F3=0),"",E3/F3)</f>
        <v>0</v>
      </c>
      <c r="H3" t="str">
        <f>COUNTIFS(Details!$H$3:$H$50000, LocLevel3!H1, Details!$P$3:$P$50000, "Passed", Details!$F$3:$F$50000, LocLevel3!A3)</f>
        <v>0</v>
      </c>
      <c r="I3" t="str">
        <f>COUNTIFS(Details!$H$3:$H$50000, LocLevel3!H1, Details!$F$3:$F$50000, LocLevel3!A3)</f>
        <v>0</v>
      </c>
      <c r="J3" s="6" t="str">
        <f>IF(OR(H3=0,I3=0),"",H3/I3)</f>
        <v>0</v>
      </c>
      <c r="K3" t="str">
        <f>COUNTIFS(Details!$H$3:$H$50000, LocLevel3!K1, Details!$P$3:$P$50000, "Passed", Details!$F$3:$F$50000, LocLevel3!A3)</f>
        <v>0</v>
      </c>
      <c r="L3" t="str">
        <f>COUNTIFS(Details!$H$3:$H$50000, LocLevel3!K1, Details!$F$3:$F$50000, LocLevel3!A3)</f>
        <v>0</v>
      </c>
      <c r="M3" s="6" t="str">
        <f>IF(OR(K3=0,L3=0),"",K3/L3)</f>
        <v>0</v>
      </c>
    </row>
    <row r="4" spans="1:13">
      <c r="A4" t="s">
        <v>20</v>
      </c>
      <c r="B4" t="str">
        <f>COUNTIFS(Details!$H$3:$H$50000, LocLevel3!B1, Details!$P$3:$P$50000, "Passed", Details!$F$3:$F$50000, LocLevel3!A4)</f>
        <v>0</v>
      </c>
      <c r="C4" t="str">
        <f>COUNTIFS(Details!$H$3:$H$50000, LocLevel3!B1, Details!$F$3:$F$50000, LocLevel3!A4)</f>
        <v>0</v>
      </c>
      <c r="D4" s="6" t="str">
        <f>IF(OR(B4=0,C4=0),"",B4/C4)</f>
        <v>0</v>
      </c>
      <c r="E4" t="str">
        <f>COUNTIFS(Details!$H$3:$H$50000, LocLevel3!E1, Details!$P$3:$P$50000, "Passed", Details!$F$3:$F$50000, LocLevel3!A4)</f>
        <v>0</v>
      </c>
      <c r="F4" t="str">
        <f>COUNTIFS(Details!$H$3:$H$50000, LocLevel3!E1, Details!$F$3:$F$50000, LocLevel3!A4)</f>
        <v>0</v>
      </c>
      <c r="G4" s="6" t="str">
        <f>IF(OR(E4=0,F4=0),"",E4/F4)</f>
        <v>0</v>
      </c>
      <c r="H4" t="str">
        <f>COUNTIFS(Details!$H$3:$H$50000, LocLevel3!H1, Details!$P$3:$P$50000, "Passed", Details!$F$3:$F$50000, LocLevel3!A4)</f>
        <v>0</v>
      </c>
      <c r="I4" t="str">
        <f>COUNTIFS(Details!$H$3:$H$50000, LocLevel3!H1, Details!$F$3:$F$50000, LocLevel3!A4)</f>
        <v>0</v>
      </c>
      <c r="J4" s="6" t="str">
        <f>IF(OR(H4=0,I4=0),"",H4/I4)</f>
        <v>0</v>
      </c>
      <c r="K4" t="str">
        <f>COUNTIFS(Details!$H$3:$H$50000, LocLevel3!K1, Details!$P$3:$P$50000, "Passed", Details!$F$3:$F$50000, LocLevel3!A4)</f>
        <v>0</v>
      </c>
      <c r="L4" t="str">
        <f>COUNTIFS(Details!$H$3:$H$50000, LocLevel3!K1, Details!$F$3:$F$50000, LocLevel3!A4)</f>
        <v>0</v>
      </c>
      <c r="M4" s="6" t="str">
        <f>IF(OR(K4=0,L4=0),"",K4/L4)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  <mergeCell ref="E1:G1"/>
    <mergeCell ref="H1:J1"/>
    <mergeCell ref="K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"/>
  <sheetViews>
    <sheetView tabSelected="0" workbookViewId="0" showGridLines="true" showRowColHeaders="1">
      <selection activeCell="M10" sqref="M10"/>
    </sheetView>
  </sheetViews>
  <sheetFormatPr defaultRowHeight="14.4" outlineLevelRow="0" outlineLevelCol="0"/>
  <sheetData>
    <row r="1" spans="1:13">
      <c r="A1" s="5"/>
      <c r="B1" s="5" t="s">
        <v>19</v>
      </c>
      <c r="C1" s="4"/>
      <c r="D1" s="4"/>
      <c r="E1" s="5" t="s">
        <v>22</v>
      </c>
      <c r="F1" s="4"/>
      <c r="G1" s="4"/>
      <c r="H1" s="5" t="s">
        <v>25</v>
      </c>
      <c r="I1" s="4"/>
      <c r="J1" s="4"/>
      <c r="K1" s="5" t="s">
        <v>27</v>
      </c>
      <c r="L1" s="4"/>
      <c r="M1" s="4"/>
    </row>
    <row r="2" spans="1:13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</row>
    <row r="3" spans="1:13">
      <c r="A3" t="s">
        <v>18</v>
      </c>
      <c r="B3" t="str">
        <f>COUNTIFS(Details!$H$3:$H$50000, LocLevel4!B1, Details!$P$3:$P$50000, "Passed", Details!$G$3:$G$50000, LocLevel4!A3)</f>
        <v>0</v>
      </c>
      <c r="C3" t="str">
        <f>COUNTIFS(Details!$H$3:$H$50000, LocLevel4!B1, Details!$G$3:$G$50000, LocLevel4!A3)</f>
        <v>0</v>
      </c>
      <c r="D3" s="6" t="str">
        <f>IF(OR(B3=0,C3=0),"",B3/C3)</f>
        <v>0</v>
      </c>
      <c r="E3" t="str">
        <f>COUNTIFS(Details!$H$3:$H$50000, LocLevel4!E1, Details!$P$3:$P$50000, "Passed", Details!$G$3:$G$50000, LocLevel4!A3)</f>
        <v>0</v>
      </c>
      <c r="F3" t="str">
        <f>COUNTIFS(Details!$H$3:$H$50000, LocLevel4!E1, Details!$G$3:$G$50000, LocLevel4!A3)</f>
        <v>0</v>
      </c>
      <c r="G3" s="6" t="str">
        <f>IF(OR(E3=0,F3=0),"",E3/F3)</f>
        <v>0</v>
      </c>
      <c r="H3" t="str">
        <f>COUNTIFS(Details!$H$3:$H$50000, LocLevel4!H1, Details!$P$3:$P$50000, "Passed", Details!$G$3:$G$50000, LocLevel4!A3)</f>
        <v>0</v>
      </c>
      <c r="I3" t="str">
        <f>COUNTIFS(Details!$H$3:$H$50000, LocLevel4!H1, Details!$G$3:$G$50000, LocLevel4!A3)</f>
        <v>0</v>
      </c>
      <c r="J3" s="6" t="str">
        <f>IF(OR(H3=0,I3=0),"",H3/I3)</f>
        <v>0</v>
      </c>
      <c r="K3" t="str">
        <f>COUNTIFS(Details!$H$3:$H$50000, LocLevel4!K1, Details!$P$3:$P$50000, "Passed", Details!$G$3:$G$50000, LocLevel4!A3)</f>
        <v>0</v>
      </c>
      <c r="L3" t="str">
        <f>COUNTIFS(Details!$H$3:$H$50000, LocLevel4!K1, Details!$G$3:$G$50000, LocLevel4!A3)</f>
        <v>0</v>
      </c>
      <c r="M3" s="6" t="str">
        <f>IF(OR(K3=0,L3=0),"",K3/L3)</f>
        <v>0</v>
      </c>
    </row>
    <row r="4" spans="1:13">
      <c r="A4" t="s">
        <v>21</v>
      </c>
      <c r="B4" t="str">
        <f>COUNTIFS(Details!$H$3:$H$50000, LocLevel4!B1, Details!$P$3:$P$50000, "Passed", Details!$G$3:$G$50000, LocLevel4!A4)</f>
        <v>0</v>
      </c>
      <c r="C4" t="str">
        <f>COUNTIFS(Details!$H$3:$H$50000, LocLevel4!B1, Details!$G$3:$G$50000, LocLevel4!A4)</f>
        <v>0</v>
      </c>
      <c r="D4" s="6" t="str">
        <f>IF(OR(B4=0,C4=0),"",B4/C4)</f>
        <v>0</v>
      </c>
      <c r="E4" t="str">
        <f>COUNTIFS(Details!$H$3:$H$50000, LocLevel4!E1, Details!$P$3:$P$50000, "Passed", Details!$G$3:$G$50000, LocLevel4!A4)</f>
        <v>0</v>
      </c>
      <c r="F4" t="str">
        <f>COUNTIFS(Details!$H$3:$H$50000, LocLevel4!E1, Details!$G$3:$G$50000, LocLevel4!A4)</f>
        <v>0</v>
      </c>
      <c r="G4" s="6" t="str">
        <f>IF(OR(E4=0,F4=0),"",E4/F4)</f>
        <v>0</v>
      </c>
      <c r="H4" t="str">
        <f>COUNTIFS(Details!$H$3:$H$50000, LocLevel4!H1, Details!$P$3:$P$50000, "Passed", Details!$G$3:$G$50000, LocLevel4!A4)</f>
        <v>0</v>
      </c>
      <c r="I4" t="str">
        <f>COUNTIFS(Details!$H$3:$H$50000, LocLevel4!H1, Details!$G$3:$G$50000, LocLevel4!A4)</f>
        <v>0</v>
      </c>
      <c r="J4" s="6" t="str">
        <f>IF(OR(H4=0,I4=0),"",H4/I4)</f>
        <v>0</v>
      </c>
      <c r="K4" t="str">
        <f>COUNTIFS(Details!$H$3:$H$50000, LocLevel4!K1, Details!$P$3:$P$50000, "Passed", Details!$G$3:$G$50000, LocLevel4!A4)</f>
        <v>0</v>
      </c>
      <c r="L4" t="str">
        <f>COUNTIFS(Details!$H$3:$H$50000, LocLevel4!K1, Details!$G$3:$G$50000, LocLevel4!A4)</f>
        <v>0</v>
      </c>
      <c r="M4" s="6" t="str">
        <f>IF(OR(K4=0,L4=0),"",K4/L4)</f>
        <v>0</v>
      </c>
    </row>
    <row r="5" spans="1:13">
      <c r="A5" t="s">
        <v>24</v>
      </c>
      <c r="B5" t="str">
        <f>COUNTIFS(Details!$H$3:$H$50000, LocLevel4!B1, Details!$P$3:$P$50000, "Passed", Details!$G$3:$G$50000, LocLevel4!A5)</f>
        <v>0</v>
      </c>
      <c r="C5" t="str">
        <f>COUNTIFS(Details!$H$3:$H$50000, LocLevel4!B1, Details!$G$3:$G$50000, LocLevel4!A5)</f>
        <v>0</v>
      </c>
      <c r="D5" s="6" t="str">
        <f>IF(OR(B5=0,C5=0),"",B5/C5)</f>
        <v>0</v>
      </c>
      <c r="E5" t="str">
        <f>COUNTIFS(Details!$H$3:$H$50000, LocLevel4!E1, Details!$P$3:$P$50000, "Passed", Details!$G$3:$G$50000, LocLevel4!A5)</f>
        <v>0</v>
      </c>
      <c r="F5" t="str">
        <f>COUNTIFS(Details!$H$3:$H$50000, LocLevel4!E1, Details!$G$3:$G$50000, LocLevel4!A5)</f>
        <v>0</v>
      </c>
      <c r="G5" s="6" t="str">
        <f>IF(OR(E5=0,F5=0),"",E5/F5)</f>
        <v>0</v>
      </c>
      <c r="H5" t="str">
        <f>COUNTIFS(Details!$H$3:$H$50000, LocLevel4!H1, Details!$P$3:$P$50000, "Passed", Details!$G$3:$G$50000, LocLevel4!A5)</f>
        <v>0</v>
      </c>
      <c r="I5" t="str">
        <f>COUNTIFS(Details!$H$3:$H$50000, LocLevel4!H1, Details!$G$3:$G$50000, LocLevel4!A5)</f>
        <v>0</v>
      </c>
      <c r="J5" s="6" t="str">
        <f>IF(OR(H5=0,I5=0),"",H5/I5)</f>
        <v>0</v>
      </c>
      <c r="K5" t="str">
        <f>COUNTIFS(Details!$H$3:$H$50000, LocLevel4!K1, Details!$P$3:$P$50000, "Passed", Details!$G$3:$G$50000, LocLevel4!A5)</f>
        <v>0</v>
      </c>
      <c r="L5" t="str">
        <f>COUNTIFS(Details!$H$3:$H$50000, LocLevel4!K1, Details!$G$3:$G$50000, LocLevel4!A5)</f>
        <v>0</v>
      </c>
      <c r="M5" s="6" t="str">
        <f>IF(OR(K5=0,L5=0),"",K5/L5)</f>
        <v>0</v>
      </c>
    </row>
    <row r="6" spans="1:13">
      <c r="A6" t="s">
        <v>26</v>
      </c>
      <c r="B6" t="str">
        <f>COUNTIFS(Details!$H$3:$H$50000, LocLevel4!B1, Details!$P$3:$P$50000, "Passed", Details!$G$3:$G$50000, LocLevel4!A6)</f>
        <v>0</v>
      </c>
      <c r="C6" t="str">
        <f>COUNTIFS(Details!$H$3:$H$50000, LocLevel4!B1, Details!$G$3:$G$50000, LocLevel4!A6)</f>
        <v>0</v>
      </c>
      <c r="D6" s="6" t="str">
        <f>IF(OR(B6=0,C6=0),"",B6/C6)</f>
        <v>0</v>
      </c>
      <c r="E6" t="str">
        <f>COUNTIFS(Details!$H$3:$H$50000, LocLevel4!E1, Details!$P$3:$P$50000, "Passed", Details!$G$3:$G$50000, LocLevel4!A6)</f>
        <v>0</v>
      </c>
      <c r="F6" t="str">
        <f>COUNTIFS(Details!$H$3:$H$50000, LocLevel4!E1, Details!$G$3:$G$50000, LocLevel4!A6)</f>
        <v>0</v>
      </c>
      <c r="G6" s="6" t="str">
        <f>IF(OR(E6=0,F6=0),"",E6/F6)</f>
        <v>0</v>
      </c>
      <c r="H6" t="str">
        <f>COUNTIFS(Details!$H$3:$H$50000, LocLevel4!H1, Details!$P$3:$P$50000, "Passed", Details!$G$3:$G$50000, LocLevel4!A6)</f>
        <v>0</v>
      </c>
      <c r="I6" t="str">
        <f>COUNTIFS(Details!$H$3:$H$50000, LocLevel4!H1, Details!$G$3:$G$50000, LocLevel4!A6)</f>
        <v>0</v>
      </c>
      <c r="J6" s="6" t="str">
        <f>IF(OR(H6=0,I6=0),"",H6/I6)</f>
        <v>0</v>
      </c>
      <c r="K6" t="str">
        <f>COUNTIFS(Details!$H$3:$H$50000, LocLevel4!K1, Details!$P$3:$P$50000, "Passed", Details!$G$3:$G$50000, LocLevel4!A6)</f>
        <v>0</v>
      </c>
      <c r="L6" t="str">
        <f>COUNTIFS(Details!$H$3:$H$50000, LocLevel4!K1, Details!$G$3:$G$50000, LocLevel4!A6)</f>
        <v>0</v>
      </c>
      <c r="M6" s="6" t="str">
        <f>IF(OR(K6=0,L6=0),"",K6/L6)</f>
        <v>0</v>
      </c>
    </row>
    <row r="7" spans="1:13">
      <c r="A7" t="s">
        <v>28</v>
      </c>
      <c r="B7" t="str">
        <f>COUNTIFS(Details!$H$3:$H$50000, LocLevel4!B1, Details!$P$3:$P$50000, "Passed", Details!$G$3:$G$50000, LocLevel4!A7)</f>
        <v>0</v>
      </c>
      <c r="C7" t="str">
        <f>COUNTIFS(Details!$H$3:$H$50000, LocLevel4!B1, Details!$G$3:$G$50000, LocLevel4!A7)</f>
        <v>0</v>
      </c>
      <c r="D7" s="6" t="str">
        <f>IF(OR(B7=0,C7=0),"",B7/C7)</f>
        <v>0</v>
      </c>
      <c r="E7" t="str">
        <f>COUNTIFS(Details!$H$3:$H$50000, LocLevel4!E1, Details!$P$3:$P$50000, "Passed", Details!$G$3:$G$50000, LocLevel4!A7)</f>
        <v>0</v>
      </c>
      <c r="F7" t="str">
        <f>COUNTIFS(Details!$H$3:$H$50000, LocLevel4!E1, Details!$G$3:$G$50000, LocLevel4!A7)</f>
        <v>0</v>
      </c>
      <c r="G7" s="6" t="str">
        <f>IF(OR(E7=0,F7=0),"",E7/F7)</f>
        <v>0</v>
      </c>
      <c r="H7" t="str">
        <f>COUNTIFS(Details!$H$3:$H$50000, LocLevel4!H1, Details!$P$3:$P$50000, "Passed", Details!$G$3:$G$50000, LocLevel4!A7)</f>
        <v>0</v>
      </c>
      <c r="I7" t="str">
        <f>COUNTIFS(Details!$H$3:$H$50000, LocLevel4!H1, Details!$G$3:$G$50000, LocLevel4!A7)</f>
        <v>0</v>
      </c>
      <c r="J7" s="6" t="str">
        <f>IF(OR(H7=0,I7=0),"",H7/I7)</f>
        <v>0</v>
      </c>
      <c r="K7" t="str">
        <f>COUNTIFS(Details!$H$3:$H$50000, LocLevel4!K1, Details!$P$3:$P$50000, "Passed", Details!$G$3:$G$50000, LocLevel4!A7)</f>
        <v>0</v>
      </c>
      <c r="L7" t="str">
        <f>COUNTIFS(Details!$H$3:$H$50000, LocLevel4!K1, Details!$G$3:$G$50000, LocLevel4!A7)</f>
        <v>0</v>
      </c>
      <c r="M7" s="6" t="str">
        <f>IF(OR(K7=0,L7=0),"",K7/L7)</f>
        <v>0</v>
      </c>
    </row>
    <row r="8" spans="1:13">
      <c r="A8" t="s">
        <v>29</v>
      </c>
      <c r="B8" t="str">
        <f>COUNTIFS(Details!$H$3:$H$50000, LocLevel4!B1, Details!$P$3:$P$50000, "Passed", Details!$G$3:$G$50000, LocLevel4!A8)</f>
        <v>0</v>
      </c>
      <c r="C8" t="str">
        <f>COUNTIFS(Details!$H$3:$H$50000, LocLevel4!B1, Details!$G$3:$G$50000, LocLevel4!A8)</f>
        <v>0</v>
      </c>
      <c r="D8" s="6" t="str">
        <f>IF(OR(B8=0,C8=0),"",B8/C8)</f>
        <v>0</v>
      </c>
      <c r="E8" t="str">
        <f>COUNTIFS(Details!$H$3:$H$50000, LocLevel4!E1, Details!$P$3:$P$50000, "Passed", Details!$G$3:$G$50000, LocLevel4!A8)</f>
        <v>0</v>
      </c>
      <c r="F8" t="str">
        <f>COUNTIFS(Details!$H$3:$H$50000, LocLevel4!E1, Details!$G$3:$G$50000, LocLevel4!A8)</f>
        <v>0</v>
      </c>
      <c r="G8" s="6" t="str">
        <f>IF(OR(E8=0,F8=0),"",E8/F8)</f>
        <v>0</v>
      </c>
      <c r="H8" t="str">
        <f>COUNTIFS(Details!$H$3:$H$50000, LocLevel4!H1, Details!$P$3:$P$50000, "Passed", Details!$G$3:$G$50000, LocLevel4!A8)</f>
        <v>0</v>
      </c>
      <c r="I8" t="str">
        <f>COUNTIFS(Details!$H$3:$H$50000, LocLevel4!H1, Details!$G$3:$G$50000, LocLevel4!A8)</f>
        <v>0</v>
      </c>
      <c r="J8" s="6" t="str">
        <f>IF(OR(H8=0,I8=0),"",H8/I8)</f>
        <v>0</v>
      </c>
      <c r="K8" t="str">
        <f>COUNTIFS(Details!$H$3:$H$50000, LocLevel4!K1, Details!$P$3:$P$50000, "Passed", Details!$G$3:$G$50000, LocLevel4!A8)</f>
        <v>0</v>
      </c>
      <c r="L8" t="str">
        <f>COUNTIFS(Details!$H$3:$H$50000, LocLevel4!K1, Details!$G$3:$G$50000, LocLevel4!A8)</f>
        <v>0</v>
      </c>
      <c r="M8" s="6" t="str">
        <f>IF(OR(K8=0,L8=0),"",K8/L8)</f>
        <v>0</v>
      </c>
    </row>
    <row r="9" spans="1:13">
      <c r="A9" t="s">
        <v>30</v>
      </c>
      <c r="B9" t="str">
        <f>COUNTIFS(Details!$H$3:$H$50000, LocLevel4!B1, Details!$P$3:$P$50000, "Passed", Details!$G$3:$G$50000, LocLevel4!A9)</f>
        <v>0</v>
      </c>
      <c r="C9" t="str">
        <f>COUNTIFS(Details!$H$3:$H$50000, LocLevel4!B1, Details!$G$3:$G$50000, LocLevel4!A9)</f>
        <v>0</v>
      </c>
      <c r="D9" s="6" t="str">
        <f>IF(OR(B9=0,C9=0),"",B9/C9)</f>
        <v>0</v>
      </c>
      <c r="E9" t="str">
        <f>COUNTIFS(Details!$H$3:$H$50000, LocLevel4!E1, Details!$P$3:$P$50000, "Passed", Details!$G$3:$G$50000, LocLevel4!A9)</f>
        <v>0</v>
      </c>
      <c r="F9" t="str">
        <f>COUNTIFS(Details!$H$3:$H$50000, LocLevel4!E1, Details!$G$3:$G$50000, LocLevel4!A9)</f>
        <v>0</v>
      </c>
      <c r="G9" s="6" t="str">
        <f>IF(OR(E9=0,F9=0),"",E9/F9)</f>
        <v>0</v>
      </c>
      <c r="H9" t="str">
        <f>COUNTIFS(Details!$H$3:$H$50000, LocLevel4!H1, Details!$P$3:$P$50000, "Passed", Details!$G$3:$G$50000, LocLevel4!A9)</f>
        <v>0</v>
      </c>
      <c r="I9" t="str">
        <f>COUNTIFS(Details!$H$3:$H$50000, LocLevel4!H1, Details!$G$3:$G$50000, LocLevel4!A9)</f>
        <v>0</v>
      </c>
      <c r="J9" s="6" t="str">
        <f>IF(OR(H9=0,I9=0),"",H9/I9)</f>
        <v>0</v>
      </c>
      <c r="K9" t="str">
        <f>COUNTIFS(Details!$H$3:$H$50000, LocLevel4!K1, Details!$P$3:$P$50000, "Passed", Details!$G$3:$G$50000, LocLevel4!A9)</f>
        <v>0</v>
      </c>
      <c r="L9" t="str">
        <f>COUNTIFS(Details!$H$3:$H$50000, LocLevel4!K1, Details!$G$3:$G$50000, LocLevel4!A9)</f>
        <v>0</v>
      </c>
      <c r="M9" s="6" t="str">
        <f>IF(OR(K9=0,L9=0),"",K9/L9)</f>
        <v>0</v>
      </c>
    </row>
    <row r="10" spans="1:13">
      <c r="A10" t="s">
        <v>31</v>
      </c>
      <c r="B10" t="str">
        <f>COUNTIFS(Details!$H$3:$H$50000, LocLevel4!B1, Details!$P$3:$P$50000, "Passed", Details!$G$3:$G$50000, LocLevel4!A10)</f>
        <v>0</v>
      </c>
      <c r="C10" t="str">
        <f>COUNTIFS(Details!$H$3:$H$50000, LocLevel4!B1, Details!$G$3:$G$50000, LocLevel4!A10)</f>
        <v>0</v>
      </c>
      <c r="D10" s="6" t="str">
        <f>IF(OR(B10=0,C10=0),"",B10/C10)</f>
        <v>0</v>
      </c>
      <c r="E10" t="str">
        <f>COUNTIFS(Details!$H$3:$H$50000, LocLevel4!E1, Details!$P$3:$P$50000, "Passed", Details!$G$3:$G$50000, LocLevel4!A10)</f>
        <v>0</v>
      </c>
      <c r="F10" t="str">
        <f>COUNTIFS(Details!$H$3:$H$50000, LocLevel4!E1, Details!$G$3:$G$50000, LocLevel4!A10)</f>
        <v>0</v>
      </c>
      <c r="G10" s="6" t="str">
        <f>IF(OR(E10=0,F10=0),"",E10/F10)</f>
        <v>0</v>
      </c>
      <c r="H10" t="str">
        <f>COUNTIFS(Details!$H$3:$H$50000, LocLevel4!H1, Details!$P$3:$P$50000, "Passed", Details!$G$3:$G$50000, LocLevel4!A10)</f>
        <v>0</v>
      </c>
      <c r="I10" t="str">
        <f>COUNTIFS(Details!$H$3:$H$50000, LocLevel4!H1, Details!$G$3:$G$50000, LocLevel4!A10)</f>
        <v>0</v>
      </c>
      <c r="J10" s="6" t="str">
        <f>IF(OR(H10=0,I10=0),"",H10/I10)</f>
        <v>0</v>
      </c>
      <c r="K10" t="str">
        <f>COUNTIFS(Details!$H$3:$H$50000, LocLevel4!K1, Details!$P$3:$P$50000, "Passed", Details!$G$3:$G$50000, LocLevel4!A10)</f>
        <v>0</v>
      </c>
      <c r="L10" t="str">
        <f>COUNTIFS(Details!$H$3:$H$50000, LocLevel4!K1, Details!$G$3:$G$50000, LocLevel4!A10)</f>
        <v>0</v>
      </c>
      <c r="M10" s="6" t="str">
        <f>IF(OR(K10=0,L10=0),"",K10/L10)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  <mergeCell ref="E1:G1"/>
    <mergeCell ref="H1:J1"/>
    <mergeCell ref="K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2017-09-27T14:52:15+08:00</dcterms:created>
  <dcterms:modified xsi:type="dcterms:W3CDTF">2017-09-27T14:52:15+08:00</dcterms:modified>
  <dc:title>HHAT Compliance Data</dc:title>
  <dc:description>System Generated Reports</dc:description>
  <dc:subject>HHAT Reports</dc:subject>
  <cp:keywords/>
  <cp:category/>
</cp:coreProperties>
</file>