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7460" tabRatio="500" activeTab="2"/>
  </bookViews>
  <sheets>
    <sheet name="countries" sheetId="2" r:id="rId1"/>
    <sheet name="resorts" sheetId="1" r:id="rId2"/>
    <sheet name="resort-tours" sheetId="4" r:id="rId3"/>
    <sheet name="resort_tours-gen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0" i="3" l="1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C4" i="3"/>
  <c r="B4" i="3"/>
  <c r="C3" i="3"/>
  <c r="B3" i="3"/>
  <c r="C2" i="3"/>
  <c r="G2" i="3"/>
  <c r="B2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M41" i="4"/>
  <c r="J31" i="4"/>
  <c r="J32" i="4"/>
  <c r="L36" i="4"/>
  <c r="M36" i="4"/>
  <c r="M30" i="4"/>
  <c r="J21" i="4"/>
  <c r="J20" i="4"/>
  <c r="L24" i="4"/>
  <c r="M24" i="4"/>
  <c r="E9" i="4"/>
  <c r="J9" i="4"/>
  <c r="E10" i="4"/>
  <c r="J10" i="4"/>
  <c r="E37" i="4"/>
  <c r="J37" i="4"/>
  <c r="E38" i="4"/>
  <c r="J38" i="4"/>
  <c r="E39" i="4"/>
  <c r="J39" i="4"/>
  <c r="E40" i="4"/>
  <c r="J40" i="4"/>
  <c r="E41" i="4"/>
  <c r="J41" i="4"/>
  <c r="L41" i="4"/>
  <c r="E31" i="4"/>
  <c r="E32" i="4"/>
  <c r="E33" i="4"/>
  <c r="J33" i="4"/>
  <c r="E34" i="4"/>
  <c r="J34" i="4"/>
  <c r="E35" i="4"/>
  <c r="J35" i="4"/>
  <c r="E36" i="4"/>
  <c r="J36" i="4"/>
  <c r="E25" i="4"/>
  <c r="J25" i="4"/>
  <c r="E26" i="4"/>
  <c r="J26" i="4"/>
  <c r="E27" i="4"/>
  <c r="J27" i="4"/>
  <c r="E28" i="4"/>
  <c r="J28" i="4"/>
  <c r="E29" i="4"/>
  <c r="J29" i="4"/>
  <c r="E30" i="4"/>
  <c r="J30" i="4"/>
  <c r="L30" i="4"/>
  <c r="E21" i="4"/>
  <c r="E20" i="4"/>
  <c r="E22" i="4"/>
  <c r="J22" i="4"/>
  <c r="E23" i="4"/>
  <c r="J23" i="4"/>
  <c r="E24" i="4"/>
  <c r="J24" i="4"/>
  <c r="F41" i="4"/>
  <c r="G41" i="4"/>
  <c r="F40" i="4"/>
  <c r="G40" i="4"/>
  <c r="F39" i="4"/>
  <c r="G39" i="4"/>
  <c r="F38" i="4"/>
  <c r="G38" i="4"/>
  <c r="F37" i="4"/>
  <c r="G37" i="4"/>
  <c r="F36" i="4"/>
  <c r="G36" i="4"/>
  <c r="F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19" i="4"/>
  <c r="E18" i="4"/>
  <c r="E17" i="4"/>
  <c r="E16" i="4"/>
  <c r="E15" i="4"/>
  <c r="E14" i="4"/>
  <c r="E13" i="4"/>
  <c r="E12" i="4"/>
  <c r="E11" i="4"/>
  <c r="E8" i="4"/>
  <c r="E7" i="4"/>
  <c r="E6" i="4"/>
  <c r="E5" i="4"/>
  <c r="E4" i="4"/>
  <c r="E3" i="4"/>
  <c r="E2" i="4"/>
  <c r="J11" i="4"/>
  <c r="J12" i="4"/>
  <c r="J13" i="4"/>
  <c r="J14" i="4"/>
  <c r="J15" i="4"/>
  <c r="L15" i="4"/>
  <c r="G15" i="4"/>
  <c r="M15" i="4"/>
  <c r="J16" i="4"/>
  <c r="J17" i="4"/>
  <c r="J18" i="4"/>
  <c r="J19" i="4"/>
  <c r="L19" i="4"/>
  <c r="G19" i="4"/>
  <c r="M19" i="4"/>
  <c r="J3" i="4"/>
  <c r="J4" i="4"/>
  <c r="J5" i="4"/>
  <c r="J6" i="4"/>
  <c r="J7" i="4"/>
  <c r="J8" i="4"/>
  <c r="J2" i="4"/>
  <c r="L8" i="4"/>
  <c r="G8" i="4"/>
  <c r="M8" i="4"/>
  <c r="D2" i="3"/>
  <c r="D3" i="3"/>
  <c r="G17" i="4"/>
  <c r="G18" i="4"/>
  <c r="G16" i="4"/>
  <c r="G14" i="4"/>
  <c r="G12" i="4"/>
  <c r="G9" i="4"/>
  <c r="G10" i="4"/>
  <c r="G11" i="4"/>
  <c r="G13" i="4"/>
  <c r="G7" i="4"/>
  <c r="G4" i="4"/>
  <c r="G2" i="4"/>
  <c r="G5" i="4"/>
  <c r="G3" i="4"/>
  <c r="G6" i="4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<sst xmlns="http://schemas.openxmlformats.org/spreadsheetml/2006/main" count="216" uniqueCount="101">
  <si>
    <t>name</t>
  </si>
  <si>
    <t>id</t>
  </si>
  <si>
    <t>continent</t>
  </si>
  <si>
    <t>Country</t>
  </si>
  <si>
    <t>Bali</t>
  </si>
  <si>
    <t>Asia</t>
  </si>
  <si>
    <t>Japan</t>
  </si>
  <si>
    <t>Thailand</t>
  </si>
  <si>
    <t>Spain</t>
  </si>
  <si>
    <t>Europe</t>
  </si>
  <si>
    <t>France</t>
  </si>
  <si>
    <t>Mexico</t>
  </si>
  <si>
    <t>Central America</t>
  </si>
  <si>
    <t>Honduras</t>
  </si>
  <si>
    <t>Kuta Paradiso</t>
  </si>
  <si>
    <t>Padma Resort Legian</t>
  </si>
  <si>
    <t>Grand Aston</t>
  </si>
  <si>
    <t>price_per_night</t>
  </si>
  <si>
    <t>Rizzan Sea-Park Hotel Tancha-Bay</t>
  </si>
  <si>
    <t>Hotel Orion Motobu Resort &amp; Spa</t>
  </si>
  <si>
    <t>Condominium Hotel Monpa</t>
  </si>
  <si>
    <t>Okinawa Kariyushi Beach Resort Ocean Spa</t>
  </si>
  <si>
    <t>Occidental Atenea Mar - Adults Only</t>
  </si>
  <si>
    <t>Hotel SB Icaria barcelona</t>
  </si>
  <si>
    <t>Hotel ILUNION Barcelona</t>
  </si>
  <si>
    <t>W Barcelona</t>
  </si>
  <si>
    <t>description</t>
  </si>
  <si>
    <t>days</t>
  </si>
  <si>
    <t>total_price</t>
  </si>
  <si>
    <t>horse-riding</t>
  </si>
  <si>
    <t>diving</t>
  </si>
  <si>
    <t>resort_id</t>
  </si>
  <si>
    <t>Value</t>
  </si>
  <si>
    <t>Resort Cost</t>
  </si>
  <si>
    <t>Remaining</t>
  </si>
  <si>
    <t>Count</t>
  </si>
  <si>
    <t>Total</t>
  </si>
  <si>
    <t>Cost</t>
  </si>
  <si>
    <t>4 days horse-riding in paddock</t>
  </si>
  <si>
    <t>in secret spot</t>
  </si>
  <si>
    <t>in paddock</t>
  </si>
  <si>
    <t>in mountains</t>
  </si>
  <si>
    <t>in hills</t>
  </si>
  <si>
    <t>in parkland</t>
  </si>
  <si>
    <t>in bush</t>
  </si>
  <si>
    <t>in lovely grassy undergrowth</t>
  </si>
  <si>
    <t>creating happy times</t>
  </si>
  <si>
    <t>for those that love to gallop</t>
  </si>
  <si>
    <t>for those that love to Canter</t>
  </si>
  <si>
    <t>at secret spot</t>
  </si>
  <si>
    <t>at reef</t>
  </si>
  <si>
    <t>with tropical fish</t>
  </si>
  <si>
    <t>in deep water</t>
  </si>
  <si>
    <t>for padi course</t>
  </si>
  <si>
    <t xml:space="preserve"> - a random experience</t>
  </si>
  <si>
    <t xml:space="preserve"> - a lucky dip</t>
  </si>
  <si>
    <t>in warm water</t>
  </si>
  <si>
    <t>when it's serious stuff</t>
  </si>
  <si>
    <t>2 days horse-riding in lovely grassy undergrowth</t>
  </si>
  <si>
    <t>2 days horse-riding in mountains</t>
  </si>
  <si>
    <t>2 days diving for those that love to gallop</t>
  </si>
  <si>
    <t>1 days horse-riding in paddock</t>
  </si>
  <si>
    <t>1 days diving in hills</t>
  </si>
  <si>
    <t>2 days horse-riding in hills</t>
  </si>
  <si>
    <t>1 days horse-riding for those that love to Canter</t>
  </si>
  <si>
    <t>1 days diving in bush</t>
  </si>
  <si>
    <t>3 days horse-riding for those that love to gallop</t>
  </si>
  <si>
    <t>1 days diving for those that love to gallop</t>
  </si>
  <si>
    <t>3 days horse-riding creating happy times</t>
  </si>
  <si>
    <t>2 days diving in secret spot</t>
  </si>
  <si>
    <t>2 days diving in paddock</t>
  </si>
  <si>
    <t>2 days horse-riding creating happy times</t>
  </si>
  <si>
    <t>2 days horse-riding in paddock</t>
  </si>
  <si>
    <t>4 days horse-riding for those that love to Canter</t>
  </si>
  <si>
    <t>3 days diving in bush</t>
  </si>
  <si>
    <t>2 days horse-riding in parkland</t>
  </si>
  <si>
    <t>2 days horse-riding in secret spot</t>
  </si>
  <si>
    <t>1 days horse-riding in bush</t>
  </si>
  <si>
    <t>4 days diving in paddock</t>
  </si>
  <si>
    <t>4 days horse-riding in lovely grassy undergrowth</t>
  </si>
  <si>
    <t>3 days diving for those that love to gallop</t>
  </si>
  <si>
    <t>4 days horse-riding for those that love to gallop</t>
  </si>
  <si>
    <t>3 days horse-riding in mountains</t>
  </si>
  <si>
    <t>4 days diving in hills</t>
  </si>
  <si>
    <t>1 days diving in mountains</t>
  </si>
  <si>
    <t>1 days horse-riding in secret spot</t>
  </si>
  <si>
    <t>4 days diving creating happy times</t>
  </si>
  <si>
    <t>3 days horse-riding in bush</t>
  </si>
  <si>
    <t>2 days horse-riding for those that love to gallop</t>
  </si>
  <si>
    <t>1 days diving in lovely grassy undergrowth</t>
  </si>
  <si>
    <t>1 days diving in parkland</t>
  </si>
  <si>
    <t>4 days horse-riding in hills</t>
  </si>
  <si>
    <t>4 days diving in parkland</t>
  </si>
  <si>
    <t>2 days horse-riding in bush</t>
  </si>
  <si>
    <t>4 days horse-riding in mountains</t>
  </si>
  <si>
    <t>4 days horse-riding creating happy times</t>
  </si>
  <si>
    <t>3 days horse-riding in secret spot</t>
  </si>
  <si>
    <t>3 days horse-riding in parkland</t>
  </si>
  <si>
    <t>4 days horse-riding in bush</t>
  </si>
  <si>
    <t>4 days diving in secret spot</t>
  </si>
  <si>
    <t>1 days diving for those that love to Canter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</si>
</sst>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6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2" borderId="2" xfId="0" applyFill="1" applyBorder="1"/>
    <xf numFmtId="0" fontId="1" fillId="2" borderId="2" xfId="0" applyFont="1" applyFill="1" applyBorder="1"/>
    <xf numFmtId="6" fontId="0" fillId="2" borderId="2" xfId="0" applyNumberFormat="1" applyFill="1" applyBorder="1"/>
    <xf numFmtId="0" fontId="0" fillId="3" borderId="2" xfId="0" applyFill="1" applyBorder="1"/>
    <xf numFmtId="0" fontId="1" fillId="3" borderId="2" xfId="0" applyFont="1" applyFill="1" applyBorder="1"/>
    <xf numFmtId="6" fontId="0" fillId="3" borderId="2" xfId="0" applyNumberFormat="1" applyFill="1" applyBorder="1"/>
    <xf numFmtId="0" fontId="0" fillId="4" borderId="2" xfId="0" applyFill="1" applyBorder="1"/>
    <xf numFmtId="0" fontId="1" fillId="4" borderId="2" xfId="0" applyFont="1" applyFill="1" applyBorder="1"/>
    <xf numFmtId="6" fontId="0" fillId="4" borderId="2" xfId="0" applyNumberFormat="1" applyFill="1" applyBorder="1"/>
    <xf numFmtId="0" fontId="0" fillId="5" borderId="2" xfId="0" applyFill="1" applyBorder="1"/>
    <xf numFmtId="0" fontId="1" fillId="5" borderId="2" xfId="0" applyFont="1" applyFill="1" applyBorder="1"/>
    <xf numFmtId="6" fontId="0" fillId="5" borderId="2" xfId="0" applyNumberFormat="1" applyFill="1" applyBorder="1"/>
    <xf numFmtId="0" fontId="0" fillId="6" borderId="2" xfId="0" applyFill="1" applyBorder="1"/>
    <xf numFmtId="0" fontId="1" fillId="6" borderId="2" xfId="0" applyFont="1" applyFill="1" applyBorder="1"/>
    <xf numFmtId="6" fontId="0" fillId="6" borderId="2" xfId="0" applyNumberFormat="1" applyFill="1" applyBorder="1"/>
    <xf numFmtId="0" fontId="0" fillId="7" borderId="2" xfId="0" applyFill="1" applyBorder="1"/>
    <xf numFmtId="0" fontId="1" fillId="7" borderId="2" xfId="0" applyFont="1" applyFill="1" applyBorder="1"/>
    <xf numFmtId="6" fontId="0" fillId="7" borderId="2" xfId="0" applyNumberFormat="1" applyFill="1" applyBorder="1"/>
    <xf numFmtId="0" fontId="0" fillId="8" borderId="2" xfId="0" applyFill="1" applyBorder="1"/>
    <xf numFmtId="0" fontId="1" fillId="8" borderId="2" xfId="0" applyFont="1" applyFill="1" applyBorder="1"/>
    <xf numFmtId="6" fontId="0" fillId="8" borderId="2" xfId="0" applyNumberFormat="1" applyFill="1" applyBorder="1"/>
    <xf numFmtId="0" fontId="0" fillId="0" borderId="0" xfId="0" applyFont="1"/>
  </cellXfs>
  <cellStyles count="5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sqref="A1:C1"/>
    </sheetView>
  </sheetViews>
  <sheetFormatPr baseColWidth="10" defaultRowHeight="15" x14ac:dyDescent="0"/>
  <sheetData>
    <row r="1" spans="1:3">
      <c r="A1" s="2" t="s">
        <v>1</v>
      </c>
      <c r="B1" s="2" t="s">
        <v>0</v>
      </c>
      <c r="C1" s="2" t="s">
        <v>2</v>
      </c>
    </row>
    <row r="2" spans="1:3">
      <c r="A2">
        <v>1</v>
      </c>
      <c r="B2" t="s">
        <v>4</v>
      </c>
      <c r="C2" t="s">
        <v>5</v>
      </c>
    </row>
    <row r="3" spans="1:3">
      <c r="A3">
        <v>2</v>
      </c>
      <c r="B3" t="s">
        <v>6</v>
      </c>
      <c r="C3" t="s">
        <v>5</v>
      </c>
    </row>
    <row r="4" spans="1:3">
      <c r="A4">
        <v>3</v>
      </c>
      <c r="B4" t="s">
        <v>7</v>
      </c>
      <c r="C4" t="s">
        <v>5</v>
      </c>
    </row>
    <row r="5" spans="1:3">
      <c r="A5">
        <v>4</v>
      </c>
      <c r="B5" t="s">
        <v>8</v>
      </c>
      <c r="C5" t="s">
        <v>9</v>
      </c>
    </row>
    <row r="6" spans="1:3">
      <c r="A6">
        <v>5</v>
      </c>
      <c r="B6" t="s">
        <v>10</v>
      </c>
      <c r="C6" t="s">
        <v>9</v>
      </c>
    </row>
    <row r="7" spans="1:3">
      <c r="A7">
        <v>6</v>
      </c>
      <c r="B7" t="s">
        <v>11</v>
      </c>
      <c r="C7" t="s">
        <v>12</v>
      </c>
    </row>
    <row r="8" spans="1:3">
      <c r="A8">
        <v>7</v>
      </c>
      <c r="B8" t="s">
        <v>13</v>
      </c>
      <c r="C8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Ruler="0" zoomScale="125" zoomScaleNormal="125" zoomScalePageLayoutView="125" workbookViewId="0">
      <selection activeCell="C2" sqref="C2"/>
    </sheetView>
  </sheetViews>
  <sheetFormatPr baseColWidth="10" defaultRowHeight="15" x14ac:dyDescent="0"/>
  <cols>
    <col min="2" max="2" width="39.33203125" customWidth="1"/>
    <col min="3" max="3" width="14.33203125" bestFit="1" customWidth="1"/>
  </cols>
  <sheetData>
    <row r="1" spans="1:5">
      <c r="A1" s="2" t="s">
        <v>1</v>
      </c>
      <c r="B1" s="2" t="s">
        <v>0</v>
      </c>
      <c r="C1" s="2" t="s">
        <v>17</v>
      </c>
      <c r="D1" s="2" t="s">
        <v>3</v>
      </c>
    </row>
    <row r="2" spans="1:5">
      <c r="A2">
        <v>1</v>
      </c>
      <c r="B2" t="s">
        <v>14</v>
      </c>
      <c r="C2" s="1">
        <v>200</v>
      </c>
      <c r="D2" t="s">
        <v>4</v>
      </c>
      <c r="E2" s="1"/>
    </row>
    <row r="3" spans="1:5">
      <c r="A3">
        <v>2</v>
      </c>
      <c r="B3" t="s">
        <v>15</v>
      </c>
      <c r="C3" s="1">
        <v>528</v>
      </c>
      <c r="D3" t="s">
        <v>4</v>
      </c>
      <c r="E3" s="1"/>
    </row>
    <row r="4" spans="1:5">
      <c r="A4">
        <v>3</v>
      </c>
      <c r="B4" t="s">
        <v>16</v>
      </c>
      <c r="C4" s="1">
        <v>332</v>
      </c>
      <c r="D4" t="s">
        <v>4</v>
      </c>
      <c r="E4" s="1"/>
    </row>
    <row r="5" spans="1:5">
      <c r="A5">
        <v>4</v>
      </c>
      <c r="B5" t="s">
        <v>18</v>
      </c>
      <c r="C5" s="1">
        <v>258</v>
      </c>
      <c r="D5" t="s">
        <v>6</v>
      </c>
      <c r="E5" s="1"/>
    </row>
    <row r="6" spans="1:5">
      <c r="A6">
        <v>5</v>
      </c>
      <c r="B6" t="s">
        <v>19</v>
      </c>
      <c r="C6" s="1">
        <v>826</v>
      </c>
      <c r="D6" t="s">
        <v>6</v>
      </c>
      <c r="E6" s="1"/>
    </row>
    <row r="7" spans="1:5">
      <c r="A7">
        <v>6</v>
      </c>
      <c r="B7" t="s">
        <v>20</v>
      </c>
      <c r="C7" s="1">
        <v>322</v>
      </c>
      <c r="D7" t="s">
        <v>6</v>
      </c>
      <c r="E7" s="1"/>
    </row>
    <row r="8" spans="1:5">
      <c r="A8">
        <v>7</v>
      </c>
      <c r="B8" t="s">
        <v>21</v>
      </c>
      <c r="C8" s="1">
        <v>426</v>
      </c>
      <c r="D8" t="s">
        <v>6</v>
      </c>
      <c r="E8" s="1"/>
    </row>
    <row r="9" spans="1:5">
      <c r="A9">
        <v>8</v>
      </c>
      <c r="B9" t="s">
        <v>22</v>
      </c>
      <c r="C9" s="1">
        <v>208</v>
      </c>
      <c r="D9" t="s">
        <v>8</v>
      </c>
      <c r="E9" s="1"/>
    </row>
    <row r="10" spans="1:5">
      <c r="A10">
        <v>9</v>
      </c>
      <c r="B10" t="s">
        <v>23</v>
      </c>
      <c r="C10" s="1">
        <v>208</v>
      </c>
      <c r="D10" t="s">
        <v>8</v>
      </c>
      <c r="E10" s="1"/>
    </row>
    <row r="11" spans="1:5">
      <c r="A11">
        <v>10</v>
      </c>
      <c r="B11" t="s">
        <v>24</v>
      </c>
      <c r="C11" s="1">
        <v>148</v>
      </c>
      <c r="D11" t="s">
        <v>8</v>
      </c>
      <c r="E11" s="1"/>
    </row>
    <row r="12" spans="1:5">
      <c r="A12">
        <v>11</v>
      </c>
      <c r="B12" t="s">
        <v>25</v>
      </c>
      <c r="C12" s="1">
        <v>728</v>
      </c>
      <c r="D12" t="s">
        <v>8</v>
      </c>
      <c r="E1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showRuler="0" workbookViewId="0">
      <selection activeCell="B7" sqref="B7"/>
    </sheetView>
  </sheetViews>
  <sheetFormatPr baseColWidth="10" defaultRowHeight="15" x14ac:dyDescent="0"/>
  <cols>
    <col min="2" max="2" width="40.5" bestFit="1" customWidth="1"/>
  </cols>
  <sheetData>
    <row r="1" spans="1:13">
      <c r="A1" s="4" t="s">
        <v>31</v>
      </c>
      <c r="B1" s="4" t="s">
        <v>26</v>
      </c>
      <c r="C1" s="4" t="s">
        <v>27</v>
      </c>
      <c r="D1" s="4" t="s">
        <v>28</v>
      </c>
      <c r="E1" s="4" t="s">
        <v>32</v>
      </c>
      <c r="F1" s="4" t="s">
        <v>33</v>
      </c>
      <c r="G1" s="4" t="s">
        <v>34</v>
      </c>
      <c r="H1" s="5"/>
      <c r="I1" s="4" t="s">
        <v>35</v>
      </c>
      <c r="J1" s="4" t="s">
        <v>37</v>
      </c>
      <c r="K1" s="5"/>
      <c r="L1" s="5" t="s">
        <v>36</v>
      </c>
      <c r="M1" s="5" t="s">
        <v>34</v>
      </c>
    </row>
    <row r="2" spans="1:13">
      <c r="A2" s="6">
        <v>1</v>
      </c>
      <c r="B2" s="6" t="s">
        <v>58</v>
      </c>
      <c r="C2" s="6">
        <v>4</v>
      </c>
      <c r="D2" s="6">
        <v>320</v>
      </c>
      <c r="E2" s="7">
        <f>D2/C2</f>
        <v>80</v>
      </c>
      <c r="F2" s="8">
        <f>resorts!$C$2 * 14</f>
        <v>2800</v>
      </c>
      <c r="G2" s="6">
        <f>5000-F2</f>
        <v>2200</v>
      </c>
      <c r="H2" s="6"/>
      <c r="I2" s="6">
        <v>8</v>
      </c>
      <c r="J2" s="6">
        <f>I2*E2</f>
        <v>640</v>
      </c>
      <c r="K2" s="6"/>
      <c r="L2" s="6"/>
      <c r="M2" s="6"/>
    </row>
    <row r="3" spans="1:13">
      <c r="A3" s="6">
        <v>1</v>
      </c>
      <c r="B3" s="6" t="s">
        <v>59</v>
      </c>
      <c r="C3" s="6">
        <v>2</v>
      </c>
      <c r="D3" s="6">
        <v>180</v>
      </c>
      <c r="E3" s="7">
        <f t="shared" ref="E3:E66" si="0">D3/C3</f>
        <v>90</v>
      </c>
      <c r="F3" s="8">
        <f>resorts!$C$2 * 14</f>
        <v>2800</v>
      </c>
      <c r="G3" s="6">
        <f>5000-F3</f>
        <v>2200</v>
      </c>
      <c r="H3" s="6"/>
      <c r="I3" s="6"/>
      <c r="J3" s="6">
        <f t="shared" ref="J3:J19" si="1">I3*E3</f>
        <v>0</v>
      </c>
      <c r="K3" s="6"/>
      <c r="L3" s="6"/>
      <c r="M3" s="6"/>
    </row>
    <row r="4" spans="1:13">
      <c r="A4" s="6">
        <v>1</v>
      </c>
      <c r="B4" s="6" t="s">
        <v>60</v>
      </c>
      <c r="C4" s="6">
        <v>1</v>
      </c>
      <c r="D4" s="6">
        <v>78</v>
      </c>
      <c r="E4" s="7">
        <f t="shared" si="0"/>
        <v>78</v>
      </c>
      <c r="F4" s="8">
        <f>resorts!$C$2 * 14</f>
        <v>2800</v>
      </c>
      <c r="G4" s="6">
        <f>5000-F4</f>
        <v>2200</v>
      </c>
      <c r="H4" s="6"/>
      <c r="I4" s="6">
        <v>6</v>
      </c>
      <c r="J4" s="6">
        <f t="shared" si="1"/>
        <v>468</v>
      </c>
      <c r="K4" s="6"/>
      <c r="L4" s="6"/>
      <c r="M4" s="6"/>
    </row>
    <row r="5" spans="1:13">
      <c r="A5" s="6">
        <v>1</v>
      </c>
      <c r="B5" s="6" t="s">
        <v>61</v>
      </c>
      <c r="C5" s="6">
        <v>4</v>
      </c>
      <c r="D5" s="6">
        <v>264</v>
      </c>
      <c r="E5" s="7">
        <f t="shared" si="0"/>
        <v>66</v>
      </c>
      <c r="F5" s="8">
        <f>resorts!$C$2 * 14</f>
        <v>2800</v>
      </c>
      <c r="G5" s="6">
        <f>5000-F5</f>
        <v>2200</v>
      </c>
      <c r="H5" s="6"/>
      <c r="I5" s="6"/>
      <c r="J5" s="6">
        <f t="shared" si="1"/>
        <v>0</v>
      </c>
      <c r="K5" s="6"/>
      <c r="L5" s="6"/>
      <c r="M5" s="6"/>
    </row>
    <row r="6" spans="1:13">
      <c r="A6" s="6">
        <v>1</v>
      </c>
      <c r="B6" s="6" t="s">
        <v>62</v>
      </c>
      <c r="C6" s="6">
        <v>1</v>
      </c>
      <c r="D6" s="6">
        <v>79</v>
      </c>
      <c r="E6" s="7">
        <f t="shared" si="0"/>
        <v>79</v>
      </c>
      <c r="F6" s="8">
        <f>resorts!$C$2 * 14</f>
        <v>2800</v>
      </c>
      <c r="G6" s="6">
        <f>5000-F6</f>
        <v>2200</v>
      </c>
      <c r="H6" s="6"/>
      <c r="I6" s="6"/>
      <c r="J6" s="6">
        <f t="shared" si="1"/>
        <v>0</v>
      </c>
      <c r="K6" s="6"/>
      <c r="L6" s="6"/>
      <c r="M6" s="6"/>
    </row>
    <row r="7" spans="1:13">
      <c r="A7" s="6">
        <v>1</v>
      </c>
      <c r="B7" s="6" t="s">
        <v>63</v>
      </c>
      <c r="C7" s="6">
        <v>4</v>
      </c>
      <c r="D7" s="6">
        <v>480</v>
      </c>
      <c r="E7" s="7">
        <f t="shared" si="0"/>
        <v>120</v>
      </c>
      <c r="F7" s="8">
        <f>resorts!$C$2 * 14</f>
        <v>2800</v>
      </c>
      <c r="G7" s="6">
        <f>5000-F7</f>
        <v>2200</v>
      </c>
      <c r="H7" s="6"/>
      <c r="I7" s="6"/>
      <c r="J7" s="6">
        <f t="shared" si="1"/>
        <v>0</v>
      </c>
      <c r="K7" s="6"/>
      <c r="L7" s="6"/>
      <c r="M7" s="6"/>
    </row>
    <row r="8" spans="1:13">
      <c r="A8" s="6">
        <v>1</v>
      </c>
      <c r="B8" s="6" t="s">
        <v>64</v>
      </c>
      <c r="C8" s="6">
        <v>1</v>
      </c>
      <c r="D8" s="6">
        <v>104</v>
      </c>
      <c r="E8" s="7">
        <f t="shared" si="0"/>
        <v>104</v>
      </c>
      <c r="F8" s="8">
        <f>resorts!$C$2 * 14</f>
        <v>2800</v>
      </c>
      <c r="G8" s="6">
        <f>5000-F8</f>
        <v>2200</v>
      </c>
      <c r="H8" s="6"/>
      <c r="I8" s="6"/>
      <c r="J8" s="6">
        <f t="shared" si="1"/>
        <v>0</v>
      </c>
      <c r="K8" s="6"/>
      <c r="L8" s="6">
        <f>SUM(J2:J8)</f>
        <v>1108</v>
      </c>
      <c r="M8" s="6">
        <f>G8-L8</f>
        <v>1092</v>
      </c>
    </row>
    <row r="9" spans="1:13">
      <c r="A9" s="9">
        <v>2</v>
      </c>
      <c r="B9" s="9" t="s">
        <v>65</v>
      </c>
      <c r="C9" s="9">
        <v>4</v>
      </c>
      <c r="D9" s="9">
        <v>252</v>
      </c>
      <c r="E9" s="10">
        <f t="shared" si="0"/>
        <v>63</v>
      </c>
      <c r="F9" s="11">
        <f>resorts!$C$3*14</f>
        <v>7392</v>
      </c>
      <c r="G9" s="9">
        <f>5000-F9</f>
        <v>-2392</v>
      </c>
      <c r="H9" s="9"/>
      <c r="I9" s="9"/>
      <c r="J9" s="9">
        <f t="shared" si="1"/>
        <v>0</v>
      </c>
      <c r="K9" s="9"/>
      <c r="L9" s="9"/>
      <c r="M9" s="9"/>
    </row>
    <row r="10" spans="1:13">
      <c r="A10" s="9">
        <v>2</v>
      </c>
      <c r="B10" s="9" t="s">
        <v>66</v>
      </c>
      <c r="C10" s="9">
        <v>1</v>
      </c>
      <c r="D10" s="9">
        <v>117</v>
      </c>
      <c r="E10" s="10">
        <f t="shared" si="0"/>
        <v>117</v>
      </c>
      <c r="F10" s="11">
        <f>resorts!$C$3*14</f>
        <v>7392</v>
      </c>
      <c r="G10" s="9">
        <f>5000-F10</f>
        <v>-2392</v>
      </c>
      <c r="H10" s="9"/>
      <c r="I10" s="9"/>
      <c r="J10" s="9">
        <f t="shared" si="1"/>
        <v>0</v>
      </c>
      <c r="K10" s="9"/>
      <c r="L10" s="9"/>
      <c r="M10" s="9"/>
    </row>
    <row r="11" spans="1:13">
      <c r="A11" s="9">
        <v>2</v>
      </c>
      <c r="B11" s="9" t="s">
        <v>61</v>
      </c>
      <c r="C11" s="9">
        <v>1</v>
      </c>
      <c r="D11" s="9">
        <v>89</v>
      </c>
      <c r="E11" s="10">
        <f t="shared" si="0"/>
        <v>89</v>
      </c>
      <c r="F11" s="11">
        <f>resorts!$C$3*14</f>
        <v>7392</v>
      </c>
      <c r="G11" s="9">
        <f>5000-F11</f>
        <v>-2392</v>
      </c>
      <c r="H11" s="9"/>
      <c r="I11" s="9"/>
      <c r="J11" s="9">
        <f t="shared" si="1"/>
        <v>0</v>
      </c>
      <c r="K11" s="9"/>
      <c r="L11" s="9"/>
      <c r="M11" s="9"/>
    </row>
    <row r="12" spans="1:13">
      <c r="A12" s="9">
        <v>2</v>
      </c>
      <c r="B12" s="9" t="s">
        <v>67</v>
      </c>
      <c r="C12" s="9">
        <v>3</v>
      </c>
      <c r="D12" s="9">
        <v>249</v>
      </c>
      <c r="E12" s="10">
        <f t="shared" si="0"/>
        <v>83</v>
      </c>
      <c r="F12" s="11">
        <f>resorts!$C$3*14</f>
        <v>7392</v>
      </c>
      <c r="G12" s="9">
        <f>5000-F12</f>
        <v>-2392</v>
      </c>
      <c r="H12" s="9"/>
      <c r="I12" s="9"/>
      <c r="J12" s="9">
        <f t="shared" si="1"/>
        <v>0</v>
      </c>
      <c r="K12" s="9"/>
      <c r="L12" s="9"/>
      <c r="M12" s="9"/>
    </row>
    <row r="13" spans="1:13">
      <c r="A13" s="9">
        <v>2</v>
      </c>
      <c r="B13" s="9" t="s">
        <v>61</v>
      </c>
      <c r="C13" s="9">
        <v>2</v>
      </c>
      <c r="D13" s="9">
        <v>108</v>
      </c>
      <c r="E13" s="10">
        <f t="shared" si="0"/>
        <v>54</v>
      </c>
      <c r="F13" s="11">
        <f>resorts!$C$3*14</f>
        <v>7392</v>
      </c>
      <c r="G13" s="9">
        <f>5000-F13</f>
        <v>-2392</v>
      </c>
      <c r="H13" s="9"/>
      <c r="I13" s="9"/>
      <c r="J13" s="9">
        <f t="shared" si="1"/>
        <v>0</v>
      </c>
      <c r="K13" s="9"/>
      <c r="L13" s="9"/>
      <c r="M13" s="9"/>
    </row>
    <row r="14" spans="1:13">
      <c r="A14" s="9">
        <v>2</v>
      </c>
      <c r="B14" s="9" t="s">
        <v>64</v>
      </c>
      <c r="C14" s="9">
        <v>4</v>
      </c>
      <c r="D14" s="9">
        <v>464</v>
      </c>
      <c r="E14" s="10">
        <f t="shared" si="0"/>
        <v>116</v>
      </c>
      <c r="F14" s="11">
        <f>resorts!$C$3*14</f>
        <v>7392</v>
      </c>
      <c r="G14" s="9">
        <f>5000-F14</f>
        <v>-2392</v>
      </c>
      <c r="H14" s="9"/>
      <c r="I14" s="9"/>
      <c r="J14" s="9">
        <f t="shared" si="1"/>
        <v>0</v>
      </c>
      <c r="K14" s="9"/>
      <c r="L14" s="9"/>
      <c r="M14" s="9"/>
    </row>
    <row r="15" spans="1:13">
      <c r="A15" s="9">
        <v>2</v>
      </c>
      <c r="B15" s="9" t="s">
        <v>68</v>
      </c>
      <c r="C15" s="9">
        <v>2</v>
      </c>
      <c r="D15" s="9">
        <v>122</v>
      </c>
      <c r="E15" s="10">
        <f t="shared" si="0"/>
        <v>61</v>
      </c>
      <c r="F15" s="11">
        <f>resorts!$C$3*14</f>
        <v>7392</v>
      </c>
      <c r="G15" s="9">
        <f>5000-F15</f>
        <v>-2392</v>
      </c>
      <c r="H15" s="9"/>
      <c r="I15" s="9"/>
      <c r="J15" s="9">
        <f t="shared" si="1"/>
        <v>0</v>
      </c>
      <c r="K15" s="9"/>
      <c r="L15" s="9">
        <f>SUM(J9:J15)</f>
        <v>0</v>
      </c>
      <c r="M15" s="9">
        <f>G15-L15</f>
        <v>-2392</v>
      </c>
    </row>
    <row r="16" spans="1:13">
      <c r="A16" s="12">
        <v>3</v>
      </c>
      <c r="B16" s="12" t="s">
        <v>69</v>
      </c>
      <c r="C16" s="12">
        <v>2</v>
      </c>
      <c r="D16" s="12">
        <v>192</v>
      </c>
      <c r="E16" s="13">
        <f t="shared" si="0"/>
        <v>96</v>
      </c>
      <c r="F16" s="14">
        <f>resorts!$C$4*14</f>
        <v>4648</v>
      </c>
      <c r="G16" s="12">
        <f>5000-F16</f>
        <v>352</v>
      </c>
      <c r="H16" s="12"/>
      <c r="I16" s="12">
        <v>2</v>
      </c>
      <c r="J16" s="12">
        <f t="shared" si="1"/>
        <v>192</v>
      </c>
      <c r="K16" s="12"/>
      <c r="L16" s="12"/>
      <c r="M16" s="12"/>
    </row>
    <row r="17" spans="1:13">
      <c r="A17" s="12">
        <v>3</v>
      </c>
      <c r="B17" s="12" t="s">
        <v>60</v>
      </c>
      <c r="C17" s="12">
        <v>1</v>
      </c>
      <c r="D17" s="12">
        <v>125</v>
      </c>
      <c r="E17" s="13">
        <f t="shared" si="0"/>
        <v>125</v>
      </c>
      <c r="F17" s="14">
        <f>resorts!$C$4*14</f>
        <v>4648</v>
      </c>
      <c r="G17" s="12">
        <f>5000-F17</f>
        <v>352</v>
      </c>
      <c r="H17" s="12"/>
      <c r="I17" s="12"/>
      <c r="J17" s="12">
        <f t="shared" si="1"/>
        <v>0</v>
      </c>
      <c r="K17" s="12"/>
      <c r="L17" s="12"/>
      <c r="M17" s="12"/>
    </row>
    <row r="18" spans="1:13">
      <c r="A18" s="12">
        <v>3</v>
      </c>
      <c r="B18" s="12" t="s">
        <v>59</v>
      </c>
      <c r="C18" s="12">
        <v>1</v>
      </c>
      <c r="D18" s="12">
        <v>53</v>
      </c>
      <c r="E18" s="13">
        <f t="shared" si="0"/>
        <v>53</v>
      </c>
      <c r="F18" s="14">
        <f>resorts!$C$4*14</f>
        <v>4648</v>
      </c>
      <c r="G18" s="12">
        <f>5000-F18</f>
        <v>352</v>
      </c>
      <c r="H18" s="12"/>
      <c r="I18" s="12">
        <v>3</v>
      </c>
      <c r="J18" s="12">
        <f t="shared" si="1"/>
        <v>159</v>
      </c>
      <c r="K18" s="12"/>
      <c r="L18" s="12"/>
      <c r="M18" s="12"/>
    </row>
    <row r="19" spans="1:13">
      <c r="A19" s="12">
        <v>3</v>
      </c>
      <c r="B19" s="12" t="s">
        <v>59</v>
      </c>
      <c r="C19" s="12">
        <v>2</v>
      </c>
      <c r="D19" s="12">
        <v>158</v>
      </c>
      <c r="E19" s="13">
        <f t="shared" si="0"/>
        <v>79</v>
      </c>
      <c r="F19" s="14">
        <f>resorts!$C$4*14</f>
        <v>4648</v>
      </c>
      <c r="G19" s="12">
        <f>5000-F19</f>
        <v>352</v>
      </c>
      <c r="H19" s="12"/>
      <c r="I19" s="12"/>
      <c r="J19" s="12">
        <f t="shared" si="1"/>
        <v>0</v>
      </c>
      <c r="K19" s="12"/>
      <c r="L19" s="12">
        <f>SUM(J16:J19)</f>
        <v>351</v>
      </c>
      <c r="M19" s="12">
        <f>G19-L19</f>
        <v>1</v>
      </c>
    </row>
    <row r="20" spans="1:13">
      <c r="A20" s="15">
        <v>4</v>
      </c>
      <c r="B20" s="15" t="s">
        <v>59</v>
      </c>
      <c r="C20" s="15">
        <v>2</v>
      </c>
      <c r="D20" s="15">
        <v>236</v>
      </c>
      <c r="E20" s="16">
        <f t="shared" si="0"/>
        <v>118</v>
      </c>
      <c r="F20" s="17">
        <f>resorts!$C$5*14</f>
        <v>3612</v>
      </c>
      <c r="G20" s="15">
        <f>5000-F20</f>
        <v>1388</v>
      </c>
      <c r="H20" s="15"/>
      <c r="I20" s="15">
        <v>8</v>
      </c>
      <c r="J20" s="15">
        <f t="shared" ref="J20:J41" si="2">I20*E20</f>
        <v>944</v>
      </c>
      <c r="K20" s="15"/>
      <c r="L20" s="15"/>
      <c r="M20" s="15"/>
    </row>
    <row r="21" spans="1:13">
      <c r="A21" s="15">
        <v>4</v>
      </c>
      <c r="B21" s="15" t="s">
        <v>70</v>
      </c>
      <c r="C21" s="15">
        <v>4</v>
      </c>
      <c r="D21" s="15">
        <v>316</v>
      </c>
      <c r="E21" s="16">
        <f t="shared" si="0"/>
        <v>79</v>
      </c>
      <c r="F21" s="17">
        <f>resorts!$C$5*14</f>
        <v>3612</v>
      </c>
      <c r="G21" s="15">
        <f t="shared" ref="G21:G41" si="3">5000-F21</f>
        <v>1388</v>
      </c>
      <c r="H21" s="15"/>
      <c r="I21" s="15">
        <v>4</v>
      </c>
      <c r="J21" s="15">
        <f t="shared" si="2"/>
        <v>316</v>
      </c>
      <c r="K21" s="15"/>
      <c r="L21" s="15"/>
      <c r="M21" s="15"/>
    </row>
    <row r="22" spans="1:13">
      <c r="A22" s="15">
        <v>4</v>
      </c>
      <c r="B22" s="15" t="s">
        <v>71</v>
      </c>
      <c r="C22" s="15">
        <v>3</v>
      </c>
      <c r="D22" s="15">
        <v>327</v>
      </c>
      <c r="E22" s="16">
        <f t="shared" si="0"/>
        <v>109</v>
      </c>
      <c r="F22" s="17">
        <f>resorts!$C$5*14</f>
        <v>3612</v>
      </c>
      <c r="G22" s="15">
        <f t="shared" si="3"/>
        <v>1388</v>
      </c>
      <c r="H22" s="15"/>
      <c r="I22" s="15"/>
      <c r="J22" s="15">
        <f t="shared" si="2"/>
        <v>0</v>
      </c>
      <c r="K22" s="15"/>
      <c r="L22" s="15"/>
      <c r="M22" s="15"/>
    </row>
    <row r="23" spans="1:13">
      <c r="A23" s="15">
        <v>4</v>
      </c>
      <c r="B23" s="15" t="s">
        <v>72</v>
      </c>
      <c r="C23" s="15">
        <v>3</v>
      </c>
      <c r="D23" s="15">
        <v>342</v>
      </c>
      <c r="E23" s="16">
        <f t="shared" si="0"/>
        <v>114</v>
      </c>
      <c r="F23" s="17">
        <f>resorts!$C$5*14</f>
        <v>3612</v>
      </c>
      <c r="G23" s="15">
        <f t="shared" si="3"/>
        <v>1388</v>
      </c>
      <c r="H23" s="15"/>
      <c r="I23" s="15"/>
      <c r="J23" s="15">
        <f t="shared" si="2"/>
        <v>0</v>
      </c>
      <c r="K23" s="15"/>
      <c r="L23" s="15"/>
      <c r="M23" s="15"/>
    </row>
    <row r="24" spans="1:13">
      <c r="A24" s="15">
        <v>4</v>
      </c>
      <c r="B24" s="15" t="s">
        <v>73</v>
      </c>
      <c r="C24" s="15">
        <v>1</v>
      </c>
      <c r="D24" s="15">
        <v>114</v>
      </c>
      <c r="E24" s="16">
        <f t="shared" si="0"/>
        <v>114</v>
      </c>
      <c r="F24" s="17">
        <f>resorts!$C$5*14</f>
        <v>3612</v>
      </c>
      <c r="G24" s="15">
        <f t="shared" si="3"/>
        <v>1388</v>
      </c>
      <c r="H24" s="15"/>
      <c r="I24" s="15"/>
      <c r="J24" s="15">
        <f t="shared" si="2"/>
        <v>0</v>
      </c>
      <c r="K24" s="15"/>
      <c r="L24" s="15">
        <f>SUM(J20:J24)</f>
        <v>1260</v>
      </c>
      <c r="M24" s="15">
        <f>G24-L24</f>
        <v>128</v>
      </c>
    </row>
    <row r="25" spans="1:13">
      <c r="A25" s="18">
        <v>5</v>
      </c>
      <c r="B25" s="18" t="s">
        <v>74</v>
      </c>
      <c r="C25" s="18">
        <v>1</v>
      </c>
      <c r="D25" s="18">
        <v>77</v>
      </c>
      <c r="E25" s="19">
        <f t="shared" si="0"/>
        <v>77</v>
      </c>
      <c r="F25" s="20">
        <f>resorts!$C$6*14</f>
        <v>11564</v>
      </c>
      <c r="G25" s="18">
        <f t="shared" si="3"/>
        <v>-6564</v>
      </c>
      <c r="H25" s="18"/>
      <c r="I25" s="18"/>
      <c r="J25" s="18">
        <f t="shared" si="2"/>
        <v>0</v>
      </c>
      <c r="K25" s="18"/>
      <c r="L25" s="18"/>
      <c r="M25" s="18"/>
    </row>
    <row r="26" spans="1:13">
      <c r="A26" s="18">
        <v>5</v>
      </c>
      <c r="B26" s="18" t="s">
        <v>75</v>
      </c>
      <c r="C26" s="18">
        <v>3</v>
      </c>
      <c r="D26" s="18">
        <v>156</v>
      </c>
      <c r="E26" s="19">
        <f t="shared" si="0"/>
        <v>52</v>
      </c>
      <c r="F26" s="20">
        <f>resorts!$C$6*14</f>
        <v>11564</v>
      </c>
      <c r="G26" s="18">
        <f t="shared" si="3"/>
        <v>-6564</v>
      </c>
      <c r="H26" s="18"/>
      <c r="I26" s="18"/>
      <c r="J26" s="18">
        <f t="shared" si="2"/>
        <v>0</v>
      </c>
      <c r="K26" s="18"/>
      <c r="L26" s="18"/>
      <c r="M26" s="18"/>
    </row>
    <row r="27" spans="1:13">
      <c r="A27" s="18">
        <v>5</v>
      </c>
      <c r="B27" s="18" t="s">
        <v>76</v>
      </c>
      <c r="C27" s="18">
        <v>2</v>
      </c>
      <c r="D27" s="18">
        <v>132</v>
      </c>
      <c r="E27" s="19">
        <f t="shared" si="0"/>
        <v>66</v>
      </c>
      <c r="F27" s="20">
        <f>resorts!$C$6*14</f>
        <v>11564</v>
      </c>
      <c r="G27" s="18">
        <f t="shared" si="3"/>
        <v>-6564</v>
      </c>
      <c r="H27" s="18"/>
      <c r="I27" s="18"/>
      <c r="J27" s="18">
        <f t="shared" si="2"/>
        <v>0</v>
      </c>
      <c r="K27" s="18"/>
      <c r="L27" s="18"/>
      <c r="M27" s="18"/>
    </row>
    <row r="28" spans="1:13">
      <c r="A28" s="18">
        <v>5</v>
      </c>
      <c r="B28" s="18" t="s">
        <v>77</v>
      </c>
      <c r="C28" s="18">
        <v>1</v>
      </c>
      <c r="D28" s="18">
        <v>121</v>
      </c>
      <c r="E28" s="19">
        <f t="shared" si="0"/>
        <v>121</v>
      </c>
      <c r="F28" s="20">
        <f>resorts!$C$6*14</f>
        <v>11564</v>
      </c>
      <c r="G28" s="18">
        <f t="shared" si="3"/>
        <v>-6564</v>
      </c>
      <c r="H28" s="18"/>
      <c r="I28" s="18"/>
      <c r="J28" s="18">
        <f t="shared" si="2"/>
        <v>0</v>
      </c>
      <c r="K28" s="18"/>
      <c r="L28" s="18"/>
      <c r="M28" s="18"/>
    </row>
    <row r="29" spans="1:13">
      <c r="A29" s="18">
        <v>5</v>
      </c>
      <c r="B29" s="18" t="s">
        <v>71</v>
      </c>
      <c r="C29" s="18">
        <v>2</v>
      </c>
      <c r="D29" s="18">
        <v>184</v>
      </c>
      <c r="E29" s="19">
        <f t="shared" si="0"/>
        <v>92</v>
      </c>
      <c r="F29" s="20">
        <f>resorts!$C$6*14</f>
        <v>11564</v>
      </c>
      <c r="G29" s="18">
        <f t="shared" si="3"/>
        <v>-6564</v>
      </c>
      <c r="H29" s="18"/>
      <c r="I29" s="18"/>
      <c r="J29" s="18">
        <f t="shared" si="2"/>
        <v>0</v>
      </c>
      <c r="K29" s="18"/>
      <c r="L29" s="18"/>
      <c r="M29" s="18"/>
    </row>
    <row r="30" spans="1:13">
      <c r="A30" s="18">
        <v>5</v>
      </c>
      <c r="B30" s="18" t="s">
        <v>78</v>
      </c>
      <c r="C30" s="18">
        <v>2</v>
      </c>
      <c r="D30" s="18">
        <v>116</v>
      </c>
      <c r="E30" s="19">
        <f t="shared" si="0"/>
        <v>58</v>
      </c>
      <c r="F30" s="20">
        <f>resorts!$C$6*14</f>
        <v>11564</v>
      </c>
      <c r="G30" s="18">
        <f t="shared" si="3"/>
        <v>-6564</v>
      </c>
      <c r="H30" s="18"/>
      <c r="I30" s="18"/>
      <c r="J30" s="18">
        <f t="shared" si="2"/>
        <v>0</v>
      </c>
      <c r="K30" s="18"/>
      <c r="L30" s="18">
        <f>SUM(J25:J30)</f>
        <v>0</v>
      </c>
      <c r="M30" s="18">
        <f>G30-L30</f>
        <v>-6564</v>
      </c>
    </row>
    <row r="31" spans="1:13">
      <c r="A31" s="21">
        <v>6</v>
      </c>
      <c r="B31" s="21" t="s">
        <v>79</v>
      </c>
      <c r="C31" s="21">
        <v>2</v>
      </c>
      <c r="D31" s="21">
        <v>218</v>
      </c>
      <c r="E31" s="22">
        <f t="shared" si="0"/>
        <v>109</v>
      </c>
      <c r="F31" s="23">
        <f>resorts!$C$7*14</f>
        <v>4508</v>
      </c>
      <c r="G31" s="21">
        <f t="shared" si="3"/>
        <v>492</v>
      </c>
      <c r="H31" s="21"/>
      <c r="I31" s="21">
        <v>2</v>
      </c>
      <c r="J31" s="21">
        <f t="shared" si="2"/>
        <v>218</v>
      </c>
      <c r="K31" s="21"/>
      <c r="L31" s="21"/>
      <c r="M31" s="21"/>
    </row>
    <row r="32" spans="1:13">
      <c r="A32" s="21">
        <v>6</v>
      </c>
      <c r="B32" s="21" t="s">
        <v>80</v>
      </c>
      <c r="C32" s="21">
        <v>2</v>
      </c>
      <c r="D32" s="21">
        <v>122</v>
      </c>
      <c r="E32" s="22">
        <f t="shared" si="0"/>
        <v>61</v>
      </c>
      <c r="F32" s="23">
        <f>resorts!$C$7*14</f>
        <v>4508</v>
      </c>
      <c r="G32" s="21">
        <f t="shared" si="3"/>
        <v>492</v>
      </c>
      <c r="H32" s="21"/>
      <c r="I32" s="21">
        <v>4</v>
      </c>
      <c r="J32" s="21">
        <f t="shared" si="2"/>
        <v>244</v>
      </c>
      <c r="K32" s="21"/>
      <c r="L32" s="21"/>
      <c r="M32" s="21"/>
    </row>
    <row r="33" spans="1:13">
      <c r="A33" s="21">
        <v>6</v>
      </c>
      <c r="B33" s="21" t="s">
        <v>62</v>
      </c>
      <c r="C33" s="21">
        <v>2</v>
      </c>
      <c r="D33" s="21">
        <v>214</v>
      </c>
      <c r="E33" s="22">
        <f t="shared" si="0"/>
        <v>107</v>
      </c>
      <c r="F33" s="23">
        <f>resorts!$C$7*14</f>
        <v>4508</v>
      </c>
      <c r="G33" s="21">
        <f t="shared" si="3"/>
        <v>492</v>
      </c>
      <c r="H33" s="21"/>
      <c r="I33" s="21"/>
      <c r="J33" s="21">
        <f t="shared" si="2"/>
        <v>0</v>
      </c>
      <c r="K33" s="21"/>
      <c r="L33" s="21"/>
      <c r="M33" s="21"/>
    </row>
    <row r="34" spans="1:13">
      <c r="A34" s="21">
        <v>6</v>
      </c>
      <c r="B34" s="21" t="s">
        <v>81</v>
      </c>
      <c r="C34" s="21">
        <v>1</v>
      </c>
      <c r="D34" s="21">
        <v>88</v>
      </c>
      <c r="E34" s="22">
        <f t="shared" si="0"/>
        <v>88</v>
      </c>
      <c r="F34" s="23">
        <f>resorts!$C$7*14</f>
        <v>4508</v>
      </c>
      <c r="G34" s="21">
        <f t="shared" si="3"/>
        <v>492</v>
      </c>
      <c r="H34" s="21"/>
      <c r="I34" s="21"/>
      <c r="J34" s="21">
        <f t="shared" si="2"/>
        <v>0</v>
      </c>
      <c r="K34" s="21"/>
      <c r="L34" s="21"/>
      <c r="M34" s="21"/>
    </row>
    <row r="35" spans="1:13">
      <c r="A35" s="21">
        <v>6</v>
      </c>
      <c r="B35" s="21" t="s">
        <v>82</v>
      </c>
      <c r="C35" s="21">
        <v>4</v>
      </c>
      <c r="D35" s="21">
        <v>380</v>
      </c>
      <c r="E35" s="22">
        <f t="shared" si="0"/>
        <v>95</v>
      </c>
      <c r="F35" s="23">
        <f>resorts!$C$7*14</f>
        <v>4508</v>
      </c>
      <c r="G35" s="21">
        <f t="shared" si="3"/>
        <v>492</v>
      </c>
      <c r="H35" s="21"/>
      <c r="I35" s="21"/>
      <c r="J35" s="21">
        <f t="shared" si="2"/>
        <v>0</v>
      </c>
      <c r="K35" s="21"/>
      <c r="L35" s="21"/>
      <c r="M35" s="21"/>
    </row>
    <row r="36" spans="1:13">
      <c r="A36" s="21">
        <v>6</v>
      </c>
      <c r="B36" s="21" t="s">
        <v>83</v>
      </c>
      <c r="C36" s="21">
        <v>3</v>
      </c>
      <c r="D36" s="21">
        <v>288</v>
      </c>
      <c r="E36" s="22">
        <f t="shared" si="0"/>
        <v>96</v>
      </c>
      <c r="F36" s="23">
        <f>resorts!$C$7*14</f>
        <v>4508</v>
      </c>
      <c r="G36" s="21">
        <f t="shared" si="3"/>
        <v>492</v>
      </c>
      <c r="H36" s="21"/>
      <c r="I36" s="21"/>
      <c r="J36" s="21">
        <f t="shared" si="2"/>
        <v>0</v>
      </c>
      <c r="K36" s="21"/>
      <c r="L36" s="21">
        <f>SUM(J31:J36)</f>
        <v>462</v>
      </c>
      <c r="M36" s="21">
        <f>G36-L36</f>
        <v>30</v>
      </c>
    </row>
    <row r="37" spans="1:13">
      <c r="A37" s="24">
        <v>7</v>
      </c>
      <c r="B37" s="24" t="s">
        <v>84</v>
      </c>
      <c r="C37" s="24">
        <v>2</v>
      </c>
      <c r="D37" s="24">
        <v>242</v>
      </c>
      <c r="E37" s="25">
        <f t="shared" si="0"/>
        <v>121</v>
      </c>
      <c r="F37" s="26">
        <f>resorts!$C$8*14</f>
        <v>5964</v>
      </c>
      <c r="G37" s="24">
        <f t="shared" si="3"/>
        <v>-964</v>
      </c>
      <c r="H37" s="24"/>
      <c r="I37" s="24"/>
      <c r="J37" s="24">
        <f t="shared" si="2"/>
        <v>0</v>
      </c>
      <c r="K37" s="24"/>
      <c r="L37" s="24"/>
      <c r="M37" s="24"/>
    </row>
    <row r="38" spans="1:13">
      <c r="A38" s="24">
        <v>7</v>
      </c>
      <c r="B38" s="24" t="s">
        <v>38</v>
      </c>
      <c r="C38" s="24">
        <v>2</v>
      </c>
      <c r="D38" s="24">
        <v>206</v>
      </c>
      <c r="E38" s="25">
        <f t="shared" si="0"/>
        <v>103</v>
      </c>
      <c r="F38" s="26">
        <f>resorts!$C$8*14</f>
        <v>5964</v>
      </c>
      <c r="G38" s="24">
        <f t="shared" si="3"/>
        <v>-964</v>
      </c>
      <c r="H38" s="24"/>
      <c r="I38" s="24"/>
      <c r="J38" s="24">
        <f t="shared" si="2"/>
        <v>0</v>
      </c>
      <c r="K38" s="24"/>
      <c r="L38" s="24"/>
      <c r="M38" s="24"/>
    </row>
    <row r="39" spans="1:13">
      <c r="A39" s="24">
        <v>7</v>
      </c>
      <c r="B39" s="24" t="s">
        <v>85</v>
      </c>
      <c r="C39" s="24">
        <v>1</v>
      </c>
      <c r="D39" s="24">
        <v>60</v>
      </c>
      <c r="E39" s="25">
        <f t="shared" si="0"/>
        <v>60</v>
      </c>
      <c r="F39" s="26">
        <f>resorts!$C$8*14</f>
        <v>5964</v>
      </c>
      <c r="G39" s="24">
        <f t="shared" si="3"/>
        <v>-964</v>
      </c>
      <c r="H39" s="24"/>
      <c r="I39" s="24"/>
      <c r="J39" s="24">
        <f t="shared" si="2"/>
        <v>0</v>
      </c>
      <c r="K39" s="24"/>
      <c r="L39" s="24"/>
      <c r="M39" s="24"/>
    </row>
    <row r="40" spans="1:13">
      <c r="A40" s="24">
        <v>7</v>
      </c>
      <c r="B40" s="24" t="s">
        <v>86</v>
      </c>
      <c r="C40" s="24">
        <v>4</v>
      </c>
      <c r="D40" s="24">
        <v>408</v>
      </c>
      <c r="E40" s="25">
        <f t="shared" si="0"/>
        <v>102</v>
      </c>
      <c r="F40" s="26">
        <f>resorts!$C$8*14</f>
        <v>5964</v>
      </c>
      <c r="G40" s="24">
        <f t="shared" si="3"/>
        <v>-964</v>
      </c>
      <c r="H40" s="24"/>
      <c r="I40" s="24"/>
      <c r="J40" s="24">
        <f t="shared" si="2"/>
        <v>0</v>
      </c>
      <c r="K40" s="24"/>
      <c r="L40" s="24"/>
      <c r="M40" s="24"/>
    </row>
    <row r="41" spans="1:13">
      <c r="A41" s="24">
        <v>7</v>
      </c>
      <c r="B41" s="24" t="s">
        <v>85</v>
      </c>
      <c r="C41" s="24">
        <v>2</v>
      </c>
      <c r="D41" s="24">
        <v>216</v>
      </c>
      <c r="E41" s="25">
        <f t="shared" si="0"/>
        <v>108</v>
      </c>
      <c r="F41" s="26">
        <f>resorts!$C$8*14</f>
        <v>5964</v>
      </c>
      <c r="G41" s="24">
        <f t="shared" si="3"/>
        <v>-964</v>
      </c>
      <c r="H41" s="24"/>
      <c r="I41" s="24"/>
      <c r="J41" s="24">
        <f t="shared" si="2"/>
        <v>0</v>
      </c>
      <c r="K41" s="24"/>
      <c r="L41" s="24">
        <f>SUM(J37:J41)</f>
        <v>0</v>
      </c>
      <c r="M41" s="24">
        <f>G41-L41</f>
        <v>-964</v>
      </c>
    </row>
    <row r="42" spans="1:13">
      <c r="A42">
        <v>8</v>
      </c>
      <c r="B42" t="s">
        <v>87</v>
      </c>
      <c r="C42">
        <v>3</v>
      </c>
      <c r="D42">
        <v>153</v>
      </c>
      <c r="E42" s="2">
        <f t="shared" si="0"/>
        <v>51</v>
      </c>
    </row>
    <row r="43" spans="1:13">
      <c r="A43">
        <v>8</v>
      </c>
      <c r="B43" t="s">
        <v>88</v>
      </c>
      <c r="C43">
        <v>1</v>
      </c>
      <c r="D43">
        <v>124</v>
      </c>
      <c r="E43" s="2">
        <f t="shared" si="0"/>
        <v>124</v>
      </c>
    </row>
    <row r="44" spans="1:13">
      <c r="A44">
        <v>8</v>
      </c>
      <c r="B44" t="s">
        <v>74</v>
      </c>
      <c r="C44">
        <v>1</v>
      </c>
      <c r="D44">
        <v>104</v>
      </c>
      <c r="E44" s="2">
        <f t="shared" si="0"/>
        <v>104</v>
      </c>
    </row>
    <row r="45" spans="1:13">
      <c r="A45">
        <v>8</v>
      </c>
      <c r="B45" t="s">
        <v>71</v>
      </c>
      <c r="C45">
        <v>4</v>
      </c>
      <c r="D45">
        <v>232</v>
      </c>
      <c r="E45" s="2">
        <f t="shared" si="0"/>
        <v>58</v>
      </c>
    </row>
    <row r="46" spans="1:13">
      <c r="A46">
        <v>8</v>
      </c>
      <c r="B46" t="s">
        <v>71</v>
      </c>
      <c r="C46">
        <v>1</v>
      </c>
      <c r="D46">
        <v>108</v>
      </c>
      <c r="E46" s="2">
        <f t="shared" si="0"/>
        <v>108</v>
      </c>
    </row>
    <row r="47" spans="1:13">
      <c r="A47">
        <v>8</v>
      </c>
      <c r="B47" t="s">
        <v>88</v>
      </c>
      <c r="C47">
        <v>2</v>
      </c>
      <c r="D47">
        <v>122</v>
      </c>
      <c r="E47" s="2">
        <f t="shared" si="0"/>
        <v>61</v>
      </c>
    </row>
    <row r="48" spans="1:13">
      <c r="A48">
        <v>9</v>
      </c>
      <c r="B48" t="s">
        <v>89</v>
      </c>
      <c r="C48">
        <v>4</v>
      </c>
      <c r="D48">
        <v>344</v>
      </c>
      <c r="E48" s="2">
        <f t="shared" si="0"/>
        <v>86</v>
      </c>
    </row>
    <row r="49" spans="1:5">
      <c r="A49">
        <v>9</v>
      </c>
      <c r="B49" t="s">
        <v>90</v>
      </c>
      <c r="C49">
        <v>3</v>
      </c>
      <c r="D49">
        <v>279</v>
      </c>
      <c r="E49" s="2">
        <f t="shared" si="0"/>
        <v>93</v>
      </c>
    </row>
    <row r="50" spans="1:5">
      <c r="A50">
        <v>9</v>
      </c>
      <c r="B50" t="s">
        <v>66</v>
      </c>
      <c r="C50">
        <v>3</v>
      </c>
      <c r="D50">
        <v>225</v>
      </c>
      <c r="E50" s="2">
        <f t="shared" si="0"/>
        <v>75</v>
      </c>
    </row>
    <row r="51" spans="1:5">
      <c r="A51">
        <v>9</v>
      </c>
      <c r="B51" t="s">
        <v>91</v>
      </c>
      <c r="C51">
        <v>3</v>
      </c>
      <c r="D51">
        <v>183</v>
      </c>
      <c r="E51" s="2">
        <f t="shared" si="0"/>
        <v>61</v>
      </c>
    </row>
    <row r="52" spans="1:5">
      <c r="A52">
        <v>9</v>
      </c>
      <c r="B52" t="s">
        <v>91</v>
      </c>
      <c r="C52">
        <v>1</v>
      </c>
      <c r="D52">
        <v>92</v>
      </c>
      <c r="E52" s="2">
        <f t="shared" si="0"/>
        <v>92</v>
      </c>
    </row>
    <row r="53" spans="1:5">
      <c r="A53">
        <v>9</v>
      </c>
      <c r="B53" t="s">
        <v>92</v>
      </c>
      <c r="C53">
        <v>3</v>
      </c>
      <c r="D53">
        <v>258</v>
      </c>
      <c r="E53" s="2">
        <f t="shared" si="0"/>
        <v>86</v>
      </c>
    </row>
    <row r="54" spans="1:5">
      <c r="A54">
        <v>9</v>
      </c>
      <c r="B54" t="s">
        <v>81</v>
      </c>
      <c r="C54">
        <v>2</v>
      </c>
      <c r="D54">
        <v>144</v>
      </c>
      <c r="E54" s="2">
        <f t="shared" si="0"/>
        <v>72</v>
      </c>
    </row>
    <row r="55" spans="1:5">
      <c r="A55">
        <v>10</v>
      </c>
      <c r="B55" t="s">
        <v>61</v>
      </c>
      <c r="C55">
        <v>1</v>
      </c>
      <c r="D55">
        <v>74</v>
      </c>
      <c r="E55" s="2">
        <f t="shared" si="0"/>
        <v>74</v>
      </c>
    </row>
    <row r="56" spans="1:5">
      <c r="A56">
        <v>10</v>
      </c>
      <c r="B56" t="s">
        <v>93</v>
      </c>
      <c r="C56">
        <v>4</v>
      </c>
      <c r="D56">
        <v>356</v>
      </c>
      <c r="E56" s="2">
        <f t="shared" si="0"/>
        <v>89</v>
      </c>
    </row>
    <row r="57" spans="1:5">
      <c r="A57">
        <v>10</v>
      </c>
      <c r="B57" t="s">
        <v>67</v>
      </c>
      <c r="C57">
        <v>2</v>
      </c>
      <c r="D57">
        <v>146</v>
      </c>
      <c r="E57" s="2">
        <f t="shared" si="0"/>
        <v>73</v>
      </c>
    </row>
    <row r="58" spans="1:5">
      <c r="A58">
        <v>10</v>
      </c>
      <c r="B58" t="s">
        <v>73</v>
      </c>
      <c r="C58">
        <v>2</v>
      </c>
      <c r="D58">
        <v>102</v>
      </c>
      <c r="E58" s="2">
        <f t="shared" si="0"/>
        <v>51</v>
      </c>
    </row>
    <row r="59" spans="1:5">
      <c r="A59">
        <v>10</v>
      </c>
      <c r="B59" t="s">
        <v>94</v>
      </c>
      <c r="C59">
        <v>2</v>
      </c>
      <c r="D59">
        <v>112</v>
      </c>
      <c r="E59" s="2">
        <f t="shared" si="0"/>
        <v>56</v>
      </c>
    </row>
    <row r="60" spans="1:5">
      <c r="A60">
        <v>10</v>
      </c>
      <c r="B60" t="s">
        <v>95</v>
      </c>
      <c r="C60">
        <v>3</v>
      </c>
      <c r="D60">
        <v>207</v>
      </c>
      <c r="E60" s="2">
        <f t="shared" si="0"/>
        <v>69</v>
      </c>
    </row>
    <row r="61" spans="1:5">
      <c r="A61">
        <v>10</v>
      </c>
      <c r="B61" t="s">
        <v>96</v>
      </c>
      <c r="C61">
        <v>1</v>
      </c>
      <c r="D61">
        <v>105</v>
      </c>
      <c r="E61" s="2">
        <f t="shared" si="0"/>
        <v>105</v>
      </c>
    </row>
    <row r="62" spans="1:5">
      <c r="A62">
        <v>11</v>
      </c>
      <c r="B62" t="s">
        <v>80</v>
      </c>
      <c r="C62">
        <v>4</v>
      </c>
      <c r="D62">
        <v>472</v>
      </c>
      <c r="E62" s="2">
        <f t="shared" si="0"/>
        <v>118</v>
      </c>
    </row>
    <row r="63" spans="1:5">
      <c r="A63">
        <v>11</v>
      </c>
      <c r="B63" t="s">
        <v>97</v>
      </c>
      <c r="C63">
        <v>1</v>
      </c>
      <c r="D63">
        <v>99</v>
      </c>
      <c r="E63" s="2">
        <f t="shared" si="0"/>
        <v>99</v>
      </c>
    </row>
    <row r="64" spans="1:5">
      <c r="A64">
        <v>11</v>
      </c>
      <c r="B64" t="s">
        <v>78</v>
      </c>
      <c r="C64">
        <v>1</v>
      </c>
      <c r="D64">
        <v>124</v>
      </c>
      <c r="E64" s="2">
        <f t="shared" si="0"/>
        <v>124</v>
      </c>
    </row>
    <row r="65" spans="1:5">
      <c r="A65">
        <v>11</v>
      </c>
      <c r="B65" t="s">
        <v>69</v>
      </c>
      <c r="C65">
        <v>2</v>
      </c>
      <c r="D65">
        <v>160</v>
      </c>
      <c r="E65" s="2">
        <f t="shared" si="0"/>
        <v>80</v>
      </c>
    </row>
    <row r="66" spans="1:5">
      <c r="A66">
        <v>11</v>
      </c>
      <c r="B66" t="s">
        <v>98</v>
      </c>
      <c r="C66">
        <v>4</v>
      </c>
      <c r="D66">
        <v>360</v>
      </c>
      <c r="E66" s="2">
        <f t="shared" si="0"/>
        <v>90</v>
      </c>
    </row>
    <row r="67" spans="1:5">
      <c r="A67">
        <v>11</v>
      </c>
      <c r="B67" t="s">
        <v>91</v>
      </c>
      <c r="C67">
        <v>4</v>
      </c>
      <c r="D67">
        <v>232</v>
      </c>
      <c r="E67" s="2">
        <f t="shared" ref="E67:E70" si="4">D67/C67</f>
        <v>58</v>
      </c>
    </row>
    <row r="68" spans="1:5">
      <c r="A68">
        <v>11</v>
      </c>
      <c r="B68" t="s">
        <v>99</v>
      </c>
      <c r="C68">
        <v>4</v>
      </c>
      <c r="D68">
        <v>264</v>
      </c>
      <c r="E68" s="2">
        <f t="shared" si="4"/>
        <v>66</v>
      </c>
    </row>
    <row r="69" spans="1:5">
      <c r="A69">
        <v>11</v>
      </c>
      <c r="B69" t="s">
        <v>100</v>
      </c>
      <c r="C69">
        <v>3</v>
      </c>
      <c r="D69">
        <v>252</v>
      </c>
      <c r="E69" s="2">
        <f t="shared" si="4"/>
        <v>84</v>
      </c>
    </row>
    <row r="70" spans="1:5">
      <c r="A70">
        <v>11</v>
      </c>
      <c r="B70" t="s">
        <v>73</v>
      </c>
      <c r="C70">
        <v>2</v>
      </c>
      <c r="D70">
        <v>180</v>
      </c>
      <c r="E70" s="2">
        <f t="shared" si="4"/>
        <v>90</v>
      </c>
    </row>
  </sheetData>
  <sortState ref="A2:G19">
    <sortCondition ref="A2:A19"/>
    <sortCondition ref="E2:E1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showRuler="0" workbookViewId="0">
      <selection activeCell="B2" sqref="B2:B70"/>
    </sheetView>
  </sheetViews>
  <sheetFormatPr baseColWidth="10" defaultRowHeight="15" x14ac:dyDescent="0"/>
  <cols>
    <col min="2" max="2" width="40.5" bestFit="1" customWidth="1"/>
    <col min="9" max="9" width="31.5" customWidth="1"/>
  </cols>
  <sheetData>
    <row r="1" spans="1:10">
      <c r="A1" s="2" t="s">
        <v>31</v>
      </c>
      <c r="B1" s="2" t="s">
        <v>26</v>
      </c>
      <c r="C1" s="2" t="s">
        <v>27</v>
      </c>
      <c r="D1" s="2" t="s">
        <v>28</v>
      </c>
      <c r="F1" s="2"/>
      <c r="G1" s="2"/>
    </row>
    <row r="2" spans="1:10">
      <c r="A2">
        <v>1</v>
      </c>
      <c r="B2" t="str">
        <f ca="1">C2 &amp; " days " &amp; E2 &amp; " " &amp; INDIRECT($G2)</f>
        <v>1 days horse-riding in secret spot</v>
      </c>
      <c r="C2">
        <f ca="1">RANDBETWEEN(1,4)</f>
        <v>1</v>
      </c>
      <c r="D2">
        <f t="shared" ref="D2" ca="1" si="0">RANDBETWEEN(80, 150)*C2</f>
        <v>132</v>
      </c>
      <c r="E2" t="s">
        <v>29</v>
      </c>
      <c r="G2" t="str">
        <f ca="1">"I"&amp;(RANDBETWEEN(2,11))</f>
        <v>I2</v>
      </c>
      <c r="I2" t="s">
        <v>39</v>
      </c>
      <c r="J2" t="s">
        <v>49</v>
      </c>
    </row>
    <row r="3" spans="1:10">
      <c r="A3">
        <v>1</v>
      </c>
      <c r="B3" t="str">
        <f t="shared" ref="B3:B4" ca="1" si="1">C3 &amp; " days " &amp; E3 &amp; " " &amp; INDIRECT($G3)</f>
        <v>1 days horse-riding for those that love to gallop</v>
      </c>
      <c r="C3">
        <f t="shared" ref="C3:C66" ca="1" si="2">RANDBETWEEN(1,4)</f>
        <v>1</v>
      </c>
      <c r="D3">
        <f ca="1">RANDBETWEEN(80, 150)*C3</f>
        <v>90</v>
      </c>
      <c r="E3" t="s">
        <v>29</v>
      </c>
      <c r="G3" t="str">
        <f t="shared" ref="G3:G66" ca="1" si="3">"I"&amp;(RANDBETWEEN(2,11))</f>
        <v>I10</v>
      </c>
      <c r="I3" t="s">
        <v>40</v>
      </c>
      <c r="J3" t="s">
        <v>50</v>
      </c>
    </row>
    <row r="4" spans="1:10">
      <c r="A4">
        <v>1</v>
      </c>
      <c r="B4" t="str">
        <f t="shared" ca="1" si="1"/>
        <v>2 days diving in paddock</v>
      </c>
      <c r="C4">
        <f t="shared" ca="1" si="2"/>
        <v>2</v>
      </c>
      <c r="D4">
        <f t="shared" ref="D3:D66" ca="1" si="4">RANDBETWEEN(50, 125)*C4</f>
        <v>216</v>
      </c>
      <c r="E4" t="s">
        <v>30</v>
      </c>
      <c r="G4" t="str">
        <f t="shared" ca="1" si="3"/>
        <v>I3</v>
      </c>
      <c r="I4" s="27" t="s">
        <v>41</v>
      </c>
      <c r="J4" t="s">
        <v>51</v>
      </c>
    </row>
    <row r="5" spans="1:10">
      <c r="A5">
        <v>1</v>
      </c>
      <c r="B5" t="str">
        <f t="shared" ref="B3:B66" ca="1" si="5">C5 &amp; " days " &amp; E5 &amp; " " &amp; INDIRECT(G5)</f>
        <v>1 days horse-riding in hills</v>
      </c>
      <c r="C5">
        <f t="shared" ca="1" si="2"/>
        <v>1</v>
      </c>
      <c r="D5">
        <f t="shared" ca="1" si="4"/>
        <v>53</v>
      </c>
      <c r="E5" t="s">
        <v>29</v>
      </c>
      <c r="G5" t="str">
        <f t="shared" ca="1" si="3"/>
        <v>I5</v>
      </c>
      <c r="I5" t="s">
        <v>42</v>
      </c>
      <c r="J5" t="s">
        <v>52</v>
      </c>
    </row>
    <row r="6" spans="1:10">
      <c r="A6">
        <v>1</v>
      </c>
      <c r="B6" t="str">
        <f t="shared" ca="1" si="5"/>
        <v>2 days diving for those that love to gallop</v>
      </c>
      <c r="C6">
        <f t="shared" ca="1" si="2"/>
        <v>2</v>
      </c>
      <c r="D6">
        <f t="shared" ca="1" si="4"/>
        <v>186</v>
      </c>
      <c r="E6" t="s">
        <v>30</v>
      </c>
      <c r="G6" t="str">
        <f t="shared" ca="1" si="3"/>
        <v>I10</v>
      </c>
      <c r="I6" t="s">
        <v>43</v>
      </c>
      <c r="J6" t="s">
        <v>53</v>
      </c>
    </row>
    <row r="7" spans="1:10">
      <c r="A7">
        <v>1</v>
      </c>
      <c r="B7" t="str">
        <f t="shared" ca="1" si="5"/>
        <v>3 days horse-riding in lovely grassy undergrowth</v>
      </c>
      <c r="C7">
        <f t="shared" ca="1" si="2"/>
        <v>3</v>
      </c>
      <c r="D7">
        <f t="shared" ca="1" si="4"/>
        <v>291</v>
      </c>
      <c r="E7" t="s">
        <v>29</v>
      </c>
      <c r="G7" t="str">
        <f t="shared" ca="1" si="3"/>
        <v>I8</v>
      </c>
      <c r="I7" t="s">
        <v>44</v>
      </c>
      <c r="J7" t="s">
        <v>54</v>
      </c>
    </row>
    <row r="8" spans="1:10">
      <c r="A8">
        <v>1</v>
      </c>
      <c r="B8" t="str">
        <f t="shared" ca="1" si="5"/>
        <v>3 days horse-riding in secret spot</v>
      </c>
      <c r="C8">
        <f t="shared" ca="1" si="2"/>
        <v>3</v>
      </c>
      <c r="D8">
        <f t="shared" ca="1" si="4"/>
        <v>153</v>
      </c>
      <c r="E8" t="s">
        <v>29</v>
      </c>
      <c r="G8" t="str">
        <f t="shared" ca="1" si="3"/>
        <v>I2</v>
      </c>
      <c r="I8" t="s">
        <v>45</v>
      </c>
      <c r="J8" t="s">
        <v>55</v>
      </c>
    </row>
    <row r="9" spans="1:10">
      <c r="A9">
        <v>2</v>
      </c>
      <c r="B9" t="str">
        <f t="shared" ca="1" si="5"/>
        <v>4 days diving in secret spot</v>
      </c>
      <c r="C9">
        <f t="shared" ca="1" si="2"/>
        <v>4</v>
      </c>
      <c r="D9">
        <f t="shared" ca="1" si="4"/>
        <v>476</v>
      </c>
      <c r="E9" t="s">
        <v>30</v>
      </c>
      <c r="G9" t="str">
        <f t="shared" ca="1" si="3"/>
        <v>I2</v>
      </c>
      <c r="I9" t="s">
        <v>46</v>
      </c>
      <c r="J9" t="s">
        <v>56</v>
      </c>
    </row>
    <row r="10" spans="1:10">
      <c r="A10" s="3">
        <v>2</v>
      </c>
      <c r="B10" t="str">
        <f t="shared" ca="1" si="5"/>
        <v>3 days horse-riding creating happy times</v>
      </c>
      <c r="C10">
        <f t="shared" ca="1" si="2"/>
        <v>3</v>
      </c>
      <c r="D10">
        <f t="shared" ca="1" si="4"/>
        <v>264</v>
      </c>
      <c r="E10" t="s">
        <v>29</v>
      </c>
      <c r="G10" t="str">
        <f t="shared" ca="1" si="3"/>
        <v>I9</v>
      </c>
      <c r="I10" t="s">
        <v>47</v>
      </c>
      <c r="J10" t="s">
        <v>46</v>
      </c>
    </row>
    <row r="11" spans="1:10">
      <c r="A11">
        <v>2</v>
      </c>
      <c r="B11" t="str">
        <f t="shared" ca="1" si="5"/>
        <v>4 days horse-riding for those that love to Canter</v>
      </c>
      <c r="C11">
        <f t="shared" ca="1" si="2"/>
        <v>4</v>
      </c>
      <c r="D11">
        <f t="shared" ca="1" si="4"/>
        <v>336</v>
      </c>
      <c r="E11" t="s">
        <v>29</v>
      </c>
      <c r="G11" t="str">
        <f t="shared" ca="1" si="3"/>
        <v>I11</v>
      </c>
      <c r="I11" t="s">
        <v>48</v>
      </c>
      <c r="J11" t="s">
        <v>57</v>
      </c>
    </row>
    <row r="12" spans="1:10">
      <c r="A12">
        <v>2</v>
      </c>
      <c r="B12" t="str">
        <f t="shared" ca="1" si="5"/>
        <v>1 days diving in paddock</v>
      </c>
      <c r="C12">
        <f t="shared" ca="1" si="2"/>
        <v>1</v>
      </c>
      <c r="D12">
        <f t="shared" ca="1" si="4"/>
        <v>102</v>
      </c>
      <c r="E12" t="s">
        <v>30</v>
      </c>
      <c r="G12" t="str">
        <f t="shared" ca="1" si="3"/>
        <v>I3</v>
      </c>
    </row>
    <row r="13" spans="1:10">
      <c r="A13">
        <v>2</v>
      </c>
      <c r="B13" t="str">
        <f t="shared" ca="1" si="5"/>
        <v>4 days horse-riding in parkland</v>
      </c>
      <c r="C13">
        <f t="shared" ca="1" si="2"/>
        <v>4</v>
      </c>
      <c r="D13">
        <f t="shared" ca="1" si="4"/>
        <v>500</v>
      </c>
      <c r="E13" t="s">
        <v>29</v>
      </c>
      <c r="G13" t="str">
        <f t="shared" ca="1" si="3"/>
        <v>I6</v>
      </c>
    </row>
    <row r="14" spans="1:10">
      <c r="A14">
        <v>2</v>
      </c>
      <c r="B14" t="str">
        <f t="shared" ca="1" si="5"/>
        <v>1 days horse-riding in secret spot</v>
      </c>
      <c r="C14">
        <f t="shared" ca="1" si="2"/>
        <v>1</v>
      </c>
      <c r="D14">
        <f t="shared" ca="1" si="4"/>
        <v>50</v>
      </c>
      <c r="E14" t="s">
        <v>29</v>
      </c>
      <c r="G14" t="str">
        <f t="shared" ca="1" si="3"/>
        <v>I2</v>
      </c>
    </row>
    <row r="15" spans="1:10">
      <c r="A15">
        <v>2</v>
      </c>
      <c r="B15" t="str">
        <f t="shared" ca="1" si="5"/>
        <v>1 days horse-riding creating happy times</v>
      </c>
      <c r="C15">
        <f t="shared" ca="1" si="2"/>
        <v>1</v>
      </c>
      <c r="D15">
        <f t="shared" ca="1" si="4"/>
        <v>106</v>
      </c>
      <c r="E15" t="s">
        <v>29</v>
      </c>
      <c r="G15" t="str">
        <f t="shared" ca="1" si="3"/>
        <v>I9</v>
      </c>
    </row>
    <row r="16" spans="1:10">
      <c r="A16">
        <v>3</v>
      </c>
      <c r="B16" t="str">
        <f t="shared" ca="1" si="5"/>
        <v>1 days diving in hills</v>
      </c>
      <c r="C16">
        <f t="shared" ca="1" si="2"/>
        <v>1</v>
      </c>
      <c r="D16">
        <f t="shared" ca="1" si="4"/>
        <v>88</v>
      </c>
      <c r="E16" t="s">
        <v>30</v>
      </c>
      <c r="G16" t="str">
        <f t="shared" ca="1" si="3"/>
        <v>I5</v>
      </c>
    </row>
    <row r="17" spans="1:7">
      <c r="A17">
        <v>3</v>
      </c>
      <c r="B17" t="str">
        <f t="shared" ca="1" si="5"/>
        <v>3 days diving creating happy times</v>
      </c>
      <c r="C17">
        <f t="shared" ca="1" si="2"/>
        <v>3</v>
      </c>
      <c r="D17">
        <f t="shared" ca="1" si="4"/>
        <v>303</v>
      </c>
      <c r="E17" t="s">
        <v>30</v>
      </c>
      <c r="G17" t="str">
        <f t="shared" ca="1" si="3"/>
        <v>I9</v>
      </c>
    </row>
    <row r="18" spans="1:7">
      <c r="A18">
        <v>3</v>
      </c>
      <c r="B18" t="str">
        <f t="shared" ca="1" si="5"/>
        <v>3 days horse-riding in paddock</v>
      </c>
      <c r="C18">
        <f t="shared" ca="1" si="2"/>
        <v>3</v>
      </c>
      <c r="D18">
        <f t="shared" ca="1" si="4"/>
        <v>255</v>
      </c>
      <c r="E18" t="s">
        <v>29</v>
      </c>
      <c r="G18" t="str">
        <f t="shared" ca="1" si="3"/>
        <v>I3</v>
      </c>
    </row>
    <row r="19" spans="1:7">
      <c r="A19">
        <v>3</v>
      </c>
      <c r="B19" t="str">
        <f t="shared" ca="1" si="5"/>
        <v>4 days horse-riding in lovely grassy undergrowth</v>
      </c>
      <c r="C19">
        <f t="shared" ca="1" si="2"/>
        <v>4</v>
      </c>
      <c r="D19">
        <f t="shared" ca="1" si="4"/>
        <v>340</v>
      </c>
      <c r="E19" t="s">
        <v>29</v>
      </c>
      <c r="G19" t="str">
        <f t="shared" ca="1" si="3"/>
        <v>I8</v>
      </c>
    </row>
    <row r="20" spans="1:7">
      <c r="A20">
        <v>4</v>
      </c>
      <c r="B20" t="str">
        <f t="shared" ca="1" si="5"/>
        <v>1 days horse-riding in paddock</v>
      </c>
      <c r="C20">
        <f t="shared" ca="1" si="2"/>
        <v>1</v>
      </c>
      <c r="D20">
        <f t="shared" ca="1" si="4"/>
        <v>78</v>
      </c>
      <c r="E20" t="s">
        <v>29</v>
      </c>
      <c r="G20" t="str">
        <f t="shared" ca="1" si="3"/>
        <v>I3</v>
      </c>
    </row>
    <row r="21" spans="1:7">
      <c r="A21">
        <v>4</v>
      </c>
      <c r="B21" t="str">
        <f t="shared" ca="1" si="5"/>
        <v>4 days diving for those that love to Canter</v>
      </c>
      <c r="C21">
        <f t="shared" ca="1" si="2"/>
        <v>4</v>
      </c>
      <c r="D21">
        <f t="shared" ca="1" si="4"/>
        <v>272</v>
      </c>
      <c r="E21" t="s">
        <v>30</v>
      </c>
      <c r="G21" t="str">
        <f t="shared" ca="1" si="3"/>
        <v>I11</v>
      </c>
    </row>
    <row r="22" spans="1:7">
      <c r="A22">
        <v>4</v>
      </c>
      <c r="B22" t="str">
        <f t="shared" ca="1" si="5"/>
        <v>2 days horse-riding in secret spot</v>
      </c>
      <c r="C22">
        <f t="shared" ca="1" si="2"/>
        <v>2</v>
      </c>
      <c r="D22">
        <f t="shared" ca="1" si="4"/>
        <v>228</v>
      </c>
      <c r="E22" t="s">
        <v>29</v>
      </c>
      <c r="G22" t="str">
        <f t="shared" ca="1" si="3"/>
        <v>I2</v>
      </c>
    </row>
    <row r="23" spans="1:7">
      <c r="A23">
        <v>4</v>
      </c>
      <c r="B23" t="str">
        <f t="shared" ca="1" si="5"/>
        <v>1 days horse-riding in lovely grassy undergrowth</v>
      </c>
      <c r="C23">
        <f t="shared" ca="1" si="2"/>
        <v>1</v>
      </c>
      <c r="D23">
        <f t="shared" ca="1" si="4"/>
        <v>68</v>
      </c>
      <c r="E23" t="s">
        <v>29</v>
      </c>
      <c r="G23" t="str">
        <f t="shared" ca="1" si="3"/>
        <v>I8</v>
      </c>
    </row>
    <row r="24" spans="1:7">
      <c r="A24">
        <v>4</v>
      </c>
      <c r="B24" t="str">
        <f t="shared" ca="1" si="5"/>
        <v>1 days horse-riding in lovely grassy undergrowth</v>
      </c>
      <c r="C24">
        <f t="shared" ca="1" si="2"/>
        <v>1</v>
      </c>
      <c r="D24">
        <f t="shared" ca="1" si="4"/>
        <v>54</v>
      </c>
      <c r="E24" t="s">
        <v>29</v>
      </c>
      <c r="G24" t="str">
        <f t="shared" ca="1" si="3"/>
        <v>I8</v>
      </c>
    </row>
    <row r="25" spans="1:7">
      <c r="A25">
        <v>5</v>
      </c>
      <c r="B25" t="str">
        <f t="shared" ca="1" si="5"/>
        <v>2 days diving in mountains</v>
      </c>
      <c r="C25">
        <f t="shared" ca="1" si="2"/>
        <v>2</v>
      </c>
      <c r="D25">
        <f t="shared" ca="1" si="4"/>
        <v>156</v>
      </c>
      <c r="E25" t="s">
        <v>30</v>
      </c>
      <c r="G25" t="str">
        <f t="shared" ca="1" si="3"/>
        <v>I4</v>
      </c>
    </row>
    <row r="26" spans="1:7">
      <c r="A26">
        <v>5</v>
      </c>
      <c r="B26" t="str">
        <f t="shared" ca="1" si="5"/>
        <v>2 days horse-riding in bush</v>
      </c>
      <c r="C26">
        <f t="shared" ca="1" si="2"/>
        <v>2</v>
      </c>
      <c r="D26">
        <f t="shared" ca="1" si="4"/>
        <v>168</v>
      </c>
      <c r="E26" t="s">
        <v>29</v>
      </c>
      <c r="G26" t="str">
        <f t="shared" ca="1" si="3"/>
        <v>I7</v>
      </c>
    </row>
    <row r="27" spans="1:7">
      <c r="A27">
        <v>5</v>
      </c>
      <c r="B27" t="str">
        <f t="shared" ca="1" si="5"/>
        <v>1 days horse-riding in secret spot</v>
      </c>
      <c r="C27">
        <f t="shared" ca="1" si="2"/>
        <v>1</v>
      </c>
      <c r="D27">
        <f t="shared" ca="1" si="4"/>
        <v>102</v>
      </c>
      <c r="E27" t="s">
        <v>29</v>
      </c>
      <c r="G27" t="str">
        <f t="shared" ca="1" si="3"/>
        <v>I2</v>
      </c>
    </row>
    <row r="28" spans="1:7">
      <c r="A28">
        <v>5</v>
      </c>
      <c r="B28" t="str">
        <f t="shared" ca="1" si="5"/>
        <v>1 days horse-riding in hills</v>
      </c>
      <c r="C28">
        <f t="shared" ca="1" si="2"/>
        <v>1</v>
      </c>
      <c r="D28">
        <f t="shared" ca="1" si="4"/>
        <v>58</v>
      </c>
      <c r="E28" t="s">
        <v>29</v>
      </c>
      <c r="G28" t="str">
        <f t="shared" ca="1" si="3"/>
        <v>I5</v>
      </c>
    </row>
    <row r="29" spans="1:7">
      <c r="A29">
        <v>5</v>
      </c>
      <c r="B29" t="str">
        <f t="shared" ca="1" si="5"/>
        <v>4 days horse-riding in bush</v>
      </c>
      <c r="C29">
        <f t="shared" ca="1" si="2"/>
        <v>4</v>
      </c>
      <c r="D29">
        <f t="shared" ca="1" si="4"/>
        <v>204</v>
      </c>
      <c r="E29" t="s">
        <v>29</v>
      </c>
      <c r="G29" t="str">
        <f t="shared" ca="1" si="3"/>
        <v>I7</v>
      </c>
    </row>
    <row r="30" spans="1:7">
      <c r="A30">
        <v>5</v>
      </c>
      <c r="B30" t="str">
        <f t="shared" ca="1" si="5"/>
        <v>1 days diving for those that love to gallop</v>
      </c>
      <c r="C30">
        <f t="shared" ca="1" si="2"/>
        <v>1</v>
      </c>
      <c r="D30">
        <f t="shared" ca="1" si="4"/>
        <v>80</v>
      </c>
      <c r="E30" t="s">
        <v>30</v>
      </c>
      <c r="G30" t="str">
        <f t="shared" ca="1" si="3"/>
        <v>I10</v>
      </c>
    </row>
    <row r="31" spans="1:7">
      <c r="A31">
        <v>6</v>
      </c>
      <c r="B31" t="str">
        <f t="shared" ca="1" si="5"/>
        <v>3 days horse-riding in mountains</v>
      </c>
      <c r="C31">
        <f t="shared" ca="1" si="2"/>
        <v>3</v>
      </c>
      <c r="D31">
        <f t="shared" ca="1" si="4"/>
        <v>189</v>
      </c>
      <c r="E31" t="s">
        <v>29</v>
      </c>
      <c r="G31" t="str">
        <f t="shared" ca="1" si="3"/>
        <v>I4</v>
      </c>
    </row>
    <row r="32" spans="1:7">
      <c r="A32">
        <v>6</v>
      </c>
      <c r="B32" t="str">
        <f t="shared" ca="1" si="5"/>
        <v>2 days diving for those that love to Canter</v>
      </c>
      <c r="C32">
        <f t="shared" ca="1" si="2"/>
        <v>2</v>
      </c>
      <c r="D32">
        <f t="shared" ca="1" si="4"/>
        <v>226</v>
      </c>
      <c r="E32" t="s">
        <v>30</v>
      </c>
      <c r="G32" t="str">
        <f t="shared" ca="1" si="3"/>
        <v>I11</v>
      </c>
    </row>
    <row r="33" spans="1:7">
      <c r="A33">
        <v>6</v>
      </c>
      <c r="B33" t="str">
        <f t="shared" ca="1" si="5"/>
        <v>1 days diving in secret spot</v>
      </c>
      <c r="C33">
        <f t="shared" ca="1" si="2"/>
        <v>1</v>
      </c>
      <c r="D33">
        <f t="shared" ca="1" si="4"/>
        <v>103</v>
      </c>
      <c r="E33" t="s">
        <v>30</v>
      </c>
      <c r="G33" t="str">
        <f t="shared" ca="1" si="3"/>
        <v>I2</v>
      </c>
    </row>
    <row r="34" spans="1:7">
      <c r="A34">
        <v>6</v>
      </c>
      <c r="B34" t="str">
        <f t="shared" ca="1" si="5"/>
        <v>2 days horse-riding in lovely grassy undergrowth</v>
      </c>
      <c r="C34">
        <f t="shared" ca="1" si="2"/>
        <v>2</v>
      </c>
      <c r="D34">
        <f t="shared" ca="1" si="4"/>
        <v>172</v>
      </c>
      <c r="E34" t="s">
        <v>29</v>
      </c>
      <c r="G34" t="str">
        <f t="shared" ca="1" si="3"/>
        <v>I8</v>
      </c>
    </row>
    <row r="35" spans="1:7">
      <c r="A35">
        <v>6</v>
      </c>
      <c r="B35" t="str">
        <f t="shared" ca="1" si="5"/>
        <v>4 days horse-riding in mountains</v>
      </c>
      <c r="C35">
        <f t="shared" ca="1" si="2"/>
        <v>4</v>
      </c>
      <c r="D35">
        <f t="shared" ca="1" si="4"/>
        <v>400</v>
      </c>
      <c r="E35" t="s">
        <v>29</v>
      </c>
      <c r="G35" t="str">
        <f t="shared" ca="1" si="3"/>
        <v>I4</v>
      </c>
    </row>
    <row r="36" spans="1:7">
      <c r="A36">
        <v>6</v>
      </c>
      <c r="B36" t="str">
        <f t="shared" ca="1" si="5"/>
        <v>2 days diving in lovely grassy undergrowth</v>
      </c>
      <c r="C36">
        <f t="shared" ca="1" si="2"/>
        <v>2</v>
      </c>
      <c r="D36">
        <f t="shared" ca="1" si="4"/>
        <v>136</v>
      </c>
      <c r="E36" t="s">
        <v>30</v>
      </c>
      <c r="G36" t="str">
        <f t="shared" ca="1" si="3"/>
        <v>I8</v>
      </c>
    </row>
    <row r="37" spans="1:7">
      <c r="A37">
        <v>7</v>
      </c>
      <c r="B37" t="str">
        <f t="shared" ca="1" si="5"/>
        <v>3 days diving in paddock</v>
      </c>
      <c r="C37">
        <f t="shared" ca="1" si="2"/>
        <v>3</v>
      </c>
      <c r="D37">
        <f t="shared" ca="1" si="4"/>
        <v>336</v>
      </c>
      <c r="E37" t="s">
        <v>30</v>
      </c>
      <c r="G37" t="str">
        <f t="shared" ca="1" si="3"/>
        <v>I3</v>
      </c>
    </row>
    <row r="38" spans="1:7">
      <c r="A38">
        <v>7</v>
      </c>
      <c r="B38" t="str">
        <f t="shared" ca="1" si="5"/>
        <v>3 days horse-riding in parkland</v>
      </c>
      <c r="C38">
        <f t="shared" ca="1" si="2"/>
        <v>3</v>
      </c>
      <c r="D38">
        <f t="shared" ca="1" si="4"/>
        <v>198</v>
      </c>
      <c r="E38" t="s">
        <v>29</v>
      </c>
      <c r="G38" t="str">
        <f t="shared" ca="1" si="3"/>
        <v>I6</v>
      </c>
    </row>
    <row r="39" spans="1:7">
      <c r="A39">
        <v>7</v>
      </c>
      <c r="B39" t="str">
        <f t="shared" ca="1" si="5"/>
        <v>4 days horse-riding in parkland</v>
      </c>
      <c r="C39">
        <f t="shared" ca="1" si="2"/>
        <v>4</v>
      </c>
      <c r="D39">
        <f t="shared" ca="1" si="4"/>
        <v>400</v>
      </c>
      <c r="E39" t="s">
        <v>29</v>
      </c>
      <c r="G39" t="str">
        <f t="shared" ca="1" si="3"/>
        <v>I6</v>
      </c>
    </row>
    <row r="40" spans="1:7">
      <c r="A40">
        <v>7</v>
      </c>
      <c r="B40" t="str">
        <f t="shared" ca="1" si="5"/>
        <v>2 days diving for those that love to Canter</v>
      </c>
      <c r="C40">
        <f t="shared" ca="1" si="2"/>
        <v>2</v>
      </c>
      <c r="D40">
        <f t="shared" ca="1" si="4"/>
        <v>164</v>
      </c>
      <c r="E40" t="s">
        <v>30</v>
      </c>
      <c r="G40" t="str">
        <f t="shared" ca="1" si="3"/>
        <v>I11</v>
      </c>
    </row>
    <row r="41" spans="1:7">
      <c r="A41">
        <v>7</v>
      </c>
      <c r="B41" t="str">
        <f t="shared" ca="1" si="5"/>
        <v>2 days horse-riding creating happy times</v>
      </c>
      <c r="C41">
        <f t="shared" ca="1" si="2"/>
        <v>2</v>
      </c>
      <c r="D41">
        <f t="shared" ca="1" si="4"/>
        <v>108</v>
      </c>
      <c r="E41" t="s">
        <v>29</v>
      </c>
      <c r="G41" t="str">
        <f t="shared" ca="1" si="3"/>
        <v>I9</v>
      </c>
    </row>
    <row r="42" spans="1:7">
      <c r="A42">
        <v>8</v>
      </c>
      <c r="B42" t="str">
        <f t="shared" ca="1" si="5"/>
        <v>2 days horse-riding in hills</v>
      </c>
      <c r="C42">
        <f t="shared" ca="1" si="2"/>
        <v>2</v>
      </c>
      <c r="D42">
        <f t="shared" ca="1" si="4"/>
        <v>206</v>
      </c>
      <c r="E42" t="s">
        <v>29</v>
      </c>
      <c r="G42" t="str">
        <f t="shared" ca="1" si="3"/>
        <v>I5</v>
      </c>
    </row>
    <row r="43" spans="1:7">
      <c r="A43">
        <v>8</v>
      </c>
      <c r="B43" t="str">
        <f t="shared" ca="1" si="5"/>
        <v>1 days horse-riding for those that love to gallop</v>
      </c>
      <c r="C43">
        <f t="shared" ca="1" si="2"/>
        <v>1</v>
      </c>
      <c r="D43">
        <f t="shared" ca="1" si="4"/>
        <v>55</v>
      </c>
      <c r="E43" t="s">
        <v>29</v>
      </c>
      <c r="G43" t="str">
        <f t="shared" ca="1" si="3"/>
        <v>I10</v>
      </c>
    </row>
    <row r="44" spans="1:7">
      <c r="A44">
        <v>8</v>
      </c>
      <c r="B44" t="str">
        <f t="shared" ca="1" si="5"/>
        <v>1 days diving in secret spot</v>
      </c>
      <c r="C44">
        <f t="shared" ca="1" si="2"/>
        <v>1</v>
      </c>
      <c r="D44">
        <f t="shared" ca="1" si="4"/>
        <v>66</v>
      </c>
      <c r="E44" t="s">
        <v>30</v>
      </c>
      <c r="G44" t="str">
        <f t="shared" ca="1" si="3"/>
        <v>I2</v>
      </c>
    </row>
    <row r="45" spans="1:7">
      <c r="A45">
        <v>8</v>
      </c>
      <c r="B45" t="str">
        <f t="shared" ca="1" si="5"/>
        <v>1 days horse-riding in secret spot</v>
      </c>
      <c r="C45">
        <f t="shared" ca="1" si="2"/>
        <v>1</v>
      </c>
      <c r="D45">
        <f t="shared" ca="1" si="4"/>
        <v>88</v>
      </c>
      <c r="E45" t="s">
        <v>29</v>
      </c>
      <c r="G45" t="str">
        <f t="shared" ca="1" si="3"/>
        <v>I2</v>
      </c>
    </row>
    <row r="46" spans="1:7">
      <c r="A46">
        <v>8</v>
      </c>
      <c r="B46" t="str">
        <f t="shared" ca="1" si="5"/>
        <v>1 days horse-riding in lovely grassy undergrowth</v>
      </c>
      <c r="C46">
        <f t="shared" ca="1" si="2"/>
        <v>1</v>
      </c>
      <c r="D46">
        <f t="shared" ca="1" si="4"/>
        <v>122</v>
      </c>
      <c r="E46" t="s">
        <v>29</v>
      </c>
      <c r="G46" t="str">
        <f t="shared" ca="1" si="3"/>
        <v>I8</v>
      </c>
    </row>
    <row r="47" spans="1:7">
      <c r="A47">
        <v>8</v>
      </c>
      <c r="B47" t="str">
        <f t="shared" ca="1" si="5"/>
        <v>3 days horse-riding in bush</v>
      </c>
      <c r="C47">
        <f t="shared" ca="1" si="2"/>
        <v>3</v>
      </c>
      <c r="D47">
        <f t="shared" ca="1" si="4"/>
        <v>162</v>
      </c>
      <c r="E47" t="s">
        <v>29</v>
      </c>
      <c r="G47" t="str">
        <f t="shared" ca="1" si="3"/>
        <v>I7</v>
      </c>
    </row>
    <row r="48" spans="1:7">
      <c r="A48">
        <v>9</v>
      </c>
      <c r="B48" t="str">
        <f t="shared" ca="1" si="5"/>
        <v>2 days diving in paddock</v>
      </c>
      <c r="C48">
        <f t="shared" ca="1" si="2"/>
        <v>2</v>
      </c>
      <c r="D48">
        <f t="shared" ca="1" si="4"/>
        <v>174</v>
      </c>
      <c r="E48" t="s">
        <v>30</v>
      </c>
      <c r="G48" t="str">
        <f t="shared" ca="1" si="3"/>
        <v>I3</v>
      </c>
    </row>
    <row r="49" spans="1:7">
      <c r="A49">
        <v>9</v>
      </c>
      <c r="B49" t="str">
        <f t="shared" ca="1" si="5"/>
        <v>4 days diving in parkland</v>
      </c>
      <c r="C49">
        <f t="shared" ca="1" si="2"/>
        <v>4</v>
      </c>
      <c r="D49">
        <f t="shared" ca="1" si="4"/>
        <v>276</v>
      </c>
      <c r="E49" t="s">
        <v>30</v>
      </c>
      <c r="G49" t="str">
        <f t="shared" ca="1" si="3"/>
        <v>I6</v>
      </c>
    </row>
    <row r="50" spans="1:7">
      <c r="A50">
        <v>9</v>
      </c>
      <c r="B50" t="str">
        <f t="shared" ca="1" si="5"/>
        <v>2 days horse-riding creating happy times</v>
      </c>
      <c r="C50">
        <f t="shared" ca="1" si="2"/>
        <v>2</v>
      </c>
      <c r="D50">
        <f t="shared" ca="1" si="4"/>
        <v>244</v>
      </c>
      <c r="E50" t="s">
        <v>29</v>
      </c>
      <c r="G50" t="str">
        <f t="shared" ca="1" si="3"/>
        <v>I9</v>
      </c>
    </row>
    <row r="51" spans="1:7">
      <c r="A51">
        <v>9</v>
      </c>
      <c r="B51" t="str">
        <f t="shared" ca="1" si="5"/>
        <v>3 days horse-riding for those that love to gallop</v>
      </c>
      <c r="C51">
        <f t="shared" ca="1" si="2"/>
        <v>3</v>
      </c>
      <c r="D51">
        <f t="shared" ca="1" si="4"/>
        <v>276</v>
      </c>
      <c r="E51" t="s">
        <v>29</v>
      </c>
      <c r="G51" t="str">
        <f t="shared" ca="1" si="3"/>
        <v>I10</v>
      </c>
    </row>
    <row r="52" spans="1:7">
      <c r="A52">
        <v>9</v>
      </c>
      <c r="B52" t="str">
        <f t="shared" ca="1" si="5"/>
        <v>4 days horse-riding in bush</v>
      </c>
      <c r="C52">
        <f t="shared" ca="1" si="2"/>
        <v>4</v>
      </c>
      <c r="D52">
        <f t="shared" ca="1" si="4"/>
        <v>336</v>
      </c>
      <c r="E52" t="s">
        <v>29</v>
      </c>
      <c r="G52" t="str">
        <f t="shared" ca="1" si="3"/>
        <v>I7</v>
      </c>
    </row>
    <row r="53" spans="1:7">
      <c r="A53">
        <v>9</v>
      </c>
      <c r="B53" t="str">
        <f t="shared" ca="1" si="5"/>
        <v>1 days diving creating happy times</v>
      </c>
      <c r="C53">
        <f t="shared" ca="1" si="2"/>
        <v>1</v>
      </c>
      <c r="D53">
        <f t="shared" ca="1" si="4"/>
        <v>53</v>
      </c>
      <c r="E53" t="s">
        <v>30</v>
      </c>
      <c r="G53" t="str">
        <f t="shared" ca="1" si="3"/>
        <v>I9</v>
      </c>
    </row>
    <row r="54" spans="1:7">
      <c r="A54">
        <v>9</v>
      </c>
      <c r="B54" t="str">
        <f t="shared" ca="1" si="5"/>
        <v>2 days horse-riding in parkland</v>
      </c>
      <c r="C54">
        <f t="shared" ca="1" si="2"/>
        <v>2</v>
      </c>
      <c r="D54">
        <f t="shared" ca="1" si="4"/>
        <v>250</v>
      </c>
      <c r="E54" t="s">
        <v>29</v>
      </c>
      <c r="G54" t="str">
        <f t="shared" ca="1" si="3"/>
        <v>I6</v>
      </c>
    </row>
    <row r="55" spans="1:7">
      <c r="A55">
        <v>10</v>
      </c>
      <c r="B55" t="str">
        <f t="shared" ca="1" si="5"/>
        <v>1 days horse-riding in bush</v>
      </c>
      <c r="C55">
        <f t="shared" ca="1" si="2"/>
        <v>1</v>
      </c>
      <c r="D55">
        <f t="shared" ca="1" si="4"/>
        <v>50</v>
      </c>
      <c r="E55" t="s">
        <v>29</v>
      </c>
      <c r="G55" t="str">
        <f t="shared" ca="1" si="3"/>
        <v>I7</v>
      </c>
    </row>
    <row r="56" spans="1:7">
      <c r="A56">
        <v>10</v>
      </c>
      <c r="B56" t="str">
        <f t="shared" ca="1" si="5"/>
        <v>4 days horse-riding creating happy times</v>
      </c>
      <c r="C56">
        <f t="shared" ca="1" si="2"/>
        <v>4</v>
      </c>
      <c r="D56">
        <f t="shared" ca="1" si="4"/>
        <v>244</v>
      </c>
      <c r="E56" t="s">
        <v>29</v>
      </c>
      <c r="G56" t="str">
        <f t="shared" ca="1" si="3"/>
        <v>I9</v>
      </c>
    </row>
    <row r="57" spans="1:7">
      <c r="A57">
        <v>10</v>
      </c>
      <c r="B57" t="str">
        <f t="shared" ca="1" si="5"/>
        <v>4 days diving in secret spot</v>
      </c>
      <c r="C57">
        <f t="shared" ca="1" si="2"/>
        <v>4</v>
      </c>
      <c r="D57">
        <f t="shared" ca="1" si="4"/>
        <v>268</v>
      </c>
      <c r="E57" t="s">
        <v>30</v>
      </c>
      <c r="G57" t="str">
        <f t="shared" ca="1" si="3"/>
        <v>I2</v>
      </c>
    </row>
    <row r="58" spans="1:7">
      <c r="A58">
        <v>10</v>
      </c>
      <c r="B58" t="str">
        <f t="shared" ca="1" si="5"/>
        <v>1 days horse-riding in parkland</v>
      </c>
      <c r="C58">
        <f t="shared" ca="1" si="2"/>
        <v>1</v>
      </c>
      <c r="D58">
        <f t="shared" ca="1" si="4"/>
        <v>95</v>
      </c>
      <c r="E58" t="s">
        <v>29</v>
      </c>
      <c r="G58" t="str">
        <f t="shared" ca="1" si="3"/>
        <v>I6</v>
      </c>
    </row>
    <row r="59" spans="1:7">
      <c r="A59">
        <v>10</v>
      </c>
      <c r="B59" t="str">
        <f t="shared" ca="1" si="5"/>
        <v>2 days horse-riding in hills</v>
      </c>
      <c r="C59">
        <f t="shared" ca="1" si="2"/>
        <v>2</v>
      </c>
      <c r="D59">
        <f t="shared" ca="1" si="4"/>
        <v>208</v>
      </c>
      <c r="E59" t="s">
        <v>29</v>
      </c>
      <c r="G59" t="str">
        <f t="shared" ca="1" si="3"/>
        <v>I5</v>
      </c>
    </row>
    <row r="60" spans="1:7">
      <c r="A60">
        <v>10</v>
      </c>
      <c r="B60" t="str">
        <f t="shared" ca="1" si="5"/>
        <v>4 days horse-riding for those that love to gallop</v>
      </c>
      <c r="C60">
        <f t="shared" ca="1" si="2"/>
        <v>4</v>
      </c>
      <c r="D60">
        <f t="shared" ca="1" si="4"/>
        <v>228</v>
      </c>
      <c r="E60" t="s">
        <v>29</v>
      </c>
      <c r="G60" t="str">
        <f t="shared" ca="1" si="3"/>
        <v>I10</v>
      </c>
    </row>
    <row r="61" spans="1:7">
      <c r="A61">
        <v>10</v>
      </c>
      <c r="B61" t="str">
        <f t="shared" ca="1" si="5"/>
        <v>2 days horse-riding in lovely grassy undergrowth</v>
      </c>
      <c r="C61">
        <f t="shared" ca="1" si="2"/>
        <v>2</v>
      </c>
      <c r="D61">
        <f t="shared" ca="1" si="4"/>
        <v>224</v>
      </c>
      <c r="E61" t="s">
        <v>29</v>
      </c>
      <c r="G61" t="str">
        <f t="shared" ca="1" si="3"/>
        <v>I8</v>
      </c>
    </row>
    <row r="62" spans="1:7">
      <c r="A62">
        <v>11</v>
      </c>
      <c r="B62" t="str">
        <f t="shared" ca="1" si="5"/>
        <v>1 days diving in bush</v>
      </c>
      <c r="C62">
        <f t="shared" ca="1" si="2"/>
        <v>1</v>
      </c>
      <c r="D62">
        <f t="shared" ca="1" si="4"/>
        <v>125</v>
      </c>
      <c r="E62" t="s">
        <v>30</v>
      </c>
      <c r="G62" t="str">
        <f t="shared" ca="1" si="3"/>
        <v>I7</v>
      </c>
    </row>
    <row r="63" spans="1:7">
      <c r="A63">
        <v>11</v>
      </c>
      <c r="B63" t="str">
        <f t="shared" ca="1" si="5"/>
        <v>3 days horse-riding for those that love to gallop</v>
      </c>
      <c r="C63">
        <f t="shared" ca="1" si="2"/>
        <v>3</v>
      </c>
      <c r="D63">
        <f t="shared" ca="1" si="4"/>
        <v>270</v>
      </c>
      <c r="E63" t="s">
        <v>29</v>
      </c>
      <c r="G63" t="str">
        <f t="shared" ca="1" si="3"/>
        <v>I10</v>
      </c>
    </row>
    <row r="64" spans="1:7">
      <c r="A64">
        <v>11</v>
      </c>
      <c r="B64" t="str">
        <f t="shared" ca="1" si="5"/>
        <v>3 days diving for those that love to gallop</v>
      </c>
      <c r="C64">
        <f t="shared" ca="1" si="2"/>
        <v>3</v>
      </c>
      <c r="D64">
        <f t="shared" ca="1" si="4"/>
        <v>333</v>
      </c>
      <c r="E64" t="s">
        <v>30</v>
      </c>
      <c r="G64" t="str">
        <f t="shared" ca="1" si="3"/>
        <v>I10</v>
      </c>
    </row>
    <row r="65" spans="1:7">
      <c r="A65">
        <v>11</v>
      </c>
      <c r="B65" t="str">
        <f t="shared" ca="1" si="5"/>
        <v>1 days diving for those that love to Canter</v>
      </c>
      <c r="C65">
        <f t="shared" ca="1" si="2"/>
        <v>1</v>
      </c>
      <c r="D65">
        <f t="shared" ca="1" si="4"/>
        <v>119</v>
      </c>
      <c r="E65" t="s">
        <v>30</v>
      </c>
      <c r="G65" t="str">
        <f t="shared" ca="1" si="3"/>
        <v>I11</v>
      </c>
    </row>
    <row r="66" spans="1:7">
      <c r="A66">
        <v>11</v>
      </c>
      <c r="B66" t="str">
        <f t="shared" ca="1" si="5"/>
        <v>3 days horse-riding in paddock</v>
      </c>
      <c r="C66">
        <f t="shared" ca="1" si="2"/>
        <v>3</v>
      </c>
      <c r="D66">
        <f t="shared" ca="1" si="4"/>
        <v>354</v>
      </c>
      <c r="E66" t="s">
        <v>29</v>
      </c>
      <c r="G66" t="str">
        <f t="shared" ca="1" si="3"/>
        <v>I3</v>
      </c>
    </row>
    <row r="67" spans="1:7">
      <c r="A67">
        <v>11</v>
      </c>
      <c r="B67" t="str">
        <f t="shared" ref="B67:B70" ca="1" si="6">C67 &amp; " days " &amp; E67 &amp; " " &amp; INDIRECT(G67)</f>
        <v>1 days horse-riding in parkland</v>
      </c>
      <c r="C67">
        <f t="shared" ref="C67:C70" ca="1" si="7">RANDBETWEEN(1,4)</f>
        <v>1</v>
      </c>
      <c r="D67">
        <f t="shared" ref="D67:D70" ca="1" si="8">RANDBETWEEN(50, 125)*C67</f>
        <v>59</v>
      </c>
      <c r="E67" t="s">
        <v>29</v>
      </c>
      <c r="G67" t="str">
        <f t="shared" ref="G67:G70" ca="1" si="9">"I"&amp;(RANDBETWEEN(2,11))</f>
        <v>I6</v>
      </c>
    </row>
    <row r="68" spans="1:7">
      <c r="A68">
        <v>11</v>
      </c>
      <c r="B68" t="str">
        <f t="shared" ca="1" si="6"/>
        <v>1 days diving in hills</v>
      </c>
      <c r="C68">
        <f t="shared" ca="1" si="7"/>
        <v>1</v>
      </c>
      <c r="D68">
        <f t="shared" ca="1" si="8"/>
        <v>69</v>
      </c>
      <c r="E68" t="s">
        <v>30</v>
      </c>
      <c r="G68" t="str">
        <f t="shared" ca="1" si="9"/>
        <v>I5</v>
      </c>
    </row>
    <row r="69" spans="1:7">
      <c r="A69">
        <v>11</v>
      </c>
      <c r="B69" t="str">
        <f t="shared" ca="1" si="6"/>
        <v>2 days diving creating happy times</v>
      </c>
      <c r="C69">
        <f t="shared" ca="1" si="7"/>
        <v>2</v>
      </c>
      <c r="D69">
        <f t="shared" ca="1" si="8"/>
        <v>164</v>
      </c>
      <c r="E69" t="s">
        <v>30</v>
      </c>
      <c r="G69" t="str">
        <f t="shared" ca="1" si="9"/>
        <v>I9</v>
      </c>
    </row>
    <row r="70" spans="1:7">
      <c r="A70">
        <v>11</v>
      </c>
      <c r="B70" t="str">
        <f t="shared" ca="1" si="6"/>
        <v>1 days horse-riding in secret spot</v>
      </c>
      <c r="C70">
        <f t="shared" ca="1" si="7"/>
        <v>1</v>
      </c>
      <c r="D70">
        <f t="shared" ca="1" si="8"/>
        <v>102</v>
      </c>
      <c r="E70" t="s">
        <v>29</v>
      </c>
      <c r="G70" t="str">
        <f t="shared" ca="1" si="9"/>
        <v>I2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</vt:lpstr>
      <vt:lpstr>resorts</vt:lpstr>
      <vt:lpstr>resort-tours</vt:lpstr>
      <vt:lpstr>resort_tours-gen</vt:lpstr>
    </vt:vector>
  </TitlesOfParts>
  <Company>Westfield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Tinsley</dc:creator>
  <cp:lastModifiedBy>Ian Tinsley</cp:lastModifiedBy>
  <dcterms:created xsi:type="dcterms:W3CDTF">2016-12-18T04:27:10Z</dcterms:created>
  <dcterms:modified xsi:type="dcterms:W3CDTF">2016-12-18T06:20:18Z</dcterms:modified>
</cp:coreProperties>
</file>