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885"/>
  </bookViews>
  <sheets>
    <sheet name="BangKeChiTiet" sheetId="1" r:id="rId1"/>
  </sheets>
  <externalReferences>
    <externalReference r:id="rId2"/>
    <externalReference r:id="rId3"/>
  </externalReferences>
  <definedNames>
    <definedName name="_xlnm._FilterDatabase" localSheetId="0" hidden="1">BangKeChiTiet!$A$1:$O$1582</definedName>
    <definedName name="_xlnm.Print_Area" localSheetId="0">BangKeChiTiet!$A$1:$O$1584</definedName>
    <definedName name="_xlnm.Print_Titles" localSheetId="0">BangKeChiTiet!$1:$1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/>
  <c r="N7"/>
  <c r="O7" s="1"/>
  <c r="L8"/>
  <c r="N8" s="1"/>
  <c r="O8" s="1"/>
  <c r="L9"/>
  <c r="N9" s="1"/>
  <c r="O9" s="1"/>
  <c r="L10"/>
  <c r="N10" s="1"/>
  <c r="O10" s="1"/>
  <c r="L11"/>
  <c r="N11"/>
  <c r="O11" s="1"/>
  <c r="L12"/>
  <c r="N12" s="1"/>
  <c r="O12" s="1"/>
  <c r="L13"/>
  <c r="N13"/>
  <c r="O13" s="1"/>
  <c r="L14"/>
  <c r="N14" s="1"/>
  <c r="O14" s="1"/>
  <c r="L15"/>
  <c r="N15"/>
  <c r="O15" s="1"/>
  <c r="L16"/>
  <c r="N16" s="1"/>
  <c r="O16" s="1"/>
  <c r="L17"/>
  <c r="N17"/>
  <c r="O17" s="1"/>
  <c r="L18"/>
  <c r="N18" s="1"/>
  <c r="O18" s="1"/>
  <c r="L19"/>
  <c r="N19"/>
  <c r="O19" s="1"/>
  <c r="L20"/>
  <c r="N20" s="1"/>
  <c r="O20" s="1"/>
  <c r="L21"/>
  <c r="N21"/>
  <c r="O21" s="1"/>
  <c r="L22"/>
  <c r="N22" s="1"/>
  <c r="O22" s="1"/>
  <c r="L23"/>
  <c r="N23"/>
  <c r="O23" s="1"/>
  <c r="L24"/>
  <c r="N24" s="1"/>
  <c r="O24" s="1"/>
  <c r="L25"/>
  <c r="N25"/>
  <c r="O25" s="1"/>
  <c r="L26"/>
  <c r="N26" s="1"/>
  <c r="O26" s="1"/>
  <c r="L27"/>
  <c r="N27"/>
  <c r="O27" s="1"/>
  <c r="L28"/>
  <c r="N28" s="1"/>
  <c r="O28" s="1"/>
  <c r="L29"/>
  <c r="N29"/>
  <c r="O29" s="1"/>
  <c r="L30"/>
  <c r="N30" s="1"/>
  <c r="O30" s="1"/>
  <c r="L31"/>
  <c r="N31"/>
  <c r="O31" s="1"/>
  <c r="L32"/>
  <c r="N32" s="1"/>
  <c r="O32" s="1"/>
  <c r="L33"/>
  <c r="N33"/>
  <c r="O33" s="1"/>
  <c r="L34"/>
  <c r="N34" s="1"/>
  <c r="O34" s="1"/>
  <c r="L35"/>
  <c r="N35"/>
  <c r="O35" s="1"/>
  <c r="L36"/>
  <c r="N36" s="1"/>
  <c r="O36" s="1"/>
  <c r="L37"/>
  <c r="N37"/>
  <c r="O37" s="1"/>
  <c r="L38"/>
  <c r="N38" s="1"/>
  <c r="O38" s="1"/>
  <c r="L39"/>
  <c r="N39"/>
  <c r="O39" s="1"/>
  <c r="L40"/>
  <c r="N40" s="1"/>
  <c r="O40" s="1"/>
  <c r="L41"/>
  <c r="N41" s="1"/>
  <c r="O41" s="1"/>
  <c r="L42"/>
  <c r="N42" s="1"/>
  <c r="O42" s="1"/>
  <c r="L43"/>
  <c r="N43"/>
  <c r="O43" s="1"/>
  <c r="L44"/>
  <c r="N44" s="1"/>
  <c r="O44" s="1"/>
  <c r="L45"/>
  <c r="N45" s="1"/>
  <c r="O45" s="1"/>
  <c r="L46"/>
  <c r="N46" s="1"/>
  <c r="O46" s="1"/>
  <c r="L47"/>
  <c r="N47"/>
  <c r="O47" s="1"/>
  <c r="L48"/>
  <c r="N48" s="1"/>
  <c r="O48" s="1"/>
  <c r="L49"/>
  <c r="N49" s="1"/>
  <c r="O49" s="1"/>
  <c r="L50"/>
  <c r="N50" s="1"/>
  <c r="O50" s="1"/>
  <c r="L51"/>
  <c r="N51"/>
  <c r="O51" s="1"/>
  <c r="L52"/>
  <c r="N52" s="1"/>
  <c r="O52"/>
  <c r="L53"/>
  <c r="N53" s="1"/>
  <c r="O53" s="1"/>
  <c r="L54"/>
  <c r="N54" s="1"/>
  <c r="O54" s="1"/>
  <c r="L55"/>
  <c r="N55"/>
  <c r="O55" s="1"/>
  <c r="L56"/>
  <c r="N56" s="1"/>
  <c r="O56" s="1"/>
  <c r="L57"/>
  <c r="N57" s="1"/>
  <c r="O57" s="1"/>
  <c r="L58"/>
  <c r="N58" s="1"/>
  <c r="O58" s="1"/>
  <c r="L59"/>
  <c r="N59"/>
  <c r="O59" s="1"/>
  <c r="L60"/>
  <c r="N60" s="1"/>
  <c r="O60"/>
  <c r="L61"/>
  <c r="N61" s="1"/>
  <c r="O61" s="1"/>
  <c r="L62"/>
  <c r="N62" s="1"/>
  <c r="O62" s="1"/>
  <c r="L63"/>
  <c r="N63"/>
  <c r="O63" s="1"/>
  <c r="L64"/>
  <c r="N64" s="1"/>
  <c r="O64" s="1"/>
  <c r="N65"/>
  <c r="O65" s="1"/>
  <c r="L66"/>
  <c r="N66"/>
  <c r="O66" s="1"/>
  <c r="L67"/>
  <c r="N67" s="1"/>
  <c r="O67"/>
  <c r="L68"/>
  <c r="N68" s="1"/>
  <c r="O68" s="1"/>
  <c r="L69"/>
  <c r="N69" s="1"/>
  <c r="O69" s="1"/>
  <c r="L70"/>
  <c r="N70"/>
  <c r="O70" s="1"/>
  <c r="L71"/>
  <c r="N71" s="1"/>
  <c r="O71" s="1"/>
  <c r="L72"/>
  <c r="N72" s="1"/>
  <c r="O72" s="1"/>
  <c r="L73"/>
  <c r="N73" s="1"/>
  <c r="O73" s="1"/>
  <c r="J74"/>
  <c r="L74"/>
  <c r="N74" s="1"/>
  <c r="O74" s="1"/>
  <c r="L75"/>
  <c r="N75"/>
  <c r="O75" s="1"/>
  <c r="L76"/>
  <c r="N76" s="1"/>
  <c r="O76" s="1"/>
  <c r="L77"/>
  <c r="N77" s="1"/>
  <c r="O77" s="1"/>
  <c r="L78"/>
  <c r="N78" s="1"/>
  <c r="O78" s="1"/>
  <c r="L79"/>
  <c r="N79"/>
  <c r="O79" s="1"/>
  <c r="L80"/>
  <c r="N80" s="1"/>
  <c r="O80"/>
  <c r="L81"/>
  <c r="N81" s="1"/>
  <c r="O81" s="1"/>
  <c r="L82"/>
  <c r="N82" s="1"/>
  <c r="O82" s="1"/>
  <c r="L83"/>
  <c r="N83"/>
  <c r="O83" s="1"/>
  <c r="L84"/>
  <c r="N84" s="1"/>
  <c r="O84" s="1"/>
  <c r="L85"/>
  <c r="N85" s="1"/>
  <c r="O85" s="1"/>
  <c r="L86"/>
  <c r="N86" s="1"/>
  <c r="O86" s="1"/>
  <c r="L87"/>
  <c r="N87"/>
  <c r="O87" s="1"/>
  <c r="L88"/>
  <c r="N88" s="1"/>
  <c r="O88"/>
  <c r="L89"/>
  <c r="N89" s="1"/>
  <c r="O89" s="1"/>
  <c r="L90"/>
  <c r="N90" s="1"/>
  <c r="O90" s="1"/>
  <c r="L91"/>
  <c r="N91"/>
  <c r="O91" s="1"/>
  <c r="L92"/>
  <c r="N92" s="1"/>
  <c r="O92" s="1"/>
  <c r="L93"/>
  <c r="N93" s="1"/>
  <c r="O93" s="1"/>
  <c r="L94"/>
  <c r="N94" s="1"/>
  <c r="O94" s="1"/>
  <c r="L95"/>
  <c r="N95"/>
  <c r="O95" s="1"/>
  <c r="L96"/>
  <c r="N96" s="1"/>
  <c r="O96"/>
  <c r="L97"/>
  <c r="N97" s="1"/>
  <c r="O97" s="1"/>
  <c r="L98"/>
  <c r="N98" s="1"/>
  <c r="O98" s="1"/>
  <c r="L99"/>
  <c r="N99"/>
  <c r="O99" s="1"/>
  <c r="N100"/>
  <c r="O100" s="1"/>
  <c r="J101"/>
  <c r="N101" s="1"/>
  <c r="O101" s="1"/>
  <c r="L101"/>
  <c r="M102"/>
  <c r="N102"/>
  <c r="O102" s="1"/>
  <c r="N103"/>
  <c r="O103"/>
  <c r="L104"/>
  <c r="N104" s="1"/>
  <c r="O104" s="1"/>
  <c r="L105"/>
  <c r="N105" s="1"/>
  <c r="O105" s="1"/>
  <c r="L106"/>
  <c r="N106"/>
  <c r="O106" s="1"/>
  <c r="N107"/>
  <c r="O107" s="1"/>
  <c r="N108"/>
  <c r="O108" s="1"/>
  <c r="L109"/>
  <c r="N109" s="1"/>
  <c r="O109" s="1"/>
  <c r="L110"/>
  <c r="N110" s="1"/>
  <c r="O110" s="1"/>
  <c r="L111"/>
  <c r="N111" s="1"/>
  <c r="O111" s="1"/>
  <c r="L112"/>
  <c r="N112"/>
  <c r="O112" s="1"/>
  <c r="L113"/>
  <c r="N113" s="1"/>
  <c r="O113"/>
  <c r="L114"/>
  <c r="N114" s="1"/>
  <c r="O114" s="1"/>
  <c r="L115"/>
  <c r="N115" s="1"/>
  <c r="O115" s="1"/>
  <c r="N116"/>
  <c r="N117"/>
  <c r="N118"/>
  <c r="O118" s="1"/>
  <c r="N119"/>
  <c r="O119"/>
  <c r="N120"/>
  <c r="N121"/>
  <c r="O121" s="1"/>
  <c r="N122"/>
  <c r="N123"/>
  <c r="M124"/>
  <c r="N124"/>
  <c r="O124"/>
  <c r="M125"/>
  <c r="N125"/>
  <c r="O125" s="1"/>
  <c r="N126"/>
  <c r="O126" s="1"/>
  <c r="N127"/>
  <c r="O127" s="1"/>
  <c r="L128"/>
  <c r="N128" s="1"/>
  <c r="O128" s="1"/>
  <c r="L129"/>
  <c r="N129"/>
  <c r="O129" s="1"/>
  <c r="L130"/>
  <c r="N130" s="1"/>
  <c r="O130"/>
  <c r="L131"/>
  <c r="N131" s="1"/>
  <c r="O131" s="1"/>
  <c r="L132"/>
  <c r="N132" s="1"/>
  <c r="O132" s="1"/>
  <c r="N133"/>
  <c r="O133"/>
  <c r="N134"/>
  <c r="O134" s="1"/>
  <c r="N135"/>
  <c r="O135"/>
  <c r="N136"/>
  <c r="O136" s="1"/>
  <c r="N137"/>
  <c r="O137"/>
  <c r="L138"/>
  <c r="N138" s="1"/>
  <c r="O138" s="1"/>
  <c r="N139"/>
  <c r="O139" s="1"/>
  <c r="L140"/>
  <c r="N140" s="1"/>
  <c r="O140" s="1"/>
  <c r="N141"/>
  <c r="O141" s="1"/>
  <c r="N142"/>
  <c r="O142"/>
  <c r="N143"/>
  <c r="O143" s="1"/>
  <c r="L144"/>
  <c r="N144"/>
  <c r="O144" s="1"/>
  <c r="N145"/>
  <c r="O145" s="1"/>
  <c r="N146"/>
  <c r="O146" s="1"/>
  <c r="N147"/>
  <c r="O147" s="1"/>
  <c r="N148"/>
  <c r="O148" s="1"/>
  <c r="L149"/>
  <c r="N149" s="1"/>
  <c r="O149" s="1"/>
  <c r="L150"/>
  <c r="N150" s="1"/>
  <c r="O150" s="1"/>
  <c r="L151"/>
  <c r="N151" s="1"/>
  <c r="O151" s="1"/>
  <c r="N152"/>
  <c r="O152"/>
  <c r="N153"/>
  <c r="O153" s="1"/>
  <c r="L154"/>
  <c r="N154"/>
  <c r="O154" s="1"/>
  <c r="L155"/>
  <c r="N155" s="1"/>
  <c r="O155" s="1"/>
  <c r="N156"/>
  <c r="O156" s="1"/>
  <c r="N157"/>
  <c r="O157"/>
  <c r="N158"/>
  <c r="O158" s="1"/>
  <c r="M159"/>
  <c r="N159"/>
  <c r="O159" s="1"/>
  <c r="L160"/>
  <c r="N160" s="1"/>
  <c r="O160" s="1"/>
  <c r="L161"/>
  <c r="N161" s="1"/>
  <c r="O161" s="1"/>
  <c r="M162"/>
  <c r="N162"/>
  <c r="O162" s="1"/>
  <c r="L163"/>
  <c r="N163"/>
  <c r="O163" s="1"/>
  <c r="M164"/>
  <c r="N164"/>
  <c r="O164"/>
  <c r="L165"/>
  <c r="N165" s="1"/>
  <c r="O165" s="1"/>
  <c r="M166"/>
  <c r="N166"/>
  <c r="O166" s="1"/>
  <c r="N167"/>
  <c r="O167"/>
  <c r="M168"/>
  <c r="N168"/>
  <c r="O168" s="1"/>
  <c r="L169"/>
  <c r="N169" s="1"/>
  <c r="O169" s="1"/>
  <c r="M170"/>
  <c r="N170"/>
  <c r="O170" s="1"/>
  <c r="L171"/>
  <c r="N171" s="1"/>
  <c r="O171" s="1"/>
  <c r="L172"/>
  <c r="M172" s="1"/>
  <c r="L173"/>
  <c r="M173" s="1"/>
  <c r="L174"/>
  <c r="M174" s="1"/>
  <c r="L175"/>
  <c r="N175" s="1"/>
  <c r="O175" s="1"/>
  <c r="L176"/>
  <c r="N176" s="1"/>
  <c r="O176" s="1"/>
  <c r="L177"/>
  <c r="N177"/>
  <c r="O177" s="1"/>
  <c r="L178"/>
  <c r="M178" s="1"/>
  <c r="N178"/>
  <c r="O178" s="1"/>
  <c r="L179"/>
  <c r="M179" s="1"/>
  <c r="N179"/>
  <c r="O179" s="1"/>
  <c r="L180"/>
  <c r="N180" s="1"/>
  <c r="O180" s="1"/>
  <c r="L181"/>
  <c r="M181" s="1"/>
  <c r="L182"/>
  <c r="N182" s="1"/>
  <c r="O182" s="1"/>
  <c r="L183"/>
  <c r="N183" s="1"/>
  <c r="O183" s="1"/>
  <c r="L184"/>
  <c r="M184"/>
  <c r="N184"/>
  <c r="O184" s="1"/>
  <c r="L185"/>
  <c r="N185"/>
  <c r="O185" s="1"/>
  <c r="L186"/>
  <c r="M186" s="1"/>
  <c r="N186"/>
  <c r="O186" s="1"/>
  <c r="L187"/>
  <c r="N187" s="1"/>
  <c r="O187"/>
  <c r="L188"/>
  <c r="N188" s="1"/>
  <c r="O188" s="1"/>
  <c r="L189"/>
  <c r="N189" s="1"/>
  <c r="O189" s="1"/>
  <c r="L190"/>
  <c r="N190"/>
  <c r="O190" s="1"/>
  <c r="L191"/>
  <c r="M191" s="1"/>
  <c r="N191"/>
  <c r="O191" s="1"/>
  <c r="L192"/>
  <c r="M192" s="1"/>
  <c r="N192"/>
  <c r="O192" s="1"/>
  <c r="L193"/>
  <c r="N193" s="1"/>
  <c r="O193" s="1"/>
  <c r="L194"/>
  <c r="M194" s="1"/>
  <c r="L195"/>
  <c r="N195"/>
  <c r="O195" s="1"/>
  <c r="L196"/>
  <c r="L197"/>
  <c r="L198"/>
  <c r="L199"/>
  <c r="L200"/>
  <c r="L201"/>
  <c r="M202"/>
  <c r="N202"/>
  <c r="O202"/>
  <c r="L203"/>
  <c r="M203"/>
  <c r="N203"/>
  <c r="O203"/>
  <c r="L204"/>
  <c r="M204"/>
  <c r="N204"/>
  <c r="O204"/>
  <c r="L205"/>
  <c r="M205"/>
  <c r="N205"/>
  <c r="O205"/>
  <c r="L206"/>
  <c r="M206"/>
  <c r="N206"/>
  <c r="O206"/>
  <c r="L207"/>
  <c r="M207"/>
  <c r="N207"/>
  <c r="O207"/>
  <c r="L208"/>
  <c r="M208"/>
  <c r="N208"/>
  <c r="O208"/>
  <c r="L209"/>
  <c r="M209"/>
  <c r="N209"/>
  <c r="O209" s="1"/>
  <c r="L210"/>
  <c r="M210"/>
  <c r="N210"/>
  <c r="O210" s="1"/>
  <c r="L211"/>
  <c r="N211"/>
  <c r="O211" s="1"/>
  <c r="L212"/>
  <c r="M212" s="1"/>
  <c r="N212"/>
  <c r="O212" s="1"/>
  <c r="L213"/>
  <c r="N213" s="1"/>
  <c r="O213" s="1"/>
  <c r="L214"/>
  <c r="N214" s="1"/>
  <c r="O214" s="1"/>
  <c r="L215"/>
  <c r="N215" s="1"/>
  <c r="O215" s="1"/>
  <c r="L216"/>
  <c r="M216"/>
  <c r="N216"/>
  <c r="O216" s="1"/>
  <c r="L217"/>
  <c r="N217"/>
  <c r="O217" s="1"/>
  <c r="L218"/>
  <c r="N218" s="1"/>
  <c r="O218"/>
  <c r="L219"/>
  <c r="N219" s="1"/>
  <c r="O219" s="1"/>
  <c r="L220"/>
  <c r="N220" s="1"/>
  <c r="O220" s="1"/>
  <c r="L221"/>
  <c r="M221"/>
  <c r="N221"/>
  <c r="O221" s="1"/>
  <c r="L222"/>
  <c r="M222"/>
  <c r="N222"/>
  <c r="O222" s="1"/>
  <c r="L223"/>
  <c r="M223"/>
  <c r="N223"/>
  <c r="O223" s="1"/>
  <c r="L224"/>
  <c r="M224"/>
  <c r="N224"/>
  <c r="O224" s="1"/>
  <c r="L225"/>
  <c r="M225"/>
  <c r="N225"/>
  <c r="O225" s="1"/>
  <c r="L226"/>
  <c r="N226"/>
  <c r="O226" s="1"/>
  <c r="L227"/>
  <c r="M227" s="1"/>
  <c r="N227"/>
  <c r="O227" s="1"/>
  <c r="L228"/>
  <c r="N228" s="1"/>
  <c r="O228" s="1"/>
  <c r="J229"/>
  <c r="N229" s="1"/>
  <c r="L229"/>
  <c r="O229"/>
  <c r="L230"/>
  <c r="N230" s="1"/>
  <c r="O230" s="1"/>
  <c r="L231"/>
  <c r="L232"/>
  <c r="N232" s="1"/>
  <c r="O232" s="1"/>
  <c r="L233"/>
  <c r="N233"/>
  <c r="O233" s="1"/>
  <c r="L234"/>
  <c r="N234" s="1"/>
  <c r="O234"/>
  <c r="L235"/>
  <c r="N235" s="1"/>
  <c r="O235" s="1"/>
  <c r="L236"/>
  <c r="N236" s="1"/>
  <c r="O236" s="1"/>
  <c r="L237"/>
  <c r="N237"/>
  <c r="O237" s="1"/>
  <c r="L238"/>
  <c r="N238" s="1"/>
  <c r="O238" s="1"/>
  <c r="L239"/>
  <c r="N239" s="1"/>
  <c r="O239" s="1"/>
  <c r="L240"/>
  <c r="N240" s="1"/>
  <c r="O240" s="1"/>
  <c r="L241"/>
  <c r="N241"/>
  <c r="O241" s="1"/>
  <c r="L242"/>
  <c r="N242" s="1"/>
  <c r="O242"/>
  <c r="L243"/>
  <c r="M243" s="1"/>
  <c r="L244"/>
  <c r="N244" s="1"/>
  <c r="O244" s="1"/>
  <c r="L245"/>
  <c r="N245" s="1"/>
  <c r="O245" s="1"/>
  <c r="L246"/>
  <c r="N246"/>
  <c r="O246" s="1"/>
  <c r="L247"/>
  <c r="M247" s="1"/>
  <c r="N247"/>
  <c r="O247" s="1"/>
  <c r="L248"/>
  <c r="M248" s="1"/>
  <c r="N248"/>
  <c r="O248" s="1"/>
  <c r="L249"/>
  <c r="N249" s="1"/>
  <c r="O249"/>
  <c r="L250"/>
  <c r="N250" s="1"/>
  <c r="O250" s="1"/>
  <c r="L251"/>
  <c r="N251" s="1"/>
  <c r="O251" s="1"/>
  <c r="L252"/>
  <c r="N252"/>
  <c r="O252" s="1"/>
  <c r="L253"/>
  <c r="M253" s="1"/>
  <c r="N253"/>
  <c r="O253" s="1"/>
  <c r="L254"/>
  <c r="N254" s="1"/>
  <c r="O254"/>
  <c r="L255"/>
  <c r="M255" s="1"/>
  <c r="L256"/>
  <c r="N256" s="1"/>
  <c r="O256" s="1"/>
  <c r="L257"/>
  <c r="L258"/>
  <c r="N258" s="1"/>
  <c r="O258" s="1"/>
  <c r="L259"/>
  <c r="N259"/>
  <c r="O259" s="1"/>
  <c r="L260"/>
  <c r="N260" s="1"/>
  <c r="O260" s="1"/>
  <c r="N261"/>
  <c r="O261" s="1"/>
  <c r="L262"/>
  <c r="N262"/>
  <c r="O262" s="1"/>
  <c r="L263"/>
  <c r="N263" s="1"/>
  <c r="O263" s="1"/>
  <c r="L264"/>
  <c r="N264" s="1"/>
  <c r="O264" s="1"/>
  <c r="L265"/>
  <c r="L266"/>
  <c r="N266" s="1"/>
  <c r="O266" s="1"/>
  <c r="L267"/>
  <c r="M267"/>
  <c r="N267"/>
  <c r="O267" s="1"/>
  <c r="L268"/>
  <c r="N268"/>
  <c r="O268" s="1"/>
  <c r="N269"/>
  <c r="O269" s="1"/>
  <c r="L270"/>
  <c r="N270" s="1"/>
  <c r="O270" s="1"/>
  <c r="L271"/>
  <c r="N271"/>
  <c r="O271" s="1"/>
  <c r="L272"/>
  <c r="N272" s="1"/>
  <c r="O272"/>
  <c r="L273"/>
  <c r="N273" s="1"/>
  <c r="O273" s="1"/>
  <c r="N274"/>
  <c r="O274" s="1"/>
  <c r="L275"/>
  <c r="M275" s="1"/>
  <c r="N275"/>
  <c r="O275" s="1"/>
  <c r="L276"/>
  <c r="N276" s="1"/>
  <c r="O276" s="1"/>
  <c r="L277"/>
  <c r="N277" s="1"/>
  <c r="O277" s="1"/>
  <c r="L278"/>
  <c r="N278" s="1"/>
  <c r="O278" s="1"/>
  <c r="N279"/>
  <c r="O279"/>
  <c r="L280"/>
  <c r="N280" s="1"/>
  <c r="O280" s="1"/>
  <c r="L281"/>
  <c r="N281" s="1"/>
  <c r="O281" s="1"/>
  <c r="L282"/>
  <c r="N282"/>
  <c r="O282" s="1"/>
  <c r="L283"/>
  <c r="N283" s="1"/>
  <c r="O283"/>
  <c r="L284"/>
  <c r="N284" s="1"/>
  <c r="O284" s="1"/>
  <c r="L285"/>
  <c r="N285" s="1"/>
  <c r="O285" s="1"/>
  <c r="L286"/>
  <c r="N286"/>
  <c r="O286" s="1"/>
  <c r="L287"/>
  <c r="N287" s="1"/>
  <c r="O287" s="1"/>
  <c r="L288"/>
  <c r="N288" s="1"/>
  <c r="O288" s="1"/>
  <c r="N289"/>
  <c r="O289" s="1"/>
  <c r="L290"/>
  <c r="N290" s="1"/>
  <c r="O290" s="1"/>
  <c r="L291"/>
  <c r="N291" s="1"/>
  <c r="O291" s="1"/>
  <c r="L292"/>
  <c r="L293"/>
  <c r="L294"/>
  <c r="N294" s="1"/>
  <c r="O294" s="1"/>
  <c r="L295"/>
  <c r="N295"/>
  <c r="O295" s="1"/>
  <c r="N296"/>
  <c r="O296" s="1"/>
  <c r="L297"/>
  <c r="N298"/>
  <c r="O298" s="1"/>
  <c r="L299"/>
  <c r="M299" s="1"/>
  <c r="N299"/>
  <c r="O299" s="1"/>
  <c r="L300"/>
  <c r="N300" s="1"/>
  <c r="O300" s="1"/>
  <c r="L301"/>
  <c r="M301" s="1"/>
  <c r="L302"/>
  <c r="M302" s="1"/>
  <c r="L303"/>
  <c r="M303" s="1"/>
  <c r="L304"/>
  <c r="N304" s="1"/>
  <c r="O304" s="1"/>
  <c r="L305"/>
  <c r="L306"/>
  <c r="L307"/>
  <c r="N307" s="1"/>
  <c r="O307" s="1"/>
  <c r="L308"/>
  <c r="N308"/>
  <c r="O308" s="1"/>
  <c r="L309"/>
  <c r="M309" s="1"/>
  <c r="N309"/>
  <c r="O309" s="1"/>
  <c r="L310"/>
  <c r="M310" s="1"/>
  <c r="N310"/>
  <c r="O310" s="1"/>
  <c r="L311"/>
  <c r="M311" s="1"/>
  <c r="N311"/>
  <c r="O311" s="1"/>
  <c r="L312"/>
  <c r="N312" s="1"/>
  <c r="O312" s="1"/>
  <c r="L313"/>
  <c r="N313" s="1"/>
  <c r="O313" s="1"/>
  <c r="L314"/>
  <c r="L315"/>
  <c r="N315" s="1"/>
  <c r="O315" s="1"/>
  <c r="L316"/>
  <c r="M316"/>
  <c r="N316"/>
  <c r="O316" s="1"/>
  <c r="L317"/>
  <c r="N317"/>
  <c r="O317" s="1"/>
  <c r="L318"/>
  <c r="N318" s="1"/>
  <c r="O318" s="1"/>
  <c r="L319"/>
  <c r="N319" s="1"/>
  <c r="O319" s="1"/>
  <c r="L320"/>
  <c r="L321"/>
  <c r="N321" s="1"/>
  <c r="O321" s="1"/>
  <c r="L322"/>
  <c r="N322"/>
  <c r="O322" s="1"/>
  <c r="L323"/>
  <c r="N323" s="1"/>
  <c r="O323"/>
  <c r="L324"/>
  <c r="N324" s="1"/>
  <c r="O324" s="1"/>
  <c r="L325"/>
  <c r="L326"/>
  <c r="N326" s="1"/>
  <c r="O326" s="1"/>
  <c r="L327"/>
  <c r="M327"/>
  <c r="N327"/>
  <c r="O327" s="1"/>
  <c r="L328"/>
  <c r="M328"/>
  <c r="N328"/>
  <c r="O328" s="1"/>
  <c r="L329"/>
  <c r="N329"/>
  <c r="O329"/>
  <c r="L330"/>
  <c r="M330" s="1"/>
  <c r="N330"/>
  <c r="O330" s="1"/>
  <c r="L331"/>
  <c r="N331" s="1"/>
  <c r="O331" s="1"/>
  <c r="L332"/>
  <c r="L333"/>
  <c r="N333" s="1"/>
  <c r="O333" s="1"/>
  <c r="L334"/>
  <c r="N334" s="1"/>
  <c r="O334" s="1"/>
  <c r="L335"/>
  <c r="N335"/>
  <c r="O335" s="1"/>
  <c r="L336"/>
  <c r="M336" s="1"/>
  <c r="N336"/>
  <c r="O336"/>
  <c r="L337"/>
  <c r="N337" s="1"/>
  <c r="O337" s="1"/>
  <c r="L338"/>
  <c r="N338" s="1"/>
  <c r="O338" s="1"/>
  <c r="L339"/>
  <c r="N339" s="1"/>
  <c r="O339" s="1"/>
  <c r="L340"/>
  <c r="N340" s="1"/>
  <c r="O340" s="1"/>
  <c r="L341"/>
  <c r="N341" s="1"/>
  <c r="O341" s="1"/>
  <c r="L342"/>
  <c r="M342"/>
  <c r="N342"/>
  <c r="O342" s="1"/>
  <c r="L343"/>
  <c r="M343"/>
  <c r="N343"/>
  <c r="O343" s="1"/>
  <c r="L344"/>
  <c r="M344"/>
  <c r="N344"/>
  <c r="O344" s="1"/>
  <c r="L345"/>
  <c r="M345"/>
  <c r="N345"/>
  <c r="O345" s="1"/>
  <c r="L346"/>
  <c r="M346"/>
  <c r="N346"/>
  <c r="O346" s="1"/>
  <c r="L347"/>
  <c r="N347"/>
  <c r="O347" s="1"/>
  <c r="J348"/>
  <c r="L348"/>
  <c r="M348"/>
  <c r="N348"/>
  <c r="O348" s="1"/>
  <c r="M349"/>
  <c r="N349"/>
  <c r="O349" s="1"/>
  <c r="L350"/>
  <c r="N350" s="1"/>
  <c r="O350"/>
  <c r="L351"/>
  <c r="N351" s="1"/>
  <c r="O351" s="1"/>
  <c r="L352"/>
  <c r="N352" s="1"/>
  <c r="O352" s="1"/>
  <c r="L353"/>
  <c r="N353"/>
  <c r="O353" s="1"/>
  <c r="N354"/>
  <c r="O354" s="1"/>
  <c r="L355"/>
  <c r="N355" s="1"/>
  <c r="O355" s="1"/>
  <c r="N356"/>
  <c r="O356"/>
  <c r="L357"/>
  <c r="N357" s="1"/>
  <c r="O357" s="1"/>
  <c r="N358"/>
  <c r="O358" s="1"/>
  <c r="N359"/>
  <c r="O359" s="1"/>
  <c r="L360"/>
  <c r="N360" s="1"/>
  <c r="O360" s="1"/>
  <c r="N361"/>
  <c r="O361"/>
  <c r="L362"/>
  <c r="N362" s="1"/>
  <c r="O362" s="1"/>
  <c r="L363"/>
  <c r="N363" s="1"/>
  <c r="O363" s="1"/>
  <c r="N364"/>
  <c r="O364"/>
  <c r="N365"/>
  <c r="O365"/>
  <c r="L366"/>
  <c r="N366"/>
  <c r="O366" s="1"/>
  <c r="L367"/>
  <c r="N367" s="1"/>
  <c r="O367" s="1"/>
  <c r="N368"/>
  <c r="O368" s="1"/>
  <c r="N369"/>
  <c r="O369"/>
  <c r="N370"/>
  <c r="O370" s="1"/>
  <c r="N371"/>
  <c r="O371"/>
  <c r="N372"/>
  <c r="O372" s="1"/>
  <c r="N373"/>
  <c r="O373"/>
  <c r="L374"/>
  <c r="N374" s="1"/>
  <c r="O374" s="1"/>
  <c r="N375"/>
  <c r="O375" s="1"/>
  <c r="L376"/>
  <c r="N376" s="1"/>
  <c r="O376" s="1"/>
  <c r="L377"/>
  <c r="N377" s="1"/>
  <c r="O377" s="1"/>
  <c r="N378"/>
  <c r="O378" s="1"/>
  <c r="L379"/>
  <c r="N379" s="1"/>
  <c r="O379" s="1"/>
  <c r="L380"/>
  <c r="N380" s="1"/>
  <c r="O380" s="1"/>
  <c r="L381"/>
  <c r="N381" s="1"/>
  <c r="O381" s="1"/>
  <c r="L382"/>
  <c r="N382"/>
  <c r="O382" s="1"/>
  <c r="L383"/>
  <c r="N383" s="1"/>
  <c r="O383" s="1"/>
  <c r="N384"/>
  <c r="O384" s="1"/>
  <c r="L385"/>
  <c r="N385"/>
  <c r="O385"/>
  <c r="L386"/>
  <c r="N386" s="1"/>
  <c r="O386" s="1"/>
  <c r="L387"/>
  <c r="N387"/>
  <c r="O387" s="1"/>
  <c r="L388"/>
  <c r="N388" s="1"/>
  <c r="O388" s="1"/>
  <c r="L389"/>
  <c r="N389"/>
  <c r="O389" s="1"/>
  <c r="L390"/>
  <c r="N390" s="1"/>
  <c r="O390"/>
  <c r="L391"/>
  <c r="N391" s="1"/>
  <c r="O391" s="1"/>
  <c r="L392"/>
  <c r="N392"/>
  <c r="O392" s="1"/>
  <c r="L393"/>
  <c r="N393"/>
  <c r="O393"/>
  <c r="L394"/>
  <c r="N394" s="1"/>
  <c r="O394" s="1"/>
  <c r="L395"/>
  <c r="N395"/>
  <c r="O395" s="1"/>
  <c r="L396"/>
  <c r="N396" s="1"/>
  <c r="O396" s="1"/>
  <c r="L397"/>
  <c r="N397"/>
  <c r="O397" s="1"/>
  <c r="J398"/>
  <c r="L398"/>
  <c r="N398"/>
  <c r="O398" s="1"/>
  <c r="L399"/>
  <c r="N399" s="1"/>
  <c r="O399"/>
  <c r="L400"/>
  <c r="N400" s="1"/>
  <c r="O400" s="1"/>
  <c r="L401"/>
  <c r="N401"/>
  <c r="O401" s="1"/>
  <c r="N402"/>
  <c r="O402"/>
  <c r="L403"/>
  <c r="N403" s="1"/>
  <c r="O403" s="1"/>
  <c r="N404"/>
  <c r="O404" s="1"/>
  <c r="L405"/>
  <c r="N405" s="1"/>
  <c r="O405" s="1"/>
  <c r="L406"/>
  <c r="N406" s="1"/>
  <c r="O406" s="1"/>
  <c r="L407"/>
  <c r="N407" s="1"/>
  <c r="O407" s="1"/>
  <c r="L408"/>
  <c r="N408"/>
  <c r="O408" s="1"/>
  <c r="J409"/>
  <c r="L409"/>
  <c r="N409"/>
  <c r="O409" s="1"/>
  <c r="J410"/>
  <c r="L410"/>
  <c r="N410"/>
  <c r="O410" s="1"/>
  <c r="L411"/>
  <c r="N411" s="1"/>
  <c r="O411" s="1"/>
  <c r="L412"/>
  <c r="N412" s="1"/>
  <c r="O412" s="1"/>
  <c r="L413"/>
  <c r="N413" s="1"/>
  <c r="O413" s="1"/>
  <c r="L414"/>
  <c r="N414"/>
  <c r="O414" s="1"/>
  <c r="L415"/>
  <c r="N415" s="1"/>
  <c r="O415" s="1"/>
  <c r="L416"/>
  <c r="N416" s="1"/>
  <c r="O416" s="1"/>
  <c r="L417"/>
  <c r="N417" s="1"/>
  <c r="O417" s="1"/>
  <c r="L418"/>
  <c r="N418"/>
  <c r="O418" s="1"/>
  <c r="N419"/>
  <c r="O419" s="1"/>
  <c r="L420"/>
  <c r="N420"/>
  <c r="O420" s="1"/>
  <c r="L421"/>
  <c r="N421"/>
  <c r="O421"/>
  <c r="L422"/>
  <c r="N422" s="1"/>
  <c r="O422" s="1"/>
  <c r="L423"/>
  <c r="N423"/>
  <c r="O423" s="1"/>
  <c r="L424"/>
  <c r="N424" s="1"/>
  <c r="O424" s="1"/>
  <c r="L425"/>
  <c r="N425"/>
  <c r="O425" s="1"/>
  <c r="L426"/>
  <c r="N426" s="1"/>
  <c r="O426"/>
  <c r="L427"/>
  <c r="N427" s="1"/>
  <c r="O427" s="1"/>
  <c r="N428"/>
  <c r="O428"/>
  <c r="L429"/>
  <c r="N429" s="1"/>
  <c r="O429" s="1"/>
  <c r="L430"/>
  <c r="N430"/>
  <c r="O430" s="1"/>
  <c r="L431"/>
  <c r="N431" s="1"/>
  <c r="O431" s="1"/>
  <c r="L432"/>
  <c r="N432"/>
  <c r="O432" s="1"/>
  <c r="L433"/>
  <c r="N433" s="1"/>
  <c r="O433"/>
  <c r="N434"/>
  <c r="O434" s="1"/>
  <c r="L435"/>
  <c r="N435"/>
  <c r="O435" s="1"/>
  <c r="N436"/>
  <c r="O436" s="1"/>
  <c r="N437"/>
  <c r="O437"/>
  <c r="L438"/>
  <c r="N438" s="1"/>
  <c r="O438" s="1"/>
  <c r="N439"/>
  <c r="O439"/>
  <c r="N440"/>
  <c r="O440"/>
  <c r="L441"/>
  <c r="N441"/>
  <c r="O441" s="1"/>
  <c r="L442"/>
  <c r="N442" s="1"/>
  <c r="O442" s="1"/>
  <c r="L443"/>
  <c r="N443"/>
  <c r="O443" s="1"/>
  <c r="L444"/>
  <c r="N444" s="1"/>
  <c r="O444"/>
  <c r="L445"/>
  <c r="N445" s="1"/>
  <c r="O445" s="1"/>
  <c r="N446"/>
  <c r="O446"/>
  <c r="N447"/>
  <c r="O447" s="1"/>
  <c r="L448"/>
  <c r="N448" s="1"/>
  <c r="O448" s="1"/>
  <c r="L449"/>
  <c r="N449"/>
  <c r="O449" s="1"/>
  <c r="N450"/>
  <c r="O450" s="1"/>
  <c r="L451"/>
  <c r="N451" s="1"/>
  <c r="O451" s="1"/>
  <c r="N452"/>
  <c r="O452"/>
  <c r="L453"/>
  <c r="N453" s="1"/>
  <c r="O453" s="1"/>
  <c r="L454"/>
  <c r="N454" s="1"/>
  <c r="O454" s="1"/>
  <c r="N455"/>
  <c r="O455"/>
  <c r="N456"/>
  <c r="O456" s="1"/>
  <c r="L457"/>
  <c r="N457"/>
  <c r="O457" s="1"/>
  <c r="N458"/>
  <c r="O458" s="1"/>
  <c r="L459"/>
  <c r="N459"/>
  <c r="O459" s="1"/>
  <c r="N460"/>
  <c r="O460"/>
  <c r="N461"/>
  <c r="O461" s="1"/>
  <c r="L462"/>
  <c r="N462"/>
  <c r="O462"/>
  <c r="N463"/>
  <c r="O463" s="1"/>
  <c r="N464"/>
  <c r="O464" s="1"/>
  <c r="L465"/>
  <c r="N465" s="1"/>
  <c r="O465" s="1"/>
  <c r="L466"/>
  <c r="N466" s="1"/>
  <c r="O466" s="1"/>
  <c r="L467"/>
  <c r="N467" s="1"/>
  <c r="O467" s="1"/>
  <c r="N468"/>
  <c r="O468"/>
  <c r="N469"/>
  <c r="O469" s="1"/>
  <c r="N470"/>
  <c r="O470"/>
  <c r="N471"/>
  <c r="O471" s="1"/>
  <c r="N472"/>
  <c r="O472"/>
  <c r="N473"/>
  <c r="O473" s="1"/>
  <c r="N474"/>
  <c r="O474"/>
  <c r="N475"/>
  <c r="O475" s="1"/>
  <c r="N476"/>
  <c r="O476"/>
  <c r="N477"/>
  <c r="O477" s="1"/>
  <c r="N478"/>
  <c r="O478"/>
  <c r="N479"/>
  <c r="O479" s="1"/>
  <c r="N480"/>
  <c r="O480"/>
  <c r="N481"/>
  <c r="O481" s="1"/>
  <c r="N482"/>
  <c r="O482"/>
  <c r="N483"/>
  <c r="O483" s="1"/>
  <c r="N484"/>
  <c r="O484"/>
  <c r="N485"/>
  <c r="O485" s="1"/>
  <c r="N486"/>
  <c r="O486"/>
  <c r="N487"/>
  <c r="O487" s="1"/>
  <c r="L488"/>
  <c r="N488"/>
  <c r="O488" s="1"/>
  <c r="N489"/>
  <c r="O489" s="1"/>
  <c r="L490"/>
  <c r="N490"/>
  <c r="O490" s="1"/>
  <c r="N491"/>
  <c r="O491"/>
  <c r="N492"/>
  <c r="O492" s="1"/>
  <c r="N493"/>
  <c r="O493"/>
  <c r="N494"/>
  <c r="O494" s="1"/>
  <c r="N495"/>
  <c r="O495"/>
  <c r="L496"/>
  <c r="N496" s="1"/>
  <c r="O496" s="1"/>
  <c r="N497"/>
  <c r="O497" s="1"/>
  <c r="N498"/>
  <c r="O498" s="1"/>
  <c r="L499"/>
  <c r="N499" s="1"/>
  <c r="O499" s="1"/>
  <c r="N500"/>
  <c r="O500"/>
  <c r="L501"/>
  <c r="N501" s="1"/>
  <c r="O501" s="1"/>
  <c r="N502"/>
  <c r="O502" s="1"/>
  <c r="N503"/>
  <c r="O503" s="1"/>
  <c r="L504"/>
  <c r="N504"/>
  <c r="O504" s="1"/>
  <c r="N505"/>
  <c r="O505"/>
  <c r="L506"/>
  <c r="N506" s="1"/>
  <c r="O506" s="1"/>
  <c r="N507"/>
  <c r="O507" s="1"/>
  <c r="L508"/>
  <c r="N508" s="1"/>
  <c r="O508" s="1"/>
  <c r="N509"/>
  <c r="O509" s="1"/>
  <c r="L510"/>
  <c r="N510"/>
  <c r="O510" s="1"/>
  <c r="N511"/>
  <c r="O511" s="1"/>
  <c r="N512"/>
  <c r="O512" s="1"/>
  <c r="N513"/>
  <c r="O513" s="1"/>
  <c r="N514"/>
  <c r="O514"/>
  <c r="N515"/>
  <c r="O515" s="1"/>
  <c r="N516"/>
  <c r="O516" s="1"/>
  <c r="N517"/>
  <c r="O517" s="1"/>
  <c r="L518"/>
  <c r="N518" s="1"/>
  <c r="O518" s="1"/>
  <c r="N519"/>
  <c r="O519"/>
  <c r="N520"/>
  <c r="O520" s="1"/>
  <c r="N521"/>
  <c r="O521"/>
  <c r="N522"/>
  <c r="O522" s="1"/>
  <c r="N523"/>
  <c r="O523"/>
  <c r="N524"/>
  <c r="O524" s="1"/>
  <c r="N525"/>
  <c r="O525"/>
  <c r="N526"/>
  <c r="O526" s="1"/>
  <c r="N527"/>
  <c r="O527"/>
  <c r="N528"/>
  <c r="O528" s="1"/>
  <c r="N529"/>
  <c r="O529"/>
  <c r="N530"/>
  <c r="O530" s="1"/>
  <c r="N531"/>
  <c r="O531"/>
  <c r="N532"/>
  <c r="O532" s="1"/>
  <c r="N533"/>
  <c r="O533"/>
  <c r="N534"/>
  <c r="O534" s="1"/>
  <c r="L535"/>
  <c r="N535"/>
  <c r="O535" s="1"/>
  <c r="N536"/>
  <c r="O536" s="1"/>
  <c r="N537"/>
  <c r="O537" s="1"/>
  <c r="N538"/>
  <c r="O538" s="1"/>
  <c r="N539"/>
  <c r="O539"/>
  <c r="N540"/>
  <c r="O540" s="1"/>
  <c r="N541"/>
  <c r="O541" s="1"/>
  <c r="N542"/>
  <c r="O542" s="1"/>
  <c r="N543"/>
  <c r="O543" s="1"/>
  <c r="N544"/>
  <c r="O544" s="1"/>
  <c r="N545"/>
  <c r="O545" s="1"/>
  <c r="N546"/>
  <c r="O546" s="1"/>
  <c r="N547"/>
  <c r="O547"/>
  <c r="N548"/>
  <c r="O548" s="1"/>
  <c r="N549"/>
  <c r="O549" s="1"/>
  <c r="N550"/>
  <c r="O550" s="1"/>
  <c r="N551"/>
  <c r="O551" s="1"/>
  <c r="N552"/>
  <c r="O552" s="1"/>
  <c r="N553"/>
  <c r="O553" s="1"/>
  <c r="N554"/>
  <c r="O554" s="1"/>
  <c r="N555"/>
  <c r="O555"/>
  <c r="N556"/>
  <c r="O556" s="1"/>
  <c r="N557"/>
  <c r="O557" s="1"/>
  <c r="N558"/>
  <c r="O558" s="1"/>
  <c r="N559"/>
  <c r="O559" s="1"/>
  <c r="N560"/>
  <c r="O560" s="1"/>
  <c r="N561"/>
  <c r="O561" s="1"/>
  <c r="N562"/>
  <c r="O562" s="1"/>
  <c r="N563"/>
  <c r="O563"/>
  <c r="N564"/>
  <c r="O564" s="1"/>
  <c r="N565"/>
  <c r="O565" s="1"/>
  <c r="N566"/>
  <c r="O566" s="1"/>
  <c r="N567"/>
  <c r="O567" s="1"/>
  <c r="N568"/>
  <c r="O568" s="1"/>
  <c r="N569"/>
  <c r="O569" s="1"/>
  <c r="N570"/>
  <c r="O570" s="1"/>
  <c r="N571"/>
  <c r="O571"/>
  <c r="N572"/>
  <c r="O572" s="1"/>
  <c r="N573"/>
  <c r="O573" s="1"/>
  <c r="N574"/>
  <c r="O574" s="1"/>
  <c r="N575"/>
  <c r="O575" s="1"/>
  <c r="N576"/>
  <c r="O576" s="1"/>
  <c r="N577"/>
  <c r="O577" s="1"/>
  <c r="N578"/>
  <c r="O578" s="1"/>
  <c r="N579"/>
  <c r="O579"/>
  <c r="N580"/>
  <c r="O580" s="1"/>
  <c r="N581"/>
  <c r="O581" s="1"/>
  <c r="N582"/>
  <c r="O582" s="1"/>
  <c r="N583"/>
  <c r="O583" s="1"/>
  <c r="N584"/>
  <c r="O584" s="1"/>
  <c r="N585"/>
  <c r="O585" s="1"/>
  <c r="N586"/>
  <c r="O586" s="1"/>
  <c r="N587"/>
  <c r="O587"/>
  <c r="N588"/>
  <c r="O588" s="1"/>
  <c r="N589"/>
  <c r="O589" s="1"/>
  <c r="N590"/>
  <c r="O590" s="1"/>
  <c r="N591"/>
  <c r="O591" s="1"/>
  <c r="N592"/>
  <c r="O592"/>
  <c r="N593"/>
  <c r="O593" s="1"/>
  <c r="N594"/>
  <c r="O594"/>
  <c r="N595"/>
  <c r="O595" s="1"/>
  <c r="N596"/>
  <c r="O596"/>
  <c r="N597"/>
  <c r="O597" s="1"/>
  <c r="N598"/>
  <c r="O598"/>
  <c r="N599"/>
  <c r="O599" s="1"/>
  <c r="N600"/>
  <c r="O600"/>
  <c r="N601"/>
  <c r="O601" s="1"/>
  <c r="N602"/>
  <c r="O602"/>
  <c r="N603"/>
  <c r="O603" s="1"/>
  <c r="N604"/>
  <c r="O604"/>
  <c r="N605"/>
  <c r="O605" s="1"/>
  <c r="N606"/>
  <c r="O606"/>
  <c r="N607"/>
  <c r="O607" s="1"/>
  <c r="N608"/>
  <c r="O608"/>
  <c r="N609"/>
  <c r="O609" s="1"/>
  <c r="N610"/>
  <c r="O610"/>
  <c r="N611"/>
  <c r="O611" s="1"/>
  <c r="N612"/>
  <c r="O612"/>
  <c r="N613"/>
  <c r="O613" s="1"/>
  <c r="N614"/>
  <c r="O614"/>
  <c r="N615"/>
  <c r="O615" s="1"/>
  <c r="N616"/>
  <c r="O616"/>
  <c r="N617"/>
  <c r="O617" s="1"/>
  <c r="N618"/>
  <c r="O618"/>
  <c r="N619"/>
  <c r="O619" s="1"/>
  <c r="N620"/>
  <c r="O620"/>
  <c r="N621"/>
  <c r="O621" s="1"/>
  <c r="N622"/>
  <c r="O622"/>
  <c r="N623"/>
  <c r="O623" s="1"/>
  <c r="N624"/>
  <c r="O624"/>
  <c r="N625"/>
  <c r="O625" s="1"/>
  <c r="N626"/>
  <c r="O626"/>
  <c r="N627"/>
  <c r="O627" s="1"/>
  <c r="N628"/>
  <c r="O628"/>
  <c r="N629"/>
  <c r="O629" s="1"/>
  <c r="N630"/>
  <c r="O630"/>
  <c r="N631"/>
  <c r="O631" s="1"/>
  <c r="N632"/>
  <c r="O632"/>
  <c r="N633"/>
  <c r="O633" s="1"/>
  <c r="N634"/>
  <c r="O634"/>
  <c r="N635"/>
  <c r="O635" s="1"/>
  <c r="N636"/>
  <c r="O636"/>
  <c r="N637"/>
  <c r="O637" s="1"/>
  <c r="N638"/>
  <c r="O638"/>
  <c r="N639"/>
  <c r="O639" s="1"/>
  <c r="N640"/>
  <c r="O640"/>
  <c r="N641"/>
  <c r="O641" s="1"/>
  <c r="N642"/>
  <c r="O642"/>
  <c r="N643"/>
  <c r="O643" s="1"/>
  <c r="N644"/>
  <c r="O644"/>
  <c r="N645"/>
  <c r="O645" s="1"/>
  <c r="N646"/>
  <c r="O646"/>
  <c r="N647"/>
  <c r="O647" s="1"/>
  <c r="N648"/>
  <c r="O648"/>
  <c r="N649"/>
  <c r="O649" s="1"/>
  <c r="N650"/>
  <c r="O650"/>
  <c r="N651"/>
  <c r="O651" s="1"/>
  <c r="N652"/>
  <c r="O652"/>
  <c r="N653"/>
  <c r="O653" s="1"/>
  <c r="N654"/>
  <c r="O654"/>
  <c r="N655"/>
  <c r="O655" s="1"/>
  <c r="N656"/>
  <c r="O656"/>
  <c r="N657"/>
  <c r="O657" s="1"/>
  <c r="N658"/>
  <c r="O658"/>
  <c r="N659"/>
  <c r="O659" s="1"/>
  <c r="N660"/>
  <c r="O660"/>
  <c r="N661"/>
  <c r="O661" s="1"/>
  <c r="N662"/>
  <c r="O662"/>
  <c r="N663"/>
  <c r="O663" s="1"/>
  <c r="N664"/>
  <c r="O664"/>
  <c r="N665"/>
  <c r="O665" s="1"/>
  <c r="N666"/>
  <c r="O666"/>
  <c r="N667"/>
  <c r="O667" s="1"/>
  <c r="N668"/>
  <c r="O668"/>
  <c r="N669"/>
  <c r="O669" s="1"/>
  <c r="N670"/>
  <c r="O670"/>
  <c r="N671"/>
  <c r="O671" s="1"/>
  <c r="N672"/>
  <c r="O672"/>
  <c r="N673"/>
  <c r="O673" s="1"/>
  <c r="N674"/>
  <c r="O674"/>
  <c r="L675"/>
  <c r="N675" s="1"/>
  <c r="O675" s="1"/>
  <c r="N676"/>
  <c r="O676" s="1"/>
  <c r="N677"/>
  <c r="O677"/>
  <c r="N678"/>
  <c r="O678" s="1"/>
  <c r="N679"/>
  <c r="O679"/>
  <c r="N680"/>
  <c r="O680" s="1"/>
  <c r="N681"/>
  <c r="O681"/>
  <c r="N682"/>
  <c r="O682" s="1"/>
  <c r="N683"/>
  <c r="O683"/>
  <c r="N684"/>
  <c r="O684" s="1"/>
  <c r="N685"/>
  <c r="O685"/>
  <c r="N686"/>
  <c r="O686" s="1"/>
  <c r="N687"/>
  <c r="O687"/>
  <c r="N688"/>
  <c r="O688" s="1"/>
  <c r="L689"/>
  <c r="N689"/>
  <c r="O689"/>
  <c r="N690"/>
  <c r="O690" s="1"/>
  <c r="N691"/>
  <c r="O691"/>
  <c r="N692"/>
  <c r="O692" s="1"/>
  <c r="N693"/>
  <c r="O693"/>
  <c r="N694"/>
  <c r="O694" s="1"/>
  <c r="N695"/>
  <c r="O695"/>
  <c r="N696"/>
  <c r="O696" s="1"/>
  <c r="N697"/>
  <c r="O697"/>
  <c r="N698"/>
  <c r="O698" s="1"/>
  <c r="N699"/>
  <c r="O699"/>
  <c r="N700"/>
  <c r="O700" s="1"/>
  <c r="N701"/>
  <c r="O701"/>
  <c r="N702"/>
  <c r="O702" s="1"/>
  <c r="N703"/>
  <c r="O703"/>
  <c r="N704"/>
  <c r="O704" s="1"/>
  <c r="N705"/>
  <c r="O705"/>
  <c r="N706"/>
  <c r="O706" s="1"/>
  <c r="N707"/>
  <c r="O707"/>
  <c r="N708"/>
  <c r="O708" s="1"/>
  <c r="N709"/>
  <c r="O709"/>
  <c r="N710"/>
  <c r="O710" s="1"/>
  <c r="N711"/>
  <c r="O711"/>
  <c r="L712"/>
  <c r="N712" s="1"/>
  <c r="O712" s="1"/>
  <c r="N713"/>
  <c r="O713" s="1"/>
  <c r="N714"/>
  <c r="O714"/>
  <c r="N715"/>
  <c r="O715" s="1"/>
  <c r="N716"/>
  <c r="O716"/>
  <c r="N717"/>
  <c r="O717" s="1"/>
  <c r="N718"/>
  <c r="O718"/>
  <c r="N719"/>
  <c r="O719" s="1"/>
  <c r="N720"/>
  <c r="O720"/>
  <c r="J721"/>
  <c r="N721" s="1"/>
  <c r="O721" s="1"/>
  <c r="L721"/>
  <c r="N722"/>
  <c r="O722" s="1"/>
  <c r="N723"/>
  <c r="O723"/>
  <c r="N724"/>
  <c r="O724" s="1"/>
  <c r="N725"/>
  <c r="O725" s="1"/>
  <c r="N726"/>
  <c r="O726" s="1"/>
  <c r="N727"/>
  <c r="O727" s="1"/>
  <c r="L728"/>
  <c r="N728" s="1"/>
  <c r="O728" s="1"/>
  <c r="N729"/>
  <c r="O729"/>
  <c r="L730"/>
  <c r="N730" s="1"/>
  <c r="O730" s="1"/>
  <c r="N731"/>
  <c r="O731" s="1"/>
  <c r="N732"/>
  <c r="O732" s="1"/>
  <c r="N733"/>
  <c r="O733" s="1"/>
  <c r="N734"/>
  <c r="O734" s="1"/>
  <c r="N735"/>
  <c r="O735" s="1"/>
  <c r="N736"/>
  <c r="O736" s="1"/>
  <c r="N737"/>
  <c r="O737" s="1"/>
  <c r="N738"/>
  <c r="O738" s="1"/>
  <c r="N739"/>
  <c r="O739" s="1"/>
  <c r="N740"/>
  <c r="O740" s="1"/>
  <c r="N741"/>
  <c r="O741" s="1"/>
  <c r="N742"/>
  <c r="O742" s="1"/>
  <c r="N743"/>
  <c r="O743" s="1"/>
  <c r="N744"/>
  <c r="O744" s="1"/>
  <c r="N745"/>
  <c r="O745" s="1"/>
  <c r="N746"/>
  <c r="O746" s="1"/>
  <c r="N747"/>
  <c r="O747" s="1"/>
  <c r="N748"/>
  <c r="O748" s="1"/>
  <c r="N749"/>
  <c r="O749" s="1"/>
  <c r="N750"/>
  <c r="O750" s="1"/>
  <c r="N751"/>
  <c r="O751" s="1"/>
  <c r="N752"/>
  <c r="O752" s="1"/>
  <c r="N753"/>
  <c r="O753" s="1"/>
  <c r="N754"/>
  <c r="O754" s="1"/>
  <c r="N755"/>
  <c r="O755" s="1"/>
  <c r="N756"/>
  <c r="O756" s="1"/>
  <c r="N757"/>
  <c r="O757" s="1"/>
  <c r="N758"/>
  <c r="O758" s="1"/>
  <c r="N759"/>
  <c r="O759" s="1"/>
  <c r="N760"/>
  <c r="O760" s="1"/>
  <c r="N761"/>
  <c r="O761" s="1"/>
  <c r="N762"/>
  <c r="O762" s="1"/>
  <c r="N763"/>
  <c r="O763" s="1"/>
  <c r="N764"/>
  <c r="O764" s="1"/>
  <c r="N765"/>
  <c r="O765" s="1"/>
  <c r="N766"/>
  <c r="O766" s="1"/>
  <c r="N767"/>
  <c r="O767" s="1"/>
  <c r="N768"/>
  <c r="O768" s="1"/>
  <c r="N769"/>
  <c r="O769" s="1"/>
  <c r="N770"/>
  <c r="O770" s="1"/>
  <c r="N771"/>
  <c r="O771" s="1"/>
  <c r="N772"/>
  <c r="O772" s="1"/>
  <c r="N773"/>
  <c r="O773" s="1"/>
  <c r="N774"/>
  <c r="O774" s="1"/>
  <c r="N775"/>
  <c r="O775" s="1"/>
  <c r="N776"/>
  <c r="O776" s="1"/>
  <c r="N777"/>
  <c r="O777" s="1"/>
  <c r="N778"/>
  <c r="O778" s="1"/>
  <c r="N779"/>
  <c r="O779" s="1"/>
  <c r="N780"/>
  <c r="O780" s="1"/>
  <c r="N781"/>
  <c r="O781" s="1"/>
  <c r="N782"/>
  <c r="O782" s="1"/>
  <c r="N783"/>
  <c r="O783" s="1"/>
  <c r="N784"/>
  <c r="O784" s="1"/>
  <c r="N785"/>
  <c r="O785" s="1"/>
  <c r="N786"/>
  <c r="O786" s="1"/>
  <c r="N787"/>
  <c r="O787" s="1"/>
  <c r="N788"/>
  <c r="O788" s="1"/>
  <c r="N789"/>
  <c r="O789" s="1"/>
  <c r="N790"/>
  <c r="O790" s="1"/>
  <c r="N791"/>
  <c r="O791" s="1"/>
  <c r="N792"/>
  <c r="O792" s="1"/>
  <c r="N793"/>
  <c r="O793" s="1"/>
  <c r="N794"/>
  <c r="O794" s="1"/>
  <c r="N795"/>
  <c r="O795" s="1"/>
  <c r="N796"/>
  <c r="O796" s="1"/>
  <c r="N797"/>
  <c r="O797" s="1"/>
  <c r="N798"/>
  <c r="O798" s="1"/>
  <c r="N799"/>
  <c r="O799" s="1"/>
  <c r="N800"/>
  <c r="O800" s="1"/>
  <c r="N801"/>
  <c r="O801" s="1"/>
  <c r="N802"/>
  <c r="O802" s="1"/>
  <c r="N803"/>
  <c r="O803" s="1"/>
  <c r="N804"/>
  <c r="O804" s="1"/>
  <c r="N805"/>
  <c r="O805" s="1"/>
  <c r="N806"/>
  <c r="O806" s="1"/>
  <c r="L807"/>
  <c r="N807" s="1"/>
  <c r="O807" s="1"/>
  <c r="N808"/>
  <c r="O808"/>
  <c r="N809"/>
  <c r="O809" s="1"/>
  <c r="N810"/>
  <c r="O810"/>
  <c r="N811"/>
  <c r="O811" s="1"/>
  <c r="N812"/>
  <c r="O812"/>
  <c r="N813"/>
  <c r="O813" s="1"/>
  <c r="N814"/>
  <c r="O814"/>
  <c r="N815"/>
  <c r="O815" s="1"/>
  <c r="N816"/>
  <c r="O816"/>
  <c r="N817"/>
  <c r="O817" s="1"/>
  <c r="N818"/>
  <c r="O818"/>
  <c r="N819"/>
  <c r="O819" s="1"/>
  <c r="N820"/>
  <c r="O820"/>
  <c r="N821"/>
  <c r="O821" s="1"/>
  <c r="N822"/>
  <c r="O822"/>
  <c r="N823"/>
  <c r="O823" s="1"/>
  <c r="N824"/>
  <c r="O824"/>
  <c r="N825"/>
  <c r="O825" s="1"/>
  <c r="N826"/>
  <c r="O826"/>
  <c r="L827"/>
  <c r="N827" s="1"/>
  <c r="O827" s="1"/>
  <c r="N828"/>
  <c r="O828" s="1"/>
  <c r="L829"/>
  <c r="N829" s="1"/>
  <c r="O829" s="1"/>
  <c r="N830"/>
  <c r="O830" s="1"/>
  <c r="N831"/>
  <c r="O831"/>
  <c r="N832"/>
  <c r="O832" s="1"/>
  <c r="N833"/>
  <c r="O833"/>
  <c r="N834"/>
  <c r="O834" s="1"/>
  <c r="N835"/>
  <c r="O835"/>
  <c r="N836"/>
  <c r="O836" s="1"/>
  <c r="N837"/>
  <c r="O837"/>
  <c r="N838"/>
  <c r="O838" s="1"/>
  <c r="N839"/>
  <c r="O839"/>
  <c r="L840"/>
  <c r="N840" s="1"/>
  <c r="O840" s="1"/>
  <c r="N841"/>
  <c r="O841" s="1"/>
  <c r="N842"/>
  <c r="O842" s="1"/>
  <c r="N843"/>
  <c r="O843" s="1"/>
  <c r="N844"/>
  <c r="O844" s="1"/>
  <c r="N845"/>
  <c r="O845" s="1"/>
  <c r="N846"/>
  <c r="O846" s="1"/>
  <c r="N847"/>
  <c r="O847" s="1"/>
  <c r="N848"/>
  <c r="O848" s="1"/>
  <c r="N849"/>
  <c r="O849" s="1"/>
  <c r="N850"/>
  <c r="O850" s="1"/>
  <c r="N851"/>
  <c r="O851" s="1"/>
  <c r="N852"/>
  <c r="O852" s="1"/>
  <c r="L853"/>
  <c r="N853" s="1"/>
  <c r="O853" s="1"/>
  <c r="N854"/>
  <c r="O854"/>
  <c r="N855"/>
  <c r="O855" s="1"/>
  <c r="N856"/>
  <c r="O856"/>
  <c r="N857"/>
  <c r="O857" s="1"/>
  <c r="N858"/>
  <c r="O858"/>
  <c r="N859"/>
  <c r="O859" s="1"/>
  <c r="N860"/>
  <c r="O860"/>
  <c r="N861"/>
  <c r="O861" s="1"/>
  <c r="N862"/>
  <c r="O862"/>
  <c r="N863"/>
  <c r="O863" s="1"/>
  <c r="N864"/>
  <c r="O864"/>
  <c r="N865"/>
  <c r="O865" s="1"/>
  <c r="N866"/>
  <c r="O866"/>
  <c r="N867"/>
  <c r="O867" s="1"/>
  <c r="N868"/>
  <c r="O868"/>
  <c r="N869"/>
  <c r="O869" s="1"/>
  <c r="N870"/>
  <c r="O870"/>
  <c r="N871"/>
  <c r="O871" s="1"/>
  <c r="N872"/>
  <c r="O872"/>
  <c r="N873"/>
  <c r="O873" s="1"/>
  <c r="L874"/>
  <c r="N874"/>
  <c r="O874"/>
  <c r="N875"/>
  <c r="O875" s="1"/>
  <c r="N876"/>
  <c r="O876" s="1"/>
  <c r="N877"/>
  <c r="O877"/>
  <c r="N878"/>
  <c r="O878" s="1"/>
  <c r="L879"/>
  <c r="N879"/>
  <c r="O879"/>
  <c r="N880"/>
  <c r="O880" s="1"/>
  <c r="N881"/>
  <c r="O881"/>
  <c r="N882"/>
  <c r="O882" s="1"/>
  <c r="L883"/>
  <c r="N883"/>
  <c r="O883"/>
  <c r="N884"/>
  <c r="O884"/>
  <c r="L885"/>
  <c r="N885"/>
  <c r="O885" s="1"/>
  <c r="N886"/>
  <c r="O886"/>
  <c r="N887"/>
  <c r="O887" s="1"/>
  <c r="L888"/>
  <c r="N888"/>
  <c r="O888" s="1"/>
  <c r="N889"/>
  <c r="O889"/>
  <c r="N890"/>
  <c r="O890" s="1"/>
  <c r="N891"/>
  <c r="O891"/>
  <c r="N892"/>
  <c r="O892" s="1"/>
  <c r="N893"/>
  <c r="O893"/>
  <c r="N894"/>
  <c r="O894" s="1"/>
  <c r="N895"/>
  <c r="O895"/>
  <c r="N896"/>
  <c r="O896" s="1"/>
  <c r="N897"/>
  <c r="O897"/>
  <c r="N898"/>
  <c r="O898" s="1"/>
  <c r="N899"/>
  <c r="O899"/>
  <c r="M900"/>
  <c r="N900"/>
  <c r="O900" s="1"/>
  <c r="L901"/>
  <c r="N901"/>
  <c r="O901" s="1"/>
  <c r="L902"/>
  <c r="N902"/>
  <c r="O902"/>
  <c r="N903"/>
  <c r="O903" s="1"/>
  <c r="N904"/>
  <c r="O904"/>
  <c r="N905"/>
  <c r="O905" s="1"/>
  <c r="N906"/>
  <c r="O906"/>
  <c r="N907"/>
  <c r="O907" s="1"/>
  <c r="N908"/>
  <c r="O908"/>
  <c r="N909"/>
  <c r="O909" s="1"/>
  <c r="N910"/>
  <c r="O910"/>
  <c r="N911"/>
  <c r="O911" s="1"/>
  <c r="L912"/>
  <c r="N912"/>
  <c r="O912"/>
  <c r="L913"/>
  <c r="N913"/>
  <c r="O913"/>
  <c r="N914"/>
  <c r="O914" s="1"/>
  <c r="N915"/>
  <c r="O915"/>
  <c r="N916"/>
  <c r="O916" s="1"/>
  <c r="N917"/>
  <c r="O917"/>
  <c r="N918"/>
  <c r="O918" s="1"/>
  <c r="N919"/>
  <c r="O919"/>
  <c r="N920"/>
  <c r="O920" s="1"/>
  <c r="N921"/>
  <c r="O921"/>
  <c r="N922"/>
  <c r="O922" s="1"/>
  <c r="N923"/>
  <c r="O923"/>
  <c r="N924"/>
  <c r="O924" s="1"/>
  <c r="N925"/>
  <c r="O925"/>
  <c r="N926"/>
  <c r="O926" s="1"/>
  <c r="N927"/>
  <c r="O927"/>
  <c r="N928"/>
  <c r="O928" s="1"/>
  <c r="N929"/>
  <c r="O929"/>
  <c r="N930"/>
  <c r="O930" s="1"/>
  <c r="N931"/>
  <c r="O931"/>
  <c r="N932"/>
  <c r="O932" s="1"/>
  <c r="N933"/>
  <c r="O933"/>
  <c r="N934"/>
  <c r="O934" s="1"/>
  <c r="N935"/>
  <c r="O935"/>
  <c r="N936"/>
  <c r="O936" s="1"/>
  <c r="N937"/>
  <c r="O937"/>
  <c r="N938"/>
  <c r="O938" s="1"/>
  <c r="L939"/>
  <c r="N939"/>
  <c r="O939"/>
  <c r="N940"/>
  <c r="O940"/>
  <c r="N941"/>
  <c r="O941"/>
  <c r="N942"/>
  <c r="O942"/>
  <c r="N943"/>
  <c r="O943"/>
  <c r="N944"/>
  <c r="O944"/>
  <c r="L945"/>
  <c r="N945"/>
  <c r="O945" s="1"/>
  <c r="N946"/>
  <c r="O946"/>
  <c r="N947"/>
  <c r="O947" s="1"/>
  <c r="L948"/>
  <c r="N948"/>
  <c r="O948" s="1"/>
  <c r="N949"/>
  <c r="O949"/>
  <c r="N950"/>
  <c r="O950" s="1"/>
  <c r="N951"/>
  <c r="O951"/>
  <c r="L952"/>
  <c r="N952" s="1"/>
  <c r="O952" s="1"/>
  <c r="N953"/>
  <c r="O953"/>
  <c r="N954"/>
  <c r="O954" s="1"/>
  <c r="N955"/>
  <c r="O955"/>
  <c r="N956"/>
  <c r="O956" s="1"/>
  <c r="N957"/>
  <c r="O957"/>
  <c r="N958"/>
  <c r="O958" s="1"/>
  <c r="N959"/>
  <c r="O959"/>
  <c r="N960"/>
  <c r="O960" s="1"/>
  <c r="N961"/>
  <c r="O961"/>
  <c r="N962"/>
  <c r="O962" s="1"/>
  <c r="N963"/>
  <c r="O963"/>
  <c r="N964"/>
  <c r="O964" s="1"/>
  <c r="N965"/>
  <c r="O965"/>
  <c r="N966"/>
  <c r="O966" s="1"/>
  <c r="N967"/>
  <c r="O967"/>
  <c r="N968"/>
  <c r="O968" s="1"/>
  <c r="N969"/>
  <c r="O969"/>
  <c r="N970"/>
  <c r="O970" s="1"/>
  <c r="N971"/>
  <c r="O971"/>
  <c r="N972"/>
  <c r="O972" s="1"/>
  <c r="N973"/>
  <c r="O973"/>
  <c r="N974"/>
  <c r="O974" s="1"/>
  <c r="N975"/>
  <c r="O975"/>
  <c r="N976"/>
  <c r="O976" s="1"/>
  <c r="N977"/>
  <c r="O977"/>
  <c r="N978"/>
  <c r="N979"/>
  <c r="O979"/>
  <c r="N980"/>
  <c r="O980"/>
  <c r="N981"/>
  <c r="O981"/>
  <c r="N982"/>
  <c r="O982"/>
  <c r="N983"/>
  <c r="O983"/>
  <c r="L984"/>
  <c r="N984"/>
  <c r="O984" s="1"/>
  <c r="N985"/>
  <c r="O985"/>
  <c r="N986"/>
  <c r="O986" s="1"/>
  <c r="N987"/>
  <c r="O987"/>
  <c r="N988"/>
  <c r="O988" s="1"/>
  <c r="N989"/>
  <c r="O989"/>
  <c r="N990"/>
  <c r="O990" s="1"/>
  <c r="N991"/>
  <c r="O991"/>
  <c r="N992"/>
  <c r="O992" s="1"/>
  <c r="N993"/>
  <c r="O993"/>
  <c r="N994"/>
  <c r="O994" s="1"/>
  <c r="N995"/>
  <c r="O995"/>
  <c r="N996"/>
  <c r="O996" s="1"/>
  <c r="N997"/>
  <c r="O997"/>
  <c r="N998"/>
  <c r="O998" s="1"/>
  <c r="N999"/>
  <c r="O999"/>
  <c r="N1000"/>
  <c r="O1000" s="1"/>
  <c r="N1001"/>
  <c r="O1001"/>
  <c r="N1002"/>
  <c r="N1003"/>
  <c r="O1003"/>
  <c r="N1004"/>
  <c r="O1004"/>
  <c r="N1005"/>
  <c r="O1005"/>
  <c r="N1006"/>
  <c r="O1006"/>
  <c r="N1007"/>
  <c r="O1007"/>
  <c r="N1008"/>
  <c r="O1008"/>
  <c r="N1009"/>
  <c r="O1009"/>
  <c r="L1010"/>
  <c r="N1010"/>
  <c r="O1010" s="1"/>
  <c r="N1011"/>
  <c r="O1011"/>
  <c r="N1012"/>
  <c r="O1012" s="1"/>
  <c r="N1013"/>
  <c r="O1013"/>
  <c r="N1014"/>
  <c r="O1014" s="1"/>
  <c r="N1015"/>
  <c r="O1015"/>
  <c r="N1016"/>
  <c r="O1016" s="1"/>
  <c r="N1017"/>
  <c r="O1017"/>
  <c r="N1018"/>
  <c r="O1018" s="1"/>
  <c r="N1019"/>
  <c r="O1019"/>
  <c r="L1020"/>
  <c r="N1020" s="1"/>
  <c r="O1020" s="1"/>
  <c r="M1021"/>
  <c r="N1021"/>
  <c r="O1021" s="1"/>
  <c r="N1022"/>
  <c r="O1022"/>
  <c r="N1023"/>
  <c r="O1023" s="1"/>
  <c r="N1024"/>
  <c r="O1024"/>
  <c r="N1025"/>
  <c r="O1025" s="1"/>
  <c r="N1026"/>
  <c r="O1026"/>
  <c r="L1027"/>
  <c r="N1027" s="1"/>
  <c r="O1027" s="1"/>
  <c r="N1028"/>
  <c r="O1028"/>
  <c r="N1029"/>
  <c r="O1029"/>
  <c r="N1030"/>
  <c r="O1030"/>
  <c r="N1031"/>
  <c r="O1031"/>
  <c r="L1032"/>
  <c r="N1032"/>
  <c r="O1032" s="1"/>
  <c r="L1033"/>
  <c r="N1033"/>
  <c r="O1033" s="1"/>
  <c r="L1034"/>
  <c r="N1034"/>
  <c r="O1034"/>
  <c r="L1035"/>
  <c r="N1035" s="1"/>
  <c r="O1035" s="1"/>
  <c r="N1036"/>
  <c r="O1036" s="1"/>
  <c r="L1037"/>
  <c r="N1037"/>
  <c r="O1037"/>
  <c r="N1038"/>
  <c r="O1038" s="1"/>
  <c r="N1039"/>
  <c r="O1039"/>
  <c r="N1040"/>
  <c r="O1040" s="1"/>
  <c r="N1041"/>
  <c r="O1041"/>
  <c r="N1042"/>
  <c r="O1042" s="1"/>
  <c r="N1043"/>
  <c r="O1043"/>
  <c r="N1044"/>
  <c r="O1044" s="1"/>
  <c r="N1045"/>
  <c r="O1045"/>
  <c r="N1046"/>
  <c r="O1046" s="1"/>
  <c r="N1047"/>
  <c r="O1047"/>
  <c r="N1048"/>
  <c r="O1048" s="1"/>
  <c r="L1049"/>
  <c r="N1049"/>
  <c r="O1049" s="1"/>
  <c r="N1050"/>
  <c r="O1050"/>
  <c r="N1051"/>
  <c r="O1051" s="1"/>
  <c r="N1052"/>
  <c r="O1052"/>
  <c r="N1053"/>
  <c r="O1053" s="1"/>
  <c r="N1054"/>
  <c r="O1054"/>
  <c r="N1055"/>
  <c r="O1055" s="1"/>
  <c r="L1056"/>
  <c r="N1056"/>
  <c r="O1056"/>
  <c r="N1057"/>
  <c r="O1057" s="1"/>
  <c r="N1058"/>
  <c r="O1058"/>
  <c r="L1059"/>
  <c r="N1059" s="1"/>
  <c r="O1059" s="1"/>
  <c r="N1060"/>
  <c r="O1060"/>
  <c r="N1061"/>
  <c r="O1061"/>
  <c r="N1062"/>
  <c r="O1062"/>
  <c r="N1063"/>
  <c r="O1063"/>
  <c r="N1064"/>
  <c r="O1064"/>
  <c r="N1065"/>
  <c r="O1065"/>
  <c r="N1066"/>
  <c r="O1066"/>
  <c r="N1067"/>
  <c r="O1067"/>
  <c r="N1068"/>
  <c r="O1068"/>
  <c r="N1069"/>
  <c r="O1069"/>
  <c r="N1070"/>
  <c r="O1070"/>
  <c r="N1071"/>
  <c r="O1071"/>
  <c r="N1072"/>
  <c r="O1072"/>
  <c r="N1073"/>
  <c r="O1073"/>
  <c r="N1074"/>
  <c r="O1074"/>
  <c r="N1075"/>
  <c r="O1075"/>
  <c r="H1076"/>
  <c r="J1076"/>
  <c r="N1076" s="1"/>
  <c r="O1076" s="1"/>
  <c r="N1077"/>
  <c r="O1077" s="1"/>
  <c r="N1078"/>
  <c r="O1078"/>
  <c r="N1079"/>
  <c r="O1079" s="1"/>
  <c r="N1080"/>
  <c r="O1080"/>
  <c r="N1081"/>
  <c r="O1081" s="1"/>
  <c r="N1082"/>
  <c r="O1082"/>
  <c r="N1083"/>
  <c r="O1083" s="1"/>
  <c r="N1084"/>
  <c r="O1084"/>
  <c r="N1085"/>
  <c r="O1085" s="1"/>
  <c r="N1086"/>
  <c r="O1086"/>
  <c r="N1087"/>
  <c r="O1087" s="1"/>
  <c r="N1088"/>
  <c r="O1088"/>
  <c r="N1089"/>
  <c r="O1089" s="1"/>
  <c r="N1090"/>
  <c r="O1090"/>
  <c r="L1091"/>
  <c r="N1091" s="1"/>
  <c r="O1091" s="1"/>
  <c r="N1092"/>
  <c r="O1092"/>
  <c r="N1093"/>
  <c r="O1093" s="1"/>
  <c r="N1094"/>
  <c r="O1094"/>
  <c r="N1095"/>
  <c r="O1095" s="1"/>
  <c r="N1096"/>
  <c r="O1096"/>
  <c r="L1097"/>
  <c r="N1097" s="1"/>
  <c r="O1097" s="1"/>
  <c r="N1098"/>
  <c r="O1098" s="1"/>
  <c r="N1099"/>
  <c r="O1099"/>
  <c r="N1100"/>
  <c r="O1100" s="1"/>
  <c r="N1101"/>
  <c r="O1101"/>
  <c r="N1102"/>
  <c r="O1102" s="1"/>
  <c r="L1103"/>
  <c r="N1103"/>
  <c r="O1103"/>
  <c r="N1104"/>
  <c r="O1104" s="1"/>
  <c r="N1105"/>
  <c r="O1105"/>
  <c r="N1106"/>
  <c r="O1106" s="1"/>
  <c r="N1107"/>
  <c r="O1107"/>
  <c r="N1108"/>
  <c r="O1108" s="1"/>
  <c r="N1109"/>
  <c r="O1109"/>
  <c r="N1110"/>
  <c r="O1110" s="1"/>
  <c r="N1111"/>
  <c r="O1111"/>
  <c r="N1112"/>
  <c r="O1112" s="1"/>
  <c r="N1113"/>
  <c r="O1113"/>
  <c r="N1114"/>
  <c r="O1114" s="1"/>
  <c r="N1115"/>
  <c r="O1115"/>
  <c r="N1116"/>
  <c r="O1116" s="1"/>
  <c r="L1117"/>
  <c r="N1117"/>
  <c r="O1117" s="1"/>
  <c r="L1118"/>
  <c r="N1118"/>
  <c r="O1118"/>
  <c r="L1119"/>
  <c r="N1119" s="1"/>
  <c r="O1119" s="1"/>
  <c r="N1120"/>
  <c r="O1120"/>
  <c r="N1121"/>
  <c r="O1121"/>
  <c r="N1122"/>
  <c r="O1122"/>
  <c r="N1123"/>
  <c r="O1123"/>
  <c r="N1124"/>
  <c r="O1124"/>
  <c r="N1125"/>
  <c r="O1125"/>
  <c r="N1126"/>
  <c r="O1126"/>
  <c r="N1127"/>
  <c r="O1127"/>
  <c r="N1128"/>
  <c r="O1128"/>
  <c r="N1129"/>
  <c r="O1129"/>
  <c r="N1130"/>
  <c r="O1130"/>
  <c r="N1131"/>
  <c r="O1131"/>
  <c r="N1132"/>
  <c r="O1132"/>
  <c r="N1133"/>
  <c r="O1133"/>
  <c r="N1134"/>
  <c r="O1134"/>
  <c r="N1135"/>
  <c r="O1135"/>
  <c r="N1136"/>
  <c r="O1136"/>
  <c r="N1137"/>
  <c r="O1137"/>
  <c r="N1138"/>
  <c r="O1138"/>
  <c r="N1139"/>
  <c r="O1139"/>
  <c r="N1140"/>
  <c r="O1140"/>
  <c r="N1141"/>
  <c r="O1141"/>
  <c r="N1142"/>
  <c r="O1142"/>
  <c r="N1143"/>
  <c r="O1143"/>
  <c r="N1144"/>
  <c r="O1144"/>
  <c r="N1145"/>
  <c r="O1145"/>
  <c r="N1146"/>
  <c r="O1146"/>
  <c r="N1147"/>
  <c r="O1147"/>
  <c r="N1148"/>
  <c r="O1148"/>
  <c r="N1149"/>
  <c r="O1149"/>
  <c r="N1150"/>
  <c r="O1150"/>
  <c r="N1151"/>
  <c r="O1151"/>
  <c r="N1152"/>
  <c r="O1152"/>
  <c r="N1153"/>
  <c r="O1153"/>
  <c r="N1154"/>
  <c r="O1154"/>
  <c r="N1155"/>
  <c r="O1155"/>
  <c r="N1156"/>
  <c r="O1156"/>
  <c r="N1157"/>
  <c r="O1157"/>
  <c r="N1158"/>
  <c r="O1158"/>
  <c r="N1159"/>
  <c r="O1159"/>
  <c r="N1160"/>
  <c r="O1160"/>
  <c r="N1161"/>
  <c r="O1161"/>
  <c r="N1162"/>
  <c r="O1162"/>
  <c r="N1163"/>
  <c r="O1163"/>
  <c r="N1164"/>
  <c r="O1164"/>
  <c r="N1165"/>
  <c r="O1165"/>
  <c r="L1166"/>
  <c r="N1166"/>
  <c r="O1166" s="1"/>
  <c r="N1167"/>
  <c r="O1167"/>
  <c r="N1168"/>
  <c r="O1168" s="1"/>
  <c r="N1169"/>
  <c r="O1169"/>
  <c r="N1170"/>
  <c r="O1170" s="1"/>
  <c r="N1171"/>
  <c r="O1171"/>
  <c r="N1172"/>
  <c r="O1172" s="1"/>
  <c r="N1173"/>
  <c r="O1173"/>
  <c r="L1174"/>
  <c r="N1174" s="1"/>
  <c r="O1174" s="1"/>
  <c r="N1175"/>
  <c r="O1175" s="1"/>
  <c r="N1176"/>
  <c r="O1176"/>
  <c r="N1177"/>
  <c r="O1177" s="1"/>
  <c r="N1178"/>
  <c r="O1178"/>
  <c r="L1179"/>
  <c r="N1179" s="1"/>
  <c r="O1179" s="1"/>
  <c r="N1180"/>
  <c r="O1180"/>
  <c r="N1181"/>
  <c r="O1181" s="1"/>
  <c r="N1182"/>
  <c r="O1182"/>
  <c r="N1183"/>
  <c r="O1183" s="1"/>
  <c r="N1184"/>
  <c r="O1184"/>
  <c r="N1185"/>
  <c r="O1185" s="1"/>
  <c r="L1186"/>
  <c r="N1186"/>
  <c r="O1186" s="1"/>
  <c r="N1187"/>
  <c r="O1187"/>
  <c r="N1188"/>
  <c r="O1188" s="1"/>
  <c r="L1189"/>
  <c r="N1189"/>
  <c r="O1189"/>
  <c r="N1190"/>
  <c r="O1190" s="1"/>
  <c r="N1191"/>
  <c r="O1191"/>
  <c r="N1192"/>
  <c r="O1192" s="1"/>
  <c r="N1193"/>
  <c r="O1193"/>
  <c r="N1194"/>
  <c r="O1194" s="1"/>
  <c r="N1195"/>
  <c r="O1195"/>
  <c r="N1196"/>
  <c r="O1196" s="1"/>
  <c r="N1197"/>
  <c r="O1197"/>
  <c r="N1198"/>
  <c r="O1198" s="1"/>
  <c r="N1199"/>
  <c r="O1199"/>
  <c r="N1200"/>
  <c r="O1200" s="1"/>
  <c r="N1201"/>
  <c r="O1201"/>
  <c r="N1202"/>
  <c r="O1202" s="1"/>
  <c r="N1203"/>
  <c r="O1203"/>
  <c r="N1204"/>
  <c r="O1204" s="1"/>
  <c r="N1205"/>
  <c r="O1205" s="1"/>
  <c r="N1206"/>
  <c r="O1206" s="1"/>
  <c r="N1207"/>
  <c r="O1207"/>
  <c r="N1208"/>
  <c r="O1208" s="1"/>
  <c r="N1209"/>
  <c r="O1209" s="1"/>
  <c r="N1210"/>
  <c r="O1210" s="1"/>
  <c r="N1211"/>
  <c r="O1211" s="1"/>
  <c r="N1212"/>
  <c r="O1212"/>
  <c r="N1213"/>
  <c r="O1213" s="1"/>
  <c r="N1214"/>
  <c r="O1214"/>
  <c r="N1215"/>
  <c r="O1215" s="1"/>
  <c r="N1216"/>
  <c r="O1216"/>
  <c r="N1217"/>
  <c r="O1217" s="1"/>
  <c r="N1218"/>
  <c r="O1218"/>
  <c r="N1219"/>
  <c r="O1219" s="1"/>
  <c r="N1220"/>
  <c r="O1220"/>
  <c r="N1221"/>
  <c r="O1221" s="1"/>
  <c r="N1222"/>
  <c r="O1222"/>
  <c r="N1223"/>
  <c r="O1223" s="1"/>
  <c r="N1224"/>
  <c r="O1224"/>
  <c r="N1225"/>
  <c r="O1225" s="1"/>
  <c r="N1226"/>
  <c r="O1226"/>
  <c r="N1227"/>
  <c r="O1227" s="1"/>
  <c r="N1228"/>
  <c r="O1228"/>
  <c r="N1229"/>
  <c r="O1229" s="1"/>
  <c r="N1230"/>
  <c r="O1230"/>
  <c r="N1231"/>
  <c r="O1231" s="1"/>
  <c r="N1232"/>
  <c r="O1232"/>
  <c r="N1233"/>
  <c r="O1233" s="1"/>
  <c r="N1234"/>
  <c r="O1234"/>
  <c r="N1235"/>
  <c r="N1236"/>
  <c r="O1236" s="1"/>
  <c r="N1237"/>
  <c r="O1237" s="1"/>
  <c r="N1238"/>
  <c r="O1238" s="1"/>
  <c r="N1239"/>
  <c r="O1239" s="1"/>
  <c r="N1240"/>
  <c r="O1240" s="1"/>
  <c r="N1241"/>
  <c r="O1241" s="1"/>
  <c r="N1242"/>
  <c r="O1242" s="1"/>
  <c r="N1243"/>
  <c r="O1243" s="1"/>
  <c r="N1244"/>
  <c r="O1244" s="1"/>
  <c r="N1245"/>
  <c r="O1245" s="1"/>
  <c r="N1246"/>
  <c r="O1246" s="1"/>
  <c r="N1247"/>
  <c r="N1248"/>
  <c r="O1248" s="1"/>
  <c r="N1249"/>
  <c r="O1249"/>
  <c r="N1250"/>
  <c r="O1250" s="1"/>
  <c r="N1251"/>
  <c r="O1251"/>
  <c r="L1252"/>
  <c r="N1252" s="1"/>
  <c r="P1252" s="1"/>
  <c r="O1252"/>
  <c r="N1253"/>
  <c r="O1253" s="1"/>
  <c r="N1254"/>
  <c r="N1255"/>
  <c r="O1255" s="1"/>
  <c r="N1256"/>
  <c r="O1256"/>
  <c r="P1256"/>
  <c r="N1257"/>
  <c r="O1257" s="1"/>
  <c r="N1258"/>
  <c r="O1258"/>
  <c r="N1259"/>
  <c r="O1259" s="1"/>
  <c r="N1260"/>
  <c r="O1260"/>
  <c r="N1261"/>
  <c r="P1261" s="1"/>
  <c r="O1261"/>
  <c r="N1262"/>
  <c r="O1262" s="1"/>
  <c r="N1263"/>
  <c r="O1263" s="1"/>
  <c r="N1264"/>
  <c r="O1264" s="1"/>
  <c r="N1265"/>
  <c r="O1265" s="1"/>
  <c r="N1266"/>
  <c r="O1266" s="1"/>
  <c r="N1267"/>
  <c r="O1267"/>
  <c r="P1267"/>
  <c r="N1268"/>
  <c r="O1268" s="1"/>
  <c r="N1269"/>
  <c r="O1269"/>
  <c r="N1270"/>
  <c r="O1270" s="1"/>
  <c r="N1271"/>
  <c r="O1271"/>
  <c r="P1271" s="1"/>
  <c r="N1272"/>
  <c r="O1272" s="1"/>
  <c r="N1273"/>
  <c r="O1273" s="1"/>
  <c r="N1274"/>
  <c r="N1275"/>
  <c r="O1275"/>
  <c r="N1276"/>
  <c r="O1276" s="1"/>
  <c r="N1277"/>
  <c r="N1278"/>
  <c r="O1278" s="1"/>
  <c r="N1279"/>
  <c r="O1279" s="1"/>
  <c r="L1280"/>
  <c r="N1280" s="1"/>
  <c r="O1280" s="1"/>
  <c r="N1281"/>
  <c r="O1281"/>
  <c r="N1282"/>
  <c r="O1282" s="1"/>
  <c r="N1283"/>
  <c r="N1284"/>
  <c r="O1284" s="1"/>
  <c r="N1285"/>
  <c r="O1285"/>
  <c r="N1286"/>
  <c r="O1286" s="1"/>
  <c r="N1287"/>
  <c r="O1287"/>
  <c r="N1288"/>
  <c r="O1288" s="1"/>
  <c r="N1289"/>
  <c r="N1290"/>
  <c r="O1290" s="1"/>
  <c r="N1291"/>
  <c r="O1291" s="1"/>
  <c r="N1292"/>
  <c r="O1292" s="1"/>
  <c r="N1293"/>
  <c r="N1294"/>
  <c r="O1294"/>
  <c r="N1295"/>
  <c r="O1295" s="1"/>
  <c r="N1296"/>
  <c r="O1296"/>
  <c r="N1297"/>
  <c r="O1297" s="1"/>
  <c r="N1298"/>
  <c r="O1298"/>
  <c r="N1299"/>
  <c r="O1299" s="1"/>
  <c r="N1300"/>
  <c r="O1300"/>
  <c r="N1301"/>
  <c r="N1302"/>
  <c r="O1302" s="1"/>
  <c r="N1303"/>
  <c r="O1303" s="1"/>
  <c r="N1304"/>
  <c r="O1304" s="1"/>
  <c r="N1305"/>
  <c r="O1305" s="1"/>
  <c r="N1306"/>
  <c r="O1306" s="1"/>
  <c r="N1307"/>
  <c r="O1307" s="1"/>
  <c r="N1308"/>
  <c r="N1309"/>
  <c r="O1309"/>
  <c r="N1310"/>
  <c r="N1311"/>
  <c r="O1311" s="1"/>
  <c r="L1312"/>
  <c r="N1312" s="1"/>
  <c r="O1312" s="1"/>
  <c r="N1313"/>
  <c r="O1313"/>
  <c r="N1314"/>
  <c r="O1314" s="1"/>
  <c r="N1315"/>
  <c r="O1315"/>
  <c r="N1316"/>
  <c r="O1316" s="1"/>
  <c r="N1317"/>
  <c r="O1317"/>
  <c r="N1318"/>
  <c r="N1319"/>
  <c r="O1319" s="1"/>
  <c r="N1320"/>
  <c r="O1320" s="1"/>
  <c r="N1321"/>
  <c r="O1321" s="1"/>
  <c r="N1322"/>
  <c r="O1322" s="1"/>
  <c r="N1323"/>
  <c r="O1323" s="1"/>
  <c r="N1324"/>
  <c r="L1325"/>
  <c r="N1325" s="1"/>
  <c r="O1325" s="1"/>
  <c r="N1326"/>
  <c r="O1326" s="1"/>
  <c r="N1327"/>
  <c r="O1327" s="1"/>
  <c r="L1328"/>
  <c r="N1328" s="1"/>
  <c r="O1328" s="1"/>
  <c r="N1329"/>
  <c r="O1329"/>
  <c r="N1330"/>
  <c r="O1330" s="1"/>
  <c r="N1331"/>
  <c r="O1331"/>
  <c r="L1332"/>
  <c r="N1332" s="1"/>
  <c r="O1332" s="1"/>
  <c r="N1333"/>
  <c r="O1333" s="1"/>
  <c r="N1334"/>
  <c r="O1334" s="1"/>
  <c r="N1335"/>
  <c r="O1335" s="1"/>
  <c r="N1336"/>
  <c r="O1336" s="1"/>
  <c r="N1337"/>
  <c r="O1337" s="1"/>
  <c r="N1338"/>
  <c r="O1338" s="1"/>
  <c r="N1339"/>
  <c r="O1339" s="1"/>
  <c r="N1340"/>
  <c r="O1340" s="1"/>
  <c r="N1341"/>
  <c r="O1341" s="1"/>
  <c r="N1342"/>
  <c r="O1342" s="1"/>
  <c r="N1343"/>
  <c r="O1343" s="1"/>
  <c r="N1344"/>
  <c r="O1344" s="1"/>
  <c r="N1345"/>
  <c r="O1345" s="1"/>
  <c r="N1346"/>
  <c r="O1346" s="1"/>
  <c r="N1347"/>
  <c r="O1347" s="1"/>
  <c r="N1348"/>
  <c r="O1348" s="1"/>
  <c r="N1349"/>
  <c r="O1349" s="1"/>
  <c r="N1350"/>
  <c r="O1350" s="1"/>
  <c r="N1351"/>
  <c r="O1351" s="1"/>
  <c r="N1352"/>
  <c r="O1352" s="1"/>
  <c r="N1353"/>
  <c r="O1353" s="1"/>
  <c r="N1354"/>
  <c r="O1354" s="1"/>
  <c r="N1355"/>
  <c r="O1355" s="1"/>
  <c r="N1356"/>
  <c r="O1356" s="1"/>
  <c r="N1357"/>
  <c r="N1358"/>
  <c r="O1358" s="1"/>
  <c r="N1359"/>
  <c r="O1359"/>
  <c r="N1360"/>
  <c r="O1360" s="1"/>
  <c r="N1361"/>
  <c r="O1361"/>
  <c r="N1362"/>
  <c r="O1362" s="1"/>
  <c r="N1363"/>
  <c r="O1363"/>
  <c r="N1364"/>
  <c r="O1364" s="1"/>
  <c r="N1365"/>
  <c r="O1365"/>
  <c r="N1366"/>
  <c r="O1366" s="1"/>
  <c r="N1367"/>
  <c r="O1367"/>
  <c r="N1368"/>
  <c r="O1368" s="1"/>
  <c r="N1369"/>
  <c r="O1369"/>
  <c r="N1370"/>
  <c r="O1370" s="1"/>
  <c r="N1371"/>
  <c r="O1371"/>
  <c r="N1372"/>
  <c r="O1372" s="1"/>
  <c r="N1373"/>
  <c r="O1373"/>
  <c r="N1374"/>
  <c r="O1374" s="1"/>
  <c r="N1375"/>
  <c r="O1375"/>
  <c r="N1376"/>
  <c r="O1376" s="1"/>
  <c r="N1377"/>
  <c r="O1377"/>
  <c r="N1378"/>
  <c r="N1379"/>
  <c r="O1379" s="1"/>
  <c r="N1380"/>
  <c r="O1380" s="1"/>
  <c r="N1381"/>
  <c r="O1381" s="1"/>
  <c r="N1382"/>
  <c r="O1382" s="1"/>
  <c r="N1383"/>
  <c r="O1383" s="1"/>
  <c r="N1384"/>
  <c r="O1384" s="1"/>
  <c r="N1385"/>
  <c r="O1385" s="1"/>
  <c r="N1386"/>
  <c r="O1386" s="1"/>
  <c r="N1387"/>
  <c r="O1387" s="1"/>
  <c r="N1388"/>
  <c r="O1388" s="1"/>
  <c r="N1389"/>
  <c r="O1389" s="1"/>
  <c r="N1390"/>
  <c r="O1390" s="1"/>
  <c r="N1391"/>
  <c r="O1391" s="1"/>
  <c r="N1392"/>
  <c r="O1392" s="1"/>
  <c r="N1393"/>
  <c r="N1394"/>
  <c r="O1394"/>
  <c r="N1395"/>
  <c r="N1396"/>
  <c r="N1397"/>
  <c r="O1397"/>
  <c r="N1398"/>
  <c r="O1398"/>
  <c r="N1399"/>
  <c r="O1399"/>
  <c r="N1400"/>
  <c r="O1400" s="1"/>
  <c r="N1401"/>
  <c r="N1402"/>
  <c r="O1402" s="1"/>
  <c r="N1403"/>
  <c r="N1404"/>
  <c r="O1404"/>
  <c r="N1405"/>
  <c r="O1405" s="1"/>
  <c r="N1406"/>
  <c r="O1406"/>
  <c r="N1407"/>
  <c r="O1407" s="1"/>
  <c r="N1408"/>
  <c r="O1408"/>
  <c r="N1409"/>
  <c r="O1409" s="1"/>
  <c r="N1410"/>
  <c r="O1410"/>
  <c r="N1411"/>
  <c r="N1412"/>
  <c r="O1412" s="1"/>
  <c r="N1413"/>
  <c r="O1413" s="1"/>
  <c r="N1414"/>
  <c r="O1414" s="1"/>
  <c r="N1415"/>
  <c r="O1415" s="1"/>
  <c r="N1416"/>
  <c r="O1416" s="1"/>
  <c r="N1417"/>
  <c r="O1417" s="1"/>
  <c r="N1418"/>
  <c r="N1419"/>
  <c r="O1419"/>
  <c r="N1420"/>
  <c r="O1420" s="1"/>
  <c r="N1421"/>
  <c r="O1421"/>
  <c r="N1422"/>
  <c r="O1422" s="1"/>
  <c r="N1423"/>
  <c r="O1423"/>
  <c r="N1424"/>
  <c r="O1424" s="1"/>
  <c r="N1425"/>
  <c r="O1425"/>
  <c r="N1426"/>
  <c r="O1426" s="1"/>
  <c r="N1427"/>
  <c r="O1427"/>
  <c r="N1428"/>
  <c r="O1428" s="1"/>
  <c r="N1429"/>
  <c r="O1429"/>
  <c r="N1430"/>
  <c r="N1431"/>
  <c r="O1431" s="1"/>
  <c r="N1432"/>
  <c r="O1432" s="1"/>
  <c r="N1433"/>
  <c r="O1433" s="1"/>
  <c r="N1434"/>
  <c r="O1434" s="1"/>
  <c r="N1435"/>
  <c r="O1435" s="1"/>
  <c r="N1436"/>
  <c r="O1436" s="1"/>
  <c r="N1437"/>
  <c r="O1437" s="1"/>
  <c r="N1438"/>
  <c r="O1438"/>
  <c r="N1439"/>
  <c r="O1439" s="1"/>
  <c r="N1440"/>
  <c r="O1440" s="1"/>
  <c r="N1441"/>
  <c r="N1442"/>
  <c r="O1442"/>
  <c r="N1443"/>
  <c r="O1443" s="1"/>
  <c r="N1444"/>
  <c r="O1444"/>
  <c r="N1445"/>
  <c r="O1445" s="1"/>
  <c r="N1446"/>
  <c r="O1446"/>
  <c r="N1447"/>
  <c r="O1447" s="1"/>
  <c r="N1448"/>
  <c r="O1448"/>
  <c r="N1449"/>
  <c r="O1449" s="1"/>
  <c r="N1450"/>
  <c r="O1450"/>
  <c r="N1451"/>
  <c r="N1452"/>
  <c r="O1452" s="1"/>
  <c r="N1453"/>
  <c r="O1453"/>
  <c r="N1454"/>
  <c r="O1454" s="1"/>
  <c r="N1455"/>
  <c r="L1456"/>
  <c r="N1456" s="1"/>
  <c r="O1456" s="1"/>
  <c r="N1457"/>
  <c r="N1458"/>
  <c r="N1459"/>
  <c r="L1460"/>
  <c r="N1460"/>
  <c r="O1460" s="1"/>
  <c r="N1461"/>
  <c r="O1461" s="1"/>
  <c r="N1462"/>
  <c r="N1463"/>
  <c r="O1463" s="1"/>
  <c r="N1464"/>
  <c r="N1465"/>
  <c r="O1465" s="1"/>
  <c r="N1466"/>
  <c r="N1467"/>
  <c r="N1468"/>
  <c r="N1469"/>
  <c r="O1469" s="1"/>
  <c r="N1470"/>
  <c r="N1471"/>
  <c r="N1472"/>
  <c r="N1473"/>
  <c r="O1473" s="1"/>
  <c r="N1474"/>
  <c r="O1474" s="1"/>
  <c r="N1475"/>
  <c r="N1476"/>
  <c r="O1476"/>
  <c r="N1477"/>
  <c r="O1477" s="1"/>
  <c r="N1478"/>
  <c r="N1479"/>
  <c r="N1480"/>
  <c r="N1481"/>
  <c r="O1481" s="1"/>
  <c r="L1482"/>
  <c r="N1482" s="1"/>
  <c r="O1482" s="1"/>
  <c r="L1483"/>
  <c r="N1483"/>
  <c r="O1483" s="1"/>
  <c r="N1484"/>
  <c r="O1484" s="1"/>
  <c r="N1485"/>
  <c r="N1486"/>
  <c r="O1486" s="1"/>
  <c r="N1487"/>
  <c r="N1488"/>
  <c r="O1488" s="1"/>
  <c r="N1489"/>
  <c r="N1490"/>
  <c r="O1490"/>
  <c r="N1491"/>
  <c r="O1491" s="1"/>
  <c r="N1492"/>
  <c r="N1493"/>
  <c r="N1494"/>
  <c r="O1494" s="1"/>
  <c r="N1495"/>
  <c r="O1495"/>
  <c r="N1496"/>
  <c r="O1496" s="1"/>
  <c r="N1497"/>
  <c r="N1498"/>
  <c r="N1499"/>
  <c r="N1500"/>
  <c r="N1501"/>
  <c r="O1501"/>
  <c r="N1502"/>
  <c r="O1502" s="1"/>
  <c r="N1503"/>
  <c r="O1503"/>
  <c r="N1504"/>
  <c r="N1505"/>
  <c r="N1506"/>
  <c r="O1506"/>
  <c r="N1507"/>
  <c r="O1507" s="1"/>
  <c r="N1508"/>
  <c r="O1508"/>
  <c r="N1509"/>
  <c r="N1510"/>
  <c r="N1511"/>
  <c r="O1511"/>
  <c r="N1512"/>
  <c r="N1513"/>
  <c r="N1514"/>
  <c r="O1514"/>
  <c r="L1515"/>
  <c r="N1515" s="1"/>
  <c r="N1516"/>
  <c r="N1517"/>
  <c r="O1517" s="1"/>
  <c r="N1518"/>
  <c r="O1518" s="1"/>
  <c r="N1519"/>
  <c r="N1520"/>
  <c r="N1521"/>
  <c r="N1522"/>
  <c r="N1523"/>
  <c r="O1523" s="1"/>
  <c r="N1524"/>
  <c r="O1524" s="1"/>
  <c r="N1525"/>
  <c r="N1526"/>
  <c r="N1527"/>
  <c r="O1527" s="1"/>
  <c r="N1528"/>
  <c r="O1528" s="1"/>
  <c r="N1529"/>
  <c r="N1530"/>
  <c r="N1531"/>
  <c r="N1532"/>
  <c r="O1532" s="1"/>
  <c r="N1533"/>
  <c r="N1534"/>
  <c r="N1535"/>
  <c r="N1536"/>
  <c r="O1536" s="1"/>
  <c r="N1537"/>
  <c r="N1538"/>
  <c r="L1539"/>
  <c r="N1539" s="1"/>
  <c r="O1539" s="1"/>
  <c r="N1540"/>
  <c r="N1541"/>
  <c r="N1542"/>
  <c r="N1543"/>
  <c r="O1543" s="1"/>
  <c r="N1544"/>
  <c r="O1544" s="1"/>
  <c r="N1545"/>
  <c r="N1546"/>
  <c r="N1547"/>
  <c r="N1548"/>
  <c r="O1548"/>
  <c r="N1549"/>
  <c r="O1549" s="1"/>
  <c r="N1550"/>
  <c r="N1551"/>
  <c r="N1552"/>
  <c r="O1552" s="1"/>
  <c r="N1553"/>
  <c r="O1553"/>
  <c r="N1554"/>
  <c r="N1555"/>
  <c r="O1555" s="1"/>
  <c r="N1556"/>
  <c r="N1557"/>
  <c r="N1558"/>
  <c r="L1559"/>
  <c r="N1559"/>
  <c r="O1559" s="1"/>
  <c r="N1560"/>
  <c r="O1560" s="1"/>
  <c r="N1561"/>
  <c r="N1562"/>
  <c r="O1562" s="1"/>
  <c r="N1563"/>
  <c r="N1564"/>
  <c r="O1564" s="1"/>
  <c r="N1565"/>
  <c r="N1566"/>
  <c r="N1567"/>
  <c r="N1568"/>
  <c r="N1569"/>
  <c r="N1570"/>
  <c r="O1570"/>
  <c r="N1571"/>
  <c r="N1572"/>
  <c r="N1573"/>
  <c r="O1573"/>
  <c r="N1574"/>
  <c r="O1574" s="1"/>
  <c r="N1575"/>
  <c r="N1576"/>
  <c r="O1576" s="1"/>
  <c r="N1577"/>
  <c r="O1577" s="1"/>
  <c r="L1578"/>
  <c r="N1578" s="1"/>
  <c r="N1579"/>
  <c r="N1580"/>
  <c r="N1581"/>
  <c r="N1582"/>
  <c r="H1583"/>
  <c r="I1583"/>
  <c r="J1583"/>
  <c r="L6"/>
  <c r="N6" s="1"/>
  <c r="O6" s="1"/>
  <c r="L4"/>
  <c r="N4" s="1"/>
  <c r="O4" s="1"/>
  <c r="L5"/>
  <c r="N5" s="1"/>
  <c r="O5" s="1"/>
  <c r="O1283" l="1"/>
  <c r="N320"/>
  <c r="O320" s="1"/>
  <c r="M320"/>
  <c r="N305"/>
  <c r="O305" s="1"/>
  <c r="M305"/>
  <c r="N231"/>
  <c r="O231" s="1"/>
  <c r="M231"/>
  <c r="N201"/>
  <c r="O201" s="1"/>
  <c r="M201"/>
  <c r="N197"/>
  <c r="O197" s="1"/>
  <c r="M197"/>
  <c r="M340"/>
  <c r="N306"/>
  <c r="O306" s="1"/>
  <c r="M306"/>
  <c r="N292"/>
  <c r="O292" s="1"/>
  <c r="M292"/>
  <c r="N265"/>
  <c r="O265" s="1"/>
  <c r="M265"/>
  <c r="N257"/>
  <c r="O257" s="1"/>
  <c r="M257"/>
  <c r="N198"/>
  <c r="O198" s="1"/>
  <c r="M198"/>
  <c r="N314"/>
  <c r="O314" s="1"/>
  <c r="M314"/>
  <c r="N293"/>
  <c r="O293" s="1"/>
  <c r="M293"/>
  <c r="N199"/>
  <c r="O199" s="1"/>
  <c r="M199"/>
  <c r="M339"/>
  <c r="M332"/>
  <c r="N332"/>
  <c r="O332" s="1"/>
  <c r="N325"/>
  <c r="O325" s="1"/>
  <c r="M325"/>
  <c r="N297"/>
  <c r="O297" s="1"/>
  <c r="M297"/>
  <c r="N200"/>
  <c r="O200" s="1"/>
  <c r="M200"/>
  <c r="N196"/>
  <c r="O196" s="1"/>
  <c r="M196"/>
  <c r="N303"/>
  <c r="O303" s="1"/>
  <c r="N302"/>
  <c r="O302" s="1"/>
  <c r="N301"/>
  <c r="O301" s="1"/>
  <c r="N255"/>
  <c r="O255" s="1"/>
  <c r="N243"/>
  <c r="O243" s="1"/>
  <c r="N194"/>
  <c r="O194" s="1"/>
  <c r="N181"/>
  <c r="O181" s="1"/>
  <c r="N174"/>
  <c r="O174" s="1"/>
  <c r="N173"/>
  <c r="O173" s="1"/>
  <c r="N172"/>
  <c r="O172" s="1"/>
  <c r="L3"/>
  <c r="N3" s="1"/>
  <c r="O3" s="1"/>
  <c r="L2"/>
  <c r="N2" s="1"/>
  <c r="N1583" l="1"/>
  <c r="O1584" s="1"/>
  <c r="O2"/>
  <c r="O1583" s="1"/>
  <c r="L1583" l="1"/>
</calcChain>
</file>

<file path=xl/sharedStrings.xml><?xml version="1.0" encoding="utf-8"?>
<sst xmlns="http://schemas.openxmlformats.org/spreadsheetml/2006/main" count="8146" uniqueCount="1886">
  <si>
    <t xml:space="preserve">  Số Phiếu</t>
  </si>
  <si>
    <t>Số Xe</t>
  </si>
  <si>
    <t>Khách hàng</t>
  </si>
  <si>
    <t>Loại hàng</t>
  </si>
  <si>
    <t>Ngày giờ
 cân lần 1</t>
  </si>
  <si>
    <t>Ngày giờ
 cân lần 2</t>
  </si>
  <si>
    <t>xuất/nhập</t>
  </si>
  <si>
    <t>TL Tổng</t>
  </si>
  <si>
    <t>TL Xe</t>
  </si>
  <si>
    <t>TL hàng</t>
  </si>
  <si>
    <t>Ghi chú</t>
  </si>
  <si>
    <t>Giá</t>
  </si>
  <si>
    <t>GTGT</t>
  </si>
  <si>
    <t>Thành Tiền</t>
  </si>
  <si>
    <t>Thanh toán</t>
  </si>
  <si>
    <t>0001/042014</t>
  </si>
  <si>
    <t>Đỗ Đình Khương</t>
  </si>
  <si>
    <t>Củi đòn</t>
  </si>
  <si>
    <t>Nhập</t>
  </si>
  <si>
    <t>0002/042014</t>
  </si>
  <si>
    <t>93C 02973</t>
  </si>
  <si>
    <t>0003/042014</t>
  </si>
  <si>
    <t>61C 056 - 63</t>
  </si>
  <si>
    <t>Nguyễn Nhật Chiểu</t>
  </si>
  <si>
    <t>Mùn Cưa tươi</t>
  </si>
  <si>
    <t>0004/042014</t>
  </si>
  <si>
    <t>53M 31 - 41</t>
  </si>
  <si>
    <t>0005/042014</t>
  </si>
  <si>
    <t>54M 31 - 41</t>
  </si>
  <si>
    <t>0006/042014</t>
  </si>
  <si>
    <t>0007/042014</t>
  </si>
  <si>
    <t>48C 016 - 42</t>
  </si>
  <si>
    <t>0008/042014</t>
  </si>
  <si>
    <t>MAY CAY</t>
  </si>
  <si>
    <t>Củi Tràm</t>
  </si>
  <si>
    <t>0009/042014</t>
  </si>
  <si>
    <t>Máy Cày</t>
  </si>
  <si>
    <t>0010/042014</t>
  </si>
  <si>
    <t>48L 08 - 76</t>
  </si>
  <si>
    <t>CTy TNHHMTV Đại Nam</t>
  </si>
  <si>
    <t>Dăm Băm</t>
  </si>
  <si>
    <t>0011/042014</t>
  </si>
  <si>
    <t>70K 42 - 92</t>
  </si>
  <si>
    <t>0012/042014</t>
  </si>
  <si>
    <t>0013/042014</t>
  </si>
  <si>
    <t>61C 070 - 61</t>
  </si>
  <si>
    <t>0014/042014</t>
  </si>
  <si>
    <t>0015/042014</t>
  </si>
  <si>
    <t>93N 05 - 85</t>
  </si>
  <si>
    <t>0016/042014</t>
  </si>
  <si>
    <t>54S 90 - 41</t>
  </si>
  <si>
    <t>0017/042014</t>
  </si>
  <si>
    <t>0018/042014</t>
  </si>
  <si>
    <t>0019/042014</t>
  </si>
  <si>
    <t>0020/042014</t>
  </si>
  <si>
    <t>60C 026 - 08</t>
  </si>
  <si>
    <t>0021/042014</t>
  </si>
  <si>
    <t>61C 043 - 39</t>
  </si>
  <si>
    <t>Ngô Thị Liêu</t>
  </si>
  <si>
    <t>Củi Bìa Lớn</t>
  </si>
  <si>
    <t>0022/042014</t>
  </si>
  <si>
    <t>0023/042014</t>
  </si>
  <si>
    <t>Củi Baget</t>
  </si>
  <si>
    <t>0024/042014</t>
  </si>
  <si>
    <t>60S 90 - 42</t>
  </si>
  <si>
    <t>0025/042014</t>
  </si>
  <si>
    <t>0026/042014</t>
  </si>
  <si>
    <t>0027/042014</t>
  </si>
  <si>
    <t>61P 18 - 06</t>
  </si>
  <si>
    <t>0028/042014</t>
  </si>
  <si>
    <t>0029/042014</t>
  </si>
  <si>
    <t>54Z 74 - 07</t>
  </si>
  <si>
    <t>0030/042014</t>
  </si>
  <si>
    <t>61H 70 - 77</t>
  </si>
  <si>
    <t>0031/042014</t>
  </si>
  <si>
    <t>0032/042014</t>
  </si>
  <si>
    <t>0033/042014</t>
  </si>
  <si>
    <t>0034/042014</t>
  </si>
  <si>
    <t>0035/042014</t>
  </si>
  <si>
    <t>0036/042014</t>
  </si>
  <si>
    <t>0037/042014</t>
  </si>
  <si>
    <t>0038/042014</t>
  </si>
  <si>
    <t>0039/042014</t>
  </si>
  <si>
    <t>0040/042014</t>
  </si>
  <si>
    <t>0041/042014</t>
  </si>
  <si>
    <t>61H 79 - 67</t>
  </si>
  <si>
    <t>0042/042014</t>
  </si>
  <si>
    <t>0043/042014</t>
  </si>
  <si>
    <t>0044/042014</t>
  </si>
  <si>
    <t>0045/042014</t>
  </si>
  <si>
    <t>0046/042014</t>
  </si>
  <si>
    <t>0047/042014</t>
  </si>
  <si>
    <t>93N 16 - 51</t>
  </si>
  <si>
    <t>Võ Văn Út Em</t>
  </si>
  <si>
    <t>Củi Gốc</t>
  </si>
  <si>
    <t>0048/042014</t>
  </si>
  <si>
    <t>0049/042014</t>
  </si>
  <si>
    <t>0050/042014</t>
  </si>
  <si>
    <t>61l 73 - 98</t>
  </si>
  <si>
    <t>0051/042014</t>
  </si>
  <si>
    <t>0052/042014</t>
  </si>
  <si>
    <t>0053/042014</t>
  </si>
  <si>
    <t>18C 019 - 74</t>
  </si>
  <si>
    <t>0054/042014</t>
  </si>
  <si>
    <t>93C 025 - 28</t>
  </si>
  <si>
    <t>0055/042014</t>
  </si>
  <si>
    <t>0056/042014</t>
  </si>
  <si>
    <t>0057/042014</t>
  </si>
  <si>
    <t>61L 62 - 48</t>
  </si>
  <si>
    <t>0058/042014</t>
  </si>
  <si>
    <t>0059/042014</t>
  </si>
  <si>
    <t>0060/042014</t>
  </si>
  <si>
    <t>93C 028 - 38</t>
  </si>
  <si>
    <t>0061/042014</t>
  </si>
  <si>
    <t>61K 08 - 13</t>
  </si>
  <si>
    <t>0062/042014</t>
  </si>
  <si>
    <t>0063/042014</t>
  </si>
  <si>
    <t>62L 05 - 56</t>
  </si>
  <si>
    <t>0064/042014</t>
  </si>
  <si>
    <t>0065/042014</t>
  </si>
  <si>
    <t>0066/042014</t>
  </si>
  <si>
    <t>0067/042014</t>
  </si>
  <si>
    <t>0068/042014</t>
  </si>
  <si>
    <t>54S 36 - 94</t>
  </si>
  <si>
    <t>0069/042014</t>
  </si>
  <si>
    <t>0070/042014</t>
  </si>
  <si>
    <t>0071/042014</t>
  </si>
  <si>
    <t>70H 42 - 33</t>
  </si>
  <si>
    <t>0072/042014</t>
  </si>
  <si>
    <t>0073/042014</t>
  </si>
  <si>
    <t>60M 75 - 09</t>
  </si>
  <si>
    <t>0074/042014</t>
  </si>
  <si>
    <t>0076/042014</t>
  </si>
  <si>
    <t>60V 60 - 41</t>
  </si>
  <si>
    <t>Củi Bìa Nhỏ</t>
  </si>
  <si>
    <t>0077/042014</t>
  </si>
  <si>
    <t>0078/042014</t>
  </si>
  <si>
    <t>0079/042014</t>
  </si>
  <si>
    <t>0080/042014</t>
  </si>
  <si>
    <t>0081/042014</t>
  </si>
  <si>
    <t>0082/042014</t>
  </si>
  <si>
    <t>0083/042014</t>
  </si>
  <si>
    <t>0084/042014</t>
  </si>
  <si>
    <t>60M 87 - 31</t>
  </si>
  <si>
    <t>0085/042014</t>
  </si>
  <si>
    <t>0086/042014</t>
  </si>
  <si>
    <t>93H 22 - 78</t>
  </si>
  <si>
    <t>Phạm Văn Quân</t>
  </si>
  <si>
    <t>0087/042014</t>
  </si>
  <si>
    <t>0088/042014</t>
  </si>
  <si>
    <t>0089/042014</t>
  </si>
  <si>
    <t>61C 038 - 44</t>
  </si>
  <si>
    <t>0090/042014</t>
  </si>
  <si>
    <t>0091/042014</t>
  </si>
  <si>
    <t>0092/042014</t>
  </si>
  <si>
    <t>0093/042014</t>
  </si>
  <si>
    <t>0094/042014</t>
  </si>
  <si>
    <t>0095/042014</t>
  </si>
  <si>
    <t>0096/042014</t>
  </si>
  <si>
    <t>0097/042014</t>
  </si>
  <si>
    <t>0098/042014</t>
  </si>
  <si>
    <t>0099/042014</t>
  </si>
  <si>
    <t>Dùng cho thử máy</t>
  </si>
  <si>
    <t>Trạm cân Xuân Thùy</t>
  </si>
  <si>
    <t>DNTN 3 Vân</t>
  </si>
  <si>
    <t xml:space="preserve">Củi Bìa </t>
  </si>
  <si>
    <t>0100/042014</t>
  </si>
  <si>
    <t>0101/042014</t>
  </si>
  <si>
    <t>61N 16 - 80</t>
  </si>
  <si>
    <t>Trần Thị Ngọc Thành</t>
  </si>
  <si>
    <t>0102/042014</t>
  </si>
  <si>
    <t>93H 12 - 41</t>
  </si>
  <si>
    <t>0103/042014</t>
  </si>
  <si>
    <t>72C 036 - 91</t>
  </si>
  <si>
    <t>0104/042014</t>
  </si>
  <si>
    <t>61C 066 - 87</t>
  </si>
  <si>
    <t>PC001</t>
  </si>
  <si>
    <t>0105/042014</t>
  </si>
  <si>
    <t>60N 41 - 99</t>
  </si>
  <si>
    <t>0106/2014</t>
  </si>
  <si>
    <t>61N 28 - 14</t>
  </si>
  <si>
    <t>Trạm cân Cao su ĐH</t>
  </si>
  <si>
    <t>0001/052014</t>
  </si>
  <si>
    <t>54N 62 - 90</t>
  </si>
  <si>
    <t>Hùng (HTX Vạn Cát Tường)</t>
  </si>
  <si>
    <t>0003/052014</t>
  </si>
  <si>
    <t>0004/052014</t>
  </si>
  <si>
    <t>Bột nhám</t>
  </si>
  <si>
    <t>0001/062014</t>
  </si>
  <si>
    <t>0002/062014</t>
  </si>
  <si>
    <t>93C 011 - 30</t>
  </si>
  <si>
    <t>Cty An Lộc</t>
  </si>
  <si>
    <t>0003/062014</t>
  </si>
  <si>
    <t>0004/062014</t>
  </si>
  <si>
    <t>0005/062014</t>
  </si>
  <si>
    <t>93N 18 - 64</t>
  </si>
  <si>
    <t>Củi xay</t>
  </si>
  <si>
    <t>0006/062014</t>
  </si>
  <si>
    <t>0007/062014</t>
  </si>
  <si>
    <t>0009/062014</t>
  </si>
  <si>
    <t>61N 16 - 90</t>
  </si>
  <si>
    <t>0010/062014</t>
  </si>
  <si>
    <t>0013/062014</t>
  </si>
  <si>
    <t>0015/062014</t>
  </si>
  <si>
    <t>0016/062014</t>
  </si>
  <si>
    <t>0017/062014</t>
  </si>
  <si>
    <t>0014/062014</t>
  </si>
  <si>
    <t>0019/062014</t>
  </si>
  <si>
    <t>0020/062014</t>
  </si>
  <si>
    <t>0021/062014</t>
  </si>
  <si>
    <t>0001/072014</t>
  </si>
  <si>
    <t>0002/072014</t>
  </si>
  <si>
    <t>61C 066-87</t>
  </si>
  <si>
    <t>0003/072014</t>
  </si>
  <si>
    <t>0004/072014</t>
  </si>
  <si>
    <t>61K 90-70</t>
  </si>
  <si>
    <t>0005/072014</t>
  </si>
  <si>
    <t>61K 90 - 70</t>
  </si>
  <si>
    <t>0006/072014</t>
  </si>
  <si>
    <t>61L 77 - 75</t>
  </si>
  <si>
    <t>0008/072014</t>
  </si>
  <si>
    <t>0009/072014</t>
  </si>
  <si>
    <t>0010/072014</t>
  </si>
  <si>
    <t>0011/072014</t>
  </si>
  <si>
    <t>61L 77-75</t>
  </si>
  <si>
    <t>0013/072014</t>
  </si>
  <si>
    <t>0014/072014</t>
  </si>
  <si>
    <t>93H 12-41</t>
  </si>
  <si>
    <t>0016/072014</t>
  </si>
  <si>
    <t>60N 41-99</t>
  </si>
  <si>
    <t>0017/072014</t>
  </si>
  <si>
    <t>0018/072014</t>
  </si>
  <si>
    <t>0019/072014</t>
  </si>
  <si>
    <t>0021/072014</t>
  </si>
  <si>
    <t>0022/072014</t>
  </si>
  <si>
    <t>0023/072014</t>
  </si>
  <si>
    <t>0024/072014</t>
  </si>
  <si>
    <t>0025/072014</t>
  </si>
  <si>
    <t>0026/072014</t>
  </si>
  <si>
    <t>61L 01-31</t>
  </si>
  <si>
    <t>0027/072014</t>
  </si>
  <si>
    <t>0028/072014</t>
  </si>
  <si>
    <t>0029/072014</t>
  </si>
  <si>
    <t>54N 43-17</t>
  </si>
  <si>
    <t>0030/072014</t>
  </si>
  <si>
    <t>0031/072014</t>
  </si>
  <si>
    <t>0032/072014</t>
  </si>
  <si>
    <t>0033/072014</t>
  </si>
  <si>
    <t>93H 17 - 85</t>
  </si>
  <si>
    <t>Mùn Cưa Tươi</t>
  </si>
  <si>
    <t>0035/072014</t>
  </si>
  <si>
    <t>61C 056-63</t>
  </si>
  <si>
    <t>Xuất kho bán</t>
  </si>
  <si>
    <t>0036/072014</t>
  </si>
  <si>
    <t>0037/072014</t>
  </si>
  <si>
    <t>0038/072014</t>
  </si>
  <si>
    <t>93C 025 - 83</t>
  </si>
  <si>
    <t>0039/072014</t>
  </si>
  <si>
    <t>0040/072014</t>
  </si>
  <si>
    <t>93H 17-85</t>
  </si>
  <si>
    <t>0041/072014</t>
  </si>
  <si>
    <t>0042/072014</t>
  </si>
  <si>
    <t>85C 003-70</t>
  </si>
  <si>
    <t>0043/072014</t>
  </si>
  <si>
    <t>0044/072014</t>
  </si>
  <si>
    <t>0045/072014</t>
  </si>
  <si>
    <t>0046/072014</t>
  </si>
  <si>
    <t>0001/082014</t>
  </si>
  <si>
    <t>54N 43 - 17</t>
  </si>
  <si>
    <t>0002/082014</t>
  </si>
  <si>
    <t>0003/082014</t>
  </si>
  <si>
    <t>61L 74 - 67</t>
  </si>
  <si>
    <t>0004/082014</t>
  </si>
  <si>
    <t>0005/082014</t>
  </si>
  <si>
    <t>0006/082014</t>
  </si>
  <si>
    <t>0007/082014</t>
  </si>
  <si>
    <t>0008/082014</t>
  </si>
  <si>
    <t>93N 13-34</t>
  </si>
  <si>
    <t>0009/082014</t>
  </si>
  <si>
    <t>0010/082014</t>
  </si>
  <si>
    <t>0012/082014</t>
  </si>
  <si>
    <t>0013/082014</t>
  </si>
  <si>
    <t>0014/082014</t>
  </si>
  <si>
    <t>85C 003 - 07</t>
  </si>
  <si>
    <t>0015/082014</t>
  </si>
  <si>
    <t>0016/082014</t>
  </si>
  <si>
    <t>0017/082014</t>
  </si>
  <si>
    <t>0018/082014</t>
  </si>
  <si>
    <t>0019/082014</t>
  </si>
  <si>
    <t>17K 76 - 75</t>
  </si>
  <si>
    <t>0020/082014</t>
  </si>
  <si>
    <t>61L 93 - 87</t>
  </si>
  <si>
    <t>0021/082014</t>
  </si>
  <si>
    <t>0022/082014</t>
  </si>
  <si>
    <t>0024/082014</t>
  </si>
  <si>
    <t>0000/082014</t>
  </si>
  <si>
    <t>0026/082014</t>
  </si>
  <si>
    <t>93C 029-54</t>
  </si>
  <si>
    <t>trùng 2 phiếu số 26, phiếu kia là Dịch vụ</t>
  </si>
  <si>
    <t>0025/082014</t>
  </si>
  <si>
    <t>0027/082014</t>
  </si>
  <si>
    <t>0029/082014</t>
  </si>
  <si>
    <t>17K 76-75</t>
  </si>
  <si>
    <t>0032/082014</t>
  </si>
  <si>
    <t>85C 003 - 70</t>
  </si>
  <si>
    <t>0033/082014</t>
  </si>
  <si>
    <t>0035/082014</t>
  </si>
  <si>
    <t>93C 029 - 54</t>
  </si>
  <si>
    <t>Cân Ngoài</t>
  </si>
  <si>
    <t>0001/092014</t>
  </si>
  <si>
    <t>0007/092014</t>
  </si>
  <si>
    <t>0008/092014</t>
  </si>
  <si>
    <t>0009/092014</t>
  </si>
  <si>
    <t>61N 28-14</t>
  </si>
  <si>
    <t>0019/092014</t>
  </si>
  <si>
    <t>0020/092014</t>
  </si>
  <si>
    <t>0025/092014</t>
  </si>
  <si>
    <t>0030/092014</t>
  </si>
  <si>
    <t>54Y 89-39</t>
  </si>
  <si>
    <t>0031/092014</t>
  </si>
  <si>
    <t>72C 036-91</t>
  </si>
  <si>
    <t>0036/092014</t>
  </si>
  <si>
    <t>0038/092014</t>
  </si>
  <si>
    <t>0039/092014</t>
  </si>
  <si>
    <t>Mùn Cưa Khô</t>
  </si>
  <si>
    <t>0040/092014</t>
  </si>
  <si>
    <t>0041/092014</t>
  </si>
  <si>
    <t>0045/092014</t>
  </si>
  <si>
    <t>0046/092014</t>
  </si>
  <si>
    <t>70C 037 - 64</t>
  </si>
  <si>
    <t>0048/092014</t>
  </si>
  <si>
    <t>0053/092014</t>
  </si>
  <si>
    <t>0054/092014</t>
  </si>
  <si>
    <t>Trừ 5% TLH</t>
  </si>
  <si>
    <t>0056/092014</t>
  </si>
  <si>
    <t>Gỗ sợi</t>
  </si>
  <si>
    <t>0057/092014</t>
  </si>
  <si>
    <t>0058/092014</t>
  </si>
  <si>
    <t>93H 15 - 39</t>
  </si>
  <si>
    <t>Gỗ Sợi</t>
  </si>
  <si>
    <t>0059/092014</t>
  </si>
  <si>
    <t>0060/092014</t>
  </si>
  <si>
    <t>0064/092014</t>
  </si>
  <si>
    <t>0066/092014</t>
  </si>
  <si>
    <t>61N 16-80</t>
  </si>
  <si>
    <t>0068/092014</t>
  </si>
  <si>
    <t>0069/092014</t>
  </si>
  <si>
    <t>0070/092014</t>
  </si>
  <si>
    <t>0071/092014</t>
  </si>
  <si>
    <t>0072/092014</t>
  </si>
  <si>
    <t>0073/092014</t>
  </si>
  <si>
    <t>0074/092014</t>
  </si>
  <si>
    <t>0076/092014</t>
  </si>
  <si>
    <t>0081/092014</t>
  </si>
  <si>
    <t>0083/092014</t>
  </si>
  <si>
    <t>0084/092014</t>
  </si>
  <si>
    <t>0003/102014</t>
  </si>
  <si>
    <t>60C 028-96</t>
  </si>
  <si>
    <t>Năng Lượng Tương Lai BD</t>
  </si>
  <si>
    <t>0004/102014</t>
  </si>
  <si>
    <t>0006/102014</t>
  </si>
  <si>
    <t>0007/102014</t>
  </si>
  <si>
    <t>0008/102014</t>
  </si>
  <si>
    <t>0011/102014</t>
  </si>
  <si>
    <t>0012/102014</t>
  </si>
  <si>
    <t>0013/102014</t>
  </si>
  <si>
    <t>0014/102014</t>
  </si>
  <si>
    <t>0015/102014</t>
  </si>
  <si>
    <t>0016/102014</t>
  </si>
  <si>
    <t>0017/102014</t>
  </si>
  <si>
    <t>0018/102014</t>
  </si>
  <si>
    <t>0019/102014</t>
  </si>
  <si>
    <t>51C 313 - 19</t>
  </si>
  <si>
    <t>Cty Mạnh Hùng</t>
  </si>
  <si>
    <t>Mùn Cưa Phế Liệu</t>
  </si>
  <si>
    <t>Xuất</t>
  </si>
  <si>
    <t>0020/102014</t>
  </si>
  <si>
    <t>0021/102014</t>
  </si>
  <si>
    <t>0022/102014</t>
  </si>
  <si>
    <t>0023/102014</t>
  </si>
  <si>
    <t>0024/102014</t>
  </si>
  <si>
    <t>0026/102014</t>
  </si>
  <si>
    <t>0027/102014</t>
  </si>
  <si>
    <t>0028/102014</t>
  </si>
  <si>
    <t>0029/102014</t>
  </si>
  <si>
    <t>0030/102014</t>
  </si>
  <si>
    <t>0031/102014</t>
  </si>
  <si>
    <t>0032/102014</t>
  </si>
  <si>
    <t>0035/102014</t>
  </si>
  <si>
    <t>61K 42-02</t>
  </si>
  <si>
    <t>0037/102014</t>
  </si>
  <si>
    <t>0038/102014</t>
  </si>
  <si>
    <t>0039/102014</t>
  </si>
  <si>
    <t>61N 41-99</t>
  </si>
  <si>
    <t>0040/102014</t>
  </si>
  <si>
    <t>0041/102014</t>
  </si>
  <si>
    <t>0042/102014</t>
  </si>
  <si>
    <t>0043/102014</t>
  </si>
  <si>
    <t>0044/102014</t>
  </si>
  <si>
    <t>0045/102014</t>
  </si>
  <si>
    <t>0046/102014</t>
  </si>
  <si>
    <t>0047/102014</t>
  </si>
  <si>
    <t>0048/102014</t>
  </si>
  <si>
    <t>0049/102014</t>
  </si>
  <si>
    <t>0050/102014</t>
  </si>
  <si>
    <t>0051/102014</t>
  </si>
  <si>
    <t>0052/102014</t>
  </si>
  <si>
    <t>0053/102014</t>
  </si>
  <si>
    <t>0054/102014</t>
  </si>
  <si>
    <t>0055/102014</t>
  </si>
  <si>
    <t>0056/102014</t>
  </si>
  <si>
    <t>0057/102014</t>
  </si>
  <si>
    <t>0058/102014</t>
  </si>
  <si>
    <t>0059/102014</t>
  </si>
  <si>
    <t>60C 028 - 96</t>
  </si>
  <si>
    <t>0060/102014</t>
  </si>
  <si>
    <t>0062/102014</t>
  </si>
  <si>
    <t>0063/102014</t>
  </si>
  <si>
    <t>0064/102014</t>
  </si>
  <si>
    <t>93C 031 - 64</t>
  </si>
  <si>
    <t>0065/102014</t>
  </si>
  <si>
    <t>51C 318 - 02</t>
  </si>
  <si>
    <t>0066/102014</t>
  </si>
  <si>
    <t>0067/102014</t>
  </si>
  <si>
    <t>0068/102014</t>
  </si>
  <si>
    <t>0069/102014</t>
  </si>
  <si>
    <t>0070/102014</t>
  </si>
  <si>
    <t>0071/102014</t>
  </si>
  <si>
    <t>0072/102014</t>
  </si>
  <si>
    <t>0073/102014</t>
  </si>
  <si>
    <t>0074/102014</t>
  </si>
  <si>
    <t>0075/102014</t>
  </si>
  <si>
    <t>0076/102014</t>
  </si>
  <si>
    <t>0077/102014</t>
  </si>
  <si>
    <t>0078/102014</t>
  </si>
  <si>
    <t>0079/102014</t>
  </si>
  <si>
    <t>0080/102014</t>
  </si>
  <si>
    <t>0081/102014</t>
  </si>
  <si>
    <t>Củi Bìa</t>
  </si>
  <si>
    <t>0082/102014</t>
  </si>
  <si>
    <t>0083/102014</t>
  </si>
  <si>
    <t>0084/102014</t>
  </si>
  <si>
    <t>0085/102014</t>
  </si>
  <si>
    <t>0086/102014</t>
  </si>
  <si>
    <t>Củi Bìa Gốc</t>
  </si>
  <si>
    <t>0087/102014</t>
  </si>
  <si>
    <t>0088/102014</t>
  </si>
  <si>
    <t>0089/102014</t>
  </si>
  <si>
    <t>0090/102014</t>
  </si>
  <si>
    <t>0091/102014</t>
  </si>
  <si>
    <t>0092/102014</t>
  </si>
  <si>
    <t>0093/102014</t>
  </si>
  <si>
    <t>0094/102014</t>
  </si>
  <si>
    <t>0095/102014</t>
  </si>
  <si>
    <t>0096/102014</t>
  </si>
  <si>
    <t>61K 93-58</t>
  </si>
  <si>
    <t>0097/102014</t>
  </si>
  <si>
    <t>0098/102014</t>
  </si>
  <si>
    <t>0099/102014</t>
  </si>
  <si>
    <t>0101/102014</t>
  </si>
  <si>
    <t>0102/102014</t>
  </si>
  <si>
    <t>0103/102014</t>
  </si>
  <si>
    <t>0104/102014</t>
  </si>
  <si>
    <t>0105/102014</t>
  </si>
  <si>
    <t>0106/102014</t>
  </si>
  <si>
    <t>0107/102014</t>
  </si>
  <si>
    <t>0108/102014</t>
  </si>
  <si>
    <t>0109/102014</t>
  </si>
  <si>
    <t>0116/102014</t>
  </si>
  <si>
    <t>0117/102014</t>
  </si>
  <si>
    <t>0120/102014</t>
  </si>
  <si>
    <t>Trừ 15% TLH</t>
  </si>
  <si>
    <t>0126/102014</t>
  </si>
  <si>
    <t>74 độ</t>
  </si>
  <si>
    <t>0127/102014</t>
  </si>
  <si>
    <t>0001/112014</t>
  </si>
  <si>
    <t>0002/112014</t>
  </si>
  <si>
    <t>0004/112014</t>
  </si>
  <si>
    <t>0005/112014</t>
  </si>
  <si>
    <t>54X 12 - 06</t>
  </si>
  <si>
    <t>Phạm Văn Trưởng</t>
  </si>
  <si>
    <t>0008/112014</t>
  </si>
  <si>
    <t>0009/112014</t>
  </si>
  <si>
    <t>62C 008 - 15</t>
  </si>
  <si>
    <t>Đinh Văn Hưởng</t>
  </si>
  <si>
    <t>0010/112014</t>
  </si>
  <si>
    <t>0011/112014</t>
  </si>
  <si>
    <t>0012/112014</t>
  </si>
  <si>
    <t>0013/112014</t>
  </si>
  <si>
    <t>0014/112014</t>
  </si>
  <si>
    <t>0015/112014</t>
  </si>
  <si>
    <t>0016/112014</t>
  </si>
  <si>
    <t>0017/112014</t>
  </si>
  <si>
    <t>0018/112014</t>
  </si>
  <si>
    <t>0019/112014</t>
  </si>
  <si>
    <t>0020/112014</t>
  </si>
  <si>
    <t>0021/112014</t>
  </si>
  <si>
    <t>0022/112014</t>
  </si>
  <si>
    <t>0023/112014</t>
  </si>
  <si>
    <t>0024/112014</t>
  </si>
  <si>
    <t>62C 008-15</t>
  </si>
  <si>
    <t>0025/112014</t>
  </si>
  <si>
    <t>0026/112014</t>
  </si>
  <si>
    <t>0027/112014</t>
  </si>
  <si>
    <t>0028/112014</t>
  </si>
  <si>
    <t>0029/112014</t>
  </si>
  <si>
    <t>54N 85 - 90</t>
  </si>
  <si>
    <t>Nguyễn Hà Huy</t>
  </si>
  <si>
    <t>0030/112014</t>
  </si>
  <si>
    <t>70H 04 - 84</t>
  </si>
  <si>
    <t>0031/112014</t>
  </si>
  <si>
    <t>0032/112014</t>
  </si>
  <si>
    <t>0033/112014</t>
  </si>
  <si>
    <t>0034/112014</t>
  </si>
  <si>
    <t>0035/112014</t>
  </si>
  <si>
    <t>0036/112014</t>
  </si>
  <si>
    <t>0037/112014</t>
  </si>
  <si>
    <t>0038/112014</t>
  </si>
  <si>
    <t>60L 31- 41</t>
  </si>
  <si>
    <t>0039/112014</t>
  </si>
  <si>
    <t>93C 014 - 57</t>
  </si>
  <si>
    <t>Dương Văn Khải</t>
  </si>
  <si>
    <t>0040/112014</t>
  </si>
  <si>
    <t>61L 78 - 21</t>
  </si>
  <si>
    <t>0041/112014</t>
  </si>
  <si>
    <t>61C 127 - 92</t>
  </si>
  <si>
    <t>0042/112014</t>
  </si>
  <si>
    <t>0043/112014</t>
  </si>
  <si>
    <t>0044/112014</t>
  </si>
  <si>
    <t>0045/112014</t>
  </si>
  <si>
    <t>93C 023 - 06</t>
  </si>
  <si>
    <t>0046/112014</t>
  </si>
  <si>
    <t>60N 20-27</t>
  </si>
  <si>
    <t>0047/112014</t>
  </si>
  <si>
    <t>61H 02-11</t>
  </si>
  <si>
    <t>0048/112014</t>
  </si>
  <si>
    <t>60M 87-31</t>
  </si>
  <si>
    <t>0049/112014</t>
  </si>
  <si>
    <t>0050/112014</t>
  </si>
  <si>
    <t>0051/112014</t>
  </si>
  <si>
    <t>93C 044-41</t>
  </si>
  <si>
    <t>Trừ 25% TLH</t>
  </si>
  <si>
    <t>0052/112014</t>
  </si>
  <si>
    <t>0053/112014</t>
  </si>
  <si>
    <t>0054/112014</t>
  </si>
  <si>
    <t>0055/112014</t>
  </si>
  <si>
    <t>0056/112014</t>
  </si>
  <si>
    <t>0057/112014</t>
  </si>
  <si>
    <t>61C 046 - 22</t>
  </si>
  <si>
    <t>Củi Domino</t>
  </si>
  <si>
    <t>0058/112014</t>
  </si>
  <si>
    <t>0059/112014</t>
  </si>
  <si>
    <t>0060/112014</t>
  </si>
  <si>
    <t>0061/112014</t>
  </si>
  <si>
    <t>0062/112014</t>
  </si>
  <si>
    <t>Trừ 150kg TLH</t>
  </si>
  <si>
    <t>0063/112014</t>
  </si>
  <si>
    <t>61H 02 - 11</t>
  </si>
  <si>
    <t>0064/112014</t>
  </si>
  <si>
    <t>0065/112014</t>
  </si>
  <si>
    <t>61K 48 - 89</t>
  </si>
  <si>
    <t>0066/112014</t>
  </si>
  <si>
    <t>0067/112014</t>
  </si>
  <si>
    <t>0068/112014</t>
  </si>
  <si>
    <t>0069/112014</t>
  </si>
  <si>
    <t>0070/112014</t>
  </si>
  <si>
    <t>0071/112014</t>
  </si>
  <si>
    <t>54V 78 - 96</t>
  </si>
  <si>
    <t>0072/112014</t>
  </si>
  <si>
    <t>Nguyễn Văn Hớn</t>
  </si>
  <si>
    <t>0073/112014</t>
  </si>
  <si>
    <t>0074/112014</t>
  </si>
  <si>
    <t>0075/112014</t>
  </si>
  <si>
    <t>Nguyễn Xuân Tuấn</t>
  </si>
  <si>
    <t>0076/112014</t>
  </si>
  <si>
    <t>0077/112014</t>
  </si>
  <si>
    <t>0078/112014</t>
  </si>
  <si>
    <t>0079/112014</t>
  </si>
  <si>
    <t>0080/112014</t>
  </si>
  <si>
    <t>0081/112014</t>
  </si>
  <si>
    <t>0082/112014</t>
  </si>
  <si>
    <t>0083/112014</t>
  </si>
  <si>
    <t>0084/112014</t>
  </si>
  <si>
    <t>0085/112014</t>
  </si>
  <si>
    <t>0086/112014</t>
  </si>
  <si>
    <t>0087/112014</t>
  </si>
  <si>
    <t>0088/112014</t>
  </si>
  <si>
    <t>0089/112014</t>
  </si>
  <si>
    <t>61C 064 - 47</t>
  </si>
  <si>
    <t>0090/112014</t>
  </si>
  <si>
    <t>0091/112014</t>
  </si>
  <si>
    <t>0092/112014</t>
  </si>
  <si>
    <t>0093/112014</t>
  </si>
  <si>
    <t>0094/112014</t>
  </si>
  <si>
    <t>0095/112014</t>
  </si>
  <si>
    <t>0096/112014</t>
  </si>
  <si>
    <t>0097/112014</t>
  </si>
  <si>
    <t>0098/112014</t>
  </si>
  <si>
    <t>0099/112014</t>
  </si>
  <si>
    <t>0001/122014</t>
  </si>
  <si>
    <t>0002/122014</t>
  </si>
  <si>
    <t>0003/122014</t>
  </si>
  <si>
    <t>0004/122014</t>
  </si>
  <si>
    <t>0005/122014</t>
  </si>
  <si>
    <t>0006/122014</t>
  </si>
  <si>
    <t>0007/122014</t>
  </si>
  <si>
    <t>0008/122014</t>
  </si>
  <si>
    <t>0009/122014</t>
  </si>
  <si>
    <t>0010/122014</t>
  </si>
  <si>
    <t>0011/122014</t>
  </si>
  <si>
    <t>0012/122014</t>
  </si>
  <si>
    <t>0013/122014</t>
  </si>
  <si>
    <t>0014/122014</t>
  </si>
  <si>
    <t>0015/122014</t>
  </si>
  <si>
    <t>0016/122014</t>
  </si>
  <si>
    <t>0017/122014</t>
  </si>
  <si>
    <t>0018/122014</t>
  </si>
  <si>
    <t>0019/122014</t>
  </si>
  <si>
    <t>0020/122014</t>
  </si>
  <si>
    <t>0021/122014</t>
  </si>
  <si>
    <t>0022/122014</t>
  </si>
  <si>
    <t>0023/122014</t>
  </si>
  <si>
    <t>0026/122014</t>
  </si>
  <si>
    <t>0024/122014</t>
  </si>
  <si>
    <t>0025/122014</t>
  </si>
  <si>
    <t>0027/122014</t>
  </si>
  <si>
    <t>0028/122014</t>
  </si>
  <si>
    <t>0029/122014</t>
  </si>
  <si>
    <t>0030/122014</t>
  </si>
  <si>
    <t>0031/122014</t>
  </si>
  <si>
    <t>0032/122014</t>
  </si>
  <si>
    <t>0033/122014</t>
  </si>
  <si>
    <t>0034/122014</t>
  </si>
  <si>
    <t>0035/122014</t>
  </si>
  <si>
    <t>0036/122014</t>
  </si>
  <si>
    <t>0037/122014</t>
  </si>
  <si>
    <t>0038/122014</t>
  </si>
  <si>
    <t>0039/122014</t>
  </si>
  <si>
    <t>0040/122014</t>
  </si>
  <si>
    <t>0041/122014</t>
  </si>
  <si>
    <t>0042/122014</t>
  </si>
  <si>
    <t>0043/122014</t>
  </si>
  <si>
    <t>0044/122014</t>
  </si>
  <si>
    <t>Củi Đòn</t>
  </si>
  <si>
    <t>0045/122014</t>
  </si>
  <si>
    <t>0046/122014</t>
  </si>
  <si>
    <t>0047/122014</t>
  </si>
  <si>
    <t>0048/122014</t>
  </si>
  <si>
    <t>0049/122014</t>
  </si>
  <si>
    <t>0050/122014</t>
  </si>
  <si>
    <t>0051/122014</t>
  </si>
  <si>
    <t>0052/122014</t>
  </si>
  <si>
    <t>0053/122014</t>
  </si>
  <si>
    <t>0054/122014</t>
  </si>
  <si>
    <t>0055/122014</t>
  </si>
  <si>
    <t>0056/122014</t>
  </si>
  <si>
    <t>0057/122014</t>
  </si>
  <si>
    <t>0058/122014</t>
  </si>
  <si>
    <t>0059/122014</t>
  </si>
  <si>
    <t>0060/122014</t>
  </si>
  <si>
    <t>0061/122014</t>
  </si>
  <si>
    <t>0062/122014</t>
  </si>
  <si>
    <t>0063/122014</t>
  </si>
  <si>
    <t>0064/122014</t>
  </si>
  <si>
    <t>0065/122014</t>
  </si>
  <si>
    <t>0066/122014</t>
  </si>
  <si>
    <t>0067/122014</t>
  </si>
  <si>
    <t>0068/122014</t>
  </si>
  <si>
    <t>0069/122014</t>
  </si>
  <si>
    <t>Nguyễn Thị Thảo</t>
  </si>
  <si>
    <t>0070/122014</t>
  </si>
  <si>
    <t>0071/122014</t>
  </si>
  <si>
    <t>0072/122014</t>
  </si>
  <si>
    <t>0073/122014</t>
  </si>
  <si>
    <t>0074/122014</t>
  </si>
  <si>
    <t>0075/122014</t>
  </si>
  <si>
    <t>0076/122014</t>
  </si>
  <si>
    <t>0077/122014</t>
  </si>
  <si>
    <t>0078/122014</t>
  </si>
  <si>
    <t>0079/122014</t>
  </si>
  <si>
    <t>0080/122014</t>
  </si>
  <si>
    <t>0081/122014</t>
  </si>
  <si>
    <t>0082/122014</t>
  </si>
  <si>
    <t>0083/122014</t>
  </si>
  <si>
    <t>0084/122014</t>
  </si>
  <si>
    <t>0085/122014</t>
  </si>
  <si>
    <t>0086/122014</t>
  </si>
  <si>
    <t>0087/122014</t>
  </si>
  <si>
    <t>0088/122014</t>
  </si>
  <si>
    <t>0089/122014</t>
  </si>
  <si>
    <t>0090/122014</t>
  </si>
  <si>
    <t>0091/122014</t>
  </si>
  <si>
    <t>0092/122014</t>
  </si>
  <si>
    <t>0093/122014</t>
  </si>
  <si>
    <t>0094/122014</t>
  </si>
  <si>
    <t>0095/122014</t>
  </si>
  <si>
    <t>0096/122014</t>
  </si>
  <si>
    <t>0097/122014</t>
  </si>
  <si>
    <t>Dịch vụ</t>
  </si>
  <si>
    <t>0098/122014</t>
  </si>
  <si>
    <t>0099/122014</t>
  </si>
  <si>
    <t>0100/122014</t>
  </si>
  <si>
    <t>0101/122014</t>
  </si>
  <si>
    <t>0102/122014</t>
  </si>
  <si>
    <t>0103/122014</t>
  </si>
  <si>
    <t>0104/122014</t>
  </si>
  <si>
    <t>0105/122014</t>
  </si>
  <si>
    <t>0106/122014</t>
  </si>
  <si>
    <t>0107/122014</t>
  </si>
  <si>
    <t>0108/122014</t>
  </si>
  <si>
    <t>0109/122014</t>
  </si>
  <si>
    <t>0110/122014</t>
  </si>
  <si>
    <t>0111/122014</t>
  </si>
  <si>
    <t>0112/122014</t>
  </si>
  <si>
    <t>0113/122014</t>
  </si>
  <si>
    <t>0114/122014</t>
  </si>
  <si>
    <t>61C 064-47</t>
  </si>
  <si>
    <t>0115/122014</t>
  </si>
  <si>
    <t>0116/122014</t>
  </si>
  <si>
    <t>0117/122014</t>
  </si>
  <si>
    <t>0118/122014</t>
  </si>
  <si>
    <t>0119/122014</t>
  </si>
  <si>
    <t>0120/122014</t>
  </si>
  <si>
    <t>0121/122014</t>
  </si>
  <si>
    <t>0122/122014</t>
  </si>
  <si>
    <t>0123/122014</t>
  </si>
  <si>
    <t>0124/122014</t>
  </si>
  <si>
    <t>0125/122014</t>
  </si>
  <si>
    <t>0126/122014</t>
  </si>
  <si>
    <t>0127/122014</t>
  </si>
  <si>
    <t>0128/122014</t>
  </si>
  <si>
    <t>0129/122014</t>
  </si>
  <si>
    <t>0130/122014</t>
  </si>
  <si>
    <t>0131/122014</t>
  </si>
  <si>
    <t>0132/122014</t>
  </si>
  <si>
    <t>0133/122014</t>
  </si>
  <si>
    <t>0134/122014</t>
  </si>
  <si>
    <t>0135/122014</t>
  </si>
  <si>
    <t>0136/122014</t>
  </si>
  <si>
    <t>0137/122014</t>
  </si>
  <si>
    <t>0138/122014</t>
  </si>
  <si>
    <t>0139/122014</t>
  </si>
  <si>
    <t>0140/122014</t>
  </si>
  <si>
    <t>0141/122014</t>
  </si>
  <si>
    <t>0144/122014</t>
  </si>
  <si>
    <t>0145/122014</t>
  </si>
  <si>
    <t>0146/122014</t>
  </si>
  <si>
    <t>0147/122014</t>
  </si>
  <si>
    <t>0148/122014</t>
  </si>
  <si>
    <t>0149/122014</t>
  </si>
  <si>
    <t>0150/122014</t>
  </si>
  <si>
    <t>0151/122014</t>
  </si>
  <si>
    <t>0153/122014</t>
  </si>
  <si>
    <t>0154/122014</t>
  </si>
  <si>
    <t>0155/122014</t>
  </si>
  <si>
    <t>0156/122014</t>
  </si>
  <si>
    <t>0157/122014</t>
  </si>
  <si>
    <t>0158/122014</t>
  </si>
  <si>
    <t>0159/122014</t>
  </si>
  <si>
    <t>0160/122014</t>
  </si>
  <si>
    <t>0161/122014</t>
  </si>
  <si>
    <t>0162/122014</t>
  </si>
  <si>
    <t>0163/122014</t>
  </si>
  <si>
    <t>0164/122014</t>
  </si>
  <si>
    <t>0165/122014</t>
  </si>
  <si>
    <t>0166/122014</t>
  </si>
  <si>
    <t>0167/122014</t>
  </si>
  <si>
    <t>0168/122014</t>
  </si>
  <si>
    <t>0169/122014</t>
  </si>
  <si>
    <t>0170/122014</t>
  </si>
  <si>
    <t>0171/122014</t>
  </si>
  <si>
    <t>0172/122014</t>
  </si>
  <si>
    <t>0173/122014</t>
  </si>
  <si>
    <t>0174/122014</t>
  </si>
  <si>
    <t>0176/122014</t>
  </si>
  <si>
    <t>0177/122014</t>
  </si>
  <si>
    <t>0178/122014</t>
  </si>
  <si>
    <t>0180/122014</t>
  </si>
  <si>
    <t>0181/122014</t>
  </si>
  <si>
    <t>0182/122014</t>
  </si>
  <si>
    <t>0183/122014</t>
  </si>
  <si>
    <t>0184/122014</t>
  </si>
  <si>
    <t>0185/122014</t>
  </si>
  <si>
    <t>0186/122014</t>
  </si>
  <si>
    <t>0187/122014</t>
  </si>
  <si>
    <t>0188/122014</t>
  </si>
  <si>
    <t>0189/122014</t>
  </si>
  <si>
    <t>0190/122014</t>
  </si>
  <si>
    <t>0191/122014</t>
  </si>
  <si>
    <t>0193/122014</t>
  </si>
  <si>
    <t>0194/122014</t>
  </si>
  <si>
    <t>0195/122014</t>
  </si>
  <si>
    <t>0196/122014</t>
  </si>
  <si>
    <t>0197/122014</t>
  </si>
  <si>
    <t>0198/122014</t>
  </si>
  <si>
    <t>0199/122014</t>
  </si>
  <si>
    <t>0200/122014</t>
  </si>
  <si>
    <t>0201/122014</t>
  </si>
  <si>
    <t>0202/122014</t>
  </si>
  <si>
    <t>0203/122014</t>
  </si>
  <si>
    <t>0204/122014</t>
  </si>
  <si>
    <t>0205/122014</t>
  </si>
  <si>
    <t>0206/122014</t>
  </si>
  <si>
    <t>0207/122014</t>
  </si>
  <si>
    <t>0208/122014</t>
  </si>
  <si>
    <t>0209/122014</t>
  </si>
  <si>
    <t>0210/122014</t>
  </si>
  <si>
    <t>0211/122014</t>
  </si>
  <si>
    <t>0212/122014</t>
  </si>
  <si>
    <t>0213/122014</t>
  </si>
  <si>
    <t>0214/122014</t>
  </si>
  <si>
    <t>0215/122014</t>
  </si>
  <si>
    <t>0216/122014</t>
  </si>
  <si>
    <t>0217/122014</t>
  </si>
  <si>
    <t>0218/122014</t>
  </si>
  <si>
    <t>0219/122014</t>
  </si>
  <si>
    <t>0220/122014</t>
  </si>
  <si>
    <t>Võ Thế Danh</t>
  </si>
  <si>
    <t>PC Đỗ Đình Khương</t>
  </si>
  <si>
    <t>0221/122014</t>
  </si>
  <si>
    <t>0222/122014</t>
  </si>
  <si>
    <t>0223/122014</t>
  </si>
  <si>
    <t>0224/122014</t>
  </si>
  <si>
    <t>0225/122014</t>
  </si>
  <si>
    <t>0226/122014</t>
  </si>
  <si>
    <t>0227/122014</t>
  </si>
  <si>
    <t>0228/122014</t>
  </si>
  <si>
    <t>0229/122014</t>
  </si>
  <si>
    <t>0230/122014</t>
  </si>
  <si>
    <t>0231/122014</t>
  </si>
  <si>
    <t>0232/122014</t>
  </si>
  <si>
    <t>0233/122014</t>
  </si>
  <si>
    <t>0234/122014</t>
  </si>
  <si>
    <t>0235/122014</t>
  </si>
  <si>
    <t>Trần Thị Mai</t>
  </si>
  <si>
    <t>0236/122014</t>
  </si>
  <si>
    <t>0237/122014</t>
  </si>
  <si>
    <t>0238/122014</t>
  </si>
  <si>
    <t>0001/012015</t>
  </si>
  <si>
    <t>0002/012015</t>
  </si>
  <si>
    <t>0003/012015</t>
  </si>
  <si>
    <t>0004/012015</t>
  </si>
  <si>
    <t>0005/012015</t>
  </si>
  <si>
    <t>0006/012015</t>
  </si>
  <si>
    <t>0007/012015</t>
  </si>
  <si>
    <t>Trần Nam Hà</t>
  </si>
  <si>
    <t>0008/012015</t>
  </si>
  <si>
    <t>0009/012015</t>
  </si>
  <si>
    <t>0010/012015</t>
  </si>
  <si>
    <t>0011/012015</t>
  </si>
  <si>
    <t>0012/012015</t>
  </si>
  <si>
    <t>0013/012015</t>
  </si>
  <si>
    <t>0014/012015</t>
  </si>
  <si>
    <t>0015/012015</t>
  </si>
  <si>
    <t>0016/012015</t>
  </si>
  <si>
    <t>0017/012015</t>
  </si>
  <si>
    <t>0018/012015</t>
  </si>
  <si>
    <t>0019/012015</t>
  </si>
  <si>
    <t>0020/012015</t>
  </si>
  <si>
    <t>0021/012015</t>
  </si>
  <si>
    <t>0022/012015</t>
  </si>
  <si>
    <t>0023/012015</t>
  </si>
  <si>
    <t>0024/012015</t>
  </si>
  <si>
    <t>0025/012015</t>
  </si>
  <si>
    <t>0026/012015</t>
  </si>
  <si>
    <t>0027/012015</t>
  </si>
  <si>
    <t>0028/012015</t>
  </si>
  <si>
    <t>0029/012015</t>
  </si>
  <si>
    <t>0030/012015</t>
  </si>
  <si>
    <t>0031/012015</t>
  </si>
  <si>
    <t>0032/012015</t>
  </si>
  <si>
    <t>0033/012015</t>
  </si>
  <si>
    <t>0034/012015</t>
  </si>
  <si>
    <t>0035/012015</t>
  </si>
  <si>
    <t>0036/012015</t>
  </si>
  <si>
    <t>0037/012015</t>
  </si>
  <si>
    <t>0038/012015</t>
  </si>
  <si>
    <t>0039/012015</t>
  </si>
  <si>
    <t>0040/012015</t>
  </si>
  <si>
    <t>0041/012015</t>
  </si>
  <si>
    <t>0042/012015</t>
  </si>
  <si>
    <t>0043/012015</t>
  </si>
  <si>
    <t>Nguyễn Văn Thanh</t>
  </si>
  <si>
    <t>Trừ 35% TLH</t>
  </si>
  <si>
    <t>0044/012015</t>
  </si>
  <si>
    <t>0045/012015</t>
  </si>
  <si>
    <t>0046/012015</t>
  </si>
  <si>
    <t>0047/012015</t>
  </si>
  <si>
    <t>0048/012015</t>
  </si>
  <si>
    <t>0049/012015</t>
  </si>
  <si>
    <t>0050/012015</t>
  </si>
  <si>
    <t>Lê Hoàng Phúc</t>
  </si>
  <si>
    <t>0051/012015</t>
  </si>
  <si>
    <t>0052/012015</t>
  </si>
  <si>
    <t>0053/012015</t>
  </si>
  <si>
    <t>0054/012015</t>
  </si>
  <si>
    <t>0055/012015</t>
  </si>
  <si>
    <t>0056/012015</t>
  </si>
  <si>
    <t>0057/012015</t>
  </si>
  <si>
    <t>0058/012015</t>
  </si>
  <si>
    <t>0059/012015</t>
  </si>
  <si>
    <t>0060/012015</t>
  </si>
  <si>
    <t>0061/012015</t>
  </si>
  <si>
    <t>0062/012015</t>
  </si>
  <si>
    <t>0063/012015</t>
  </si>
  <si>
    <t>0064/012015</t>
  </si>
  <si>
    <t>0065/012015</t>
  </si>
  <si>
    <t>0066/012015</t>
  </si>
  <si>
    <t>0067/012015</t>
  </si>
  <si>
    <t>0068/012015</t>
  </si>
  <si>
    <t>0069/012015</t>
  </si>
  <si>
    <t>0070/012015</t>
  </si>
  <si>
    <t>0071/012015</t>
  </si>
  <si>
    <t>0072/012015</t>
  </si>
  <si>
    <t>0073/012015</t>
  </si>
  <si>
    <t>0074/012015</t>
  </si>
  <si>
    <t>0075/012015</t>
  </si>
  <si>
    <t>0076/012015</t>
  </si>
  <si>
    <t>0077/012015</t>
  </si>
  <si>
    <t>0078/012015</t>
  </si>
  <si>
    <t>0079/012015</t>
  </si>
  <si>
    <t>0080/012015</t>
  </si>
  <si>
    <t>0081/012015</t>
  </si>
  <si>
    <t>0082/012015</t>
  </si>
  <si>
    <t>0083/012015</t>
  </si>
  <si>
    <t>0084/012015</t>
  </si>
  <si>
    <t>0085/012015</t>
  </si>
  <si>
    <t>0086/012015</t>
  </si>
  <si>
    <t>0087/012015</t>
  </si>
  <si>
    <t>0088/012015</t>
  </si>
  <si>
    <t>0089/012015</t>
  </si>
  <si>
    <t>0090/012015</t>
  </si>
  <si>
    <t>0091/012015</t>
  </si>
  <si>
    <t>0092/012015</t>
  </si>
  <si>
    <t>54M 93 - 57</t>
  </si>
  <si>
    <t>0093/012015</t>
  </si>
  <si>
    <t>0094/012015</t>
  </si>
  <si>
    <t>0095/012015</t>
  </si>
  <si>
    <t>0096/012015</t>
  </si>
  <si>
    <t>0097/012015</t>
  </si>
  <si>
    <t>0098/012015</t>
  </si>
  <si>
    <t>0099/012015</t>
  </si>
  <si>
    <t>0100/012015</t>
  </si>
  <si>
    <t>0101/012015</t>
  </si>
  <si>
    <t>0102/012015</t>
  </si>
  <si>
    <t>0103/012015</t>
  </si>
  <si>
    <t>0104/012015</t>
  </si>
  <si>
    <t>61C 116 - 86</t>
  </si>
  <si>
    <t>Giá 550</t>
  </si>
  <si>
    <t>0105/012015</t>
  </si>
  <si>
    <t>0106/012015</t>
  </si>
  <si>
    <t>0107/012015</t>
  </si>
  <si>
    <t>0108/012015</t>
  </si>
  <si>
    <t>0109/012015</t>
  </si>
  <si>
    <t>0110/012015</t>
  </si>
  <si>
    <t>0111/012015</t>
  </si>
  <si>
    <t>0112/012015</t>
  </si>
  <si>
    <t>0113/012015</t>
  </si>
  <si>
    <t>0114/012015</t>
  </si>
  <si>
    <t>0115/012015</t>
  </si>
  <si>
    <t>0116/012015</t>
  </si>
  <si>
    <t>0117/012015</t>
  </si>
  <si>
    <t>0118/012015</t>
  </si>
  <si>
    <t>0119/012015</t>
  </si>
  <si>
    <t>0120/012015</t>
  </si>
  <si>
    <t>0121/012015</t>
  </si>
  <si>
    <t>0122/012015</t>
  </si>
  <si>
    <t>0123/012015</t>
  </si>
  <si>
    <t>0124/012015</t>
  </si>
  <si>
    <t>0125/012015</t>
  </si>
  <si>
    <t>0126/012015</t>
  </si>
  <si>
    <t>0127/012015</t>
  </si>
  <si>
    <t>0128/012015</t>
  </si>
  <si>
    <t>0129/012015</t>
  </si>
  <si>
    <t>70H 60 - 82</t>
  </si>
  <si>
    <t>Lê Văn Út Em</t>
  </si>
  <si>
    <t>0130/012015</t>
  </si>
  <si>
    <t>0131/012015</t>
  </si>
  <si>
    <t>61C12282</t>
  </si>
  <si>
    <t>Phan Văn Hoạch</t>
  </si>
  <si>
    <t>0132/012015</t>
  </si>
  <si>
    <t>0133/012015</t>
  </si>
  <si>
    <t>0134/012015</t>
  </si>
  <si>
    <t>0135/012015</t>
  </si>
  <si>
    <t>0001/022015</t>
  </si>
  <si>
    <t>0002/022015</t>
  </si>
  <si>
    <t>0003/022015</t>
  </si>
  <si>
    <t>61C 106-32</t>
  </si>
  <si>
    <t>0004/022015</t>
  </si>
  <si>
    <t>93C 005 - 80</t>
  </si>
  <si>
    <t>Nguyễn Long Hưng</t>
  </si>
  <si>
    <t>0005/022015</t>
  </si>
  <si>
    <t>61K 85 - 67</t>
  </si>
  <si>
    <t>0006/022015</t>
  </si>
  <si>
    <t>0007/022015</t>
  </si>
  <si>
    <t>0008/022015</t>
  </si>
  <si>
    <t>0009/022015</t>
  </si>
  <si>
    <t>0001/032015</t>
  </si>
  <si>
    <t>0002/032015</t>
  </si>
  <si>
    <t>0003/032015</t>
  </si>
  <si>
    <t>0004/032015</t>
  </si>
  <si>
    <t>0005/032015</t>
  </si>
  <si>
    <t>61C 120 - 01</t>
  </si>
  <si>
    <t>Cty Hà Quân</t>
  </si>
  <si>
    <t>0006/032015</t>
  </si>
  <si>
    <t>0007/032015</t>
  </si>
  <si>
    <t>0008/032015</t>
  </si>
  <si>
    <t>0009/032015</t>
  </si>
  <si>
    <t>0010/032015</t>
  </si>
  <si>
    <t>0011/032015</t>
  </si>
  <si>
    <t>0012/032015</t>
  </si>
  <si>
    <t>0013/032015</t>
  </si>
  <si>
    <t>0014/032015</t>
  </si>
  <si>
    <t>0015/032015</t>
  </si>
  <si>
    <t>0016/032015</t>
  </si>
  <si>
    <t>0017/032015</t>
  </si>
  <si>
    <t>61C 113 - 74</t>
  </si>
  <si>
    <t>0018/032015</t>
  </si>
  <si>
    <t>61C120 - 01</t>
  </si>
  <si>
    <t>0019/032015</t>
  </si>
  <si>
    <t>0021/032015</t>
  </si>
  <si>
    <t>0022/032015</t>
  </si>
  <si>
    <t>0023/032015</t>
  </si>
  <si>
    <t>0024/032015</t>
  </si>
  <si>
    <t>0025/032015</t>
  </si>
  <si>
    <t>0026/032015</t>
  </si>
  <si>
    <t>0027/032015</t>
  </si>
  <si>
    <t>0028/032015</t>
  </si>
  <si>
    <t>0029/032015</t>
  </si>
  <si>
    <t>0030/032015</t>
  </si>
  <si>
    <t>0031/032015</t>
  </si>
  <si>
    <t>0032/032015</t>
  </si>
  <si>
    <t>0033/032015</t>
  </si>
  <si>
    <t>0034/032015</t>
  </si>
  <si>
    <t>0035/032015</t>
  </si>
  <si>
    <t>61C 140 - 10</t>
  </si>
  <si>
    <t>0036/032015</t>
  </si>
  <si>
    <t>0037/032015</t>
  </si>
  <si>
    <t>0038/032015</t>
  </si>
  <si>
    <t>0039/032015</t>
  </si>
  <si>
    <t>0040/032015</t>
  </si>
  <si>
    <t>0041/032015</t>
  </si>
  <si>
    <t>0042/032015</t>
  </si>
  <si>
    <t>0043/032015</t>
  </si>
  <si>
    <t>61C 131 - 55</t>
  </si>
  <si>
    <t>0044/032015</t>
  </si>
  <si>
    <t>0045/032015</t>
  </si>
  <si>
    <t>0046/032015</t>
  </si>
  <si>
    <t>0047/032015</t>
  </si>
  <si>
    <t>81L 03 - 86</t>
  </si>
  <si>
    <t>0048/032015</t>
  </si>
  <si>
    <t>0049/032015</t>
  </si>
  <si>
    <t>0050/032015</t>
  </si>
  <si>
    <t>0051/032015</t>
  </si>
  <si>
    <t>0052/032015</t>
  </si>
  <si>
    <t>0001/042015</t>
  </si>
  <si>
    <t>Nguyễn Văn Tuy</t>
  </si>
  <si>
    <t>75 Độ</t>
  </si>
  <si>
    <t>0002/042015</t>
  </si>
  <si>
    <t>67 Độ</t>
  </si>
  <si>
    <t>0003/042015</t>
  </si>
  <si>
    <t>61L 77- 75</t>
  </si>
  <si>
    <t>0004/042015</t>
  </si>
  <si>
    <t>0005/042015</t>
  </si>
  <si>
    <t>61L 90 - 70</t>
  </si>
  <si>
    <t>70 Độ</t>
  </si>
  <si>
    <t>0006/042015</t>
  </si>
  <si>
    <t>64 Độ</t>
  </si>
  <si>
    <t>0007/042015</t>
  </si>
  <si>
    <t>0008/042015</t>
  </si>
  <si>
    <t>63 Độ</t>
  </si>
  <si>
    <t>0009/042015</t>
  </si>
  <si>
    <t>71 Độ</t>
  </si>
  <si>
    <t>0010/042015</t>
  </si>
  <si>
    <t>0011/042015</t>
  </si>
  <si>
    <t>54Y 89 - 39</t>
  </si>
  <si>
    <t>68 Độ</t>
  </si>
  <si>
    <t>0012/042015</t>
  </si>
  <si>
    <t>0013/042015</t>
  </si>
  <si>
    <t>0014/042015</t>
  </si>
  <si>
    <t>0015/042015</t>
  </si>
  <si>
    <t>0016/042015</t>
  </si>
  <si>
    <t>0017/042015</t>
  </si>
  <si>
    <t>78 Độ</t>
  </si>
  <si>
    <t>0018/042015</t>
  </si>
  <si>
    <t>69 Độ</t>
  </si>
  <si>
    <t>0019/042015</t>
  </si>
  <si>
    <t>59 Độ</t>
  </si>
  <si>
    <t>0020/042015</t>
  </si>
  <si>
    <t>76 Độ</t>
  </si>
  <si>
    <t>0021/042015</t>
  </si>
  <si>
    <t>0022/042015</t>
  </si>
  <si>
    <t>0023/042015</t>
  </si>
  <si>
    <t>51C 200 - 13</t>
  </si>
  <si>
    <t>0024/042015</t>
  </si>
  <si>
    <t>0025/042015</t>
  </si>
  <si>
    <t>65 Độ</t>
  </si>
  <si>
    <t>0031/042015</t>
  </si>
  <si>
    <t>52 Độ</t>
  </si>
  <si>
    <t>0034/042015</t>
  </si>
  <si>
    <t>DongWha</t>
  </si>
  <si>
    <t>Gỗ xay</t>
  </si>
  <si>
    <t>0035/042015</t>
  </si>
  <si>
    <t>70H 37 - 62</t>
  </si>
  <si>
    <t>80 Độ</t>
  </si>
  <si>
    <t>0001/052015</t>
  </si>
  <si>
    <t>60C 198 - 51</t>
  </si>
  <si>
    <t>Trịnh Minh Đạo</t>
  </si>
  <si>
    <t>0002/052015</t>
  </si>
  <si>
    <t>0005/052015</t>
  </si>
  <si>
    <t>0006/052015</t>
  </si>
  <si>
    <t>0008/052015</t>
  </si>
  <si>
    <t>0009/052015</t>
  </si>
  <si>
    <t>60 Độ</t>
  </si>
  <si>
    <t>0011/052015</t>
  </si>
  <si>
    <t>0014/052015</t>
  </si>
  <si>
    <t>73 Độ</t>
  </si>
  <si>
    <t>0015/052015</t>
  </si>
  <si>
    <t>0016/052015</t>
  </si>
  <si>
    <t>0017/052015</t>
  </si>
  <si>
    <t>0018/052015</t>
  </si>
  <si>
    <t>0019/052015</t>
  </si>
  <si>
    <t>81L 03-86</t>
  </si>
  <si>
    <t>0020/052015</t>
  </si>
  <si>
    <t>61C 147 - 40</t>
  </si>
  <si>
    <t>0021/052015</t>
  </si>
  <si>
    <t>0022/052015</t>
  </si>
  <si>
    <t>0023/052015</t>
  </si>
  <si>
    <t>66 Độ</t>
  </si>
  <si>
    <t>0024/052015</t>
  </si>
  <si>
    <t>0025/052015</t>
  </si>
  <si>
    <t>0026/052015</t>
  </si>
  <si>
    <t>0027/052015</t>
  </si>
  <si>
    <t>0028/052015</t>
  </si>
  <si>
    <t>0029/052015</t>
  </si>
  <si>
    <t>0030/052015</t>
  </si>
  <si>
    <t>0031/052015</t>
  </si>
  <si>
    <t>0032/052015</t>
  </si>
  <si>
    <t>0033/052015</t>
  </si>
  <si>
    <t>0034/052015</t>
  </si>
  <si>
    <t>0035/052015</t>
  </si>
  <si>
    <t>0036/052015</t>
  </si>
  <si>
    <t>0037/052015</t>
  </si>
  <si>
    <t>0038/052015</t>
  </si>
  <si>
    <t>0039/052015</t>
  </si>
  <si>
    <t>0040/052015</t>
  </si>
  <si>
    <t>0041/052015</t>
  </si>
  <si>
    <t>0042/052015</t>
  </si>
  <si>
    <t>0043/052015</t>
  </si>
  <si>
    <t>0044/052015</t>
  </si>
  <si>
    <t>61C 146 - 80</t>
  </si>
  <si>
    <t>Củi Bìa 0.7M</t>
  </si>
  <si>
    <t>0045/052015</t>
  </si>
  <si>
    <t>0046/052015</t>
  </si>
  <si>
    <t>0047/052015</t>
  </si>
  <si>
    <t>0048/052015</t>
  </si>
  <si>
    <t>0049/052015</t>
  </si>
  <si>
    <t>0050/052015</t>
  </si>
  <si>
    <t>0051/052015</t>
  </si>
  <si>
    <t>0052/052015</t>
  </si>
  <si>
    <t>0053/052015</t>
  </si>
  <si>
    <t>0054/052015</t>
  </si>
  <si>
    <t>0055/052015</t>
  </si>
  <si>
    <t>0056/052015</t>
  </si>
  <si>
    <t>0057/052015</t>
  </si>
  <si>
    <t>0058/052015</t>
  </si>
  <si>
    <t>0059/052015</t>
  </si>
  <si>
    <t>Củi Bìa 1.0M</t>
  </si>
  <si>
    <t>0060/052015</t>
  </si>
  <si>
    <t>0061/052015</t>
  </si>
  <si>
    <t>0062/052015</t>
  </si>
  <si>
    <t>0063/052015</t>
  </si>
  <si>
    <t>0064/052015</t>
  </si>
  <si>
    <t>0065/052015</t>
  </si>
  <si>
    <t>0066/052015</t>
  </si>
  <si>
    <t>0067/052015</t>
  </si>
  <si>
    <t>0069/052015</t>
  </si>
  <si>
    <t>0070/052015</t>
  </si>
  <si>
    <t>0071/052015</t>
  </si>
  <si>
    <t>0072/052015</t>
  </si>
  <si>
    <t>54M 11 - 81</t>
  </si>
  <si>
    <t>0073/052015</t>
  </si>
  <si>
    <t>0074/052015</t>
  </si>
  <si>
    <t>0075/052015</t>
  </si>
  <si>
    <t>0076/052015</t>
  </si>
  <si>
    <t>0077/052015</t>
  </si>
  <si>
    <t>0078/052015</t>
  </si>
  <si>
    <t>0079/052015</t>
  </si>
  <si>
    <t>0080/052015</t>
  </si>
  <si>
    <t>0081/052015</t>
  </si>
  <si>
    <t>0082/052015</t>
  </si>
  <si>
    <t>0083/052015</t>
  </si>
  <si>
    <t>0084/052015</t>
  </si>
  <si>
    <t>78C 024 - 61</t>
  </si>
  <si>
    <t>A.Nam</t>
  </si>
  <si>
    <t>0085/052015</t>
  </si>
  <si>
    <t>0086/052015</t>
  </si>
  <si>
    <t>0087/052015</t>
  </si>
  <si>
    <t>0088/052015</t>
  </si>
  <si>
    <t>0089/052015</t>
  </si>
  <si>
    <t>0090/052015</t>
  </si>
  <si>
    <t>0091/052015</t>
  </si>
  <si>
    <t>0092/052015</t>
  </si>
  <si>
    <t>0093/052015</t>
  </si>
  <si>
    <t>0094/052015</t>
  </si>
  <si>
    <t>0096/052015</t>
  </si>
  <si>
    <t>0097/052015</t>
  </si>
  <si>
    <t>60C 161 - 14</t>
  </si>
  <si>
    <t>0098/052015</t>
  </si>
  <si>
    <t>0099/052015</t>
  </si>
  <si>
    <t>0100/052015</t>
  </si>
  <si>
    <t>0101/052015</t>
  </si>
  <si>
    <t>0102/052015</t>
  </si>
  <si>
    <t>0103/052015</t>
  </si>
  <si>
    <t>0105/052015</t>
  </si>
  <si>
    <t>0106/052015</t>
  </si>
  <si>
    <t>0107/052015</t>
  </si>
  <si>
    <t>0108/052015</t>
  </si>
  <si>
    <t>0109/052015</t>
  </si>
  <si>
    <t>0110/052015</t>
  </si>
  <si>
    <t>0111/052015</t>
  </si>
  <si>
    <t>0112/052015</t>
  </si>
  <si>
    <t>Củi bìa gốc</t>
  </si>
  <si>
    <t>0114/052015</t>
  </si>
  <si>
    <t>0115/052015</t>
  </si>
  <si>
    <t>0117/052015</t>
  </si>
  <si>
    <t>0118/052015</t>
  </si>
  <si>
    <t>0119/052015</t>
  </si>
  <si>
    <t>0120/052015</t>
  </si>
  <si>
    <t>0121/052015</t>
  </si>
  <si>
    <t>0122/052015</t>
  </si>
  <si>
    <t>0123/052015</t>
  </si>
  <si>
    <t>0124/052015</t>
  </si>
  <si>
    <t>0125/052015</t>
  </si>
  <si>
    <t>0126/052015</t>
  </si>
  <si>
    <t>0127/052015</t>
  </si>
  <si>
    <t>0128/052015</t>
  </si>
  <si>
    <t>0129/052015</t>
  </si>
  <si>
    <t>0130/052015</t>
  </si>
  <si>
    <t>0131/052015</t>
  </si>
  <si>
    <t>36C 048 - 47</t>
  </si>
  <si>
    <t>A.Tiến</t>
  </si>
  <si>
    <t>Mùn Cưa Sấy</t>
  </si>
  <si>
    <t>13 Độ (6 Ly)</t>
  </si>
  <si>
    <t>0132/052015</t>
  </si>
  <si>
    <t>0133/052015</t>
  </si>
  <si>
    <t>0134/052015</t>
  </si>
  <si>
    <t>0135/052015</t>
  </si>
  <si>
    <t>0136/052015</t>
  </si>
  <si>
    <t>0137/052015</t>
  </si>
  <si>
    <t>61C 068 - 31</t>
  </si>
  <si>
    <t>Củi Gốc Chẻ</t>
  </si>
  <si>
    <t>0138/052015</t>
  </si>
  <si>
    <t>0139/052015</t>
  </si>
  <si>
    <t>0140/052015</t>
  </si>
  <si>
    <t>0141/052015</t>
  </si>
  <si>
    <t>0001/062015</t>
  </si>
  <si>
    <t xml:space="preserve">Củi Gốc </t>
  </si>
  <si>
    <t>0002/062015</t>
  </si>
  <si>
    <t>0003/062015</t>
  </si>
  <si>
    <t>0004/062015</t>
  </si>
  <si>
    <t>63L 24 - 71</t>
  </si>
  <si>
    <t>0005/062015</t>
  </si>
  <si>
    <t>0006/062015</t>
  </si>
  <si>
    <t>0007/062015</t>
  </si>
  <si>
    <t>70C 010 - 48</t>
  </si>
  <si>
    <t>0008/062015</t>
  </si>
  <si>
    <t>0009/062015</t>
  </si>
  <si>
    <t>0010/062015</t>
  </si>
  <si>
    <t>0011/062015</t>
  </si>
  <si>
    <t>0012/062015</t>
  </si>
  <si>
    <t>0013/062015</t>
  </si>
  <si>
    <t>0014/062015</t>
  </si>
  <si>
    <t>0015/062015</t>
  </si>
  <si>
    <t>0016/062015</t>
  </si>
  <si>
    <t>0017/062015</t>
  </si>
  <si>
    <t>0018/062015</t>
  </si>
  <si>
    <t>93C 027 - 23</t>
  </si>
  <si>
    <t>0019/062015</t>
  </si>
  <si>
    <t>89L 00 - 14</t>
  </si>
  <si>
    <t>0020/062015</t>
  </si>
  <si>
    <t>0021/062015</t>
  </si>
  <si>
    <t>0022/062015</t>
  </si>
  <si>
    <t>0023/062015</t>
  </si>
  <si>
    <t>0024/062015</t>
  </si>
  <si>
    <t>0025/062015</t>
  </si>
  <si>
    <t>CTy TNHH Khương Tài</t>
  </si>
  <si>
    <t>0026/062015</t>
  </si>
  <si>
    <t>0027/062015</t>
  </si>
  <si>
    <t>0028/062015</t>
  </si>
  <si>
    <t>0029/062015</t>
  </si>
  <si>
    <t>0030/062015</t>
  </si>
  <si>
    <t>0031/062015</t>
  </si>
  <si>
    <t>0032/062015</t>
  </si>
  <si>
    <t>0033/062015</t>
  </si>
  <si>
    <t>0034/062015</t>
  </si>
  <si>
    <t>0035/062015</t>
  </si>
  <si>
    <t>48L 05 - 67</t>
  </si>
  <si>
    <t>0036/062015</t>
  </si>
  <si>
    <t>93C 015 - 71</t>
  </si>
  <si>
    <t>0037/062015</t>
  </si>
  <si>
    <t>0038/062015</t>
  </si>
  <si>
    <t>0039/062015</t>
  </si>
  <si>
    <t>0040/062015</t>
  </si>
  <si>
    <t>36L 61 - 76</t>
  </si>
  <si>
    <t>0041/062015</t>
  </si>
  <si>
    <t>Củi Vụn</t>
  </si>
  <si>
    <t>0042/062015</t>
  </si>
  <si>
    <t>0043/062015</t>
  </si>
  <si>
    <t>0044/062015</t>
  </si>
  <si>
    <t>0045/062015</t>
  </si>
  <si>
    <t>0046/062015</t>
  </si>
  <si>
    <t>0047/062015</t>
  </si>
  <si>
    <t>0048/062015</t>
  </si>
  <si>
    <t>0049/062015</t>
  </si>
  <si>
    <t>0050/062015</t>
  </si>
  <si>
    <t>0051/062015</t>
  </si>
  <si>
    <t>0053/062015</t>
  </si>
  <si>
    <t>0054/062015</t>
  </si>
  <si>
    <t>0056/062015</t>
  </si>
  <si>
    <t>0057/062015</t>
  </si>
  <si>
    <t>0059/062015</t>
  </si>
  <si>
    <t>61C 023 - 40</t>
  </si>
  <si>
    <t>0060/062015</t>
  </si>
  <si>
    <t>0061/062015</t>
  </si>
  <si>
    <t>0062/062015</t>
  </si>
  <si>
    <t>0063/062015</t>
  </si>
  <si>
    <t>72 Độ</t>
  </si>
  <si>
    <t>0064/062015</t>
  </si>
  <si>
    <t>0065/062015</t>
  </si>
  <si>
    <t>0066/062015</t>
  </si>
  <si>
    <t>0068/062015</t>
  </si>
  <si>
    <t>0069/062015</t>
  </si>
  <si>
    <t>0070/062015</t>
  </si>
  <si>
    <t>0071/062015</t>
  </si>
  <si>
    <t>0072/062015</t>
  </si>
  <si>
    <t>0073/062015</t>
  </si>
  <si>
    <t>0074/062015</t>
  </si>
  <si>
    <t>54S 11 - 77</t>
  </si>
  <si>
    <t>CTy TNHH Hai Nhiều</t>
  </si>
  <si>
    <t>0075/062015</t>
  </si>
  <si>
    <t>0076/062015</t>
  </si>
  <si>
    <t>Lê Văn Bảy</t>
  </si>
  <si>
    <t>0077/062015</t>
  </si>
  <si>
    <t>0078/062015</t>
  </si>
  <si>
    <t>0079/062015</t>
  </si>
  <si>
    <t>0080/062015</t>
  </si>
  <si>
    <t>54X 44 - 88</t>
  </si>
  <si>
    <t>0081/062015</t>
  </si>
  <si>
    <t>0082/062015</t>
  </si>
  <si>
    <t>0083/062015</t>
  </si>
  <si>
    <t>0084/062015</t>
  </si>
  <si>
    <t>0085/062015</t>
  </si>
  <si>
    <t>0086/062015</t>
  </si>
  <si>
    <t>0087/062015</t>
  </si>
  <si>
    <t>0088/062015</t>
  </si>
  <si>
    <t>0001/072015</t>
  </si>
  <si>
    <t>0002/072015</t>
  </si>
  <si>
    <t>0003/072015</t>
  </si>
  <si>
    <t>0004/072015</t>
  </si>
  <si>
    <t>0005/072015</t>
  </si>
  <si>
    <t>0006/072015</t>
  </si>
  <si>
    <t>0007/072015</t>
  </si>
  <si>
    <t>0008/072015</t>
  </si>
  <si>
    <t>0009/072015</t>
  </si>
  <si>
    <t>0010/072015</t>
  </si>
  <si>
    <t>0011/072015</t>
  </si>
  <si>
    <t>0012/072015</t>
  </si>
  <si>
    <t>0013/072015</t>
  </si>
  <si>
    <t>0014/072015</t>
  </si>
  <si>
    <t>0015/072015</t>
  </si>
  <si>
    <t>0016/072015</t>
  </si>
  <si>
    <t>0017/072015</t>
  </si>
  <si>
    <t>0018/072015</t>
  </si>
  <si>
    <t>0019/072015</t>
  </si>
  <si>
    <t>0020/072015</t>
  </si>
  <si>
    <t>0021/072015</t>
  </si>
  <si>
    <t>0022/072015</t>
  </si>
  <si>
    <t>0023/072015</t>
  </si>
  <si>
    <t>0024/072015</t>
  </si>
  <si>
    <t>0025/072015</t>
  </si>
  <si>
    <t>0026/072015</t>
  </si>
  <si>
    <t>75H 33 - 46</t>
  </si>
  <si>
    <t>0027/072015</t>
  </si>
  <si>
    <t>0029/072015</t>
  </si>
  <si>
    <t>0030/072015</t>
  </si>
  <si>
    <t>0031/072015</t>
  </si>
  <si>
    <t>0032/072015</t>
  </si>
  <si>
    <t>0033/072015</t>
  </si>
  <si>
    <t>0034/072015</t>
  </si>
  <si>
    <t>0035/072015</t>
  </si>
  <si>
    <t>0036/072015</t>
  </si>
  <si>
    <t>0037/072015</t>
  </si>
  <si>
    <t>93C033 40</t>
  </si>
  <si>
    <t>0039/072015</t>
  </si>
  <si>
    <t>0040/072015</t>
  </si>
  <si>
    <t>0041/072015</t>
  </si>
  <si>
    <t>0042/072015</t>
  </si>
  <si>
    <t>0043/072015</t>
  </si>
  <si>
    <t>61C 156-02</t>
  </si>
  <si>
    <t>0044/072015</t>
  </si>
  <si>
    <t>0045/072015</t>
  </si>
  <si>
    <t>0046/072015</t>
  </si>
  <si>
    <t>0047/072015</t>
  </si>
  <si>
    <t>0048/072015</t>
  </si>
  <si>
    <t>0049/072015</t>
  </si>
  <si>
    <t>0050/072015</t>
  </si>
  <si>
    <t>0051/072015</t>
  </si>
  <si>
    <t>0052/072015</t>
  </si>
  <si>
    <t>0053/072015</t>
  </si>
  <si>
    <t>Trần Trung Thảo</t>
  </si>
  <si>
    <t>0054/072015</t>
  </si>
  <si>
    <t>0055/072015</t>
  </si>
  <si>
    <t>0056/072015</t>
  </si>
  <si>
    <t>0057/072015</t>
  </si>
  <si>
    <t>0058/072015</t>
  </si>
  <si>
    <t>0059/072015</t>
  </si>
  <si>
    <t>0060/072015</t>
  </si>
  <si>
    <t>0061/072015</t>
  </si>
  <si>
    <t>0062/072015</t>
  </si>
  <si>
    <t>0063/072015</t>
  </si>
  <si>
    <t>0064/072015</t>
  </si>
  <si>
    <t>0065/072015</t>
  </si>
  <si>
    <t>0066/072015</t>
  </si>
  <si>
    <t>Củi Bìa 0.8M</t>
  </si>
  <si>
    <t>0067/072015</t>
  </si>
  <si>
    <t>0068/072015</t>
  </si>
  <si>
    <t>0069/072015</t>
  </si>
  <si>
    <t>0070/072015</t>
  </si>
  <si>
    <t>0071/072015</t>
  </si>
  <si>
    <t>0072/072015</t>
  </si>
  <si>
    <t>0073/072015</t>
  </si>
  <si>
    <t>0074/072015</t>
  </si>
  <si>
    <t>0075/072015</t>
  </si>
  <si>
    <t>0076/072015</t>
  </si>
  <si>
    <t>0077/072015</t>
  </si>
  <si>
    <t>0078/072015</t>
  </si>
  <si>
    <t>0079/072015</t>
  </si>
  <si>
    <t>0080/072015</t>
  </si>
  <si>
    <t>0081/072015</t>
  </si>
  <si>
    <t>0082/072015</t>
  </si>
  <si>
    <t>0083/072015</t>
  </si>
  <si>
    <t>0084/072015</t>
  </si>
  <si>
    <t>0085/072015</t>
  </si>
  <si>
    <t>0086/072015</t>
  </si>
  <si>
    <t>0087/072015</t>
  </si>
  <si>
    <t>0089/072015</t>
  </si>
  <si>
    <t>0090/072015</t>
  </si>
  <si>
    <t>0091/072015</t>
  </si>
  <si>
    <t>0092/072015</t>
  </si>
  <si>
    <t>0093/072015</t>
  </si>
  <si>
    <t>0094/072015</t>
  </si>
  <si>
    <t>0095/072015</t>
  </si>
  <si>
    <t>0096/072015</t>
  </si>
  <si>
    <t>0097/072015</t>
  </si>
  <si>
    <t>0098/072015</t>
  </si>
  <si>
    <t>0099/072015</t>
  </si>
  <si>
    <t>0100/072015</t>
  </si>
  <si>
    <t>0101/072015</t>
  </si>
  <si>
    <t>0102/072015</t>
  </si>
  <si>
    <t>0103/072015</t>
  </si>
  <si>
    <t>0104/072015</t>
  </si>
  <si>
    <t>0105/072015</t>
  </si>
  <si>
    <t>0106/072015</t>
  </si>
  <si>
    <t>0107/072015</t>
  </si>
  <si>
    <t>0108/072015</t>
  </si>
  <si>
    <t>0109/072015</t>
  </si>
  <si>
    <t>0110/072015</t>
  </si>
  <si>
    <t>0111/072015</t>
  </si>
  <si>
    <t>0112/072015</t>
  </si>
  <si>
    <t>0113/072015</t>
  </si>
  <si>
    <t>0114/072015</t>
  </si>
  <si>
    <t>0115/072015</t>
  </si>
  <si>
    <t>0116/072015</t>
  </si>
  <si>
    <t>0117/072015</t>
  </si>
  <si>
    <t>0118/072015</t>
  </si>
  <si>
    <t>0119/072015</t>
  </si>
  <si>
    <t>0120/072015</t>
  </si>
  <si>
    <t>0121/072015</t>
  </si>
  <si>
    <t>0122/072015</t>
  </si>
  <si>
    <t>0123/072015</t>
  </si>
  <si>
    <t>61C 143 - 29</t>
  </si>
  <si>
    <t>Gỗ Lạn</t>
  </si>
  <si>
    <t>0124/072015</t>
  </si>
  <si>
    <t>Củi Đầu Trâu</t>
  </si>
  <si>
    <t>Dịch Vụ</t>
  </si>
  <si>
    <t>0125/072015</t>
  </si>
  <si>
    <t>0126/072015</t>
  </si>
  <si>
    <t>0127/072015</t>
  </si>
  <si>
    <t>0128/072015</t>
  </si>
  <si>
    <t>0129/072015</t>
  </si>
  <si>
    <t>0130/072015</t>
  </si>
  <si>
    <t>0131/072015</t>
  </si>
  <si>
    <t>0132/072015</t>
  </si>
  <si>
    <t>0133/072015</t>
  </si>
  <si>
    <t>0134/072015</t>
  </si>
  <si>
    <t>0135/072015</t>
  </si>
  <si>
    <t>0136/072015</t>
  </si>
  <si>
    <t>0138/072015</t>
  </si>
  <si>
    <t>0140/072015</t>
  </si>
  <si>
    <t>0141/072015</t>
  </si>
  <si>
    <t>0143/072015</t>
  </si>
  <si>
    <t>0144/072015</t>
  </si>
  <si>
    <t>0145/072015</t>
  </si>
  <si>
    <t>61C 123-22</t>
  </si>
  <si>
    <t>0146/072015</t>
  </si>
  <si>
    <t>0147/072015</t>
  </si>
  <si>
    <t>0148/072015</t>
  </si>
  <si>
    <t>0149/072015</t>
  </si>
  <si>
    <t>0150/072015</t>
  </si>
  <si>
    <t>0151/072015</t>
  </si>
  <si>
    <t>0152/072015</t>
  </si>
  <si>
    <t>0153/072015</t>
  </si>
  <si>
    <t>0154/072015</t>
  </si>
  <si>
    <t>0155/072015</t>
  </si>
  <si>
    <t>0156/072015</t>
  </si>
  <si>
    <t>0157/072015</t>
  </si>
  <si>
    <t>0158/072015</t>
  </si>
  <si>
    <t>0159/072015</t>
  </si>
  <si>
    <t>0160/072015</t>
  </si>
  <si>
    <t>0161/072015</t>
  </si>
  <si>
    <t>0162/072015</t>
  </si>
  <si>
    <t>0163/072015</t>
  </si>
  <si>
    <t>0164/072015</t>
  </si>
  <si>
    <t>0165/072015</t>
  </si>
  <si>
    <t>0166/072015</t>
  </si>
  <si>
    <t>0167/072015</t>
  </si>
  <si>
    <t>0168/072015</t>
  </si>
  <si>
    <t>70h 7588</t>
  </si>
  <si>
    <t>0170/072015</t>
  </si>
  <si>
    <t>0171/072015</t>
  </si>
  <si>
    <t>0172/072015</t>
  </si>
  <si>
    <t>0173/072015</t>
  </si>
  <si>
    <t>0174/072015</t>
  </si>
  <si>
    <t>0175/072015</t>
  </si>
  <si>
    <t>0176/072015</t>
  </si>
  <si>
    <t>0177/072015</t>
  </si>
  <si>
    <t>0178/072015</t>
  </si>
  <si>
    <t>0179/072015</t>
  </si>
  <si>
    <t>0180/072015</t>
  </si>
  <si>
    <t>0181/072015</t>
  </si>
  <si>
    <t>70H7588</t>
  </si>
  <si>
    <t>0182/072015</t>
  </si>
  <si>
    <t>0183/072015</t>
  </si>
  <si>
    <t>0184/072015</t>
  </si>
  <si>
    <t>0185/072015</t>
  </si>
  <si>
    <t>60C 169 - 40</t>
  </si>
  <si>
    <t>Công Ty Tiến Thành</t>
  </si>
  <si>
    <t>Dăm Băm 8 Li</t>
  </si>
  <si>
    <t>0186/072015</t>
  </si>
  <si>
    <t>Công Ty Đinh Gia Phát</t>
  </si>
  <si>
    <t>0188/072015</t>
  </si>
  <si>
    <t>0189/072015</t>
  </si>
  <si>
    <t>0190/072015</t>
  </si>
  <si>
    <t>0192/072015</t>
  </si>
  <si>
    <t>0193/072015</t>
  </si>
  <si>
    <t>0194/072015</t>
  </si>
  <si>
    <t>0195/072015</t>
  </si>
  <si>
    <t>0196/072015</t>
  </si>
  <si>
    <t>0197/072015</t>
  </si>
  <si>
    <t>61C 079 - 96</t>
  </si>
  <si>
    <t>0198/072015</t>
  </si>
  <si>
    <t>0003/082015</t>
  </si>
  <si>
    <t>61L 88-31</t>
  </si>
  <si>
    <t>0005/082015</t>
  </si>
  <si>
    <t>0010/082015</t>
  </si>
  <si>
    <t>0011/082015</t>
  </si>
  <si>
    <t>70C 012 - 03</t>
  </si>
  <si>
    <t>0015/082015</t>
  </si>
  <si>
    <t>0016/082015</t>
  </si>
  <si>
    <t>Dăm Bào</t>
  </si>
  <si>
    <t>21.5 Độ</t>
  </si>
  <si>
    <t>0017/082015</t>
  </si>
  <si>
    <t>0018/082015</t>
  </si>
  <si>
    <t>0019/082015</t>
  </si>
  <si>
    <t>0020/082015</t>
  </si>
  <si>
    <t>0021/082015</t>
  </si>
  <si>
    <t>0022/082015</t>
  </si>
  <si>
    <t>0023/082015</t>
  </si>
  <si>
    <t>0024/082015</t>
  </si>
  <si>
    <t>0025/082015</t>
  </si>
  <si>
    <t>0026/082015</t>
  </si>
  <si>
    <t>61C 129 - 70</t>
  </si>
  <si>
    <t>0027/082015</t>
  </si>
  <si>
    <t>0028/082015</t>
  </si>
  <si>
    <t>0029/082015</t>
  </si>
  <si>
    <t>0030/082015</t>
  </si>
  <si>
    <t>0031/082015</t>
  </si>
  <si>
    <t>0032/082015</t>
  </si>
  <si>
    <t>0033/082015</t>
  </si>
  <si>
    <t>0034/082015</t>
  </si>
  <si>
    <t>0035/082015</t>
  </si>
  <si>
    <t>0036/082015</t>
  </si>
  <si>
    <t>68 do</t>
  </si>
  <si>
    <t>0037/082015</t>
  </si>
  <si>
    <t>0038/082015</t>
  </si>
  <si>
    <t>0039/082015</t>
  </si>
  <si>
    <t>0040/082015</t>
  </si>
  <si>
    <t>0041/082015</t>
  </si>
  <si>
    <t>0042/082015</t>
  </si>
  <si>
    <t>0043/082015</t>
  </si>
  <si>
    <t>0044/082015</t>
  </si>
  <si>
    <t>61C 022 - 58</t>
  </si>
  <si>
    <t>Nguyễn Thanh Hùng</t>
  </si>
  <si>
    <t>Mùn Cưa Tràm</t>
  </si>
  <si>
    <t>Mùn cưa ướt</t>
  </si>
  <si>
    <t>0045/082015</t>
  </si>
  <si>
    <t>72do</t>
  </si>
  <si>
    <t>0046/082015</t>
  </si>
  <si>
    <t>0047/082015</t>
  </si>
  <si>
    <t>0048/082015</t>
  </si>
  <si>
    <t>0049/082015</t>
  </si>
  <si>
    <t>0050/082015</t>
  </si>
  <si>
    <t>0051/082015</t>
  </si>
  <si>
    <t>0052/082015</t>
  </si>
  <si>
    <t>0053/082015</t>
  </si>
  <si>
    <t>0054/082015</t>
  </si>
  <si>
    <t>0055/082015</t>
  </si>
  <si>
    <t>0056/082015</t>
  </si>
  <si>
    <t>0057/082015</t>
  </si>
  <si>
    <t>0058/082015</t>
  </si>
  <si>
    <t>0059/082015</t>
  </si>
  <si>
    <t>0060/082015</t>
  </si>
  <si>
    <t>0061/082015</t>
  </si>
  <si>
    <t>0062/082015</t>
  </si>
  <si>
    <t>0063/082015</t>
  </si>
  <si>
    <t>0064/082015</t>
  </si>
  <si>
    <t>0065/082015</t>
  </si>
  <si>
    <t>0066/082015</t>
  </si>
  <si>
    <t>0067/082015</t>
  </si>
  <si>
    <t>0068/082015</t>
  </si>
  <si>
    <t>0070/082015</t>
  </si>
  <si>
    <t>0071/082015</t>
  </si>
  <si>
    <t>0072/082015</t>
  </si>
  <si>
    <t>0073/082015</t>
  </si>
  <si>
    <t>0074/082015</t>
  </si>
  <si>
    <t>0075/082015</t>
  </si>
  <si>
    <t>0076/082015</t>
  </si>
  <si>
    <t>0077/082015</t>
  </si>
  <si>
    <t>0079/082015</t>
  </si>
  <si>
    <t>0080/082015</t>
  </si>
  <si>
    <t>0081/082015</t>
  </si>
  <si>
    <t>0082/082015</t>
  </si>
  <si>
    <t>0083/082015</t>
  </si>
  <si>
    <t>61C 125 - 13</t>
  </si>
  <si>
    <t>Cao Quốc Thuận</t>
  </si>
  <si>
    <t>0084/082015</t>
  </si>
  <si>
    <t>0085/082015</t>
  </si>
  <si>
    <t>0086/082015</t>
  </si>
  <si>
    <t>0087/082015</t>
  </si>
  <si>
    <t>0088/082015</t>
  </si>
  <si>
    <t>0089/082015</t>
  </si>
  <si>
    <t>0090/082015</t>
  </si>
  <si>
    <t>0091/082015</t>
  </si>
  <si>
    <t>0093/082015</t>
  </si>
  <si>
    <t>0094/082015</t>
  </si>
  <si>
    <t>0095/082015</t>
  </si>
  <si>
    <t>0096/082015</t>
  </si>
  <si>
    <t>93N 2073</t>
  </si>
  <si>
    <t>0097/082015</t>
  </si>
  <si>
    <t>0098/082015</t>
  </si>
  <si>
    <t>0099/082015</t>
  </si>
  <si>
    <t>0100/082015</t>
  </si>
  <si>
    <t>0101/082015</t>
  </si>
  <si>
    <t>61C 079-76</t>
  </si>
  <si>
    <t>0102/082015</t>
  </si>
  <si>
    <t>0106/082015</t>
  </si>
  <si>
    <t>0107/082015</t>
  </si>
  <si>
    <t>61C 143 - 25</t>
  </si>
  <si>
    <t>0109/082015</t>
  </si>
  <si>
    <t>0110/082015</t>
  </si>
  <si>
    <t>0111/082015</t>
  </si>
  <si>
    <t>0113/082015</t>
  </si>
  <si>
    <t>0114/082015</t>
  </si>
  <si>
    <t>0115/082015</t>
  </si>
  <si>
    <t>0116/082015</t>
  </si>
  <si>
    <t>0117/082015</t>
  </si>
  <si>
    <t>0118/082015</t>
  </si>
  <si>
    <t>0120/082015</t>
  </si>
  <si>
    <t>0121/082015</t>
  </si>
  <si>
    <t>0122/082015</t>
  </si>
  <si>
    <t>0123/082015</t>
  </si>
  <si>
    <t>0124/082015</t>
  </si>
  <si>
    <t>70C04292</t>
  </si>
  <si>
    <t>0125/082015</t>
  </si>
  <si>
    <t>0126/082015</t>
  </si>
  <si>
    <t>0127/082015</t>
  </si>
  <si>
    <t>60S 01 - 82</t>
  </si>
  <si>
    <t>13 Độ</t>
  </si>
  <si>
    <t>0128/082015</t>
  </si>
  <si>
    <t>61C 125-13</t>
  </si>
  <si>
    <t>0129/082015</t>
  </si>
  <si>
    <t>0130/082015</t>
  </si>
  <si>
    <t>0131/082015</t>
  </si>
  <si>
    <t>0132/082015</t>
  </si>
  <si>
    <t>0133/082015</t>
  </si>
  <si>
    <t>0134/082015</t>
  </si>
  <si>
    <t>61C 062 - 68</t>
  </si>
  <si>
    <t>12 Độ</t>
  </si>
  <si>
    <t>0137/082015</t>
  </si>
  <si>
    <t>62 Độ</t>
  </si>
  <si>
    <t>0138/082015</t>
  </si>
  <si>
    <t>0139/082015</t>
  </si>
  <si>
    <t>0140/082015</t>
  </si>
  <si>
    <t>0141/082015</t>
  </si>
  <si>
    <t>0142/082015</t>
  </si>
  <si>
    <t>0143/082015</t>
  </si>
  <si>
    <t>0144/082015</t>
  </si>
  <si>
    <t>0145/082015</t>
  </si>
  <si>
    <t>0146/082015</t>
  </si>
  <si>
    <t>61L5191</t>
  </si>
  <si>
    <t>0147/082015</t>
  </si>
  <si>
    <t>0148/082015</t>
  </si>
  <si>
    <t>61C 029-83</t>
  </si>
  <si>
    <t>0149/082015</t>
  </si>
  <si>
    <t>0150/082015</t>
  </si>
  <si>
    <t>70C 042-92</t>
  </si>
  <si>
    <t>0151/082015</t>
  </si>
  <si>
    <t>0152/082015</t>
  </si>
  <si>
    <t>0153/082015</t>
  </si>
  <si>
    <t>0154/082015</t>
  </si>
  <si>
    <t>0155/082015</t>
  </si>
  <si>
    <t>11.5 Độ</t>
  </si>
  <si>
    <t>0159/082015</t>
  </si>
  <si>
    <t>0160/082015</t>
  </si>
  <si>
    <t>0161/082015</t>
  </si>
  <si>
    <t>0162/082015</t>
  </si>
  <si>
    <t>0164/082015</t>
  </si>
  <si>
    <t>0165/082015</t>
  </si>
  <si>
    <t>0166/082015</t>
  </si>
  <si>
    <t>0168/082015</t>
  </si>
  <si>
    <t>0169/082015</t>
  </si>
  <si>
    <t>0170/082015</t>
  </si>
  <si>
    <t>0172/082015</t>
  </si>
  <si>
    <t>0173/082015</t>
  </si>
  <si>
    <t>0001/092015</t>
  </si>
  <si>
    <t>0002/092015</t>
  </si>
  <si>
    <t>0003/092015</t>
  </si>
  <si>
    <t>0005/092015</t>
  </si>
  <si>
    <t>0006/092015</t>
  </si>
  <si>
    <t>0007/092015</t>
  </si>
  <si>
    <t>0008/092015</t>
  </si>
  <si>
    <t>0009/092015</t>
  </si>
  <si>
    <t>0010/092015</t>
  </si>
  <si>
    <t>0011/092015</t>
  </si>
  <si>
    <t>0012/092015</t>
  </si>
  <si>
    <t>0013/092015</t>
  </si>
  <si>
    <t>81L 51-91</t>
  </si>
  <si>
    <t>0014/092015</t>
  </si>
  <si>
    <t>0015/092015</t>
  </si>
  <si>
    <t>0016/092015</t>
  </si>
  <si>
    <t>61C12513</t>
  </si>
  <si>
    <t>0017/092015</t>
  </si>
  <si>
    <t>0018/092015</t>
  </si>
  <si>
    <t>0019/092015</t>
  </si>
  <si>
    <t>0020/092015</t>
  </si>
  <si>
    <t>0021/092015</t>
  </si>
  <si>
    <t>0022/092015</t>
  </si>
  <si>
    <t>0025/092015</t>
  </si>
  <si>
    <t>0026/092015</t>
  </si>
  <si>
    <t>0027/092015</t>
  </si>
  <si>
    <t>0028/092015</t>
  </si>
  <si>
    <t>0029/092015</t>
  </si>
  <si>
    <t>0030/092015</t>
  </si>
  <si>
    <t>0031/092015</t>
  </si>
  <si>
    <t>0032/092015</t>
  </si>
  <si>
    <t>0033/092015</t>
  </si>
  <si>
    <t>0034/092015</t>
  </si>
  <si>
    <t>0035/092015</t>
  </si>
  <si>
    <t>0036/092015</t>
  </si>
  <si>
    <t>0037/092015</t>
  </si>
  <si>
    <t>0038/092015</t>
  </si>
  <si>
    <t>61C 079 - 76</t>
  </si>
  <si>
    <t>0039/092015</t>
  </si>
  <si>
    <t>0040/092015</t>
  </si>
  <si>
    <t>0041/092015</t>
  </si>
  <si>
    <t>0042/092015</t>
  </si>
  <si>
    <t>0043/092015</t>
  </si>
  <si>
    <t>0044/092015</t>
  </si>
  <si>
    <t>60s 0182</t>
  </si>
  <si>
    <t>0046/092015</t>
  </si>
  <si>
    <t>0047/092015</t>
  </si>
  <si>
    <t>0048/092015</t>
  </si>
  <si>
    <t>0049/092015</t>
  </si>
  <si>
    <t>0050/092015</t>
  </si>
  <si>
    <t>0052/092015</t>
  </si>
  <si>
    <t>0053/092015</t>
  </si>
  <si>
    <t>0054/092015</t>
  </si>
  <si>
    <t>0055/092015</t>
  </si>
  <si>
    <t>0056/092015</t>
  </si>
  <si>
    <t>11 Độ</t>
  </si>
  <si>
    <t>0057/092015</t>
  </si>
  <si>
    <t>0059/092015</t>
  </si>
  <si>
    <t>0060/092015</t>
  </si>
  <si>
    <t>0061/092015</t>
  </si>
  <si>
    <t>0062/092015</t>
  </si>
  <si>
    <t>0064/092015</t>
  </si>
  <si>
    <t>0065/092015</t>
  </si>
  <si>
    <t>0066/092015</t>
  </si>
  <si>
    <t>0067/092015</t>
  </si>
  <si>
    <t>0069/092015</t>
  </si>
  <si>
    <t>30.5 Độ</t>
  </si>
  <si>
    <t>0070/092015</t>
  </si>
  <si>
    <t>0071/092015</t>
  </si>
  <si>
    <t>0072/092015</t>
  </si>
  <si>
    <t>0073/092015</t>
  </si>
  <si>
    <t>0074/092015</t>
  </si>
  <si>
    <t>0075/092015</t>
  </si>
  <si>
    <t>54U 37-34</t>
  </si>
  <si>
    <t>12.5 Độ</t>
  </si>
  <si>
    <t>0076/092015</t>
  </si>
  <si>
    <t>0077/092015</t>
  </si>
  <si>
    <t>0078/092015</t>
  </si>
  <si>
    <t>0079/092015</t>
  </si>
  <si>
    <t>0080/092015</t>
  </si>
  <si>
    <t>0082/092015</t>
  </si>
  <si>
    <t>11.8 Độ</t>
  </si>
  <si>
    <t>0083/092015</t>
  </si>
  <si>
    <t>0084/092015</t>
  </si>
  <si>
    <t>0085/092015</t>
  </si>
  <si>
    <t>0086/092015</t>
  </si>
  <si>
    <t>0088/092015</t>
  </si>
  <si>
    <t>0089/092015</t>
  </si>
  <si>
    <t>51c21567</t>
  </si>
  <si>
    <t>0090/092015</t>
  </si>
  <si>
    <t>51C 122-0761C20013</t>
  </si>
  <si>
    <t>0091/092015</t>
  </si>
  <si>
    <t>62L5898</t>
  </si>
  <si>
    <t>0093/092015</t>
  </si>
  <si>
    <t>0094/092015</t>
  </si>
  <si>
    <t>0095/092015</t>
  </si>
  <si>
    <t>0096/092015</t>
  </si>
  <si>
    <t>62L 58-98</t>
  </si>
  <si>
    <t>0098/092015</t>
  </si>
  <si>
    <t>0099/092015</t>
  </si>
  <si>
    <t>0100/092015</t>
  </si>
  <si>
    <t>0101/092015</t>
  </si>
  <si>
    <t>0102/092015</t>
  </si>
  <si>
    <t>0103/092015</t>
  </si>
  <si>
    <t>0104/092015</t>
  </si>
  <si>
    <t>61K9070</t>
  </si>
  <si>
    <t>0105/092015</t>
  </si>
  <si>
    <t>0106/092015</t>
  </si>
  <si>
    <t>0107/092015</t>
  </si>
  <si>
    <t>0108/092015</t>
  </si>
  <si>
    <t>0109/092015</t>
  </si>
  <si>
    <t>0111/092015</t>
  </si>
  <si>
    <t>0112/092015</t>
  </si>
  <si>
    <t>0113/092015</t>
  </si>
  <si>
    <t>0114/092015</t>
  </si>
  <si>
    <t>0115/092015</t>
  </si>
  <si>
    <t>54T 37-26</t>
  </si>
  <si>
    <t>0117/092015</t>
  </si>
  <si>
    <t>0118/092015</t>
  </si>
  <si>
    <t>0119/092015</t>
  </si>
  <si>
    <t>0122/092015</t>
  </si>
  <si>
    <t>0123/092015</t>
  </si>
  <si>
    <t>0124/092015</t>
  </si>
  <si>
    <t>0125/092015</t>
  </si>
  <si>
    <t>0127/092015</t>
  </si>
  <si>
    <t>0128/092015</t>
  </si>
  <si>
    <t>0129/092015</t>
  </si>
  <si>
    <t>0130/092015</t>
  </si>
  <si>
    <t>0132/092015</t>
  </si>
  <si>
    <t>0133/092015</t>
  </si>
  <si>
    <t>0134/092015</t>
  </si>
  <si>
    <t>0135/092015</t>
  </si>
  <si>
    <t>0136/092015</t>
  </si>
  <si>
    <t>0137/092015</t>
  </si>
  <si>
    <t>0138/092015</t>
  </si>
  <si>
    <t>0139/092015</t>
  </si>
  <si>
    <t>0140/092015</t>
  </si>
  <si>
    <t>0141/092015</t>
  </si>
  <si>
    <t>61C125013</t>
  </si>
  <si>
    <t>0142/092015</t>
  </si>
  <si>
    <t>61C17109</t>
  </si>
  <si>
    <t>Lê Hữu Mai</t>
  </si>
  <si>
    <t>0143/092015</t>
  </si>
  <si>
    <t>0144/092015</t>
  </si>
  <si>
    <t>0146/092015</t>
  </si>
  <si>
    <t>0147/092015</t>
  </si>
  <si>
    <t>0148/092015</t>
  </si>
  <si>
    <t>0149/092015</t>
  </si>
  <si>
    <t>0150/092015</t>
  </si>
  <si>
    <t>0151/092015</t>
  </si>
  <si>
    <t>Tổng Cộng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</si>
</sst>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11">
    <font>
      <sz val="10"/>
      <color indexed="8"/>
      <name val="Arial"/>
      <family val="2"/>
    </font>
    <font>
      <sz val="10"/>
      <color indexed="8"/>
      <name val="Arial"/>
      <family val="2"/>
    </font>
    <font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sz val="10.5"/>
      <color rgb="FFFF0000"/>
      <name val="Times New Roman"/>
      <family val="1"/>
    </font>
    <font>
      <b/>
      <sz val="10.5"/>
      <color rgb="FFFF0000"/>
      <name val="Times New Roman"/>
      <family val="1"/>
    </font>
    <font>
      <b/>
      <sz val="10.5"/>
      <name val="Times New Roman"/>
      <family val="1"/>
    </font>
    <font>
      <sz val="10.5"/>
      <color rgb="FF0000FF"/>
      <name val="Times New Roman"/>
      <family val="1"/>
    </font>
    <font>
      <sz val="9"/>
      <name val="Times New Roman"/>
      <family val="1"/>
    </font>
    <font>
      <sz val="10.5"/>
      <name val="Times New Roman"/>
      <family val="1"/>
    </font>
    <font>
      <sz val="9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top"/>
    </xf>
    <xf numFmtId="43" fontId="1" fillId="0" borderId="0" applyFont="0" applyFill="0" applyBorder="0" applyAlignment="0" applyProtection="0"/>
  </cellStyleXfs>
  <cellXfs count="183">
    <xf numFmtId="0" fontId="0" fillId="0" borderId="0" xfId="0">
      <alignment vertical="top"/>
    </xf>
    <xf numFmtId="0" fontId="2" fillId="0" borderId="0" xfId="0" applyFo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top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top" wrapText="1"/>
    </xf>
    <xf numFmtId="14" fontId="2" fillId="2" borderId="5" xfId="0" applyNumberFormat="1" applyFont="1" applyFill="1" applyBorder="1" applyAlignment="1">
      <alignment horizontal="center" vertical="top" wrapText="1"/>
    </xf>
    <xf numFmtId="3" fontId="2" fillId="2" borderId="5" xfId="0" applyNumberFormat="1" applyFont="1" applyFill="1" applyBorder="1" applyAlignment="1">
      <alignment horizontal="right" vertical="top" wrapText="1"/>
    </xf>
    <xf numFmtId="3" fontId="4" fillId="2" borderId="5" xfId="0" applyNumberFormat="1" applyFont="1" applyFill="1" applyBorder="1" applyAlignment="1">
      <alignment horizontal="right" vertical="top" wrapText="1"/>
    </xf>
    <xf numFmtId="0" fontId="4" fillId="2" borderId="5" xfId="0" applyFont="1" applyFill="1" applyBorder="1">
      <alignment vertical="top"/>
    </xf>
    <xf numFmtId="3" fontId="2" fillId="2" borderId="5" xfId="0" applyNumberFormat="1" applyFont="1" applyFill="1" applyBorder="1">
      <alignment vertical="top"/>
    </xf>
    <xf numFmtId="43" fontId="2" fillId="2" borderId="5" xfId="1" applyFont="1" applyFill="1" applyBorder="1" applyAlignment="1">
      <alignment vertical="top"/>
    </xf>
    <xf numFmtId="3" fontId="7" fillId="2" borderId="5" xfId="0" applyNumberFormat="1" applyFont="1" applyFill="1" applyBorder="1">
      <alignment vertical="top"/>
    </xf>
    <xf numFmtId="0" fontId="2" fillId="2" borderId="6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14" fontId="2" fillId="2" borderId="6" xfId="0" applyNumberFormat="1" applyFont="1" applyFill="1" applyBorder="1" applyAlignment="1">
      <alignment horizontal="center" vertical="top" wrapText="1"/>
    </xf>
    <xf numFmtId="3" fontId="2" fillId="2" borderId="6" xfId="0" applyNumberFormat="1" applyFont="1" applyFill="1" applyBorder="1" applyAlignment="1">
      <alignment horizontal="right" vertical="top" wrapText="1"/>
    </xf>
    <xf numFmtId="3" fontId="4" fillId="2" borderId="6" xfId="0" applyNumberFormat="1" applyFont="1" applyFill="1" applyBorder="1" applyAlignment="1">
      <alignment horizontal="right" vertical="top" wrapText="1"/>
    </xf>
    <xf numFmtId="0" fontId="4" fillId="2" borderId="6" xfId="0" applyFont="1" applyFill="1" applyBorder="1">
      <alignment vertical="top"/>
    </xf>
    <xf numFmtId="3" fontId="2" fillId="2" borderId="6" xfId="0" applyNumberFormat="1" applyFont="1" applyFill="1" applyBorder="1">
      <alignment vertical="top"/>
    </xf>
    <xf numFmtId="43" fontId="2" fillId="2" borderId="6" xfId="1" applyFont="1" applyFill="1" applyBorder="1" applyAlignment="1">
      <alignment vertical="top"/>
    </xf>
    <xf numFmtId="3" fontId="7" fillId="2" borderId="6" xfId="0" applyNumberFormat="1" applyFont="1" applyFill="1" applyBorder="1">
      <alignment vertical="top"/>
    </xf>
    <xf numFmtId="3" fontId="4" fillId="0" borderId="0" xfId="0" applyNumberFormat="1" applyFont="1" applyFill="1" applyAlignment="1">
      <alignment horizontal="right" vertical="top"/>
    </xf>
    <xf numFmtId="14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0" fontId="8" fillId="3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top" wrapText="1"/>
    </xf>
    <xf numFmtId="3" fontId="4" fillId="0" borderId="0" xfId="0" applyNumberFormat="1" applyFont="1" applyAlignment="1">
      <alignment horizontal="right" vertical="top"/>
    </xf>
    <xf numFmtId="0" fontId="2" fillId="2" borderId="6" xfId="0" applyFont="1" applyFill="1" applyBorder="1">
      <alignment vertical="top"/>
    </xf>
    <xf numFmtId="0" fontId="2" fillId="0" borderId="0" xfId="0" applyFont="1" applyFill="1">
      <alignment vertical="top"/>
    </xf>
    <xf numFmtId="0" fontId="9" fillId="2" borderId="6" xfId="0" applyFont="1" applyFill="1" applyBorder="1">
      <alignment vertical="top"/>
    </xf>
    <xf numFmtId="43" fontId="2" fillId="2" borderId="6" xfId="1" applyFont="1" applyFill="1" applyBorder="1" applyAlignment="1">
      <alignment horizontal="right" vertical="top" wrapText="1"/>
    </xf>
    <xf numFmtId="164" fontId="2" fillId="2" borderId="6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Alignment="1">
      <alignment horizontal="right" vertical="top"/>
    </xf>
    <xf numFmtId="0" fontId="9" fillId="2" borderId="6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horizontal="left" vertical="top" wrapText="1"/>
    </xf>
    <xf numFmtId="14" fontId="9" fillId="2" borderId="6" xfId="0" applyNumberFormat="1" applyFont="1" applyFill="1" applyBorder="1" applyAlignment="1">
      <alignment horizontal="center" vertical="top" wrapText="1"/>
    </xf>
    <xf numFmtId="164" fontId="9" fillId="2" borderId="6" xfId="1" applyNumberFormat="1" applyFont="1" applyFill="1" applyBorder="1" applyAlignment="1">
      <alignment horizontal="right" vertical="top" wrapText="1"/>
    </xf>
    <xf numFmtId="3" fontId="9" fillId="2" borderId="6" xfId="0" applyNumberFormat="1" applyFont="1" applyFill="1" applyBorder="1">
      <alignment vertical="top"/>
    </xf>
    <xf numFmtId="0" fontId="9" fillId="0" borderId="0" xfId="0" applyFont="1">
      <alignment vertical="top"/>
    </xf>
    <xf numFmtId="0" fontId="9" fillId="0" borderId="0" xfId="0" applyFont="1" applyFill="1" applyAlignment="1">
      <alignment horizontal="right" vertical="top"/>
    </xf>
    <xf numFmtId="0" fontId="9" fillId="0" borderId="0" xfId="0" applyFont="1" applyAlignment="1">
      <alignment horizontal="right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left" vertical="top" wrapText="1"/>
    </xf>
    <xf numFmtId="14" fontId="2" fillId="4" borderId="6" xfId="0" applyNumberFormat="1" applyFont="1" applyFill="1" applyBorder="1" applyAlignment="1">
      <alignment horizontal="center" vertical="top" wrapText="1"/>
    </xf>
    <xf numFmtId="3" fontId="2" fillId="4" borderId="6" xfId="0" applyNumberFormat="1" applyFont="1" applyFill="1" applyBorder="1" applyAlignment="1">
      <alignment horizontal="right" vertical="top" wrapText="1"/>
    </xf>
    <xf numFmtId="0" fontId="4" fillId="4" borderId="6" xfId="0" applyFont="1" applyFill="1" applyBorder="1">
      <alignment vertical="top"/>
    </xf>
    <xf numFmtId="0" fontId="2" fillId="4" borderId="6" xfId="0" applyFont="1" applyFill="1" applyBorder="1">
      <alignment vertical="top"/>
    </xf>
    <xf numFmtId="43" fontId="7" fillId="4" borderId="6" xfId="1" applyFont="1" applyFill="1" applyBorder="1" applyAlignment="1">
      <alignment vertical="top"/>
    </xf>
    <xf numFmtId="3" fontId="4" fillId="4" borderId="6" xfId="0" applyNumberFormat="1" applyFont="1" applyFill="1" applyBorder="1" applyAlignment="1">
      <alignment horizontal="right" vertical="top" wrapText="1"/>
    </xf>
    <xf numFmtId="43" fontId="2" fillId="4" borderId="6" xfId="1" applyFont="1" applyFill="1" applyBorder="1" applyAlignment="1">
      <alignment vertical="top"/>
    </xf>
    <xf numFmtId="3" fontId="7" fillId="4" borderId="6" xfId="0" applyNumberFormat="1" applyFont="1" applyFill="1" applyBorder="1">
      <alignment vertical="top"/>
    </xf>
    <xf numFmtId="0" fontId="2" fillId="5" borderId="6" xfId="0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left" vertical="top" wrapText="1"/>
    </xf>
    <xf numFmtId="14" fontId="2" fillId="5" borderId="6" xfId="0" applyNumberFormat="1" applyFont="1" applyFill="1" applyBorder="1" applyAlignment="1">
      <alignment horizontal="center" vertical="top" wrapText="1"/>
    </xf>
    <xf numFmtId="3" fontId="2" fillId="5" borderId="6" xfId="0" applyNumberFormat="1" applyFont="1" applyFill="1" applyBorder="1" applyAlignment="1">
      <alignment horizontal="right" vertical="top" wrapText="1"/>
    </xf>
    <xf numFmtId="164" fontId="2" fillId="5" borderId="6" xfId="1" applyNumberFormat="1" applyFont="1" applyFill="1" applyBorder="1" applyAlignment="1">
      <alignment horizontal="right" vertical="top" wrapText="1"/>
    </xf>
    <xf numFmtId="3" fontId="4" fillId="5" borderId="6" xfId="0" applyNumberFormat="1" applyFont="1" applyFill="1" applyBorder="1" applyAlignment="1">
      <alignment horizontal="right" vertical="top" wrapText="1"/>
    </xf>
    <xf numFmtId="0" fontId="4" fillId="5" borderId="6" xfId="0" applyFont="1" applyFill="1" applyBorder="1">
      <alignment vertical="top"/>
    </xf>
    <xf numFmtId="0" fontId="2" fillId="5" borderId="6" xfId="0" applyFont="1" applyFill="1" applyBorder="1">
      <alignment vertical="top"/>
    </xf>
    <xf numFmtId="43" fontId="2" fillId="5" borderId="6" xfId="1" applyFont="1" applyFill="1" applyBorder="1" applyAlignment="1">
      <alignment vertical="top"/>
    </xf>
    <xf numFmtId="3" fontId="7" fillId="5" borderId="6" xfId="0" applyNumberFormat="1" applyFont="1" applyFill="1" applyBorder="1">
      <alignment vertical="top"/>
    </xf>
    <xf numFmtId="43" fontId="7" fillId="5" borderId="6" xfId="1" applyFont="1" applyFill="1" applyBorder="1" applyAlignment="1">
      <alignment vertical="top"/>
    </xf>
    <xf numFmtId="3" fontId="2" fillId="5" borderId="6" xfId="0" applyNumberFormat="1" applyFont="1" applyFill="1" applyBorder="1">
      <alignment vertical="top"/>
    </xf>
    <xf numFmtId="164" fontId="2" fillId="5" borderId="6" xfId="1" applyNumberFormat="1" applyFont="1" applyFill="1" applyBorder="1" applyAlignment="1">
      <alignment horizontal="right" vertical="top"/>
    </xf>
    <xf numFmtId="0" fontId="2" fillId="3" borderId="6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 vertical="top" wrapText="1"/>
    </xf>
    <xf numFmtId="14" fontId="2" fillId="3" borderId="6" xfId="0" applyNumberFormat="1" applyFont="1" applyFill="1" applyBorder="1" applyAlignment="1">
      <alignment horizontal="center" vertical="top" wrapText="1"/>
    </xf>
    <xf numFmtId="3" fontId="2" fillId="3" borderId="6" xfId="0" applyNumberFormat="1" applyFont="1" applyFill="1" applyBorder="1" applyAlignment="1">
      <alignment horizontal="right" vertical="top" wrapText="1"/>
    </xf>
    <xf numFmtId="3" fontId="4" fillId="3" borderId="6" xfId="0" applyNumberFormat="1" applyFont="1" applyFill="1" applyBorder="1" applyAlignment="1">
      <alignment horizontal="right" vertical="top" wrapText="1"/>
    </xf>
    <xf numFmtId="0" fontId="4" fillId="3" borderId="6" xfId="0" applyFont="1" applyFill="1" applyBorder="1">
      <alignment vertical="top"/>
    </xf>
    <xf numFmtId="3" fontId="2" fillId="3" borderId="6" xfId="0" applyNumberFormat="1" applyFont="1" applyFill="1" applyBorder="1">
      <alignment vertical="top"/>
    </xf>
    <xf numFmtId="43" fontId="2" fillId="3" borderId="6" xfId="1" applyFont="1" applyFill="1" applyBorder="1" applyAlignment="1">
      <alignment vertical="top"/>
    </xf>
    <xf numFmtId="3" fontId="7" fillId="3" borderId="6" xfId="0" applyNumberFormat="1" applyFont="1" applyFill="1" applyBorder="1">
      <alignment vertical="top"/>
    </xf>
    <xf numFmtId="164" fontId="4" fillId="0" borderId="0" xfId="0" applyNumberFormat="1" applyFont="1" applyAlignment="1">
      <alignment horizontal="right" vertical="top"/>
    </xf>
    <xf numFmtId="0" fontId="4" fillId="6" borderId="6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left" vertical="top" wrapText="1"/>
    </xf>
    <xf numFmtId="14" fontId="4" fillId="6" borderId="6" xfId="0" applyNumberFormat="1" applyFont="1" applyFill="1" applyBorder="1" applyAlignment="1">
      <alignment horizontal="center" vertical="top" wrapText="1"/>
    </xf>
    <xf numFmtId="164" fontId="4" fillId="6" borderId="6" xfId="1" applyNumberFormat="1" applyFont="1" applyFill="1" applyBorder="1" applyAlignment="1">
      <alignment horizontal="right" vertical="top" wrapText="1"/>
    </xf>
    <xf numFmtId="164" fontId="9" fillId="6" borderId="6" xfId="1" applyNumberFormat="1" applyFont="1" applyFill="1" applyBorder="1" applyAlignment="1">
      <alignment horizontal="right" vertical="top" wrapText="1"/>
    </xf>
    <xf numFmtId="0" fontId="4" fillId="6" borderId="6" xfId="0" applyFont="1" applyFill="1" applyBorder="1">
      <alignment vertical="top"/>
    </xf>
    <xf numFmtId="3" fontId="4" fillId="6" borderId="6" xfId="0" applyNumberFormat="1" applyFont="1" applyFill="1" applyBorder="1">
      <alignment vertical="top"/>
    </xf>
    <xf numFmtId="164" fontId="4" fillId="6" borderId="6" xfId="1" applyNumberFormat="1" applyFont="1" applyFill="1" applyBorder="1" applyAlignment="1">
      <alignment vertical="top"/>
    </xf>
    <xf numFmtId="0" fontId="2" fillId="7" borderId="6" xfId="0" applyFont="1" applyFill="1" applyBorder="1" applyAlignment="1">
      <alignment horizontal="center" vertical="top" wrapText="1"/>
    </xf>
    <xf numFmtId="0" fontId="2" fillId="7" borderId="6" xfId="0" applyFont="1" applyFill="1" applyBorder="1" applyAlignment="1">
      <alignment horizontal="left" vertical="top" wrapText="1"/>
    </xf>
    <xf numFmtId="14" fontId="2" fillId="7" borderId="6" xfId="0" applyNumberFormat="1" applyFont="1" applyFill="1" applyBorder="1" applyAlignment="1">
      <alignment horizontal="center" vertical="top" wrapText="1"/>
    </xf>
    <xf numFmtId="3" fontId="2" fillId="7" borderId="6" xfId="0" applyNumberFormat="1" applyFont="1" applyFill="1" applyBorder="1" applyAlignment="1">
      <alignment horizontal="right" vertical="top" wrapText="1"/>
    </xf>
    <xf numFmtId="3" fontId="4" fillId="7" borderId="6" xfId="0" applyNumberFormat="1" applyFont="1" applyFill="1" applyBorder="1" applyAlignment="1">
      <alignment horizontal="right" vertical="top" wrapText="1"/>
    </xf>
    <xf numFmtId="0" fontId="4" fillId="7" borderId="6" xfId="0" applyFont="1" applyFill="1" applyBorder="1">
      <alignment vertical="top"/>
    </xf>
    <xf numFmtId="3" fontId="2" fillId="7" borderId="6" xfId="0" applyNumberFormat="1" applyFont="1" applyFill="1" applyBorder="1">
      <alignment vertical="top"/>
    </xf>
    <xf numFmtId="3" fontId="7" fillId="7" borderId="6" xfId="0" applyNumberFormat="1" applyFont="1" applyFill="1" applyBorder="1">
      <alignment vertical="top"/>
    </xf>
    <xf numFmtId="43" fontId="2" fillId="7" borderId="6" xfId="1" applyFont="1" applyFill="1" applyBorder="1" applyAlignment="1">
      <alignment vertical="top"/>
    </xf>
    <xf numFmtId="3" fontId="9" fillId="7" borderId="6" xfId="0" applyNumberFormat="1" applyFont="1" applyFill="1" applyBorder="1" applyAlignment="1">
      <alignment horizontal="right" vertical="top" wrapText="1"/>
    </xf>
    <xf numFmtId="3" fontId="4" fillId="7" borderId="6" xfId="0" applyNumberFormat="1" applyFont="1" applyFill="1" applyBorder="1">
      <alignment vertical="top"/>
    </xf>
    <xf numFmtId="0" fontId="2" fillId="8" borderId="0" xfId="0" applyFont="1" applyFill="1">
      <alignment vertical="top"/>
    </xf>
    <xf numFmtId="164" fontId="4" fillId="2" borderId="6" xfId="1" applyNumberFormat="1" applyFont="1" applyFill="1" applyBorder="1" applyAlignment="1">
      <alignment horizontal="right" vertical="top" wrapText="1"/>
    </xf>
    <xf numFmtId="164" fontId="7" fillId="2" borderId="6" xfId="1" applyNumberFormat="1" applyFont="1" applyFill="1" applyBorder="1" applyAlignment="1">
      <alignment vertical="top"/>
    </xf>
    <xf numFmtId="0" fontId="2" fillId="8" borderId="6" xfId="0" applyFont="1" applyFill="1" applyBorder="1" applyAlignment="1">
      <alignment horizontal="center" vertical="top" wrapText="1"/>
    </xf>
    <xf numFmtId="164" fontId="4" fillId="8" borderId="6" xfId="1" applyNumberFormat="1" applyFont="1" applyFill="1" applyBorder="1" applyAlignment="1">
      <alignment horizontal="right" vertical="top" wrapText="1"/>
    </xf>
    <xf numFmtId="0" fontId="4" fillId="8" borderId="6" xfId="0" applyFont="1" applyFill="1" applyBorder="1">
      <alignment vertical="top"/>
    </xf>
    <xf numFmtId="164" fontId="7" fillId="8" borderId="6" xfId="1" applyNumberFormat="1" applyFont="1" applyFill="1" applyBorder="1" applyAlignment="1">
      <alignment vertical="top"/>
    </xf>
    <xf numFmtId="0" fontId="2" fillId="9" borderId="6" xfId="0" applyFont="1" applyFill="1" applyBorder="1" applyAlignment="1">
      <alignment horizontal="center" vertical="top" wrapText="1"/>
    </xf>
    <xf numFmtId="0" fontId="2" fillId="9" borderId="6" xfId="0" applyFont="1" applyFill="1" applyBorder="1" applyAlignment="1">
      <alignment horizontal="left" vertical="top" wrapText="1"/>
    </xf>
    <xf numFmtId="14" fontId="2" fillId="9" borderId="6" xfId="0" applyNumberFormat="1" applyFont="1" applyFill="1" applyBorder="1" applyAlignment="1">
      <alignment horizontal="center" vertical="top" wrapText="1"/>
    </xf>
    <xf numFmtId="164" fontId="2" fillId="9" borderId="6" xfId="1" applyNumberFormat="1" applyFont="1" applyFill="1" applyBorder="1" applyAlignment="1">
      <alignment horizontal="right" vertical="top" wrapText="1"/>
    </xf>
    <xf numFmtId="164" fontId="4" fillId="9" borderId="6" xfId="1" applyNumberFormat="1" applyFont="1" applyFill="1" applyBorder="1" applyAlignment="1">
      <alignment horizontal="right" vertical="top" wrapText="1"/>
    </xf>
    <xf numFmtId="0" fontId="4" fillId="9" borderId="6" xfId="0" applyFont="1" applyFill="1" applyBorder="1">
      <alignment vertical="top"/>
    </xf>
    <xf numFmtId="3" fontId="2" fillId="9" borderId="6" xfId="0" applyNumberFormat="1" applyFont="1" applyFill="1" applyBorder="1">
      <alignment vertical="top"/>
    </xf>
    <xf numFmtId="164" fontId="7" fillId="9" borderId="6" xfId="1" applyNumberFormat="1" applyFont="1" applyFill="1" applyBorder="1" applyAlignment="1">
      <alignment vertical="top"/>
    </xf>
    <xf numFmtId="43" fontId="2" fillId="9" borderId="6" xfId="1" applyFont="1" applyFill="1" applyBorder="1" applyAlignment="1">
      <alignment vertical="top"/>
    </xf>
    <xf numFmtId="43" fontId="4" fillId="6" borderId="6" xfId="1" applyFont="1" applyFill="1" applyBorder="1" applyAlignment="1">
      <alignment vertical="top"/>
    </xf>
    <xf numFmtId="0" fontId="9" fillId="9" borderId="6" xfId="0" applyFont="1" applyFill="1" applyBorder="1">
      <alignment vertical="top"/>
    </xf>
    <xf numFmtId="164" fontId="2" fillId="4" borderId="6" xfId="1" applyNumberFormat="1" applyFont="1" applyFill="1" applyBorder="1" applyAlignment="1">
      <alignment horizontal="right" vertical="top" wrapText="1"/>
    </xf>
    <xf numFmtId="164" fontId="4" fillId="4" borderId="6" xfId="1" applyNumberFormat="1" applyFont="1" applyFill="1" applyBorder="1" applyAlignment="1">
      <alignment horizontal="right" vertical="top" wrapText="1"/>
    </xf>
    <xf numFmtId="3" fontId="2" fillId="4" borderId="6" xfId="0" applyNumberFormat="1" applyFont="1" applyFill="1" applyBorder="1">
      <alignment vertical="top"/>
    </xf>
    <xf numFmtId="164" fontId="7" fillId="4" borderId="6" xfId="1" applyNumberFormat="1" applyFont="1" applyFill="1" applyBorder="1" applyAlignment="1">
      <alignment vertical="top"/>
    </xf>
    <xf numFmtId="164" fontId="4" fillId="4" borderId="6" xfId="1" applyNumberFormat="1" applyFont="1" applyFill="1" applyBorder="1" applyAlignment="1">
      <alignment vertical="top"/>
    </xf>
    <xf numFmtId="0" fontId="2" fillId="10" borderId="6" xfId="0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left" vertical="top" wrapText="1"/>
    </xf>
    <xf numFmtId="14" fontId="2" fillId="10" borderId="6" xfId="0" applyNumberFormat="1" applyFont="1" applyFill="1" applyBorder="1" applyAlignment="1">
      <alignment horizontal="center" vertical="top" wrapText="1"/>
    </xf>
    <xf numFmtId="164" fontId="2" fillId="10" borderId="6" xfId="1" applyNumberFormat="1" applyFont="1" applyFill="1" applyBorder="1" applyAlignment="1">
      <alignment horizontal="right" vertical="top" wrapText="1"/>
    </xf>
    <xf numFmtId="164" fontId="4" fillId="10" borderId="6" xfId="1" applyNumberFormat="1" applyFont="1" applyFill="1" applyBorder="1" applyAlignment="1">
      <alignment horizontal="right" vertical="top" wrapText="1"/>
    </xf>
    <xf numFmtId="0" fontId="4" fillId="10" borderId="6" xfId="0" applyFont="1" applyFill="1" applyBorder="1">
      <alignment vertical="top"/>
    </xf>
    <xf numFmtId="3" fontId="2" fillId="10" borderId="6" xfId="0" applyNumberFormat="1" applyFont="1" applyFill="1" applyBorder="1">
      <alignment vertical="top"/>
    </xf>
    <xf numFmtId="43" fontId="2" fillId="10" borderId="6" xfId="1" applyFont="1" applyFill="1" applyBorder="1" applyAlignment="1">
      <alignment vertical="top"/>
    </xf>
    <xf numFmtId="164" fontId="7" fillId="10" borderId="6" xfId="1" applyNumberFormat="1" applyFont="1" applyFill="1" applyBorder="1" applyAlignment="1">
      <alignment vertical="top"/>
    </xf>
    <xf numFmtId="0" fontId="9" fillId="10" borderId="6" xfId="0" applyFont="1" applyFill="1" applyBorder="1">
      <alignment vertical="top"/>
    </xf>
    <xf numFmtId="3" fontId="4" fillId="2" borderId="6" xfId="0" applyNumberFormat="1" applyFont="1" applyFill="1" applyBorder="1">
      <alignment vertical="top"/>
    </xf>
    <xf numFmtId="0" fontId="2" fillId="11" borderId="6" xfId="0" applyFont="1" applyFill="1" applyBorder="1" applyAlignment="1">
      <alignment horizontal="center" vertical="top" wrapText="1"/>
    </xf>
    <xf numFmtId="0" fontId="2" fillId="11" borderId="6" xfId="0" applyFont="1" applyFill="1" applyBorder="1" applyAlignment="1">
      <alignment horizontal="left" vertical="top" wrapText="1"/>
    </xf>
    <xf numFmtId="14" fontId="2" fillId="11" borderId="6" xfId="0" applyNumberFormat="1" applyFont="1" applyFill="1" applyBorder="1" applyAlignment="1">
      <alignment horizontal="center" vertical="top" wrapText="1"/>
    </xf>
    <xf numFmtId="164" fontId="2" fillId="11" borderId="6" xfId="1" applyNumberFormat="1" applyFont="1" applyFill="1" applyBorder="1" applyAlignment="1">
      <alignment horizontal="right" vertical="top" wrapText="1"/>
    </xf>
    <xf numFmtId="164" fontId="4" fillId="11" borderId="6" xfId="1" applyNumberFormat="1" applyFont="1" applyFill="1" applyBorder="1" applyAlignment="1">
      <alignment horizontal="right" vertical="top" wrapText="1"/>
    </xf>
    <xf numFmtId="0" fontId="4" fillId="11" borderId="6" xfId="0" applyFont="1" applyFill="1" applyBorder="1">
      <alignment vertical="top"/>
    </xf>
    <xf numFmtId="3" fontId="2" fillId="11" borderId="6" xfId="0" applyNumberFormat="1" applyFont="1" applyFill="1" applyBorder="1">
      <alignment vertical="top"/>
    </xf>
    <xf numFmtId="164" fontId="7" fillId="11" borderId="6" xfId="1" applyNumberFormat="1" applyFont="1" applyFill="1" applyBorder="1" applyAlignment="1">
      <alignment vertical="top"/>
    </xf>
    <xf numFmtId="3" fontId="9" fillId="6" borderId="6" xfId="0" applyNumberFormat="1" applyFont="1" applyFill="1" applyBorder="1">
      <alignment vertical="top"/>
    </xf>
    <xf numFmtId="164" fontId="9" fillId="4" borderId="6" xfId="1" applyNumberFormat="1" applyFont="1" applyFill="1" applyBorder="1" applyAlignment="1">
      <alignment horizontal="right" vertical="top" wrapText="1"/>
    </xf>
    <xf numFmtId="164" fontId="9" fillId="11" borderId="6" xfId="1" applyNumberFormat="1" applyFont="1" applyFill="1" applyBorder="1" applyAlignment="1">
      <alignment horizontal="right" vertical="top" wrapText="1"/>
    </xf>
    <xf numFmtId="0" fontId="9" fillId="11" borderId="6" xfId="0" applyFont="1" applyFill="1" applyBorder="1">
      <alignment vertical="top"/>
    </xf>
    <xf numFmtId="0" fontId="4" fillId="11" borderId="6" xfId="0" applyFont="1" applyFill="1" applyBorder="1" applyAlignment="1">
      <alignment horizontal="center" vertical="top" wrapText="1"/>
    </xf>
    <xf numFmtId="0" fontId="4" fillId="11" borderId="6" xfId="0" applyFont="1" applyFill="1" applyBorder="1" applyAlignment="1">
      <alignment horizontal="left" vertical="top" wrapText="1"/>
    </xf>
    <xf numFmtId="14" fontId="4" fillId="11" borderId="6" xfId="0" applyNumberFormat="1" applyFont="1" applyFill="1" applyBorder="1" applyAlignment="1">
      <alignment horizontal="center" vertical="top" wrapText="1"/>
    </xf>
    <xf numFmtId="3" fontId="4" fillId="11" borderId="6" xfId="0" applyNumberFormat="1" applyFont="1" applyFill="1" applyBorder="1">
      <alignment vertical="top"/>
    </xf>
    <xf numFmtId="0" fontId="9" fillId="4" borderId="6" xfId="0" applyFont="1" applyFill="1" applyBorder="1">
      <alignment vertical="top"/>
    </xf>
    <xf numFmtId="164" fontId="9" fillId="9" borderId="6" xfId="1" applyNumberFormat="1" applyFont="1" applyFill="1" applyBorder="1" applyAlignment="1">
      <alignment horizontal="right" vertical="top" wrapText="1"/>
    </xf>
    <xf numFmtId="0" fontId="10" fillId="0" borderId="0" xfId="0" applyFont="1" applyAlignment="1">
      <alignment horizontal="center" vertical="top" wrapText="1"/>
    </xf>
    <xf numFmtId="164" fontId="2" fillId="3" borderId="6" xfId="1" applyNumberFormat="1" applyFont="1" applyFill="1" applyBorder="1" applyAlignment="1">
      <alignment horizontal="right" vertical="top" wrapText="1"/>
    </xf>
    <xf numFmtId="164" fontId="9" fillId="3" borderId="6" xfId="1" applyNumberFormat="1" applyFont="1" applyFill="1" applyBorder="1" applyAlignment="1">
      <alignment horizontal="right" vertical="top" wrapText="1"/>
    </xf>
    <xf numFmtId="0" fontId="9" fillId="3" borderId="6" xfId="0" applyFont="1" applyFill="1" applyBorder="1">
      <alignment vertical="top"/>
    </xf>
    <xf numFmtId="164" fontId="7" fillId="3" borderId="6" xfId="1" applyNumberFormat="1" applyFont="1" applyFill="1" applyBorder="1" applyAlignment="1">
      <alignment vertical="top"/>
    </xf>
    <xf numFmtId="164" fontId="4" fillId="3" borderId="6" xfId="1" applyNumberFormat="1" applyFont="1" applyFill="1" applyBorder="1" applyAlignment="1">
      <alignment horizontal="right" vertical="top" wrapText="1"/>
    </xf>
    <xf numFmtId="3" fontId="2" fillId="3" borderId="7" xfId="0" applyNumberFormat="1" applyFont="1" applyFill="1" applyBorder="1">
      <alignment vertical="top"/>
    </xf>
    <xf numFmtId="14" fontId="4" fillId="6" borderId="6" xfId="0" applyNumberFormat="1" applyFont="1" applyFill="1" applyBorder="1" applyAlignment="1">
      <alignment horizontal="left" vertical="top" wrapText="1"/>
    </xf>
    <xf numFmtId="14" fontId="2" fillId="3" borderId="7" xfId="0" applyNumberFormat="1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164" fontId="2" fillId="3" borderId="7" xfId="1" applyNumberFormat="1" applyFont="1" applyFill="1" applyBorder="1" applyAlignment="1">
      <alignment horizontal="right" vertical="top" wrapText="1"/>
    </xf>
    <xf numFmtId="164" fontId="4" fillId="3" borderId="7" xfId="1" applyNumberFormat="1" applyFont="1" applyFill="1" applyBorder="1" applyAlignment="1">
      <alignment horizontal="right" vertical="top" wrapText="1"/>
    </xf>
    <xf numFmtId="164" fontId="7" fillId="3" borderId="7" xfId="1" applyNumberFormat="1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164" fontId="4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64" fontId="2" fillId="0" borderId="3" xfId="1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3" fontId="4" fillId="0" borderId="0" xfId="0" applyNumberFormat="1" applyFont="1" applyAlignment="1">
      <alignment horizontal="right" vertical="center"/>
    </xf>
    <xf numFmtId="164" fontId="2" fillId="0" borderId="0" xfId="1" applyNumberFormat="1" applyFont="1" applyAlignment="1">
      <alignment vertical="top"/>
    </xf>
    <xf numFmtId="3" fontId="2" fillId="0" borderId="0" xfId="0" applyNumberFormat="1" applyFont="1">
      <alignment vertical="top"/>
    </xf>
    <xf numFmtId="164" fontId="2" fillId="0" borderId="0" xfId="0" applyNumberFormat="1" applyFont="1">
      <alignment vertical="top"/>
    </xf>
    <xf numFmtId="164" fontId="5" fillId="0" borderId="11" xfId="1" applyNumberFormat="1" applyFont="1" applyBorder="1" applyAlignment="1">
      <alignment vertical="center"/>
    </xf>
    <xf numFmtId="165" fontId="2" fillId="0" borderId="0" xfId="0" applyNumberFormat="1" applyFont="1">
      <alignment vertical="top"/>
    </xf>
    <xf numFmtId="43" fontId="2" fillId="0" borderId="0" xfId="0" applyNumberFormat="1" applyFont="1">
      <alignment vertical="top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NGUYEN%20LIEU-THANH%20PHAM\HUONG\Tong%20hop%20Nguyen%20lieu%202014-2015.vHuo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NGUYEN%20LIEU-THANH%20PHAM\Tong%20hop%20Nguyen%20lieu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ngKeTongHop"/>
      <sheetName val="BangKeTongHop (2)"/>
      <sheetName val="BangKeChiTiet"/>
      <sheetName val="BangKeDaiNam"/>
      <sheetName val="DonGia"/>
    </sheetNames>
    <sheetDataSet>
      <sheetData sheetId="0">
        <row r="6">
          <cell r="E6">
            <v>480</v>
          </cell>
        </row>
        <row r="22">
          <cell r="E22">
            <v>600</v>
          </cell>
        </row>
        <row r="23">
          <cell r="E23">
            <v>500</v>
          </cell>
        </row>
        <row r="24">
          <cell r="E24">
            <v>460</v>
          </cell>
        </row>
        <row r="25">
          <cell r="E25">
            <v>620</v>
          </cell>
        </row>
        <row r="27">
          <cell r="E27">
            <v>460</v>
          </cell>
        </row>
        <row r="30">
          <cell r="E30">
            <v>520</v>
          </cell>
        </row>
        <row r="46">
          <cell r="E46">
            <v>480</v>
          </cell>
        </row>
        <row r="48">
          <cell r="E48">
            <v>680</v>
          </cell>
        </row>
        <row r="54">
          <cell r="E54">
            <v>760</v>
          </cell>
        </row>
        <row r="57">
          <cell r="E57">
            <v>720</v>
          </cell>
        </row>
        <row r="58">
          <cell r="E58">
            <v>750</v>
          </cell>
        </row>
        <row r="66">
          <cell r="E66">
            <v>460</v>
          </cell>
        </row>
      </sheetData>
      <sheetData sheetId="1"/>
      <sheetData sheetId="2"/>
      <sheetData sheetId="3"/>
      <sheetData sheetId="4">
        <row r="4">
          <cell r="O4">
            <v>780</v>
          </cell>
        </row>
        <row r="5">
          <cell r="O5">
            <v>800</v>
          </cell>
        </row>
        <row r="7">
          <cell r="O7">
            <v>800</v>
          </cell>
        </row>
        <row r="8">
          <cell r="O8">
            <v>920</v>
          </cell>
        </row>
        <row r="9">
          <cell r="O9">
            <v>1550</v>
          </cell>
        </row>
        <row r="10">
          <cell r="F10">
            <v>800</v>
          </cell>
          <cell r="O10">
            <v>860</v>
          </cell>
        </row>
        <row r="11">
          <cell r="O11">
            <v>900</v>
          </cell>
        </row>
        <row r="12">
          <cell r="O12">
            <v>520</v>
          </cell>
        </row>
        <row r="13">
          <cell r="O13">
            <v>600</v>
          </cell>
        </row>
        <row r="14">
          <cell r="O14">
            <v>1050</v>
          </cell>
        </row>
        <row r="15">
          <cell r="O15">
            <v>1100</v>
          </cell>
        </row>
        <row r="16">
          <cell r="O16">
            <v>980</v>
          </cell>
        </row>
        <row r="17">
          <cell r="O17">
            <v>1100</v>
          </cell>
        </row>
        <row r="18">
          <cell r="O18">
            <v>1150</v>
          </cell>
        </row>
        <row r="19">
          <cell r="O19">
            <v>1050</v>
          </cell>
        </row>
        <row r="20">
          <cell r="O20">
            <v>1030</v>
          </cell>
        </row>
        <row r="22">
          <cell r="O22">
            <v>1150</v>
          </cell>
        </row>
        <row r="23">
          <cell r="O23">
            <v>570</v>
          </cell>
        </row>
        <row r="24">
          <cell r="O24">
            <v>620</v>
          </cell>
        </row>
        <row r="25">
          <cell r="O25">
            <v>570</v>
          </cell>
        </row>
        <row r="26">
          <cell r="O26">
            <v>580</v>
          </cell>
        </row>
        <row r="27">
          <cell r="O27">
            <v>590</v>
          </cell>
        </row>
        <row r="28">
          <cell r="O28">
            <v>610</v>
          </cell>
        </row>
        <row r="29">
          <cell r="O29">
            <v>600</v>
          </cell>
        </row>
        <row r="31">
          <cell r="O31">
            <v>550</v>
          </cell>
        </row>
        <row r="32">
          <cell r="O32">
            <v>580</v>
          </cell>
        </row>
        <row r="33">
          <cell r="O33">
            <v>570</v>
          </cell>
        </row>
        <row r="34">
          <cell r="O34">
            <v>650</v>
          </cell>
        </row>
        <row r="35">
          <cell r="O35">
            <v>570</v>
          </cell>
        </row>
        <row r="39">
          <cell r="O39">
            <v>620</v>
          </cell>
        </row>
        <row r="40">
          <cell r="O40">
            <v>480</v>
          </cell>
        </row>
        <row r="41">
          <cell r="O41">
            <v>600</v>
          </cell>
        </row>
        <row r="42">
          <cell r="O42">
            <v>600</v>
          </cell>
        </row>
        <row r="43">
          <cell r="O43">
            <v>570</v>
          </cell>
        </row>
        <row r="44">
          <cell r="O44">
            <v>480</v>
          </cell>
        </row>
        <row r="45">
          <cell r="O45">
            <v>530</v>
          </cell>
        </row>
        <row r="47">
          <cell r="O47">
            <v>540</v>
          </cell>
        </row>
        <row r="48">
          <cell r="O48">
            <v>540</v>
          </cell>
        </row>
        <row r="50">
          <cell r="O50">
            <v>530</v>
          </cell>
        </row>
        <row r="51">
          <cell r="O51">
            <v>700</v>
          </cell>
        </row>
        <row r="52">
          <cell r="O52">
            <v>700</v>
          </cell>
        </row>
        <row r="53">
          <cell r="O53">
            <v>680</v>
          </cell>
        </row>
        <row r="54">
          <cell r="O54">
            <v>400</v>
          </cell>
        </row>
        <row r="55">
          <cell r="O55">
            <v>660</v>
          </cell>
        </row>
        <row r="56">
          <cell r="O56">
            <v>650</v>
          </cell>
        </row>
        <row r="57">
          <cell r="O57">
            <v>420</v>
          </cell>
        </row>
        <row r="58">
          <cell r="O58">
            <v>600</v>
          </cell>
        </row>
        <row r="60">
          <cell r="O60">
            <v>400</v>
          </cell>
        </row>
        <row r="61">
          <cell r="O61">
            <v>650</v>
          </cell>
        </row>
        <row r="62">
          <cell r="O62">
            <v>660</v>
          </cell>
        </row>
        <row r="63">
          <cell r="O63">
            <v>660</v>
          </cell>
        </row>
        <row r="64">
          <cell r="O64">
            <v>500</v>
          </cell>
        </row>
        <row r="65">
          <cell r="O65">
            <v>450</v>
          </cell>
        </row>
        <row r="66">
          <cell r="O66">
            <v>500</v>
          </cell>
        </row>
        <row r="68">
          <cell r="O68">
            <v>500</v>
          </cell>
        </row>
        <row r="75">
          <cell r="O75">
            <v>680</v>
          </cell>
        </row>
        <row r="76">
          <cell r="O76">
            <v>550</v>
          </cell>
        </row>
        <row r="77">
          <cell r="O77">
            <v>470</v>
          </cell>
        </row>
        <row r="78">
          <cell r="O78">
            <v>560</v>
          </cell>
        </row>
        <row r="79">
          <cell r="O79">
            <v>470</v>
          </cell>
        </row>
        <row r="80">
          <cell r="O80">
            <v>530</v>
          </cell>
        </row>
        <row r="81">
          <cell r="O81">
            <v>510</v>
          </cell>
        </row>
        <row r="82">
          <cell r="O82">
            <v>450</v>
          </cell>
        </row>
        <row r="83">
          <cell r="O83">
            <v>460</v>
          </cell>
        </row>
        <row r="84">
          <cell r="O84">
            <v>490</v>
          </cell>
        </row>
        <row r="85">
          <cell r="O85">
            <v>720</v>
          </cell>
        </row>
        <row r="87">
          <cell r="O87">
            <v>780</v>
          </cell>
        </row>
        <row r="88">
          <cell r="O88">
            <v>520</v>
          </cell>
        </row>
        <row r="89">
          <cell r="O89">
            <v>800</v>
          </cell>
        </row>
        <row r="93">
          <cell r="O93">
            <v>540</v>
          </cell>
        </row>
        <row r="94">
          <cell r="O94">
            <v>450</v>
          </cell>
        </row>
        <row r="96">
          <cell r="O96">
            <v>770</v>
          </cell>
        </row>
        <row r="97">
          <cell r="O97">
            <v>850</v>
          </cell>
        </row>
        <row r="98">
          <cell r="O98">
            <v>820</v>
          </cell>
        </row>
        <row r="99">
          <cell r="O99">
            <v>790</v>
          </cell>
        </row>
        <row r="100">
          <cell r="O100">
            <v>800</v>
          </cell>
        </row>
        <row r="101">
          <cell r="O101">
            <v>800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ngKeChiTiet"/>
      <sheetName val="BangKeDaiNam"/>
      <sheetName val="DonGia"/>
    </sheetNames>
    <sheetDataSet>
      <sheetData sheetId="0" refreshError="1"/>
      <sheetData sheetId="1" refreshError="1"/>
      <sheetData sheetId="2" refreshError="1">
        <row r="33">
          <cell r="O33">
            <v>650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P1592"/>
  <sheetViews>
    <sheetView showGridLines="0" tabSelected="1" showOutlineSymbols="0" workbookViewId="0">
      <pane ySplit="1" topLeftCell="A2" activePane="bottomLeft" state="frozen"/>
      <selection pane="bottomLeft" activeCell="B2" sqref="B2"/>
    </sheetView>
  </sheetViews>
  <sheetFormatPr defaultColWidth="6.85546875" defaultRowHeight="12.75" customHeight="1"/>
  <cols>
    <col min="1" max="1" width="14.42578125" style="1" bestFit="1" customWidth="1"/>
    <col min="2" max="2" width="16.42578125" style="1" bestFit="1" customWidth="1"/>
    <col min="3" max="3" width="24.7109375" style="1" bestFit="1" customWidth="1"/>
    <col min="4" max="4" width="16.28515625" style="1" bestFit="1" customWidth="1"/>
    <col min="5" max="6" width="20" style="1" bestFit="1" customWidth="1"/>
    <col min="7" max="7" width="14.28515625" style="1" bestFit="1" customWidth="1"/>
    <col min="8" max="8" width="12.85546875" style="1" bestFit="1" customWidth="1"/>
    <col min="9" max="9" width="11" style="1" bestFit="1" customWidth="1"/>
    <col min="10" max="10" width="12.85546875" style="1" bestFit="1" customWidth="1"/>
    <col min="11" max="11" width="18.85546875" style="3" bestFit="1" customWidth="1"/>
    <col min="12" max="12" width="8.5703125" style="1" bestFit="1" customWidth="1"/>
    <col min="13" max="13" width="10.7109375" style="1" bestFit="1" customWidth="1"/>
    <col min="14" max="15" width="15.7109375" style="1" bestFit="1" customWidth="1"/>
    <col min="16" max="16" width="9.28515625" style="2" customWidth="1"/>
    <col min="17" max="16384" width="6.85546875" style="1"/>
  </cols>
  <sheetData>
    <row r="1" spans="1:16" ht="27.75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10" t="s">
        <v>14</v>
      </c>
    </row>
    <row r="2" spans="1:16" ht="14.1" customHeight="1">
      <c r="A2" s="11" t="s">
        <v>15</v>
      </c>
      <c r="B2" s="11">
        <v>6383</v>
      </c>
      <c r="C2" s="12" t="s">
        <v>16</v>
      </c>
      <c r="D2" s="12" t="s">
        <v>17</v>
      </c>
      <c r="E2" s="13">
        <v>41737.448379629626</v>
      </c>
      <c r="F2" s="13">
        <v>41737.467615740738</v>
      </c>
      <c r="G2" s="11" t="s">
        <v>18</v>
      </c>
      <c r="H2" s="14">
        <v>6040</v>
      </c>
      <c r="I2" s="14">
        <v>1940</v>
      </c>
      <c r="J2" s="15">
        <v>4100</v>
      </c>
      <c r="K2" s="16"/>
      <c r="L2" s="17">
        <f>+[1]BangKeTongHop!$E$25</f>
        <v>620</v>
      </c>
      <c r="M2" s="18">
        <v>0</v>
      </c>
      <c r="N2" s="19">
        <f t="shared" ref="N2:N65" si="0">J2*L2</f>
        <v>2542000</v>
      </c>
      <c r="O2" s="19">
        <f>+N2</f>
        <v>2542000</v>
      </c>
    </row>
    <row r="3" spans="1:16" ht="14.1" customHeight="1">
      <c r="A3" s="20" t="s">
        <v>19</v>
      </c>
      <c r="B3" s="20" t="s">
        <v>20</v>
      </c>
      <c r="C3" s="21" t="s">
        <v>16</v>
      </c>
      <c r="D3" s="21" t="s">
        <v>17</v>
      </c>
      <c r="E3" s="22">
        <v>41737.454907407409</v>
      </c>
      <c r="F3" s="22">
        <v>41737.476736111108</v>
      </c>
      <c r="G3" s="20" t="s">
        <v>18</v>
      </c>
      <c r="H3" s="23">
        <v>17820</v>
      </c>
      <c r="I3" s="23">
        <v>5680</v>
      </c>
      <c r="J3" s="24">
        <v>12140</v>
      </c>
      <c r="K3" s="25"/>
      <c r="L3" s="26">
        <f>+[1]BangKeTongHop!$E$25</f>
        <v>620</v>
      </c>
      <c r="M3" s="27">
        <v>0</v>
      </c>
      <c r="N3" s="28">
        <f t="shared" si="0"/>
        <v>7526800</v>
      </c>
      <c r="O3" s="28">
        <f>+N3</f>
        <v>7526800</v>
      </c>
      <c r="P3" s="29"/>
    </row>
    <row r="4" spans="1:16" ht="14.1" customHeight="1">
      <c r="A4" s="20" t="s">
        <v>21</v>
      </c>
      <c r="B4" s="20" t="s">
        <v>22</v>
      </c>
      <c r="C4" s="21" t="s">
        <v>23</v>
      </c>
      <c r="D4" s="21" t="s">
        <v>24</v>
      </c>
      <c r="E4" s="22">
        <v>41737.562881944446</v>
      </c>
      <c r="F4" s="22">
        <v>41737.609780092593</v>
      </c>
      <c r="G4" s="20" t="s">
        <v>18</v>
      </c>
      <c r="H4" s="23">
        <v>9300</v>
      </c>
      <c r="I4" s="23">
        <v>3660</v>
      </c>
      <c r="J4" s="24">
        <v>5640</v>
      </c>
      <c r="K4" s="25"/>
      <c r="L4" s="26">
        <f>+[1]DonGia!$F$10</f>
        <v>800</v>
      </c>
      <c r="M4" s="27">
        <v>0</v>
      </c>
      <c r="N4" s="28">
        <f t="shared" si="0"/>
        <v>4512000</v>
      </c>
      <c r="O4" s="28">
        <f>+N4</f>
        <v>4512000</v>
      </c>
      <c r="P4" s="29"/>
    </row>
    <row r="5" spans="1:16" ht="14.1" customHeight="1">
      <c r="A5" s="20" t="s">
        <v>25</v>
      </c>
      <c r="B5" s="20" t="s">
        <v>26</v>
      </c>
      <c r="C5" s="21" t="s">
        <v>16</v>
      </c>
      <c r="D5" s="21" t="s">
        <v>17</v>
      </c>
      <c r="E5" s="22">
        <v>41737.564467592594</v>
      </c>
      <c r="F5" s="22">
        <v>41737.577824074076</v>
      </c>
      <c r="G5" s="20" t="s">
        <v>18</v>
      </c>
      <c r="H5" s="23">
        <v>6040</v>
      </c>
      <c r="I5" s="23">
        <v>1960</v>
      </c>
      <c r="J5" s="24">
        <v>4080</v>
      </c>
      <c r="K5" s="25"/>
      <c r="L5" s="26">
        <f>+[1]BangKeTongHop!$E$25</f>
        <v>620</v>
      </c>
      <c r="M5" s="27">
        <v>0</v>
      </c>
      <c r="N5" s="28">
        <f t="shared" si="0"/>
        <v>2529600</v>
      </c>
      <c r="O5" s="28">
        <f t="shared" ref="O5:O10" si="1">+N5</f>
        <v>2529600</v>
      </c>
      <c r="P5" s="30"/>
    </row>
    <row r="6" spans="1:16" ht="14.1" customHeight="1">
      <c r="A6" s="20" t="s">
        <v>27</v>
      </c>
      <c r="B6" s="20" t="s">
        <v>28</v>
      </c>
      <c r="C6" s="21" t="s">
        <v>16</v>
      </c>
      <c r="D6" s="21" t="s">
        <v>17</v>
      </c>
      <c r="E6" s="22">
        <v>41737.652824074074</v>
      </c>
      <c r="F6" s="22">
        <v>41737.668749999997</v>
      </c>
      <c r="G6" s="20" t="s">
        <v>18</v>
      </c>
      <c r="H6" s="23">
        <v>6100</v>
      </c>
      <c r="I6" s="23">
        <v>1960</v>
      </c>
      <c r="J6" s="24">
        <v>4140</v>
      </c>
      <c r="K6" s="25"/>
      <c r="L6" s="26">
        <f>+[1]BangKeTongHop!$E$25</f>
        <v>620</v>
      </c>
      <c r="M6" s="27">
        <v>0</v>
      </c>
      <c r="N6" s="28">
        <f t="shared" si="0"/>
        <v>2566800</v>
      </c>
      <c r="O6" s="28">
        <f t="shared" si="1"/>
        <v>2566800</v>
      </c>
      <c r="P6" s="29"/>
    </row>
    <row r="7" spans="1:16" ht="14.1" customHeight="1">
      <c r="A7" s="20" t="s">
        <v>29</v>
      </c>
      <c r="B7" s="20" t="s">
        <v>28</v>
      </c>
      <c r="C7" s="21" t="s">
        <v>16</v>
      </c>
      <c r="D7" s="21" t="s">
        <v>17</v>
      </c>
      <c r="E7" s="22">
        <v>41738.331180555557</v>
      </c>
      <c r="F7" s="22">
        <v>41738.34480324074</v>
      </c>
      <c r="G7" s="20" t="s">
        <v>18</v>
      </c>
      <c r="H7" s="23">
        <v>6080</v>
      </c>
      <c r="I7" s="23">
        <v>1940</v>
      </c>
      <c r="J7" s="24">
        <v>4140</v>
      </c>
      <c r="K7" s="25"/>
      <c r="L7" s="26">
        <f>+[1]BangKeTongHop!$E$25</f>
        <v>620</v>
      </c>
      <c r="M7" s="27">
        <v>0</v>
      </c>
      <c r="N7" s="28">
        <f t="shared" si="0"/>
        <v>2566800</v>
      </c>
      <c r="O7" s="28">
        <f t="shared" si="1"/>
        <v>2566800</v>
      </c>
      <c r="P7" s="31"/>
    </row>
    <row r="8" spans="1:16" ht="14.1" customHeight="1">
      <c r="A8" s="20" t="s">
        <v>30</v>
      </c>
      <c r="B8" s="20" t="s">
        <v>31</v>
      </c>
      <c r="C8" s="21" t="s">
        <v>16</v>
      </c>
      <c r="D8" s="21" t="s">
        <v>17</v>
      </c>
      <c r="E8" s="22">
        <v>41738.332511574074</v>
      </c>
      <c r="F8" s="22">
        <v>41738.358506944445</v>
      </c>
      <c r="G8" s="20" t="s">
        <v>18</v>
      </c>
      <c r="H8" s="23">
        <v>14260</v>
      </c>
      <c r="I8" s="23">
        <v>4560</v>
      </c>
      <c r="J8" s="24">
        <v>9700</v>
      </c>
      <c r="K8" s="25"/>
      <c r="L8" s="26">
        <f>+[1]BangKeTongHop!$E$25</f>
        <v>620</v>
      </c>
      <c r="M8" s="27">
        <v>0</v>
      </c>
      <c r="N8" s="28">
        <f t="shared" si="0"/>
        <v>6014000</v>
      </c>
      <c r="O8" s="28">
        <f t="shared" si="1"/>
        <v>6014000</v>
      </c>
      <c r="P8" s="31"/>
    </row>
    <row r="9" spans="1:16" ht="14.1" customHeight="1">
      <c r="A9" s="20" t="s">
        <v>32</v>
      </c>
      <c r="B9" s="20" t="s">
        <v>33</v>
      </c>
      <c r="C9" s="21" t="s">
        <v>16</v>
      </c>
      <c r="D9" s="21" t="s">
        <v>17</v>
      </c>
      <c r="E9" s="22">
        <v>41738.333182870374</v>
      </c>
      <c r="F9" s="22">
        <v>41738.33494212963</v>
      </c>
      <c r="G9" s="20" t="s">
        <v>18</v>
      </c>
      <c r="H9" s="23">
        <v>6780</v>
      </c>
      <c r="I9" s="23">
        <v>2340</v>
      </c>
      <c r="J9" s="24">
        <v>4440</v>
      </c>
      <c r="K9" s="32" t="s">
        <v>34</v>
      </c>
      <c r="L9" s="26">
        <f>+[1]BangKeTongHop!$E$25</f>
        <v>620</v>
      </c>
      <c r="M9" s="27">
        <v>0</v>
      </c>
      <c r="N9" s="28">
        <f t="shared" si="0"/>
        <v>2752800</v>
      </c>
      <c r="O9" s="28">
        <f t="shared" si="1"/>
        <v>2752800</v>
      </c>
      <c r="P9" s="31"/>
    </row>
    <row r="10" spans="1:16" ht="14.1" customHeight="1">
      <c r="A10" s="20" t="s">
        <v>35</v>
      </c>
      <c r="B10" s="20" t="s">
        <v>36</v>
      </c>
      <c r="C10" s="21" t="s">
        <v>16</v>
      </c>
      <c r="D10" s="21" t="s">
        <v>17</v>
      </c>
      <c r="E10" s="22">
        <v>41738.381180555552</v>
      </c>
      <c r="F10" s="22">
        <v>41738.385023148148</v>
      </c>
      <c r="G10" s="20" t="s">
        <v>18</v>
      </c>
      <c r="H10" s="23">
        <v>6940</v>
      </c>
      <c r="I10" s="23">
        <v>3040</v>
      </c>
      <c r="J10" s="24">
        <v>3900</v>
      </c>
      <c r="K10" s="25"/>
      <c r="L10" s="26">
        <f>+[1]BangKeTongHop!$E$25</f>
        <v>620</v>
      </c>
      <c r="M10" s="27">
        <v>0</v>
      </c>
      <c r="N10" s="28">
        <f t="shared" si="0"/>
        <v>2418000</v>
      </c>
      <c r="O10" s="28">
        <f t="shared" si="1"/>
        <v>2418000</v>
      </c>
      <c r="P10" s="31"/>
    </row>
    <row r="11" spans="1:16" ht="14.1" customHeight="1">
      <c r="A11" s="20" t="s">
        <v>37</v>
      </c>
      <c r="B11" s="20" t="s">
        <v>38</v>
      </c>
      <c r="C11" s="21" t="s">
        <v>39</v>
      </c>
      <c r="D11" s="21" t="s">
        <v>40</v>
      </c>
      <c r="E11" s="22">
        <v>41738.393263888887</v>
      </c>
      <c r="F11" s="22">
        <v>41738.413078703707</v>
      </c>
      <c r="G11" s="20" t="s">
        <v>18</v>
      </c>
      <c r="H11" s="23">
        <v>16100</v>
      </c>
      <c r="I11" s="23">
        <v>5820</v>
      </c>
      <c r="J11" s="24">
        <v>10280</v>
      </c>
      <c r="K11" s="25"/>
      <c r="L11" s="26">
        <f>+[1]BangKeTongHop!$E$48</f>
        <v>680</v>
      </c>
      <c r="M11" s="27">
        <v>0</v>
      </c>
      <c r="N11" s="28">
        <f t="shared" si="0"/>
        <v>6990400</v>
      </c>
      <c r="O11" s="28">
        <f>+N11</f>
        <v>6990400</v>
      </c>
      <c r="P11" s="31"/>
    </row>
    <row r="12" spans="1:16" ht="14.1" customHeight="1">
      <c r="A12" s="20" t="s">
        <v>41</v>
      </c>
      <c r="B12" s="20" t="s">
        <v>42</v>
      </c>
      <c r="C12" s="21" t="s">
        <v>16</v>
      </c>
      <c r="D12" s="21" t="s">
        <v>17</v>
      </c>
      <c r="E12" s="22">
        <v>41738.434398148151</v>
      </c>
      <c r="F12" s="22">
        <v>41738.452847222223</v>
      </c>
      <c r="G12" s="20" t="s">
        <v>18</v>
      </c>
      <c r="H12" s="23">
        <v>17700</v>
      </c>
      <c r="I12" s="23">
        <v>5840</v>
      </c>
      <c r="J12" s="24">
        <v>11860</v>
      </c>
      <c r="K12" s="25"/>
      <c r="L12" s="26">
        <f>+[1]BangKeTongHop!$E$25</f>
        <v>620</v>
      </c>
      <c r="M12" s="27">
        <v>0</v>
      </c>
      <c r="N12" s="28">
        <f t="shared" si="0"/>
        <v>7353200</v>
      </c>
      <c r="O12" s="28">
        <f t="shared" ref="O12:O13" si="2">+N12</f>
        <v>7353200</v>
      </c>
      <c r="P12" s="31"/>
    </row>
    <row r="13" spans="1:16" ht="14.1" customHeight="1">
      <c r="A13" s="20" t="s">
        <v>43</v>
      </c>
      <c r="B13" s="20" t="s">
        <v>28</v>
      </c>
      <c r="C13" s="21" t="s">
        <v>16</v>
      </c>
      <c r="D13" s="21" t="s">
        <v>17</v>
      </c>
      <c r="E13" s="22">
        <v>41738.439293981479</v>
      </c>
      <c r="F13" s="22">
        <v>41738.454930555556</v>
      </c>
      <c r="G13" s="20" t="s">
        <v>18</v>
      </c>
      <c r="H13" s="23">
        <v>6060</v>
      </c>
      <c r="I13" s="23">
        <v>2000</v>
      </c>
      <c r="J13" s="24">
        <v>4060</v>
      </c>
      <c r="K13" s="25"/>
      <c r="L13" s="26">
        <f>+[1]BangKeTongHop!$E$25</f>
        <v>620</v>
      </c>
      <c r="M13" s="27">
        <v>0</v>
      </c>
      <c r="N13" s="28">
        <f t="shared" si="0"/>
        <v>2517200</v>
      </c>
      <c r="O13" s="28">
        <f t="shared" si="2"/>
        <v>2517200</v>
      </c>
      <c r="P13" s="31"/>
    </row>
    <row r="14" spans="1:16" ht="14.1" customHeight="1">
      <c r="A14" s="20" t="s">
        <v>44</v>
      </c>
      <c r="B14" s="20" t="s">
        <v>45</v>
      </c>
      <c r="C14" s="21" t="s">
        <v>39</v>
      </c>
      <c r="D14" s="21" t="s">
        <v>40</v>
      </c>
      <c r="E14" s="22">
        <v>41738.478136574071</v>
      </c>
      <c r="F14" s="22">
        <v>41738.519212962965</v>
      </c>
      <c r="G14" s="20" t="s">
        <v>18</v>
      </c>
      <c r="H14" s="23">
        <v>24280</v>
      </c>
      <c r="I14" s="23">
        <v>8340</v>
      </c>
      <c r="J14" s="24">
        <v>15940</v>
      </c>
      <c r="K14" s="25"/>
      <c r="L14" s="26">
        <f>+[1]BangKeTongHop!$E$48</f>
        <v>680</v>
      </c>
      <c r="M14" s="27">
        <v>0</v>
      </c>
      <c r="N14" s="28">
        <f t="shared" si="0"/>
        <v>10839200</v>
      </c>
      <c r="O14" s="28">
        <f>+N14</f>
        <v>10839200</v>
      </c>
      <c r="P14" s="31"/>
    </row>
    <row r="15" spans="1:16" ht="14.1" customHeight="1">
      <c r="A15" s="20" t="s">
        <v>46</v>
      </c>
      <c r="B15" s="20" t="s">
        <v>36</v>
      </c>
      <c r="C15" s="21" t="s">
        <v>16</v>
      </c>
      <c r="D15" s="21" t="s">
        <v>17</v>
      </c>
      <c r="E15" s="22">
        <v>41738.487256944441</v>
      </c>
      <c r="F15" s="22">
        <v>41738.492731481485</v>
      </c>
      <c r="G15" s="20" t="s">
        <v>18</v>
      </c>
      <c r="H15" s="23">
        <v>9200</v>
      </c>
      <c r="I15" s="23">
        <v>3100</v>
      </c>
      <c r="J15" s="24">
        <v>6100</v>
      </c>
      <c r="K15" s="25"/>
      <c r="L15" s="26">
        <f>+[1]BangKeTongHop!$E$25</f>
        <v>620</v>
      </c>
      <c r="M15" s="27">
        <v>0</v>
      </c>
      <c r="N15" s="28">
        <f t="shared" si="0"/>
        <v>3782000</v>
      </c>
      <c r="O15" s="28">
        <f t="shared" ref="O15:O16" si="3">+N15</f>
        <v>3782000</v>
      </c>
      <c r="P15" s="31"/>
    </row>
    <row r="16" spans="1:16" ht="14.1" customHeight="1">
      <c r="A16" s="20" t="s">
        <v>47</v>
      </c>
      <c r="B16" s="20" t="s">
        <v>48</v>
      </c>
      <c r="C16" s="21" t="s">
        <v>16</v>
      </c>
      <c r="D16" s="21" t="s">
        <v>17</v>
      </c>
      <c r="E16" s="22">
        <v>41738.489548611113</v>
      </c>
      <c r="F16" s="22">
        <v>41738.502523148149</v>
      </c>
      <c r="G16" s="20" t="s">
        <v>18</v>
      </c>
      <c r="H16" s="23">
        <v>6640</v>
      </c>
      <c r="I16" s="23">
        <v>2300</v>
      </c>
      <c r="J16" s="24">
        <v>4340</v>
      </c>
      <c r="K16" s="25"/>
      <c r="L16" s="26">
        <f>+[1]BangKeTongHop!$E$25</f>
        <v>620</v>
      </c>
      <c r="M16" s="27">
        <v>0</v>
      </c>
      <c r="N16" s="28">
        <f t="shared" si="0"/>
        <v>2690800</v>
      </c>
      <c r="O16" s="28">
        <f t="shared" si="3"/>
        <v>2690800</v>
      </c>
      <c r="P16" s="31"/>
    </row>
    <row r="17" spans="1:16" ht="14.1" customHeight="1">
      <c r="A17" s="20" t="s">
        <v>49</v>
      </c>
      <c r="B17" s="20" t="s">
        <v>50</v>
      </c>
      <c r="C17" s="21" t="s">
        <v>39</v>
      </c>
      <c r="D17" s="21" t="s">
        <v>40</v>
      </c>
      <c r="E17" s="22">
        <v>41738.552094907405</v>
      </c>
      <c r="F17" s="22">
        <v>41738.602569444447</v>
      </c>
      <c r="G17" s="20" t="s">
        <v>18</v>
      </c>
      <c r="H17" s="23">
        <v>18980</v>
      </c>
      <c r="I17" s="23">
        <v>5680</v>
      </c>
      <c r="J17" s="24">
        <v>13300</v>
      </c>
      <c r="K17" s="25"/>
      <c r="L17" s="26">
        <f>+[1]BangKeTongHop!$E$48</f>
        <v>680</v>
      </c>
      <c r="M17" s="27">
        <v>0</v>
      </c>
      <c r="N17" s="28">
        <f t="shared" si="0"/>
        <v>9044000</v>
      </c>
      <c r="O17" s="28">
        <f>+N17</f>
        <v>9044000</v>
      </c>
      <c r="P17" s="31"/>
    </row>
    <row r="18" spans="1:16" ht="14.1" customHeight="1">
      <c r="A18" s="20" t="s">
        <v>51</v>
      </c>
      <c r="B18" s="20" t="s">
        <v>36</v>
      </c>
      <c r="C18" s="21" t="s">
        <v>16</v>
      </c>
      <c r="D18" s="21" t="s">
        <v>17</v>
      </c>
      <c r="E18" s="22">
        <v>41738.553252314814</v>
      </c>
      <c r="F18" s="22">
        <v>41738.554849537039</v>
      </c>
      <c r="G18" s="20" t="s">
        <v>18</v>
      </c>
      <c r="H18" s="23">
        <v>6620</v>
      </c>
      <c r="I18" s="23">
        <v>2340</v>
      </c>
      <c r="J18" s="24">
        <v>4280</v>
      </c>
      <c r="K18" s="25"/>
      <c r="L18" s="26">
        <f>+[1]BangKeTongHop!$E$25</f>
        <v>620</v>
      </c>
      <c r="M18" s="27">
        <v>0</v>
      </c>
      <c r="N18" s="28">
        <f t="shared" si="0"/>
        <v>2653600</v>
      </c>
      <c r="O18" s="28">
        <f t="shared" ref="O18:O19" si="4">+N18</f>
        <v>2653600</v>
      </c>
      <c r="P18" s="31"/>
    </row>
    <row r="19" spans="1:16" ht="14.1" customHeight="1">
      <c r="A19" s="20" t="s">
        <v>52</v>
      </c>
      <c r="B19" s="20" t="s">
        <v>28</v>
      </c>
      <c r="C19" s="21" t="s">
        <v>16</v>
      </c>
      <c r="D19" s="21" t="s">
        <v>17</v>
      </c>
      <c r="E19" s="22">
        <v>41738.558356481481</v>
      </c>
      <c r="F19" s="22">
        <v>41738.57130787037</v>
      </c>
      <c r="G19" s="20" t="s">
        <v>18</v>
      </c>
      <c r="H19" s="23">
        <v>6200</v>
      </c>
      <c r="I19" s="23">
        <v>1960</v>
      </c>
      <c r="J19" s="24">
        <v>4240</v>
      </c>
      <c r="K19" s="25"/>
      <c r="L19" s="26">
        <f>+[1]BangKeTongHop!$E$25</f>
        <v>620</v>
      </c>
      <c r="M19" s="27">
        <v>0</v>
      </c>
      <c r="N19" s="28">
        <f t="shared" si="0"/>
        <v>2628800</v>
      </c>
      <c r="O19" s="28">
        <f t="shared" si="4"/>
        <v>2628800</v>
      </c>
      <c r="P19" s="31"/>
    </row>
    <row r="20" spans="1:16" ht="14.1" customHeight="1">
      <c r="A20" s="20" t="s">
        <v>53</v>
      </c>
      <c r="B20" s="20" t="s">
        <v>22</v>
      </c>
      <c r="C20" s="21" t="s">
        <v>23</v>
      </c>
      <c r="D20" s="21" t="s">
        <v>24</v>
      </c>
      <c r="E20" s="22">
        <v>41738.55982638889</v>
      </c>
      <c r="F20" s="22">
        <v>41738.590624999997</v>
      </c>
      <c r="G20" s="20" t="s">
        <v>18</v>
      </c>
      <c r="H20" s="23">
        <v>9260</v>
      </c>
      <c r="I20" s="23">
        <v>3680</v>
      </c>
      <c r="J20" s="24">
        <v>5580</v>
      </c>
      <c r="K20" s="25"/>
      <c r="L20" s="26">
        <f>+[1]DonGia!$F$10</f>
        <v>800</v>
      </c>
      <c r="M20" s="27">
        <v>0</v>
      </c>
      <c r="N20" s="28">
        <f t="shared" si="0"/>
        <v>4464000</v>
      </c>
      <c r="O20" s="28">
        <f>+N20</f>
        <v>4464000</v>
      </c>
      <c r="P20" s="31"/>
    </row>
    <row r="21" spans="1:16" ht="14.1" customHeight="1">
      <c r="A21" s="20" t="s">
        <v>54</v>
      </c>
      <c r="B21" s="20" t="s">
        <v>55</v>
      </c>
      <c r="C21" s="21" t="s">
        <v>39</v>
      </c>
      <c r="D21" s="21" t="s">
        <v>40</v>
      </c>
      <c r="E21" s="22">
        <v>41738.562731481485</v>
      </c>
      <c r="F21" s="22">
        <v>41738.643622685187</v>
      </c>
      <c r="G21" s="20" t="s">
        <v>18</v>
      </c>
      <c r="H21" s="23">
        <v>31560</v>
      </c>
      <c r="I21" s="23">
        <v>12760</v>
      </c>
      <c r="J21" s="24">
        <v>18800</v>
      </c>
      <c r="K21" s="25"/>
      <c r="L21" s="26">
        <f>+[1]BangKeTongHop!$E$48</f>
        <v>680</v>
      </c>
      <c r="M21" s="27">
        <v>0</v>
      </c>
      <c r="N21" s="28">
        <f t="shared" si="0"/>
        <v>12784000</v>
      </c>
      <c r="O21" s="28">
        <f>+N21</f>
        <v>12784000</v>
      </c>
      <c r="P21" s="31"/>
    </row>
    <row r="22" spans="1:16" ht="14.1" customHeight="1">
      <c r="A22" s="20" t="s">
        <v>56</v>
      </c>
      <c r="B22" s="20" t="s">
        <v>57</v>
      </c>
      <c r="C22" s="21" t="s">
        <v>58</v>
      </c>
      <c r="D22" s="21" t="s">
        <v>59</v>
      </c>
      <c r="E22" s="22">
        <v>41738.565115740741</v>
      </c>
      <c r="F22" s="22">
        <v>41738.60696759259</v>
      </c>
      <c r="G22" s="20" t="s">
        <v>18</v>
      </c>
      <c r="H22" s="23">
        <v>22040</v>
      </c>
      <c r="I22" s="23">
        <v>5920</v>
      </c>
      <c r="J22" s="24">
        <v>16120</v>
      </c>
      <c r="K22" s="33"/>
      <c r="L22" s="26">
        <f>+[1]BangKeTongHop!E6</f>
        <v>480</v>
      </c>
      <c r="M22" s="27">
        <v>0</v>
      </c>
      <c r="N22" s="28">
        <f t="shared" si="0"/>
        <v>7737600</v>
      </c>
      <c r="O22" s="28">
        <f>+N22</f>
        <v>7737600</v>
      </c>
      <c r="P22" s="29"/>
    </row>
    <row r="23" spans="1:16" ht="14.1" customHeight="1">
      <c r="A23" s="20" t="s">
        <v>60</v>
      </c>
      <c r="B23" s="20" t="s">
        <v>38</v>
      </c>
      <c r="C23" s="21" t="s">
        <v>39</v>
      </c>
      <c r="D23" s="21" t="s">
        <v>40</v>
      </c>
      <c r="E23" s="22">
        <v>41738.566828703704</v>
      </c>
      <c r="F23" s="22">
        <v>41738.587962962964</v>
      </c>
      <c r="G23" s="20" t="s">
        <v>18</v>
      </c>
      <c r="H23" s="23">
        <v>19280</v>
      </c>
      <c r="I23" s="23">
        <v>6000</v>
      </c>
      <c r="J23" s="24">
        <v>13280</v>
      </c>
      <c r="K23" s="25"/>
      <c r="L23" s="26">
        <f>+[1]BangKeTongHop!$E$48</f>
        <v>680</v>
      </c>
      <c r="M23" s="27">
        <v>0</v>
      </c>
      <c r="N23" s="28">
        <f t="shared" si="0"/>
        <v>9030400</v>
      </c>
      <c r="O23" s="28">
        <f>+N23</f>
        <v>9030400</v>
      </c>
      <c r="P23" s="31"/>
    </row>
    <row r="24" spans="1:16" ht="14.1" customHeight="1">
      <c r="A24" s="20" t="s">
        <v>61</v>
      </c>
      <c r="B24" s="20" t="s">
        <v>36</v>
      </c>
      <c r="C24" s="21" t="s">
        <v>16</v>
      </c>
      <c r="D24" s="21" t="s">
        <v>62</v>
      </c>
      <c r="E24" s="22">
        <v>41738.581412037034</v>
      </c>
      <c r="F24" s="22">
        <v>41738.586215277777</v>
      </c>
      <c r="G24" s="20" t="s">
        <v>18</v>
      </c>
      <c r="H24" s="23">
        <v>6660</v>
      </c>
      <c r="I24" s="23">
        <v>2780</v>
      </c>
      <c r="J24" s="24">
        <v>3880</v>
      </c>
      <c r="K24" s="25"/>
      <c r="L24" s="26">
        <f>+[1]BangKeTongHop!E30</f>
        <v>520</v>
      </c>
      <c r="M24" s="27">
        <v>0</v>
      </c>
      <c r="N24" s="28">
        <f t="shared" si="0"/>
        <v>2017600</v>
      </c>
      <c r="O24" s="28">
        <f t="shared" ref="O24:O25" si="5">+N24</f>
        <v>2017600</v>
      </c>
      <c r="P24" s="31"/>
    </row>
    <row r="25" spans="1:16" ht="14.1" customHeight="1">
      <c r="A25" s="20" t="s">
        <v>63</v>
      </c>
      <c r="B25" s="20" t="s">
        <v>64</v>
      </c>
      <c r="C25" s="21" t="s">
        <v>16</v>
      </c>
      <c r="D25" s="21" t="s">
        <v>17</v>
      </c>
      <c r="E25" s="22">
        <v>41738.583402777775</v>
      </c>
      <c r="F25" s="22">
        <v>41738.600486111114</v>
      </c>
      <c r="G25" s="20" t="s">
        <v>18</v>
      </c>
      <c r="H25" s="23">
        <v>11100</v>
      </c>
      <c r="I25" s="23">
        <v>3320</v>
      </c>
      <c r="J25" s="24">
        <v>7780</v>
      </c>
      <c r="K25" s="25"/>
      <c r="L25" s="26">
        <f>+[1]BangKeTongHop!$E$25</f>
        <v>620</v>
      </c>
      <c r="M25" s="27">
        <v>0</v>
      </c>
      <c r="N25" s="28">
        <f t="shared" si="0"/>
        <v>4823600</v>
      </c>
      <c r="O25" s="28">
        <f t="shared" si="5"/>
        <v>4823600</v>
      </c>
      <c r="P25" s="34"/>
    </row>
    <row r="26" spans="1:16" ht="14.1" customHeight="1">
      <c r="A26" s="20" t="s">
        <v>65</v>
      </c>
      <c r="B26" s="20" t="s">
        <v>45</v>
      </c>
      <c r="C26" s="21" t="s">
        <v>39</v>
      </c>
      <c r="D26" s="21" t="s">
        <v>40</v>
      </c>
      <c r="E26" s="22">
        <v>41738.613171296296</v>
      </c>
      <c r="F26" s="22">
        <v>41738.648182870369</v>
      </c>
      <c r="G26" s="20" t="s">
        <v>18</v>
      </c>
      <c r="H26" s="23">
        <v>26340</v>
      </c>
      <c r="I26" s="23">
        <v>8340</v>
      </c>
      <c r="J26" s="24">
        <v>18000</v>
      </c>
      <c r="K26" s="25"/>
      <c r="L26" s="26">
        <f>+[1]BangKeTongHop!$E$48</f>
        <v>680</v>
      </c>
      <c r="M26" s="27">
        <v>0</v>
      </c>
      <c r="N26" s="28">
        <f t="shared" si="0"/>
        <v>12240000</v>
      </c>
      <c r="O26" s="28">
        <f>+N26</f>
        <v>12240000</v>
      </c>
    </row>
    <row r="27" spans="1:16" ht="14.1" customHeight="1">
      <c r="A27" s="20" t="s">
        <v>66</v>
      </c>
      <c r="B27" s="20" t="s">
        <v>36</v>
      </c>
      <c r="C27" s="21" t="s">
        <v>16</v>
      </c>
      <c r="D27" s="21" t="s">
        <v>17</v>
      </c>
      <c r="E27" s="22">
        <v>41738.625150462962</v>
      </c>
      <c r="F27" s="22">
        <v>41738.626736111109</v>
      </c>
      <c r="G27" s="20" t="s">
        <v>18</v>
      </c>
      <c r="H27" s="23">
        <v>8820</v>
      </c>
      <c r="I27" s="23">
        <v>2820</v>
      </c>
      <c r="J27" s="24">
        <v>6000</v>
      </c>
      <c r="K27" s="25"/>
      <c r="L27" s="26">
        <f>+[1]BangKeTongHop!$E$25</f>
        <v>620</v>
      </c>
      <c r="M27" s="27">
        <v>0</v>
      </c>
      <c r="N27" s="28">
        <f t="shared" si="0"/>
        <v>3720000</v>
      </c>
      <c r="O27" s="28">
        <f>+N27</f>
        <v>3720000</v>
      </c>
    </row>
    <row r="28" spans="1:16" ht="14.1" customHeight="1">
      <c r="A28" s="20" t="s">
        <v>67</v>
      </c>
      <c r="B28" s="20" t="s">
        <v>68</v>
      </c>
      <c r="C28" s="21" t="s">
        <v>39</v>
      </c>
      <c r="D28" s="21" t="s">
        <v>40</v>
      </c>
      <c r="E28" s="22">
        <v>41738.639317129629</v>
      </c>
      <c r="F28" s="22">
        <v>41738.655995370369</v>
      </c>
      <c r="G28" s="20" t="s">
        <v>18</v>
      </c>
      <c r="H28" s="23">
        <v>17500</v>
      </c>
      <c r="I28" s="23">
        <v>5880</v>
      </c>
      <c r="J28" s="24">
        <v>11620</v>
      </c>
      <c r="K28" s="25"/>
      <c r="L28" s="26">
        <f>+[1]BangKeTongHop!$E$48</f>
        <v>680</v>
      </c>
      <c r="M28" s="27">
        <v>0</v>
      </c>
      <c r="N28" s="28">
        <f t="shared" si="0"/>
        <v>7901600</v>
      </c>
      <c r="O28" s="28">
        <f>+N28</f>
        <v>7901600</v>
      </c>
    </row>
    <row r="29" spans="1:16" ht="14.1" customHeight="1">
      <c r="A29" s="20" t="s">
        <v>69</v>
      </c>
      <c r="B29" s="20" t="s">
        <v>28</v>
      </c>
      <c r="C29" s="21" t="s">
        <v>16</v>
      </c>
      <c r="D29" s="21" t="s">
        <v>17</v>
      </c>
      <c r="E29" s="22">
        <v>41738.645532407405</v>
      </c>
      <c r="F29" s="22">
        <v>41738.65315972222</v>
      </c>
      <c r="G29" s="20" t="s">
        <v>18</v>
      </c>
      <c r="H29" s="23">
        <v>6480</v>
      </c>
      <c r="I29" s="23">
        <v>1960</v>
      </c>
      <c r="J29" s="24">
        <v>4520</v>
      </c>
      <c r="K29" s="25"/>
      <c r="L29" s="26">
        <f>+[1]BangKeTongHop!$E$25</f>
        <v>620</v>
      </c>
      <c r="M29" s="27">
        <v>0</v>
      </c>
      <c r="N29" s="28">
        <f t="shared" si="0"/>
        <v>2802400</v>
      </c>
      <c r="O29" s="28">
        <f t="shared" ref="O29:O30" si="6">+N29</f>
        <v>2802400</v>
      </c>
    </row>
    <row r="30" spans="1:16" ht="14.1" customHeight="1">
      <c r="A30" s="20" t="s">
        <v>70</v>
      </c>
      <c r="B30" s="20" t="s">
        <v>71</v>
      </c>
      <c r="C30" s="21" t="s">
        <v>16</v>
      </c>
      <c r="D30" s="21" t="s">
        <v>17</v>
      </c>
      <c r="E30" s="22">
        <v>41738.702222222222</v>
      </c>
      <c r="F30" s="22">
        <v>41738.719409722224</v>
      </c>
      <c r="G30" s="20" t="s">
        <v>18</v>
      </c>
      <c r="H30" s="23">
        <v>10440</v>
      </c>
      <c r="I30" s="23">
        <v>3260</v>
      </c>
      <c r="J30" s="24">
        <v>7180</v>
      </c>
      <c r="K30" s="25"/>
      <c r="L30" s="26">
        <f>+[1]BangKeTongHop!$E$25</f>
        <v>620</v>
      </c>
      <c r="M30" s="27">
        <v>0</v>
      </c>
      <c r="N30" s="28">
        <f t="shared" si="0"/>
        <v>4451600</v>
      </c>
      <c r="O30" s="28">
        <f t="shared" si="6"/>
        <v>4451600</v>
      </c>
    </row>
    <row r="31" spans="1:16" ht="14.1" customHeight="1">
      <c r="A31" s="20" t="s">
        <v>72</v>
      </c>
      <c r="B31" s="20" t="s">
        <v>73</v>
      </c>
      <c r="C31" s="21" t="s">
        <v>39</v>
      </c>
      <c r="D31" s="21" t="s">
        <v>40</v>
      </c>
      <c r="E31" s="22">
        <v>41738.709444444445</v>
      </c>
      <c r="F31" s="22">
        <v>41738.770798611113</v>
      </c>
      <c r="G31" s="20" t="s">
        <v>18</v>
      </c>
      <c r="H31" s="23">
        <v>7080</v>
      </c>
      <c r="I31" s="23">
        <v>4980</v>
      </c>
      <c r="J31" s="24">
        <v>2100</v>
      </c>
      <c r="K31" s="25"/>
      <c r="L31" s="26">
        <f>+[1]BangKeTongHop!$E$48</f>
        <v>680</v>
      </c>
      <c r="M31" s="27">
        <v>0</v>
      </c>
      <c r="N31" s="28">
        <f t="shared" si="0"/>
        <v>1428000</v>
      </c>
      <c r="O31" s="28">
        <f>+N31</f>
        <v>1428000</v>
      </c>
    </row>
    <row r="32" spans="1:16" ht="14.1" customHeight="1">
      <c r="A32" s="20" t="s">
        <v>74</v>
      </c>
      <c r="B32" s="20" t="s">
        <v>28</v>
      </c>
      <c r="C32" s="21" t="s">
        <v>16</v>
      </c>
      <c r="D32" s="21" t="s">
        <v>17</v>
      </c>
      <c r="E32" s="22">
        <v>41738.721747685187</v>
      </c>
      <c r="F32" s="22">
        <v>41738.729050925926</v>
      </c>
      <c r="G32" s="20" t="s">
        <v>18</v>
      </c>
      <c r="H32" s="23">
        <v>6420</v>
      </c>
      <c r="I32" s="23">
        <v>1940</v>
      </c>
      <c r="J32" s="24">
        <v>4480</v>
      </c>
      <c r="K32" s="25"/>
      <c r="L32" s="26">
        <f>+[1]BangKeTongHop!$E$25</f>
        <v>620</v>
      </c>
      <c r="M32" s="27">
        <v>0</v>
      </c>
      <c r="N32" s="28">
        <f t="shared" si="0"/>
        <v>2777600</v>
      </c>
      <c r="O32" s="28">
        <f t="shared" ref="O32:O47" si="7">+N32</f>
        <v>2777600</v>
      </c>
    </row>
    <row r="33" spans="1:16" ht="14.1" customHeight="1">
      <c r="A33" s="20" t="s">
        <v>75</v>
      </c>
      <c r="B33" s="20" t="s">
        <v>48</v>
      </c>
      <c r="C33" s="21" t="s">
        <v>16</v>
      </c>
      <c r="D33" s="21" t="s">
        <v>17</v>
      </c>
      <c r="E33" s="22">
        <v>41738.72278935185</v>
      </c>
      <c r="F33" s="22">
        <v>41738.734282407408</v>
      </c>
      <c r="G33" s="20" t="s">
        <v>18</v>
      </c>
      <c r="H33" s="23">
        <v>7000</v>
      </c>
      <c r="I33" s="23">
        <v>2300</v>
      </c>
      <c r="J33" s="24">
        <v>4700</v>
      </c>
      <c r="K33" s="25"/>
      <c r="L33" s="26">
        <f>+[1]BangKeTongHop!$E$25</f>
        <v>620</v>
      </c>
      <c r="M33" s="27">
        <v>0</v>
      </c>
      <c r="N33" s="28">
        <f t="shared" si="0"/>
        <v>2914000</v>
      </c>
      <c r="O33" s="28">
        <f t="shared" si="7"/>
        <v>2914000</v>
      </c>
    </row>
    <row r="34" spans="1:16" ht="14.1" customHeight="1">
      <c r="A34" s="20" t="s">
        <v>76</v>
      </c>
      <c r="B34" s="20" t="s">
        <v>73</v>
      </c>
      <c r="C34" s="21" t="s">
        <v>39</v>
      </c>
      <c r="D34" s="21" t="s">
        <v>40</v>
      </c>
      <c r="E34" s="22">
        <v>41738.723310185182</v>
      </c>
      <c r="F34" s="22">
        <v>41738.77076388889</v>
      </c>
      <c r="G34" s="20" t="s">
        <v>18</v>
      </c>
      <c r="H34" s="23">
        <v>7200</v>
      </c>
      <c r="I34" s="23">
        <v>4980</v>
      </c>
      <c r="J34" s="24">
        <v>2220</v>
      </c>
      <c r="K34" s="25"/>
      <c r="L34" s="26">
        <f>+[1]BangKeTongHop!$E$48</f>
        <v>680</v>
      </c>
      <c r="M34" s="27">
        <v>0</v>
      </c>
      <c r="N34" s="28">
        <f t="shared" si="0"/>
        <v>1509600</v>
      </c>
      <c r="O34" s="28">
        <f t="shared" si="7"/>
        <v>1509600</v>
      </c>
    </row>
    <row r="35" spans="1:16" ht="14.1" customHeight="1">
      <c r="A35" s="20" t="s">
        <v>77</v>
      </c>
      <c r="B35" s="20" t="s">
        <v>73</v>
      </c>
      <c r="C35" s="21" t="s">
        <v>39</v>
      </c>
      <c r="D35" s="21" t="s">
        <v>40</v>
      </c>
      <c r="E35" s="22">
        <v>41738.733449074076</v>
      </c>
      <c r="F35" s="22">
        <v>41738.77071759259</v>
      </c>
      <c r="G35" s="20" t="s">
        <v>18</v>
      </c>
      <c r="H35" s="23">
        <v>7380</v>
      </c>
      <c r="I35" s="23">
        <v>4980</v>
      </c>
      <c r="J35" s="24">
        <v>2400</v>
      </c>
      <c r="K35" s="25"/>
      <c r="L35" s="26">
        <f>+[1]BangKeTongHop!$E$48</f>
        <v>680</v>
      </c>
      <c r="M35" s="27">
        <v>0</v>
      </c>
      <c r="N35" s="28">
        <f t="shared" si="0"/>
        <v>1632000</v>
      </c>
      <c r="O35" s="28">
        <f t="shared" si="7"/>
        <v>1632000</v>
      </c>
    </row>
    <row r="36" spans="1:16" ht="14.1" customHeight="1">
      <c r="A36" s="20" t="s">
        <v>78</v>
      </c>
      <c r="B36" s="20" t="s">
        <v>38</v>
      </c>
      <c r="C36" s="21" t="s">
        <v>39</v>
      </c>
      <c r="D36" s="21" t="s">
        <v>40</v>
      </c>
      <c r="E36" s="22">
        <v>41738.736979166664</v>
      </c>
      <c r="F36" s="22">
        <v>41738.757731481484</v>
      </c>
      <c r="G36" s="20" t="s">
        <v>18</v>
      </c>
      <c r="H36" s="23">
        <v>19360</v>
      </c>
      <c r="I36" s="23">
        <v>6000</v>
      </c>
      <c r="J36" s="24">
        <v>13360</v>
      </c>
      <c r="K36" s="25"/>
      <c r="L36" s="26">
        <f>+[1]BangKeTongHop!$E$48</f>
        <v>680</v>
      </c>
      <c r="M36" s="27">
        <v>0</v>
      </c>
      <c r="N36" s="28">
        <f t="shared" si="0"/>
        <v>9084800</v>
      </c>
      <c r="O36" s="28">
        <f t="shared" si="7"/>
        <v>9084800</v>
      </c>
    </row>
    <row r="37" spans="1:16" ht="14.1" customHeight="1">
      <c r="A37" s="20" t="s">
        <v>79</v>
      </c>
      <c r="B37" s="20" t="s">
        <v>73</v>
      </c>
      <c r="C37" s="21" t="s">
        <v>39</v>
      </c>
      <c r="D37" s="21" t="s">
        <v>40</v>
      </c>
      <c r="E37" s="22">
        <v>41738.748194444444</v>
      </c>
      <c r="F37" s="22">
        <v>41738.770671296297</v>
      </c>
      <c r="G37" s="20" t="s">
        <v>18</v>
      </c>
      <c r="H37" s="23">
        <v>7420</v>
      </c>
      <c r="I37" s="23">
        <v>4980</v>
      </c>
      <c r="J37" s="24">
        <v>2440</v>
      </c>
      <c r="K37" s="25"/>
      <c r="L37" s="26">
        <f>+[1]BangKeTongHop!$E$48</f>
        <v>680</v>
      </c>
      <c r="M37" s="27">
        <v>0</v>
      </c>
      <c r="N37" s="28">
        <f t="shared" si="0"/>
        <v>1659200</v>
      </c>
      <c r="O37" s="28">
        <f t="shared" si="7"/>
        <v>1659200</v>
      </c>
    </row>
    <row r="38" spans="1:16" ht="14.1" customHeight="1">
      <c r="A38" s="20" t="s">
        <v>80</v>
      </c>
      <c r="B38" s="20" t="s">
        <v>50</v>
      </c>
      <c r="C38" s="21" t="s">
        <v>39</v>
      </c>
      <c r="D38" s="21" t="s">
        <v>40</v>
      </c>
      <c r="E38" s="22">
        <v>41738.762442129628</v>
      </c>
      <c r="F38" s="22">
        <v>41738.782060185185</v>
      </c>
      <c r="G38" s="20" t="s">
        <v>18</v>
      </c>
      <c r="H38" s="23">
        <v>19280</v>
      </c>
      <c r="I38" s="23">
        <v>5680</v>
      </c>
      <c r="J38" s="24">
        <v>13600</v>
      </c>
      <c r="K38" s="25"/>
      <c r="L38" s="26">
        <f>+[1]BangKeTongHop!$E$48</f>
        <v>680</v>
      </c>
      <c r="M38" s="27">
        <v>0</v>
      </c>
      <c r="N38" s="28">
        <f t="shared" si="0"/>
        <v>9248000</v>
      </c>
      <c r="O38" s="28">
        <f t="shared" si="7"/>
        <v>9248000</v>
      </c>
    </row>
    <row r="39" spans="1:16" ht="14.1" customHeight="1">
      <c r="A39" s="20" t="s">
        <v>81</v>
      </c>
      <c r="B39" s="20" t="s">
        <v>73</v>
      </c>
      <c r="C39" s="21" t="s">
        <v>39</v>
      </c>
      <c r="D39" s="21" t="s">
        <v>40</v>
      </c>
      <c r="E39" s="22">
        <v>41738.767928240741</v>
      </c>
      <c r="F39" s="22">
        <v>41738.770590277774</v>
      </c>
      <c r="G39" s="20" t="s">
        <v>18</v>
      </c>
      <c r="H39" s="23">
        <v>6800</v>
      </c>
      <c r="I39" s="23">
        <v>4980</v>
      </c>
      <c r="J39" s="24">
        <v>1820</v>
      </c>
      <c r="K39" s="25"/>
      <c r="L39" s="26">
        <f>+[1]BangKeTongHop!$E$48</f>
        <v>680</v>
      </c>
      <c r="M39" s="27">
        <v>0</v>
      </c>
      <c r="N39" s="28">
        <f t="shared" si="0"/>
        <v>1237600</v>
      </c>
      <c r="O39" s="28">
        <f t="shared" si="7"/>
        <v>1237600</v>
      </c>
    </row>
    <row r="40" spans="1:16" ht="14.1" customHeight="1">
      <c r="A40" s="20" t="s">
        <v>82</v>
      </c>
      <c r="B40" s="20" t="s">
        <v>33</v>
      </c>
      <c r="C40" s="21" t="s">
        <v>16</v>
      </c>
      <c r="D40" s="21" t="s">
        <v>17</v>
      </c>
      <c r="E40" s="22">
        <v>41738.781446759262</v>
      </c>
      <c r="F40" s="22">
        <v>41738.785891203705</v>
      </c>
      <c r="G40" s="20" t="s">
        <v>18</v>
      </c>
      <c r="H40" s="23">
        <v>8320</v>
      </c>
      <c r="I40" s="23">
        <v>3100</v>
      </c>
      <c r="J40" s="24">
        <v>5220</v>
      </c>
      <c r="K40" s="25"/>
      <c r="L40" s="26">
        <f>+[1]BangKeTongHop!$E$25</f>
        <v>620</v>
      </c>
      <c r="M40" s="27">
        <v>0</v>
      </c>
      <c r="N40" s="28">
        <f t="shared" si="0"/>
        <v>3236400</v>
      </c>
      <c r="O40" s="28">
        <f t="shared" si="7"/>
        <v>3236400</v>
      </c>
    </row>
    <row r="41" spans="1:16" ht="14.1" customHeight="1">
      <c r="A41" s="20" t="s">
        <v>83</v>
      </c>
      <c r="B41" s="20" t="s">
        <v>28</v>
      </c>
      <c r="C41" s="21" t="s">
        <v>16</v>
      </c>
      <c r="D41" s="21" t="s">
        <v>17</v>
      </c>
      <c r="E41" s="22">
        <v>41738.798495370371</v>
      </c>
      <c r="F41" s="22">
        <v>41738.808981481481</v>
      </c>
      <c r="G41" s="20" t="s">
        <v>18</v>
      </c>
      <c r="H41" s="23">
        <v>6000</v>
      </c>
      <c r="I41" s="23">
        <v>1960</v>
      </c>
      <c r="J41" s="24">
        <v>4040</v>
      </c>
      <c r="K41" s="25"/>
      <c r="L41" s="26">
        <f>+[1]BangKeTongHop!$E$25</f>
        <v>620</v>
      </c>
      <c r="M41" s="27">
        <v>0</v>
      </c>
      <c r="N41" s="28">
        <f t="shared" si="0"/>
        <v>2504800</v>
      </c>
      <c r="O41" s="28">
        <f t="shared" si="7"/>
        <v>2504800</v>
      </c>
    </row>
    <row r="42" spans="1:16" ht="14.1" customHeight="1">
      <c r="A42" s="20" t="s">
        <v>84</v>
      </c>
      <c r="B42" s="20" t="s">
        <v>85</v>
      </c>
      <c r="C42" s="21" t="s">
        <v>39</v>
      </c>
      <c r="D42" s="21" t="s">
        <v>40</v>
      </c>
      <c r="E42" s="22">
        <v>41738.807592592595</v>
      </c>
      <c r="F42" s="22">
        <v>41738.823495370372</v>
      </c>
      <c r="G42" s="20" t="s">
        <v>18</v>
      </c>
      <c r="H42" s="23">
        <v>8100</v>
      </c>
      <c r="I42" s="23">
        <v>5620</v>
      </c>
      <c r="J42" s="24">
        <v>2480</v>
      </c>
      <c r="K42" s="25"/>
      <c r="L42" s="26">
        <f>+[1]BangKeTongHop!$E$48</f>
        <v>680</v>
      </c>
      <c r="M42" s="27">
        <v>0</v>
      </c>
      <c r="N42" s="28">
        <f t="shared" si="0"/>
        <v>1686400</v>
      </c>
      <c r="O42" s="28">
        <f t="shared" si="7"/>
        <v>1686400</v>
      </c>
    </row>
    <row r="43" spans="1:16" ht="14.1" customHeight="1">
      <c r="A43" s="20" t="s">
        <v>86</v>
      </c>
      <c r="B43" s="20" t="s">
        <v>45</v>
      </c>
      <c r="C43" s="21" t="s">
        <v>39</v>
      </c>
      <c r="D43" s="21" t="s">
        <v>40</v>
      </c>
      <c r="E43" s="22">
        <v>41738.837696759256</v>
      </c>
      <c r="F43" s="22">
        <v>41738.875208333331</v>
      </c>
      <c r="G43" s="20" t="s">
        <v>18</v>
      </c>
      <c r="H43" s="23">
        <v>22280</v>
      </c>
      <c r="I43" s="23">
        <v>8400</v>
      </c>
      <c r="J43" s="24">
        <v>13880</v>
      </c>
      <c r="K43" s="25"/>
      <c r="L43" s="26">
        <f>+[1]BangKeTongHop!$E$48</f>
        <v>680</v>
      </c>
      <c r="M43" s="27">
        <v>0</v>
      </c>
      <c r="N43" s="28">
        <f t="shared" si="0"/>
        <v>9438400</v>
      </c>
      <c r="O43" s="28">
        <f t="shared" si="7"/>
        <v>9438400</v>
      </c>
    </row>
    <row r="44" spans="1:16" ht="14.1" customHeight="1">
      <c r="A44" s="20" t="s">
        <v>87</v>
      </c>
      <c r="B44" s="20" t="s">
        <v>28</v>
      </c>
      <c r="C44" s="21" t="s">
        <v>16</v>
      </c>
      <c r="D44" s="21" t="s">
        <v>17</v>
      </c>
      <c r="E44" s="22">
        <v>41739.311388888891</v>
      </c>
      <c r="F44" s="22">
        <v>41739.323680555557</v>
      </c>
      <c r="G44" s="20" t="s">
        <v>18</v>
      </c>
      <c r="H44" s="23">
        <v>6320</v>
      </c>
      <c r="I44" s="23">
        <v>1940</v>
      </c>
      <c r="J44" s="24">
        <v>4380</v>
      </c>
      <c r="K44" s="25"/>
      <c r="L44" s="26">
        <f>+[1]BangKeTongHop!$E$25</f>
        <v>620</v>
      </c>
      <c r="M44" s="27">
        <v>0</v>
      </c>
      <c r="N44" s="28">
        <f t="shared" si="0"/>
        <v>2715600</v>
      </c>
      <c r="O44" s="28">
        <f t="shared" si="7"/>
        <v>2715600</v>
      </c>
    </row>
    <row r="45" spans="1:16" ht="14.1" customHeight="1">
      <c r="A45" s="20" t="s">
        <v>88</v>
      </c>
      <c r="B45" s="20" t="s">
        <v>48</v>
      </c>
      <c r="C45" s="21" t="s">
        <v>16</v>
      </c>
      <c r="D45" s="21" t="s">
        <v>17</v>
      </c>
      <c r="E45" s="22">
        <v>41739.382743055554</v>
      </c>
      <c r="F45" s="22">
        <v>41739.394699074073</v>
      </c>
      <c r="G45" s="20" t="s">
        <v>18</v>
      </c>
      <c r="H45" s="23">
        <v>7000</v>
      </c>
      <c r="I45" s="23">
        <v>2320</v>
      </c>
      <c r="J45" s="24">
        <v>4680</v>
      </c>
      <c r="K45" s="25"/>
      <c r="L45" s="26">
        <f>+[1]BangKeTongHop!$E$25</f>
        <v>620</v>
      </c>
      <c r="M45" s="27">
        <v>0</v>
      </c>
      <c r="N45" s="28">
        <f t="shared" si="0"/>
        <v>2901600</v>
      </c>
      <c r="O45" s="28">
        <f t="shared" si="7"/>
        <v>2901600</v>
      </c>
    </row>
    <row r="46" spans="1:16" ht="14.1" customHeight="1">
      <c r="A46" s="20" t="s">
        <v>89</v>
      </c>
      <c r="B46" s="20" t="s">
        <v>36</v>
      </c>
      <c r="C46" s="21" t="s">
        <v>16</v>
      </c>
      <c r="D46" s="21" t="s">
        <v>17</v>
      </c>
      <c r="E46" s="22">
        <v>41739.417256944442</v>
      </c>
      <c r="F46" s="22">
        <v>41739.420069444444</v>
      </c>
      <c r="G46" s="20" t="s">
        <v>18</v>
      </c>
      <c r="H46" s="23">
        <v>6140</v>
      </c>
      <c r="I46" s="23">
        <v>2940</v>
      </c>
      <c r="J46" s="24">
        <v>3200</v>
      </c>
      <c r="K46" s="25"/>
      <c r="L46" s="26">
        <f>+[1]BangKeTongHop!$E$25</f>
        <v>620</v>
      </c>
      <c r="M46" s="27">
        <v>0</v>
      </c>
      <c r="N46" s="28">
        <f t="shared" si="0"/>
        <v>1984000</v>
      </c>
      <c r="O46" s="28">
        <f t="shared" si="7"/>
        <v>1984000</v>
      </c>
      <c r="P46" s="31"/>
    </row>
    <row r="47" spans="1:16" ht="14.1" customHeight="1">
      <c r="A47" s="20" t="s">
        <v>90</v>
      </c>
      <c r="B47" s="20" t="s">
        <v>28</v>
      </c>
      <c r="C47" s="21" t="s">
        <v>16</v>
      </c>
      <c r="D47" s="21" t="s">
        <v>17</v>
      </c>
      <c r="E47" s="22">
        <v>41739.444641203707</v>
      </c>
      <c r="F47" s="22">
        <v>41739.455636574072</v>
      </c>
      <c r="G47" s="20" t="s">
        <v>18</v>
      </c>
      <c r="H47" s="23">
        <v>6460</v>
      </c>
      <c r="I47" s="23">
        <v>1940</v>
      </c>
      <c r="J47" s="24">
        <v>4520</v>
      </c>
      <c r="K47" s="25"/>
      <c r="L47" s="26">
        <f>+[1]BangKeTongHop!$E$25</f>
        <v>620</v>
      </c>
      <c r="M47" s="27">
        <v>0</v>
      </c>
      <c r="N47" s="28">
        <f t="shared" si="0"/>
        <v>2802400</v>
      </c>
      <c r="O47" s="28">
        <f t="shared" si="7"/>
        <v>2802400</v>
      </c>
      <c r="P47" s="31"/>
    </row>
    <row r="48" spans="1:16" ht="14.1" customHeight="1">
      <c r="A48" s="20" t="s">
        <v>91</v>
      </c>
      <c r="B48" s="20" t="s">
        <v>92</v>
      </c>
      <c r="C48" s="21" t="s">
        <v>93</v>
      </c>
      <c r="D48" s="21" t="s">
        <v>94</v>
      </c>
      <c r="E48" s="22">
        <v>41739.445381944446</v>
      </c>
      <c r="F48" s="22">
        <v>41739.459328703706</v>
      </c>
      <c r="G48" s="20" t="s">
        <v>18</v>
      </c>
      <c r="H48" s="23">
        <v>6900</v>
      </c>
      <c r="I48" s="23">
        <v>3280</v>
      </c>
      <c r="J48" s="24">
        <v>3620</v>
      </c>
      <c r="K48" s="25"/>
      <c r="L48" s="26">
        <f>+[1]BangKeTongHop!E23</f>
        <v>500</v>
      </c>
      <c r="M48" s="27">
        <v>0</v>
      </c>
      <c r="N48" s="28">
        <f t="shared" si="0"/>
        <v>1810000</v>
      </c>
      <c r="O48" s="28">
        <f>+N48</f>
        <v>1810000</v>
      </c>
      <c r="P48" s="29"/>
    </row>
    <row r="49" spans="1:16" ht="14.1" customHeight="1">
      <c r="A49" s="20" t="s">
        <v>95</v>
      </c>
      <c r="B49" s="20" t="s">
        <v>36</v>
      </c>
      <c r="C49" s="21" t="s">
        <v>16</v>
      </c>
      <c r="D49" s="21" t="s">
        <v>17</v>
      </c>
      <c r="E49" s="22">
        <v>41739.449467592596</v>
      </c>
      <c r="F49" s="22">
        <v>41739.454583333332</v>
      </c>
      <c r="G49" s="20" t="s">
        <v>18</v>
      </c>
      <c r="H49" s="23">
        <v>9200</v>
      </c>
      <c r="I49" s="23">
        <v>3100</v>
      </c>
      <c r="J49" s="24">
        <v>6100</v>
      </c>
      <c r="K49" s="25"/>
      <c r="L49" s="26">
        <f>+[1]BangKeTongHop!E25</f>
        <v>620</v>
      </c>
      <c r="M49" s="27">
        <v>0</v>
      </c>
      <c r="N49" s="28">
        <f t="shared" si="0"/>
        <v>3782000</v>
      </c>
      <c r="O49" s="28">
        <f t="shared" ref="O49" si="8">+N49</f>
        <v>3782000</v>
      </c>
      <c r="P49" s="31"/>
    </row>
    <row r="50" spans="1:16" ht="14.1" customHeight="1">
      <c r="A50" s="20" t="s">
        <v>96</v>
      </c>
      <c r="B50" s="20" t="s">
        <v>57</v>
      </c>
      <c r="C50" s="21" t="s">
        <v>58</v>
      </c>
      <c r="D50" s="21" t="s">
        <v>59</v>
      </c>
      <c r="E50" s="22">
        <v>41739.499652777777</v>
      </c>
      <c r="F50" s="22">
        <v>41739.551678240743</v>
      </c>
      <c r="G50" s="20" t="s">
        <v>18</v>
      </c>
      <c r="H50" s="23">
        <v>22140</v>
      </c>
      <c r="I50" s="23">
        <v>5940</v>
      </c>
      <c r="J50" s="24">
        <v>16200</v>
      </c>
      <c r="K50" s="25"/>
      <c r="L50" s="26">
        <f>+[1]BangKeTongHop!E6</f>
        <v>480</v>
      </c>
      <c r="M50" s="27">
        <v>0</v>
      </c>
      <c r="N50" s="28">
        <f t="shared" si="0"/>
        <v>7776000</v>
      </c>
      <c r="O50" s="28">
        <f>+N50</f>
        <v>7776000</v>
      </c>
      <c r="P50" s="31"/>
    </row>
    <row r="51" spans="1:16" ht="14.1" customHeight="1">
      <c r="A51" s="20" t="s">
        <v>97</v>
      </c>
      <c r="B51" s="20" t="s">
        <v>98</v>
      </c>
      <c r="C51" s="21" t="s">
        <v>93</v>
      </c>
      <c r="D51" s="21" t="s">
        <v>17</v>
      </c>
      <c r="E51" s="22">
        <v>41739.501273148147</v>
      </c>
      <c r="F51" s="22">
        <v>41739.525439814817</v>
      </c>
      <c r="G51" s="20" t="s">
        <v>18</v>
      </c>
      <c r="H51" s="23">
        <v>19000</v>
      </c>
      <c r="I51" s="23">
        <v>5560</v>
      </c>
      <c r="J51" s="24">
        <v>13440</v>
      </c>
      <c r="K51" s="25"/>
      <c r="L51" s="26">
        <f>+[1]BangKeTongHop!E22</f>
        <v>600</v>
      </c>
      <c r="M51" s="27">
        <v>0</v>
      </c>
      <c r="N51" s="28">
        <f t="shared" si="0"/>
        <v>8064000</v>
      </c>
      <c r="O51" s="28">
        <f>+N51</f>
        <v>8064000</v>
      </c>
    </row>
    <row r="52" spans="1:16" ht="14.1" customHeight="1">
      <c r="A52" s="20" t="s">
        <v>99</v>
      </c>
      <c r="B52" s="20" t="s">
        <v>38</v>
      </c>
      <c r="C52" s="21" t="s">
        <v>39</v>
      </c>
      <c r="D52" s="21" t="s">
        <v>40</v>
      </c>
      <c r="E52" s="22">
        <v>41739.51666666667</v>
      </c>
      <c r="F52" s="22">
        <v>41739.538865740738</v>
      </c>
      <c r="G52" s="20" t="s">
        <v>18</v>
      </c>
      <c r="H52" s="23">
        <v>19440</v>
      </c>
      <c r="I52" s="23">
        <v>5900</v>
      </c>
      <c r="J52" s="24">
        <v>13540</v>
      </c>
      <c r="K52" s="25"/>
      <c r="L52" s="26">
        <f>+[1]BangKeTongHop!$E$48</f>
        <v>680</v>
      </c>
      <c r="M52" s="27">
        <v>0</v>
      </c>
      <c r="N52" s="28">
        <f t="shared" si="0"/>
        <v>9207200</v>
      </c>
      <c r="O52" s="28">
        <f t="shared" ref="O52:O63" si="9">+N52</f>
        <v>9207200</v>
      </c>
    </row>
    <row r="53" spans="1:16" ht="14.1" customHeight="1">
      <c r="A53" s="20" t="s">
        <v>100</v>
      </c>
      <c r="B53" s="20" t="s">
        <v>28</v>
      </c>
      <c r="C53" s="21" t="s">
        <v>16</v>
      </c>
      <c r="D53" s="21" t="s">
        <v>17</v>
      </c>
      <c r="E53" s="22">
        <v>41739.530312499999</v>
      </c>
      <c r="F53" s="22">
        <v>41739.538472222222</v>
      </c>
      <c r="G53" s="20" t="s">
        <v>18</v>
      </c>
      <c r="H53" s="23">
        <v>6140</v>
      </c>
      <c r="I53" s="23">
        <v>1940</v>
      </c>
      <c r="J53" s="24">
        <v>4200</v>
      </c>
      <c r="K53" s="25"/>
      <c r="L53" s="26">
        <f>+[1]BangKeTongHop!$E$25</f>
        <v>620</v>
      </c>
      <c r="M53" s="27">
        <v>0</v>
      </c>
      <c r="N53" s="28">
        <f t="shared" si="0"/>
        <v>2604000</v>
      </c>
      <c r="O53" s="28">
        <f t="shared" si="9"/>
        <v>2604000</v>
      </c>
    </row>
    <row r="54" spans="1:16" ht="14.1" customHeight="1">
      <c r="A54" s="20" t="s">
        <v>101</v>
      </c>
      <c r="B54" s="20" t="s">
        <v>102</v>
      </c>
      <c r="C54" s="21" t="s">
        <v>39</v>
      </c>
      <c r="D54" s="21" t="s">
        <v>40</v>
      </c>
      <c r="E54" s="22">
        <v>41739.556770833333</v>
      </c>
      <c r="F54" s="22">
        <v>41739.600312499999</v>
      </c>
      <c r="G54" s="20" t="s">
        <v>18</v>
      </c>
      <c r="H54" s="23">
        <v>19780</v>
      </c>
      <c r="I54" s="23">
        <v>8240</v>
      </c>
      <c r="J54" s="24">
        <v>11540</v>
      </c>
      <c r="K54" s="25"/>
      <c r="L54" s="26">
        <f>+[1]BangKeTongHop!$E$48</f>
        <v>680</v>
      </c>
      <c r="M54" s="27">
        <v>0</v>
      </c>
      <c r="N54" s="28">
        <f t="shared" si="0"/>
        <v>7847200</v>
      </c>
      <c r="O54" s="28">
        <f t="shared" si="9"/>
        <v>7847200</v>
      </c>
      <c r="P54" s="34"/>
    </row>
    <row r="55" spans="1:16" ht="14.25" customHeight="1">
      <c r="A55" s="20" t="s">
        <v>103</v>
      </c>
      <c r="B55" s="20" t="s">
        <v>104</v>
      </c>
      <c r="C55" s="21" t="s">
        <v>16</v>
      </c>
      <c r="D55" s="21" t="s">
        <v>17</v>
      </c>
      <c r="E55" s="22">
        <v>41739.558888888889</v>
      </c>
      <c r="F55" s="22">
        <v>41739.57671296296</v>
      </c>
      <c r="G55" s="20" t="s">
        <v>18</v>
      </c>
      <c r="H55" s="23">
        <v>12340</v>
      </c>
      <c r="I55" s="23">
        <v>4140</v>
      </c>
      <c r="J55" s="24">
        <v>8200</v>
      </c>
      <c r="K55" s="25"/>
      <c r="L55" s="26">
        <f>+[1]BangKeTongHop!$E$25</f>
        <v>620</v>
      </c>
      <c r="M55" s="27">
        <v>0</v>
      </c>
      <c r="N55" s="28">
        <f t="shared" si="0"/>
        <v>5084000</v>
      </c>
      <c r="O55" s="28">
        <f t="shared" si="9"/>
        <v>5084000</v>
      </c>
    </row>
    <row r="56" spans="1:16" ht="14.1" customHeight="1">
      <c r="A56" s="20" t="s">
        <v>105</v>
      </c>
      <c r="B56" s="20" t="s">
        <v>55</v>
      </c>
      <c r="C56" s="21" t="s">
        <v>39</v>
      </c>
      <c r="D56" s="21" t="s">
        <v>40</v>
      </c>
      <c r="E56" s="22">
        <v>41739.573194444441</v>
      </c>
      <c r="F56" s="22">
        <v>41739.617662037039</v>
      </c>
      <c r="G56" s="20" t="s">
        <v>18</v>
      </c>
      <c r="H56" s="23">
        <v>34920</v>
      </c>
      <c r="I56" s="23">
        <v>12840</v>
      </c>
      <c r="J56" s="24">
        <v>22080</v>
      </c>
      <c r="K56" s="25"/>
      <c r="L56" s="26">
        <f>+[1]BangKeTongHop!$E$48</f>
        <v>680</v>
      </c>
      <c r="M56" s="27">
        <v>0</v>
      </c>
      <c r="N56" s="28">
        <f t="shared" si="0"/>
        <v>15014400</v>
      </c>
      <c r="O56" s="28">
        <f t="shared" si="9"/>
        <v>15014400</v>
      </c>
    </row>
    <row r="57" spans="1:16" ht="14.1" customHeight="1">
      <c r="A57" s="20" t="s">
        <v>106</v>
      </c>
      <c r="B57" s="20" t="s">
        <v>50</v>
      </c>
      <c r="C57" s="21" t="s">
        <v>39</v>
      </c>
      <c r="D57" s="21" t="s">
        <v>40</v>
      </c>
      <c r="E57" s="22">
        <v>41739.598449074074</v>
      </c>
      <c r="F57" s="22">
        <v>41739.623657407406</v>
      </c>
      <c r="G57" s="20" t="s">
        <v>18</v>
      </c>
      <c r="H57" s="23">
        <v>18200</v>
      </c>
      <c r="I57" s="23">
        <v>5680</v>
      </c>
      <c r="J57" s="24">
        <v>12520</v>
      </c>
      <c r="K57" s="25"/>
      <c r="L57" s="26">
        <f>+[1]BangKeTongHop!$E$48</f>
        <v>680</v>
      </c>
      <c r="M57" s="27">
        <v>0</v>
      </c>
      <c r="N57" s="28">
        <f t="shared" si="0"/>
        <v>8513600</v>
      </c>
      <c r="O57" s="28">
        <f t="shared" si="9"/>
        <v>8513600</v>
      </c>
    </row>
    <row r="58" spans="1:16" ht="14.1" customHeight="1">
      <c r="A58" s="20" t="s">
        <v>107</v>
      </c>
      <c r="B58" s="20" t="s">
        <v>108</v>
      </c>
      <c r="C58" s="21" t="s">
        <v>39</v>
      </c>
      <c r="D58" s="21" t="s">
        <v>40</v>
      </c>
      <c r="E58" s="22">
        <v>41739.599444444444</v>
      </c>
      <c r="F58" s="22">
        <v>41739.646886574075</v>
      </c>
      <c r="G58" s="20" t="s">
        <v>18</v>
      </c>
      <c r="H58" s="23">
        <v>12220</v>
      </c>
      <c r="I58" s="23">
        <v>4020</v>
      </c>
      <c r="J58" s="24">
        <v>8200</v>
      </c>
      <c r="K58" s="25"/>
      <c r="L58" s="26">
        <f>+[1]BangKeTongHop!$E$48</f>
        <v>680</v>
      </c>
      <c r="M58" s="27">
        <v>0</v>
      </c>
      <c r="N58" s="28">
        <f t="shared" si="0"/>
        <v>5576000</v>
      </c>
      <c r="O58" s="28">
        <f t="shared" si="9"/>
        <v>5576000</v>
      </c>
    </row>
    <row r="59" spans="1:16" ht="14.1" customHeight="1">
      <c r="A59" s="20" t="s">
        <v>109</v>
      </c>
      <c r="B59" s="20" t="s">
        <v>45</v>
      </c>
      <c r="C59" s="21" t="s">
        <v>39</v>
      </c>
      <c r="D59" s="21" t="s">
        <v>40</v>
      </c>
      <c r="E59" s="22">
        <v>41739.603796296295</v>
      </c>
      <c r="F59" s="22">
        <v>41739.639456018522</v>
      </c>
      <c r="G59" s="20" t="s">
        <v>18</v>
      </c>
      <c r="H59" s="23">
        <v>25940</v>
      </c>
      <c r="I59" s="23">
        <v>8400</v>
      </c>
      <c r="J59" s="24">
        <v>17540</v>
      </c>
      <c r="K59" s="25"/>
      <c r="L59" s="26">
        <f>+[1]BangKeTongHop!$E$48</f>
        <v>680</v>
      </c>
      <c r="M59" s="27">
        <v>0</v>
      </c>
      <c r="N59" s="28">
        <f t="shared" si="0"/>
        <v>11927200</v>
      </c>
      <c r="O59" s="28">
        <f t="shared" si="9"/>
        <v>11927200</v>
      </c>
    </row>
    <row r="60" spans="1:16" ht="14.1" customHeight="1">
      <c r="A60" s="20" t="s">
        <v>110</v>
      </c>
      <c r="B60" s="20" t="s">
        <v>36</v>
      </c>
      <c r="C60" s="21" t="s">
        <v>16</v>
      </c>
      <c r="D60" s="21" t="s">
        <v>17</v>
      </c>
      <c r="E60" s="22">
        <v>41739.608344907407</v>
      </c>
      <c r="F60" s="22">
        <v>41739.610324074078</v>
      </c>
      <c r="G60" s="20" t="s">
        <v>18</v>
      </c>
      <c r="H60" s="23">
        <v>6420</v>
      </c>
      <c r="I60" s="23">
        <v>2940</v>
      </c>
      <c r="J60" s="24">
        <v>3480</v>
      </c>
      <c r="K60" s="25"/>
      <c r="L60" s="26">
        <f>+[1]BangKeTongHop!$E$25</f>
        <v>620</v>
      </c>
      <c r="M60" s="27">
        <v>0</v>
      </c>
      <c r="N60" s="28">
        <f t="shared" si="0"/>
        <v>2157600</v>
      </c>
      <c r="O60" s="28">
        <f t="shared" si="9"/>
        <v>2157600</v>
      </c>
    </row>
    <row r="61" spans="1:16" ht="14.1" customHeight="1">
      <c r="A61" s="20" t="s">
        <v>111</v>
      </c>
      <c r="B61" s="20" t="s">
        <v>112</v>
      </c>
      <c r="C61" s="21" t="s">
        <v>16</v>
      </c>
      <c r="D61" s="21" t="s">
        <v>17</v>
      </c>
      <c r="E61" s="22">
        <v>41739.614930555559</v>
      </c>
      <c r="F61" s="22">
        <v>41739.632743055554</v>
      </c>
      <c r="G61" s="20" t="s">
        <v>18</v>
      </c>
      <c r="H61" s="23">
        <v>11640</v>
      </c>
      <c r="I61" s="23">
        <v>3740</v>
      </c>
      <c r="J61" s="24">
        <v>7900</v>
      </c>
      <c r="K61" s="33"/>
      <c r="L61" s="26">
        <f>+[1]BangKeTongHop!$E$25</f>
        <v>620</v>
      </c>
      <c r="M61" s="27">
        <v>0</v>
      </c>
      <c r="N61" s="28">
        <f t="shared" si="0"/>
        <v>4898000</v>
      </c>
      <c r="O61" s="28">
        <f t="shared" si="9"/>
        <v>4898000</v>
      </c>
    </row>
    <row r="62" spans="1:16" ht="14.1" customHeight="1">
      <c r="A62" s="20" t="s">
        <v>113</v>
      </c>
      <c r="B62" s="20" t="s">
        <v>114</v>
      </c>
      <c r="C62" s="21" t="s">
        <v>16</v>
      </c>
      <c r="D62" s="21" t="s">
        <v>17</v>
      </c>
      <c r="E62" s="22">
        <v>41739.628877314812</v>
      </c>
      <c r="F62" s="22">
        <v>41739.657395833332</v>
      </c>
      <c r="G62" s="20" t="s">
        <v>18</v>
      </c>
      <c r="H62" s="23">
        <v>11240</v>
      </c>
      <c r="I62" s="23">
        <v>3320</v>
      </c>
      <c r="J62" s="24">
        <v>7920</v>
      </c>
      <c r="K62" s="25"/>
      <c r="L62" s="26">
        <f>+[1]BangKeTongHop!$E$25</f>
        <v>620</v>
      </c>
      <c r="M62" s="27">
        <v>0</v>
      </c>
      <c r="N62" s="28">
        <f t="shared" si="0"/>
        <v>4910400</v>
      </c>
      <c r="O62" s="28">
        <f t="shared" si="9"/>
        <v>4910400</v>
      </c>
    </row>
    <row r="63" spans="1:16" ht="14.1" customHeight="1">
      <c r="A63" s="20" t="s">
        <v>115</v>
      </c>
      <c r="B63" s="20" t="s">
        <v>28</v>
      </c>
      <c r="C63" s="21" t="s">
        <v>16</v>
      </c>
      <c r="D63" s="21" t="s">
        <v>17</v>
      </c>
      <c r="E63" s="22">
        <v>41739.636319444442</v>
      </c>
      <c r="F63" s="22">
        <v>41739.64634259259</v>
      </c>
      <c r="G63" s="20" t="s">
        <v>18</v>
      </c>
      <c r="H63" s="23">
        <v>6040</v>
      </c>
      <c r="I63" s="23">
        <v>1940</v>
      </c>
      <c r="J63" s="24">
        <v>4100</v>
      </c>
      <c r="K63" s="25"/>
      <c r="L63" s="26">
        <f>+[1]BangKeTongHop!$E$25</f>
        <v>620</v>
      </c>
      <c r="M63" s="27">
        <v>0</v>
      </c>
      <c r="N63" s="28">
        <f t="shared" si="0"/>
        <v>2542000</v>
      </c>
      <c r="O63" s="28">
        <f t="shared" si="9"/>
        <v>2542000</v>
      </c>
    </row>
    <row r="64" spans="1:16" ht="14.1" customHeight="1">
      <c r="A64" s="20" t="s">
        <v>116</v>
      </c>
      <c r="B64" s="20" t="s">
        <v>117</v>
      </c>
      <c r="C64" s="21" t="s">
        <v>93</v>
      </c>
      <c r="D64" s="21" t="s">
        <v>94</v>
      </c>
      <c r="E64" s="22">
        <v>41739.638368055559</v>
      </c>
      <c r="F64" s="22">
        <v>41739.663703703707</v>
      </c>
      <c r="G64" s="20" t="s">
        <v>18</v>
      </c>
      <c r="H64" s="23">
        <v>8220</v>
      </c>
      <c r="I64" s="23">
        <v>4280</v>
      </c>
      <c r="J64" s="24">
        <v>3940</v>
      </c>
      <c r="K64" s="25"/>
      <c r="L64" s="26">
        <f>+[1]BangKeTongHop!E23</f>
        <v>500</v>
      </c>
      <c r="M64" s="27">
        <v>0</v>
      </c>
      <c r="N64" s="28">
        <f t="shared" si="0"/>
        <v>1970000</v>
      </c>
      <c r="O64" s="28">
        <f>+N64</f>
        <v>1970000</v>
      </c>
    </row>
    <row r="65" spans="1:16" ht="14.1" customHeight="1">
      <c r="A65" s="20" t="s">
        <v>118</v>
      </c>
      <c r="B65" s="20" t="s">
        <v>22</v>
      </c>
      <c r="C65" s="21" t="s">
        <v>16</v>
      </c>
      <c r="D65" s="21" t="s">
        <v>59</v>
      </c>
      <c r="E65" s="22">
        <v>41739.648599537039</v>
      </c>
      <c r="F65" s="22">
        <v>41739.690937500003</v>
      </c>
      <c r="G65" s="20" t="s">
        <v>18</v>
      </c>
      <c r="H65" s="23">
        <v>11160</v>
      </c>
      <c r="I65" s="23">
        <v>3660</v>
      </c>
      <c r="J65" s="24">
        <v>7500</v>
      </c>
      <c r="K65" s="33"/>
      <c r="L65" s="35">
        <v>480</v>
      </c>
      <c r="M65" s="27">
        <v>0</v>
      </c>
      <c r="N65" s="28">
        <f t="shared" si="0"/>
        <v>3600000</v>
      </c>
      <c r="O65" s="28">
        <f t="shared" ref="O65:O85" si="10">+N65</f>
        <v>3600000</v>
      </c>
    </row>
    <row r="66" spans="1:16" ht="14.1" customHeight="1">
      <c r="A66" s="20" t="s">
        <v>119</v>
      </c>
      <c r="B66" s="20" t="s">
        <v>38</v>
      </c>
      <c r="C66" s="21" t="s">
        <v>39</v>
      </c>
      <c r="D66" s="21" t="s">
        <v>40</v>
      </c>
      <c r="E66" s="22">
        <v>41739.649664351855</v>
      </c>
      <c r="F66" s="22">
        <v>41739.67863425926</v>
      </c>
      <c r="G66" s="20" t="s">
        <v>18</v>
      </c>
      <c r="H66" s="23">
        <v>19820</v>
      </c>
      <c r="I66" s="23">
        <v>5840</v>
      </c>
      <c r="J66" s="24">
        <v>13980</v>
      </c>
      <c r="K66" s="25"/>
      <c r="L66" s="26">
        <f>+[1]BangKeTongHop!$E$48</f>
        <v>680</v>
      </c>
      <c r="M66" s="27">
        <v>0</v>
      </c>
      <c r="N66" s="28">
        <f t="shared" ref="N66:N123" si="11">J66*L66</f>
        <v>9506400</v>
      </c>
      <c r="O66" s="28">
        <f t="shared" si="10"/>
        <v>9506400</v>
      </c>
    </row>
    <row r="67" spans="1:16" ht="14.1" customHeight="1">
      <c r="A67" s="20" t="s">
        <v>120</v>
      </c>
      <c r="B67" s="20" t="s">
        <v>36</v>
      </c>
      <c r="C67" s="21" t="s">
        <v>16</v>
      </c>
      <c r="D67" s="21" t="s">
        <v>17</v>
      </c>
      <c r="E67" s="22">
        <v>41739.66542824074</v>
      </c>
      <c r="F67" s="22">
        <v>41739.669270833336</v>
      </c>
      <c r="G67" s="20" t="s">
        <v>18</v>
      </c>
      <c r="H67" s="23">
        <v>5040</v>
      </c>
      <c r="I67" s="23">
        <v>2940</v>
      </c>
      <c r="J67" s="24">
        <v>2100</v>
      </c>
      <c r="K67" s="33"/>
      <c r="L67" s="26">
        <f>+[1]BangKeTongHop!$E$25</f>
        <v>620</v>
      </c>
      <c r="M67" s="27">
        <v>0</v>
      </c>
      <c r="N67" s="28">
        <f t="shared" si="11"/>
        <v>1302000</v>
      </c>
      <c r="O67" s="28">
        <f t="shared" si="10"/>
        <v>1302000</v>
      </c>
    </row>
    <row r="68" spans="1:16" ht="14.1" customHeight="1">
      <c r="A68" s="20" t="s">
        <v>121</v>
      </c>
      <c r="B68" s="20" t="s">
        <v>64</v>
      </c>
      <c r="C68" s="21" t="s">
        <v>16</v>
      </c>
      <c r="D68" s="21" t="s">
        <v>62</v>
      </c>
      <c r="E68" s="22">
        <v>41739.686226851853</v>
      </c>
      <c r="F68" s="22">
        <v>41739.734606481485</v>
      </c>
      <c r="G68" s="20" t="s">
        <v>18</v>
      </c>
      <c r="H68" s="23">
        <v>7980</v>
      </c>
      <c r="I68" s="23">
        <v>3260</v>
      </c>
      <c r="J68" s="24">
        <v>4720</v>
      </c>
      <c r="K68" s="25"/>
      <c r="L68" s="26">
        <f>+[1]BangKeTongHop!E30</f>
        <v>520</v>
      </c>
      <c r="M68" s="27">
        <v>0</v>
      </c>
      <c r="N68" s="28">
        <f t="shared" si="11"/>
        <v>2454400</v>
      </c>
      <c r="O68" s="28">
        <f t="shared" si="10"/>
        <v>2454400</v>
      </c>
    </row>
    <row r="69" spans="1:16" ht="13.5" customHeight="1">
      <c r="A69" s="20" t="s">
        <v>122</v>
      </c>
      <c r="B69" s="20" t="s">
        <v>123</v>
      </c>
      <c r="C69" s="21" t="s">
        <v>16</v>
      </c>
      <c r="D69" s="21" t="s">
        <v>62</v>
      </c>
      <c r="E69" s="22">
        <v>41739.693749999999</v>
      </c>
      <c r="F69" s="22">
        <v>41739.76153935185</v>
      </c>
      <c r="G69" s="20" t="s">
        <v>18</v>
      </c>
      <c r="H69" s="23">
        <v>13640</v>
      </c>
      <c r="I69" s="23">
        <v>5800</v>
      </c>
      <c r="J69" s="24">
        <v>7840</v>
      </c>
      <c r="K69" s="25"/>
      <c r="L69" s="26">
        <f>+[1]BangKeTongHop!E30</f>
        <v>520</v>
      </c>
      <c r="M69" s="27">
        <v>0</v>
      </c>
      <c r="N69" s="28">
        <f t="shared" si="11"/>
        <v>4076800</v>
      </c>
      <c r="O69" s="28">
        <f t="shared" si="10"/>
        <v>4076800</v>
      </c>
    </row>
    <row r="70" spans="1:16" ht="14.1" customHeight="1">
      <c r="A70" s="20" t="s">
        <v>124</v>
      </c>
      <c r="B70" s="20" t="s">
        <v>28</v>
      </c>
      <c r="C70" s="21" t="s">
        <v>16</v>
      </c>
      <c r="D70" s="21" t="s">
        <v>17</v>
      </c>
      <c r="E70" s="22">
        <v>41739.716886574075</v>
      </c>
      <c r="F70" s="22">
        <v>41739.727916666663</v>
      </c>
      <c r="G70" s="20" t="s">
        <v>18</v>
      </c>
      <c r="H70" s="23">
        <v>6180</v>
      </c>
      <c r="I70" s="23">
        <v>1940</v>
      </c>
      <c r="J70" s="24">
        <v>4240</v>
      </c>
      <c r="K70" s="25"/>
      <c r="L70" s="26">
        <f>+[1]BangKeTongHop!$E$25</f>
        <v>620</v>
      </c>
      <c r="M70" s="27">
        <v>0</v>
      </c>
      <c r="N70" s="28">
        <f t="shared" si="11"/>
        <v>2628800</v>
      </c>
      <c r="O70" s="28">
        <f t="shared" si="10"/>
        <v>2628800</v>
      </c>
    </row>
    <row r="71" spans="1:16" ht="14.1" customHeight="1">
      <c r="A71" s="20" t="s">
        <v>125</v>
      </c>
      <c r="B71" s="20" t="s">
        <v>48</v>
      </c>
      <c r="C71" s="21" t="s">
        <v>16</v>
      </c>
      <c r="D71" s="21" t="s">
        <v>17</v>
      </c>
      <c r="E71" s="22">
        <v>41739.717604166668</v>
      </c>
      <c r="F71" s="22">
        <v>41739.735451388886</v>
      </c>
      <c r="G71" s="20" t="s">
        <v>18</v>
      </c>
      <c r="H71" s="23">
        <v>6460</v>
      </c>
      <c r="I71" s="23">
        <v>2300</v>
      </c>
      <c r="J71" s="24">
        <v>4160</v>
      </c>
      <c r="K71" s="25"/>
      <c r="L71" s="26">
        <f>+[1]BangKeTongHop!$E$25</f>
        <v>620</v>
      </c>
      <c r="M71" s="27">
        <v>0</v>
      </c>
      <c r="N71" s="28">
        <f t="shared" si="11"/>
        <v>2579200</v>
      </c>
      <c r="O71" s="28">
        <f t="shared" si="10"/>
        <v>2579200</v>
      </c>
    </row>
    <row r="72" spans="1:16" ht="14.1" customHeight="1">
      <c r="A72" s="20" t="s">
        <v>126</v>
      </c>
      <c r="B72" s="20" t="s">
        <v>127</v>
      </c>
      <c r="C72" s="21" t="s">
        <v>39</v>
      </c>
      <c r="D72" s="21" t="s">
        <v>40</v>
      </c>
      <c r="E72" s="22">
        <v>41739.724988425929</v>
      </c>
      <c r="F72" s="22">
        <v>41739.784120370372</v>
      </c>
      <c r="G72" s="20" t="s">
        <v>18</v>
      </c>
      <c r="H72" s="23">
        <v>24120</v>
      </c>
      <c r="I72" s="23">
        <v>9640</v>
      </c>
      <c r="J72" s="24">
        <v>14480</v>
      </c>
      <c r="K72" s="25"/>
      <c r="L72" s="26">
        <f>+[1]BangKeTongHop!$E$48</f>
        <v>680</v>
      </c>
      <c r="M72" s="27">
        <v>0</v>
      </c>
      <c r="N72" s="28">
        <f t="shared" si="11"/>
        <v>9846400</v>
      </c>
      <c r="O72" s="28">
        <f t="shared" si="10"/>
        <v>9846400</v>
      </c>
    </row>
    <row r="73" spans="1:16" ht="14.1" customHeight="1">
      <c r="A73" s="20" t="s">
        <v>128</v>
      </c>
      <c r="B73" s="20" t="s">
        <v>36</v>
      </c>
      <c r="C73" s="21" t="s">
        <v>16</v>
      </c>
      <c r="D73" s="21" t="s">
        <v>17</v>
      </c>
      <c r="E73" s="22">
        <v>41739.725949074076</v>
      </c>
      <c r="F73" s="22">
        <v>41739.733171296299</v>
      </c>
      <c r="G73" s="20" t="s">
        <v>18</v>
      </c>
      <c r="H73" s="23">
        <v>8100</v>
      </c>
      <c r="I73" s="23">
        <v>2880</v>
      </c>
      <c r="J73" s="24">
        <v>5220</v>
      </c>
      <c r="K73" s="25"/>
      <c r="L73" s="26">
        <f>+[1]BangKeTongHop!$E$25</f>
        <v>620</v>
      </c>
      <c r="M73" s="27">
        <v>0</v>
      </c>
      <c r="N73" s="28">
        <f t="shared" si="11"/>
        <v>3236400</v>
      </c>
      <c r="O73" s="28">
        <f t="shared" si="10"/>
        <v>3236400</v>
      </c>
    </row>
    <row r="74" spans="1:16" s="36" customFormat="1" ht="14.1" customHeight="1">
      <c r="A74" s="20" t="s">
        <v>129</v>
      </c>
      <c r="B74" s="20" t="s">
        <v>130</v>
      </c>
      <c r="C74" s="21" t="s">
        <v>39</v>
      </c>
      <c r="D74" s="21" t="s">
        <v>40</v>
      </c>
      <c r="E74" s="22">
        <v>41739.804120370369</v>
      </c>
      <c r="F74" s="22">
        <v>41739.851076388892</v>
      </c>
      <c r="G74" s="20" t="s">
        <v>18</v>
      </c>
      <c r="H74" s="23">
        <v>35640</v>
      </c>
      <c r="I74" s="23">
        <v>13440</v>
      </c>
      <c r="J74" s="24">
        <f>H74-I74</f>
        <v>22200</v>
      </c>
      <c r="K74" s="33"/>
      <c r="L74" s="26">
        <f>+[1]BangKeTongHop!$E$48</f>
        <v>680</v>
      </c>
      <c r="M74" s="27">
        <v>0</v>
      </c>
      <c r="N74" s="28">
        <f t="shared" si="11"/>
        <v>15096000</v>
      </c>
      <c r="O74" s="28">
        <f t="shared" si="10"/>
        <v>15096000</v>
      </c>
      <c r="P74" s="31"/>
    </row>
    <row r="75" spans="1:16" s="36" customFormat="1" ht="14.1" customHeight="1">
      <c r="A75" s="20" t="s">
        <v>131</v>
      </c>
      <c r="B75" s="20" t="s">
        <v>45</v>
      </c>
      <c r="C75" s="21" t="s">
        <v>39</v>
      </c>
      <c r="D75" s="21" t="s">
        <v>40</v>
      </c>
      <c r="E75" s="22">
        <v>41739.854456018518</v>
      </c>
      <c r="F75" s="22">
        <v>41739.88858796296</v>
      </c>
      <c r="G75" s="20" t="s">
        <v>18</v>
      </c>
      <c r="H75" s="23">
        <v>21800</v>
      </c>
      <c r="I75" s="23">
        <v>8400</v>
      </c>
      <c r="J75" s="24">
        <v>13400</v>
      </c>
      <c r="K75" s="25"/>
      <c r="L75" s="26">
        <f>+[1]BangKeTongHop!$E$48</f>
        <v>680</v>
      </c>
      <c r="M75" s="27">
        <v>0</v>
      </c>
      <c r="N75" s="28">
        <f t="shared" si="11"/>
        <v>9112000</v>
      </c>
      <c r="O75" s="28">
        <f t="shared" si="10"/>
        <v>9112000</v>
      </c>
      <c r="P75" s="31"/>
    </row>
    <row r="76" spans="1:16" ht="14.1" customHeight="1">
      <c r="A76" s="20" t="s">
        <v>132</v>
      </c>
      <c r="B76" s="20" t="s">
        <v>133</v>
      </c>
      <c r="C76" s="21" t="s">
        <v>16</v>
      </c>
      <c r="D76" s="21" t="s">
        <v>134</v>
      </c>
      <c r="E76" s="22">
        <v>41740.282083333332</v>
      </c>
      <c r="F76" s="22">
        <v>41740.339722222219</v>
      </c>
      <c r="G76" s="20" t="s">
        <v>18</v>
      </c>
      <c r="H76" s="23">
        <v>22880</v>
      </c>
      <c r="I76" s="23">
        <v>6460</v>
      </c>
      <c r="J76" s="24">
        <v>16420</v>
      </c>
      <c r="K76" s="25"/>
      <c r="L76" s="26">
        <f>+[1]BangKeTongHop!E27</f>
        <v>460</v>
      </c>
      <c r="M76" s="27">
        <v>0</v>
      </c>
      <c r="N76" s="28">
        <f t="shared" si="11"/>
        <v>7553200</v>
      </c>
      <c r="O76" s="28">
        <f t="shared" si="10"/>
        <v>7553200</v>
      </c>
    </row>
    <row r="77" spans="1:16" ht="14.1" customHeight="1">
      <c r="A77" s="20" t="s">
        <v>135</v>
      </c>
      <c r="B77" s="20" t="s">
        <v>104</v>
      </c>
      <c r="C77" s="21" t="s">
        <v>16</v>
      </c>
      <c r="D77" s="21" t="s">
        <v>17</v>
      </c>
      <c r="E77" s="22">
        <v>41740.310266203705</v>
      </c>
      <c r="F77" s="22">
        <v>41740.33090277778</v>
      </c>
      <c r="G77" s="20" t="s">
        <v>18</v>
      </c>
      <c r="H77" s="23">
        <v>12020</v>
      </c>
      <c r="I77" s="23">
        <v>4120</v>
      </c>
      <c r="J77" s="24">
        <v>7900</v>
      </c>
      <c r="K77" s="25"/>
      <c r="L77" s="26">
        <f>+[1]BangKeTongHop!$E$25</f>
        <v>620</v>
      </c>
      <c r="M77" s="27">
        <v>0</v>
      </c>
      <c r="N77" s="28">
        <f t="shared" si="11"/>
        <v>4898000</v>
      </c>
      <c r="O77" s="28">
        <f t="shared" si="10"/>
        <v>4898000</v>
      </c>
    </row>
    <row r="78" spans="1:16" ht="14.1" customHeight="1">
      <c r="A78" s="20" t="s">
        <v>136</v>
      </c>
      <c r="B78" s="20" t="s">
        <v>28</v>
      </c>
      <c r="C78" s="21" t="s">
        <v>16</v>
      </c>
      <c r="D78" s="21" t="s">
        <v>17</v>
      </c>
      <c r="E78" s="22">
        <v>41740.340185185189</v>
      </c>
      <c r="F78" s="22">
        <v>41740.35423611111</v>
      </c>
      <c r="G78" s="20" t="s">
        <v>18</v>
      </c>
      <c r="H78" s="23">
        <v>6320</v>
      </c>
      <c r="I78" s="23">
        <v>1980</v>
      </c>
      <c r="J78" s="24">
        <v>4340</v>
      </c>
      <c r="K78" s="25"/>
      <c r="L78" s="26">
        <f>+[1]BangKeTongHop!$E$25</f>
        <v>620</v>
      </c>
      <c r="M78" s="27">
        <v>0</v>
      </c>
      <c r="N78" s="28">
        <f t="shared" si="11"/>
        <v>2690800</v>
      </c>
      <c r="O78" s="28">
        <f t="shared" si="10"/>
        <v>2690800</v>
      </c>
    </row>
    <row r="79" spans="1:16" ht="14.1" customHeight="1">
      <c r="A79" s="20" t="s">
        <v>137</v>
      </c>
      <c r="B79" s="20" t="s">
        <v>55</v>
      </c>
      <c r="C79" s="21" t="s">
        <v>39</v>
      </c>
      <c r="D79" s="21" t="s">
        <v>40</v>
      </c>
      <c r="E79" s="22">
        <v>41740.394224537034</v>
      </c>
      <c r="F79" s="22">
        <v>41740.448981481481</v>
      </c>
      <c r="G79" s="20" t="s">
        <v>18</v>
      </c>
      <c r="H79" s="23">
        <v>35120</v>
      </c>
      <c r="I79" s="23">
        <v>12840</v>
      </c>
      <c r="J79" s="24">
        <v>22280</v>
      </c>
      <c r="K79" s="25"/>
      <c r="L79" s="26">
        <f>+[1]BangKeTongHop!$E$48</f>
        <v>680</v>
      </c>
      <c r="M79" s="27">
        <v>0</v>
      </c>
      <c r="N79" s="28">
        <f t="shared" si="11"/>
        <v>15150400</v>
      </c>
      <c r="O79" s="28">
        <f t="shared" si="10"/>
        <v>15150400</v>
      </c>
    </row>
    <row r="80" spans="1:16" ht="14.1" customHeight="1">
      <c r="A80" s="20" t="s">
        <v>138</v>
      </c>
      <c r="B80" s="20" t="s">
        <v>36</v>
      </c>
      <c r="C80" s="21" t="s">
        <v>16</v>
      </c>
      <c r="D80" s="21" t="s">
        <v>17</v>
      </c>
      <c r="E80" s="22">
        <v>41740.42528935185</v>
      </c>
      <c r="F80" s="22">
        <v>41740.435289351852</v>
      </c>
      <c r="G80" s="20" t="s">
        <v>18</v>
      </c>
      <c r="H80" s="23">
        <v>7800</v>
      </c>
      <c r="I80" s="23">
        <v>2900</v>
      </c>
      <c r="J80" s="24">
        <v>4900</v>
      </c>
      <c r="K80" s="25"/>
      <c r="L80" s="26">
        <f>+[1]BangKeTongHop!$E$25</f>
        <v>620</v>
      </c>
      <c r="M80" s="27">
        <v>0</v>
      </c>
      <c r="N80" s="28">
        <f t="shared" si="11"/>
        <v>3038000</v>
      </c>
      <c r="O80" s="28">
        <f t="shared" si="10"/>
        <v>3038000</v>
      </c>
    </row>
    <row r="81" spans="1:15" ht="14.1" customHeight="1">
      <c r="A81" s="20" t="s">
        <v>139</v>
      </c>
      <c r="B81" s="20" t="s">
        <v>28</v>
      </c>
      <c r="C81" s="21" t="s">
        <v>16</v>
      </c>
      <c r="D81" s="21" t="s">
        <v>17</v>
      </c>
      <c r="E81" s="22">
        <v>41740.441689814812</v>
      </c>
      <c r="F81" s="22">
        <v>41740.451284722221</v>
      </c>
      <c r="G81" s="20" t="s">
        <v>18</v>
      </c>
      <c r="H81" s="23">
        <v>6180</v>
      </c>
      <c r="I81" s="23">
        <v>1980</v>
      </c>
      <c r="J81" s="24">
        <v>4200</v>
      </c>
      <c r="K81" s="25"/>
      <c r="L81" s="26">
        <f>+[1]BangKeTongHop!$E$25</f>
        <v>620</v>
      </c>
      <c r="M81" s="27">
        <v>0</v>
      </c>
      <c r="N81" s="28">
        <f t="shared" si="11"/>
        <v>2604000</v>
      </c>
      <c r="O81" s="28">
        <f t="shared" si="10"/>
        <v>2604000</v>
      </c>
    </row>
    <row r="82" spans="1:15" ht="14.1" customHeight="1">
      <c r="A82" s="20" t="s">
        <v>140</v>
      </c>
      <c r="B82" s="20" t="s">
        <v>50</v>
      </c>
      <c r="C82" s="21" t="s">
        <v>39</v>
      </c>
      <c r="D82" s="21" t="s">
        <v>40</v>
      </c>
      <c r="E82" s="22">
        <v>41740.460740740738</v>
      </c>
      <c r="F82" s="22">
        <v>41740.481828703705</v>
      </c>
      <c r="G82" s="20" t="s">
        <v>18</v>
      </c>
      <c r="H82" s="23">
        <v>20280</v>
      </c>
      <c r="I82" s="23">
        <v>5700</v>
      </c>
      <c r="J82" s="24">
        <v>14580</v>
      </c>
      <c r="K82" s="25"/>
      <c r="L82" s="26">
        <f>+[1]BangKeTongHop!$E$48</f>
        <v>680</v>
      </c>
      <c r="M82" s="27">
        <v>0</v>
      </c>
      <c r="N82" s="28">
        <f t="shared" si="11"/>
        <v>9914400</v>
      </c>
      <c r="O82" s="28">
        <f t="shared" si="10"/>
        <v>9914400</v>
      </c>
    </row>
    <row r="83" spans="1:15" ht="14.1" customHeight="1">
      <c r="A83" s="20" t="s">
        <v>141</v>
      </c>
      <c r="B83" s="20" t="s">
        <v>38</v>
      </c>
      <c r="C83" s="21" t="s">
        <v>39</v>
      </c>
      <c r="D83" s="21" t="s">
        <v>40</v>
      </c>
      <c r="E83" s="22">
        <v>41740.47084490741</v>
      </c>
      <c r="F83" s="22">
        <v>41740.488761574074</v>
      </c>
      <c r="G83" s="20" t="s">
        <v>18</v>
      </c>
      <c r="H83" s="23">
        <v>20820</v>
      </c>
      <c r="I83" s="23">
        <v>5960</v>
      </c>
      <c r="J83" s="24">
        <v>14860</v>
      </c>
      <c r="K83" s="25"/>
      <c r="L83" s="26">
        <f>+[1]BangKeTongHop!$E$48</f>
        <v>680</v>
      </c>
      <c r="M83" s="27">
        <v>0</v>
      </c>
      <c r="N83" s="28">
        <f t="shared" si="11"/>
        <v>10104800</v>
      </c>
      <c r="O83" s="28">
        <f t="shared" si="10"/>
        <v>10104800</v>
      </c>
    </row>
    <row r="84" spans="1:15" ht="14.1" customHeight="1">
      <c r="A84" s="20" t="s">
        <v>142</v>
      </c>
      <c r="B84" s="20" t="s">
        <v>143</v>
      </c>
      <c r="C84" s="21" t="s">
        <v>58</v>
      </c>
      <c r="D84" s="21" t="s">
        <v>59</v>
      </c>
      <c r="E84" s="22">
        <v>41740.473460648151</v>
      </c>
      <c r="F84" s="22">
        <v>41740.513541666667</v>
      </c>
      <c r="G84" s="20" t="s">
        <v>18</v>
      </c>
      <c r="H84" s="23">
        <v>21500</v>
      </c>
      <c r="I84" s="23">
        <v>5780</v>
      </c>
      <c r="J84" s="24">
        <v>15720</v>
      </c>
      <c r="K84" s="25"/>
      <c r="L84" s="26">
        <f>+[1]BangKeTongHop!E6</f>
        <v>480</v>
      </c>
      <c r="M84" s="27">
        <v>0</v>
      </c>
      <c r="N84" s="28">
        <f t="shared" si="11"/>
        <v>7545600</v>
      </c>
      <c r="O84" s="28">
        <f t="shared" si="10"/>
        <v>7545600</v>
      </c>
    </row>
    <row r="85" spans="1:15" ht="14.1" customHeight="1">
      <c r="A85" s="20" t="s">
        <v>144</v>
      </c>
      <c r="B85" s="20" t="s">
        <v>57</v>
      </c>
      <c r="C85" s="21" t="s">
        <v>58</v>
      </c>
      <c r="D85" s="21" t="s">
        <v>59</v>
      </c>
      <c r="E85" s="22">
        <v>41740.474548611113</v>
      </c>
      <c r="F85" s="22">
        <v>41740.536215277774</v>
      </c>
      <c r="G85" s="20" t="s">
        <v>18</v>
      </c>
      <c r="H85" s="23">
        <v>22100</v>
      </c>
      <c r="I85" s="23">
        <v>5880</v>
      </c>
      <c r="J85" s="24">
        <v>16220</v>
      </c>
      <c r="K85" s="25"/>
      <c r="L85" s="26">
        <f>+[1]BangKeTongHop!E6</f>
        <v>480</v>
      </c>
      <c r="M85" s="27">
        <v>0</v>
      </c>
      <c r="N85" s="28">
        <f t="shared" si="11"/>
        <v>7785600</v>
      </c>
      <c r="O85" s="28">
        <f t="shared" si="10"/>
        <v>7785600</v>
      </c>
    </row>
    <row r="86" spans="1:15" ht="14.1" customHeight="1">
      <c r="A86" s="20" t="s">
        <v>145</v>
      </c>
      <c r="B86" s="20" t="s">
        <v>146</v>
      </c>
      <c r="C86" s="21" t="s">
        <v>147</v>
      </c>
      <c r="D86" s="21" t="s">
        <v>134</v>
      </c>
      <c r="E86" s="22">
        <v>41740.512523148151</v>
      </c>
      <c r="F86" s="22">
        <v>41740.558738425927</v>
      </c>
      <c r="G86" s="20" t="s">
        <v>18</v>
      </c>
      <c r="H86" s="23">
        <v>20440</v>
      </c>
      <c r="I86" s="23">
        <v>5460</v>
      </c>
      <c r="J86" s="24">
        <v>14980</v>
      </c>
      <c r="K86" s="25"/>
      <c r="L86" s="26">
        <f>+[1]BangKeTongHop!E66</f>
        <v>460</v>
      </c>
      <c r="M86" s="27">
        <v>0</v>
      </c>
      <c r="N86" s="28">
        <f t="shared" si="11"/>
        <v>6890800</v>
      </c>
      <c r="O86" s="28">
        <f>+N86</f>
        <v>6890800</v>
      </c>
    </row>
    <row r="87" spans="1:15" ht="14.1" customHeight="1">
      <c r="A87" s="20" t="s">
        <v>148</v>
      </c>
      <c r="B87" s="20" t="s">
        <v>28</v>
      </c>
      <c r="C87" s="21" t="s">
        <v>16</v>
      </c>
      <c r="D87" s="21" t="s">
        <v>17</v>
      </c>
      <c r="E87" s="22">
        <v>41740.519756944443</v>
      </c>
      <c r="F87" s="22">
        <v>41740.529340277775</v>
      </c>
      <c r="G87" s="20" t="s">
        <v>18</v>
      </c>
      <c r="H87" s="23">
        <v>6220</v>
      </c>
      <c r="I87" s="23">
        <v>1960</v>
      </c>
      <c r="J87" s="24">
        <v>4260</v>
      </c>
      <c r="K87" s="25"/>
      <c r="L87" s="26">
        <f>+[1]BangKeTongHop!$E$25</f>
        <v>620</v>
      </c>
      <c r="M87" s="27">
        <v>0</v>
      </c>
      <c r="N87" s="28">
        <f t="shared" si="11"/>
        <v>2641200</v>
      </c>
      <c r="O87" s="28">
        <f t="shared" ref="O87:O96" si="12">+N87</f>
        <v>2641200</v>
      </c>
    </row>
    <row r="88" spans="1:15" ht="14.1" customHeight="1">
      <c r="A88" s="20" t="s">
        <v>149</v>
      </c>
      <c r="B88" s="20" t="s">
        <v>45</v>
      </c>
      <c r="C88" s="21" t="s">
        <v>39</v>
      </c>
      <c r="D88" s="21" t="s">
        <v>40</v>
      </c>
      <c r="E88" s="22">
        <v>41740.535138888888</v>
      </c>
      <c r="F88" s="22">
        <v>41740.571956018517</v>
      </c>
      <c r="G88" s="20" t="s">
        <v>18</v>
      </c>
      <c r="H88" s="23">
        <v>26080</v>
      </c>
      <c r="I88" s="23">
        <v>8400</v>
      </c>
      <c r="J88" s="24">
        <v>17680</v>
      </c>
      <c r="K88" s="25"/>
      <c r="L88" s="26">
        <f>+[1]BangKeTongHop!$E$48</f>
        <v>680</v>
      </c>
      <c r="M88" s="27">
        <v>0</v>
      </c>
      <c r="N88" s="28">
        <f t="shared" si="11"/>
        <v>12022400</v>
      </c>
      <c r="O88" s="28">
        <f t="shared" si="12"/>
        <v>12022400</v>
      </c>
    </row>
    <row r="89" spans="1:15" ht="14.1" customHeight="1">
      <c r="A89" s="20" t="s">
        <v>150</v>
      </c>
      <c r="B89" s="20" t="s">
        <v>151</v>
      </c>
      <c r="C89" s="21" t="s">
        <v>39</v>
      </c>
      <c r="D89" s="21" t="s">
        <v>40</v>
      </c>
      <c r="E89" s="22">
        <v>41740.541701388887</v>
      </c>
      <c r="F89" s="22">
        <v>41740.583472222221</v>
      </c>
      <c r="G89" s="20" t="s">
        <v>18</v>
      </c>
      <c r="H89" s="23">
        <v>21720</v>
      </c>
      <c r="I89" s="23">
        <v>9460</v>
      </c>
      <c r="J89" s="24">
        <v>12260</v>
      </c>
      <c r="K89" s="25"/>
      <c r="L89" s="26">
        <f>+[1]BangKeTongHop!$E$48</f>
        <v>680</v>
      </c>
      <c r="M89" s="27">
        <v>0</v>
      </c>
      <c r="N89" s="28">
        <f t="shared" si="11"/>
        <v>8336800</v>
      </c>
      <c r="O89" s="28">
        <f t="shared" si="12"/>
        <v>8336800</v>
      </c>
    </row>
    <row r="90" spans="1:15" ht="14.1" customHeight="1">
      <c r="A90" s="20" t="s">
        <v>152</v>
      </c>
      <c r="B90" s="20" t="s">
        <v>22</v>
      </c>
      <c r="C90" s="21" t="s">
        <v>16</v>
      </c>
      <c r="D90" s="21" t="s">
        <v>59</v>
      </c>
      <c r="E90" s="22">
        <v>41740.547708333332</v>
      </c>
      <c r="F90" s="22">
        <v>41740.586689814816</v>
      </c>
      <c r="G90" s="20" t="s">
        <v>18</v>
      </c>
      <c r="H90" s="23">
        <v>11620</v>
      </c>
      <c r="I90" s="23">
        <v>3680</v>
      </c>
      <c r="J90" s="24">
        <v>7940</v>
      </c>
      <c r="K90" s="33"/>
      <c r="L90" s="26">
        <f>+[1]BangKeTongHop!E6</f>
        <v>480</v>
      </c>
      <c r="M90" s="27">
        <v>0</v>
      </c>
      <c r="N90" s="28">
        <f t="shared" si="11"/>
        <v>3811200</v>
      </c>
      <c r="O90" s="28">
        <f t="shared" si="12"/>
        <v>3811200</v>
      </c>
    </row>
    <row r="91" spans="1:15" ht="14.1" customHeight="1">
      <c r="A91" s="20" t="s">
        <v>153</v>
      </c>
      <c r="B91" s="20" t="s">
        <v>64</v>
      </c>
      <c r="C91" s="21" t="s">
        <v>16</v>
      </c>
      <c r="D91" s="21" t="s">
        <v>17</v>
      </c>
      <c r="E91" s="22">
        <v>41740.556504629632</v>
      </c>
      <c r="F91" s="22">
        <v>41740.595057870371</v>
      </c>
      <c r="G91" s="20" t="s">
        <v>18</v>
      </c>
      <c r="H91" s="23">
        <v>12400</v>
      </c>
      <c r="I91" s="23">
        <v>3240</v>
      </c>
      <c r="J91" s="24">
        <v>9160</v>
      </c>
      <c r="K91" s="25"/>
      <c r="L91" s="26">
        <f>+[1]BangKeTongHop!$E$25</f>
        <v>620</v>
      </c>
      <c r="M91" s="27">
        <v>0</v>
      </c>
      <c r="N91" s="28">
        <f t="shared" si="11"/>
        <v>5679200</v>
      </c>
      <c r="O91" s="28">
        <f t="shared" si="12"/>
        <v>5679200</v>
      </c>
    </row>
    <row r="92" spans="1:15" ht="14.1" customHeight="1">
      <c r="A92" s="20" t="s">
        <v>154</v>
      </c>
      <c r="B92" s="20" t="s">
        <v>36</v>
      </c>
      <c r="C92" s="21" t="s">
        <v>16</v>
      </c>
      <c r="D92" s="21" t="s">
        <v>62</v>
      </c>
      <c r="E92" s="22">
        <v>41740.557291666664</v>
      </c>
      <c r="F92" s="22">
        <v>41740.563888888886</v>
      </c>
      <c r="G92" s="20" t="s">
        <v>18</v>
      </c>
      <c r="H92" s="23">
        <v>7020</v>
      </c>
      <c r="I92" s="23">
        <v>2780</v>
      </c>
      <c r="J92" s="24">
        <v>4240</v>
      </c>
      <c r="K92" s="25"/>
      <c r="L92" s="26">
        <f>+[1]BangKeTongHop!E30</f>
        <v>520</v>
      </c>
      <c r="M92" s="27">
        <v>0</v>
      </c>
      <c r="N92" s="28">
        <f t="shared" si="11"/>
        <v>2204800</v>
      </c>
      <c r="O92" s="28">
        <f t="shared" si="12"/>
        <v>2204800</v>
      </c>
    </row>
    <row r="93" spans="1:15" ht="14.1" customHeight="1">
      <c r="A93" s="20" t="s">
        <v>155</v>
      </c>
      <c r="B93" s="20" t="s">
        <v>36</v>
      </c>
      <c r="C93" s="21" t="s">
        <v>16</v>
      </c>
      <c r="D93" s="21" t="s">
        <v>17</v>
      </c>
      <c r="E93" s="22">
        <v>41740.611886574072</v>
      </c>
      <c r="F93" s="22">
        <v>41740.619699074072</v>
      </c>
      <c r="G93" s="20" t="s">
        <v>18</v>
      </c>
      <c r="H93" s="23">
        <v>8140</v>
      </c>
      <c r="I93" s="23">
        <v>2840</v>
      </c>
      <c r="J93" s="24">
        <v>5300</v>
      </c>
      <c r="K93" s="25"/>
      <c r="L93" s="26">
        <f>+[1]BangKeTongHop!$E$25</f>
        <v>620</v>
      </c>
      <c r="M93" s="27">
        <v>0</v>
      </c>
      <c r="N93" s="28">
        <f t="shared" si="11"/>
        <v>3286000</v>
      </c>
      <c r="O93" s="28">
        <f t="shared" si="12"/>
        <v>3286000</v>
      </c>
    </row>
    <row r="94" spans="1:15" ht="14.1" customHeight="1">
      <c r="A94" s="20" t="s">
        <v>156</v>
      </c>
      <c r="B94" s="20" t="s">
        <v>38</v>
      </c>
      <c r="C94" s="21" t="s">
        <v>39</v>
      </c>
      <c r="D94" s="21" t="s">
        <v>40</v>
      </c>
      <c r="E94" s="22">
        <v>41740.659097222226</v>
      </c>
      <c r="F94" s="22">
        <v>41740.682430555556</v>
      </c>
      <c r="G94" s="20" t="s">
        <v>18</v>
      </c>
      <c r="H94" s="23">
        <v>19200</v>
      </c>
      <c r="I94" s="23">
        <v>5880</v>
      </c>
      <c r="J94" s="24">
        <v>13320</v>
      </c>
      <c r="K94" s="25"/>
      <c r="L94" s="26">
        <f>+[1]BangKeTongHop!$E$48</f>
        <v>680</v>
      </c>
      <c r="M94" s="27">
        <v>0</v>
      </c>
      <c r="N94" s="28">
        <f t="shared" si="11"/>
        <v>9057600</v>
      </c>
      <c r="O94" s="28">
        <f t="shared" si="12"/>
        <v>9057600</v>
      </c>
    </row>
    <row r="95" spans="1:15" ht="14.1" customHeight="1">
      <c r="A95" s="20" t="s">
        <v>157</v>
      </c>
      <c r="B95" s="20" t="s">
        <v>130</v>
      </c>
      <c r="C95" s="21" t="s">
        <v>39</v>
      </c>
      <c r="D95" s="21" t="s">
        <v>40</v>
      </c>
      <c r="E95" s="22">
        <v>41740.660925925928</v>
      </c>
      <c r="F95" s="22">
        <v>41740.717083333337</v>
      </c>
      <c r="G95" s="20" t="s">
        <v>18</v>
      </c>
      <c r="H95" s="23">
        <v>29780</v>
      </c>
      <c r="I95" s="23">
        <v>13400</v>
      </c>
      <c r="J95" s="24">
        <v>16380</v>
      </c>
      <c r="K95" s="25"/>
      <c r="L95" s="26">
        <f>+[1]BangKeTongHop!$E$48</f>
        <v>680</v>
      </c>
      <c r="M95" s="27">
        <v>0</v>
      </c>
      <c r="N95" s="28">
        <f t="shared" si="11"/>
        <v>11138400</v>
      </c>
      <c r="O95" s="28">
        <f t="shared" si="12"/>
        <v>11138400</v>
      </c>
    </row>
    <row r="96" spans="1:15" ht="14.1" customHeight="1">
      <c r="A96" s="20" t="s">
        <v>158</v>
      </c>
      <c r="B96" s="20" t="s">
        <v>45</v>
      </c>
      <c r="C96" s="21" t="s">
        <v>39</v>
      </c>
      <c r="D96" s="21" t="s">
        <v>40</v>
      </c>
      <c r="E96" s="22">
        <v>41740.706759259258</v>
      </c>
      <c r="F96" s="22">
        <v>41740.739039351851</v>
      </c>
      <c r="G96" s="20" t="s">
        <v>18</v>
      </c>
      <c r="H96" s="23">
        <v>26040</v>
      </c>
      <c r="I96" s="23">
        <v>8380</v>
      </c>
      <c r="J96" s="24">
        <v>17660</v>
      </c>
      <c r="K96" s="25"/>
      <c r="L96" s="26">
        <f>+[1]BangKeTongHop!$E$48</f>
        <v>680</v>
      </c>
      <c r="M96" s="27">
        <v>0</v>
      </c>
      <c r="N96" s="28">
        <f t="shared" si="11"/>
        <v>12008800</v>
      </c>
      <c r="O96" s="28">
        <f t="shared" si="12"/>
        <v>12008800</v>
      </c>
    </row>
    <row r="97" spans="1:16" ht="14.1" customHeight="1">
      <c r="A97" s="20" t="s">
        <v>159</v>
      </c>
      <c r="B97" s="20" t="s">
        <v>98</v>
      </c>
      <c r="C97" s="21" t="s">
        <v>93</v>
      </c>
      <c r="D97" s="21" t="s">
        <v>134</v>
      </c>
      <c r="E97" s="22">
        <v>41740.729247685187</v>
      </c>
      <c r="F97" s="22">
        <v>41740.7812962963</v>
      </c>
      <c r="G97" s="20" t="s">
        <v>18</v>
      </c>
      <c r="H97" s="23">
        <v>20420</v>
      </c>
      <c r="I97" s="23">
        <v>5560</v>
      </c>
      <c r="J97" s="24">
        <v>14860</v>
      </c>
      <c r="K97" s="25"/>
      <c r="L97" s="26">
        <f>+[1]BangKeTongHop!E24</f>
        <v>460</v>
      </c>
      <c r="M97" s="27">
        <v>0</v>
      </c>
      <c r="N97" s="28">
        <f t="shared" si="11"/>
        <v>6835600</v>
      </c>
      <c r="O97" s="28">
        <f>+N97</f>
        <v>6835600</v>
      </c>
    </row>
    <row r="98" spans="1:16" ht="14.1" customHeight="1">
      <c r="A98" s="20" t="s">
        <v>160</v>
      </c>
      <c r="B98" s="20" t="s">
        <v>38</v>
      </c>
      <c r="C98" s="21" t="s">
        <v>39</v>
      </c>
      <c r="D98" s="21" t="s">
        <v>40</v>
      </c>
      <c r="E98" s="22">
        <v>41740.768842592595</v>
      </c>
      <c r="F98" s="22">
        <v>41740.790497685186</v>
      </c>
      <c r="G98" s="20" t="s">
        <v>18</v>
      </c>
      <c r="H98" s="23">
        <v>19160</v>
      </c>
      <c r="I98" s="23">
        <v>5820</v>
      </c>
      <c r="J98" s="24">
        <v>13340</v>
      </c>
      <c r="K98" s="37"/>
      <c r="L98" s="26">
        <f>+[1]BangKeTongHop!$E$48</f>
        <v>680</v>
      </c>
      <c r="M98" s="27">
        <v>0</v>
      </c>
      <c r="N98" s="28">
        <f t="shared" si="11"/>
        <v>9071200</v>
      </c>
      <c r="O98" s="28">
        <f t="shared" ref="O98:O101" si="13">+N98</f>
        <v>9071200</v>
      </c>
    </row>
    <row r="99" spans="1:16" ht="14.1" customHeight="1">
      <c r="A99" s="20" t="s">
        <v>161</v>
      </c>
      <c r="B99" s="20" t="s">
        <v>45</v>
      </c>
      <c r="C99" s="21" t="s">
        <v>39</v>
      </c>
      <c r="D99" s="21" t="s">
        <v>40</v>
      </c>
      <c r="E99" s="22">
        <v>41740.801979166667</v>
      </c>
      <c r="F99" s="22">
        <v>41740.828912037039</v>
      </c>
      <c r="G99" s="20" t="s">
        <v>18</v>
      </c>
      <c r="H99" s="23">
        <v>18120</v>
      </c>
      <c r="I99" s="23">
        <v>8380</v>
      </c>
      <c r="J99" s="24">
        <v>9740</v>
      </c>
      <c r="K99" s="37"/>
      <c r="L99" s="26">
        <f>+[1]BangKeTongHop!$E$48</f>
        <v>680</v>
      </c>
      <c r="M99" s="27">
        <v>0</v>
      </c>
      <c r="N99" s="28">
        <f t="shared" si="11"/>
        <v>6623200</v>
      </c>
      <c r="O99" s="28">
        <f t="shared" si="13"/>
        <v>6623200</v>
      </c>
    </row>
    <row r="100" spans="1:16" ht="14.1" customHeight="1">
      <c r="A100" s="20"/>
      <c r="B100" s="20"/>
      <c r="C100" s="21" t="s">
        <v>39</v>
      </c>
      <c r="D100" s="21" t="s">
        <v>24</v>
      </c>
      <c r="E100" s="22">
        <v>41736</v>
      </c>
      <c r="F100" s="22">
        <v>41736</v>
      </c>
      <c r="G100" s="20"/>
      <c r="H100" s="23">
        <v>4000</v>
      </c>
      <c r="I100" s="38">
        <v>0</v>
      </c>
      <c r="J100" s="24">
        <v>4000</v>
      </c>
      <c r="K100" s="37" t="s">
        <v>162</v>
      </c>
      <c r="L100" s="35">
        <v>480</v>
      </c>
      <c r="M100" s="27">
        <v>0</v>
      </c>
      <c r="N100" s="28">
        <f t="shared" si="11"/>
        <v>1920000</v>
      </c>
      <c r="O100" s="28">
        <f t="shared" si="13"/>
        <v>1920000</v>
      </c>
      <c r="P100" s="31"/>
    </row>
    <row r="101" spans="1:16" ht="14.1" customHeight="1">
      <c r="A101" s="20"/>
      <c r="B101" s="20"/>
      <c r="C101" s="21" t="s">
        <v>39</v>
      </c>
      <c r="D101" s="21" t="s">
        <v>40</v>
      </c>
      <c r="E101" s="22">
        <v>41736</v>
      </c>
      <c r="F101" s="22">
        <v>41736</v>
      </c>
      <c r="G101" s="20"/>
      <c r="H101" s="23">
        <v>15970</v>
      </c>
      <c r="I101" s="39">
        <v>8520</v>
      </c>
      <c r="J101" s="24">
        <f>H101-I101</f>
        <v>7450</v>
      </c>
      <c r="K101" s="37" t="s">
        <v>163</v>
      </c>
      <c r="L101" s="26">
        <f>+[1]BangKeTongHop!$E$48</f>
        <v>680</v>
      </c>
      <c r="M101" s="27">
        <v>0</v>
      </c>
      <c r="N101" s="28">
        <f t="shared" si="11"/>
        <v>5066000</v>
      </c>
      <c r="O101" s="28">
        <f t="shared" si="13"/>
        <v>5066000</v>
      </c>
      <c r="P101" s="31"/>
    </row>
    <row r="102" spans="1:16" ht="14.1" customHeight="1">
      <c r="A102" s="20"/>
      <c r="B102" s="20"/>
      <c r="C102" s="21" t="s">
        <v>164</v>
      </c>
      <c r="D102" s="21" t="s">
        <v>165</v>
      </c>
      <c r="E102" s="22">
        <v>41746</v>
      </c>
      <c r="F102" s="22">
        <v>41746</v>
      </c>
      <c r="G102" s="20"/>
      <c r="H102" s="39">
        <v>12140</v>
      </c>
      <c r="I102" s="39">
        <v>0</v>
      </c>
      <c r="J102" s="24">
        <v>12140</v>
      </c>
      <c r="K102" s="37"/>
      <c r="L102" s="26">
        <v>500</v>
      </c>
      <c r="M102" s="26">
        <f>+L102*0.1</f>
        <v>50</v>
      </c>
      <c r="N102" s="28">
        <f>J102*L102*1.1</f>
        <v>6677000.0000000009</v>
      </c>
      <c r="O102" s="28">
        <f>+N102</f>
        <v>6677000.0000000009</v>
      </c>
      <c r="P102" s="31"/>
    </row>
    <row r="103" spans="1:16" ht="14.1" customHeight="1">
      <c r="A103" s="20" t="s">
        <v>166</v>
      </c>
      <c r="B103" s="20" t="s">
        <v>22</v>
      </c>
      <c r="C103" s="21" t="s">
        <v>23</v>
      </c>
      <c r="D103" s="21" t="s">
        <v>59</v>
      </c>
      <c r="E103" s="22">
        <v>41753</v>
      </c>
      <c r="F103" s="22">
        <v>41753</v>
      </c>
      <c r="G103" s="20"/>
      <c r="H103" s="39">
        <v>11400</v>
      </c>
      <c r="I103" s="39">
        <v>3680</v>
      </c>
      <c r="J103" s="24">
        <v>7720</v>
      </c>
      <c r="K103" s="37"/>
      <c r="L103" s="26">
        <v>460</v>
      </c>
      <c r="M103" s="27">
        <v>0</v>
      </c>
      <c r="N103" s="28">
        <f t="shared" si="11"/>
        <v>3551200</v>
      </c>
      <c r="O103" s="28">
        <f>+N103</f>
        <v>3551200</v>
      </c>
      <c r="P103" s="40"/>
    </row>
    <row r="104" spans="1:16" s="46" customFormat="1" ht="14.1" customHeight="1">
      <c r="A104" s="41" t="s">
        <v>167</v>
      </c>
      <c r="B104" s="41" t="s">
        <v>168</v>
      </c>
      <c r="C104" s="42" t="s">
        <v>169</v>
      </c>
      <c r="D104" s="42" t="s">
        <v>24</v>
      </c>
      <c r="E104" s="43">
        <v>41753</v>
      </c>
      <c r="F104" s="43">
        <v>41753</v>
      </c>
      <c r="G104" s="20"/>
      <c r="H104" s="44">
        <v>16840</v>
      </c>
      <c r="I104" s="44">
        <v>5600</v>
      </c>
      <c r="J104" s="24">
        <v>11240</v>
      </c>
      <c r="K104" s="25"/>
      <c r="L104" s="45">
        <f>+[1]BangKeTongHop!$E$54</f>
        <v>760</v>
      </c>
      <c r="M104" s="27">
        <v>0</v>
      </c>
      <c r="N104" s="28">
        <f t="shared" si="11"/>
        <v>8542400</v>
      </c>
      <c r="O104" s="28">
        <f t="shared" ref="O104:O115" si="14">+N104</f>
        <v>8542400</v>
      </c>
      <c r="P104" s="31"/>
    </row>
    <row r="105" spans="1:16" s="46" customFormat="1" ht="14.1" customHeight="1">
      <c r="A105" s="41" t="s">
        <v>170</v>
      </c>
      <c r="B105" s="41" t="s">
        <v>171</v>
      </c>
      <c r="C105" s="42" t="s">
        <v>169</v>
      </c>
      <c r="D105" s="42" t="s">
        <v>24</v>
      </c>
      <c r="E105" s="43">
        <v>41753</v>
      </c>
      <c r="F105" s="43">
        <v>41753</v>
      </c>
      <c r="G105" s="20"/>
      <c r="H105" s="44">
        <v>17760</v>
      </c>
      <c r="I105" s="44">
        <v>5860</v>
      </c>
      <c r="J105" s="24">
        <v>11900</v>
      </c>
      <c r="K105" s="25"/>
      <c r="L105" s="45">
        <f>+[1]BangKeTongHop!$E$54</f>
        <v>760</v>
      </c>
      <c r="M105" s="27">
        <v>0</v>
      </c>
      <c r="N105" s="28">
        <f t="shared" si="11"/>
        <v>9044000</v>
      </c>
      <c r="O105" s="28">
        <f t="shared" si="14"/>
        <v>9044000</v>
      </c>
      <c r="P105" s="47"/>
    </row>
    <row r="106" spans="1:16" s="46" customFormat="1" ht="14.1" customHeight="1">
      <c r="A106" s="41" t="s">
        <v>172</v>
      </c>
      <c r="B106" s="41" t="s">
        <v>173</v>
      </c>
      <c r="C106" s="42" t="s">
        <v>169</v>
      </c>
      <c r="D106" s="42" t="s">
        <v>24</v>
      </c>
      <c r="E106" s="43">
        <v>41753</v>
      </c>
      <c r="F106" s="43">
        <v>41753</v>
      </c>
      <c r="G106" s="20"/>
      <c r="H106" s="44">
        <v>37240</v>
      </c>
      <c r="I106" s="44">
        <v>12560</v>
      </c>
      <c r="J106" s="24">
        <v>24680</v>
      </c>
      <c r="K106" s="25"/>
      <c r="L106" s="45">
        <f>+[1]BangKeTongHop!$E$54</f>
        <v>760</v>
      </c>
      <c r="M106" s="27">
        <v>0</v>
      </c>
      <c r="N106" s="28">
        <f t="shared" si="11"/>
        <v>18756800</v>
      </c>
      <c r="O106" s="28">
        <f t="shared" si="14"/>
        <v>18756800</v>
      </c>
      <c r="P106" s="47"/>
    </row>
    <row r="107" spans="1:16" ht="14.1" customHeight="1">
      <c r="A107" s="20" t="s">
        <v>174</v>
      </c>
      <c r="B107" s="20" t="s">
        <v>175</v>
      </c>
      <c r="C107" s="21" t="s">
        <v>23</v>
      </c>
      <c r="D107" s="21" t="s">
        <v>24</v>
      </c>
      <c r="E107" s="22">
        <v>41753</v>
      </c>
      <c r="F107" s="22">
        <v>41753</v>
      </c>
      <c r="G107" s="20"/>
      <c r="H107" s="39">
        <v>10800</v>
      </c>
      <c r="I107" s="39">
        <v>3680</v>
      </c>
      <c r="J107" s="24">
        <v>7120</v>
      </c>
      <c r="K107" s="25"/>
      <c r="L107" s="26">
        <v>760</v>
      </c>
      <c r="M107" s="27">
        <v>0</v>
      </c>
      <c r="N107" s="28">
        <f t="shared" si="11"/>
        <v>5411200</v>
      </c>
      <c r="O107" s="28">
        <f t="shared" si="14"/>
        <v>5411200</v>
      </c>
      <c r="P107" s="31"/>
    </row>
    <row r="108" spans="1:16" ht="14.1" customHeight="1">
      <c r="A108" s="20" t="s">
        <v>176</v>
      </c>
      <c r="B108" s="20" t="s">
        <v>175</v>
      </c>
      <c r="C108" s="21" t="s">
        <v>23</v>
      </c>
      <c r="D108" s="21" t="s">
        <v>24</v>
      </c>
      <c r="E108" s="22">
        <v>41753</v>
      </c>
      <c r="F108" s="22">
        <v>41753</v>
      </c>
      <c r="G108" s="20"/>
      <c r="H108" s="39">
        <v>11620</v>
      </c>
      <c r="I108" s="39">
        <v>3680</v>
      </c>
      <c r="J108" s="24">
        <v>7940</v>
      </c>
      <c r="K108" s="25"/>
      <c r="L108" s="26">
        <v>760</v>
      </c>
      <c r="M108" s="27">
        <v>0</v>
      </c>
      <c r="N108" s="28">
        <f t="shared" si="11"/>
        <v>6034400</v>
      </c>
      <c r="O108" s="28">
        <f t="shared" si="14"/>
        <v>6034400</v>
      </c>
      <c r="P108" s="31"/>
    </row>
    <row r="109" spans="1:16" s="46" customFormat="1" ht="14.1" customHeight="1">
      <c r="A109" s="41" t="s">
        <v>177</v>
      </c>
      <c r="B109" s="41" t="s">
        <v>178</v>
      </c>
      <c r="C109" s="42" t="s">
        <v>169</v>
      </c>
      <c r="D109" s="42" t="s">
        <v>24</v>
      </c>
      <c r="E109" s="43">
        <v>41753</v>
      </c>
      <c r="F109" s="43">
        <v>41753</v>
      </c>
      <c r="G109" s="20"/>
      <c r="H109" s="44">
        <v>17260</v>
      </c>
      <c r="I109" s="44">
        <v>6000</v>
      </c>
      <c r="J109" s="24">
        <v>11260</v>
      </c>
      <c r="K109" s="25"/>
      <c r="L109" s="45">
        <f>+[1]BangKeTongHop!$E$54</f>
        <v>760</v>
      </c>
      <c r="M109" s="27">
        <v>0</v>
      </c>
      <c r="N109" s="28">
        <f t="shared" si="11"/>
        <v>8557600</v>
      </c>
      <c r="O109" s="28">
        <f t="shared" si="14"/>
        <v>8557600</v>
      </c>
      <c r="P109" s="48"/>
    </row>
    <row r="110" spans="1:16" s="46" customFormat="1" ht="14.1" customHeight="1">
      <c r="A110" s="41" t="s">
        <v>179</v>
      </c>
      <c r="B110" s="41" t="s">
        <v>180</v>
      </c>
      <c r="C110" s="42" t="s">
        <v>169</v>
      </c>
      <c r="D110" s="42" t="s">
        <v>24</v>
      </c>
      <c r="E110" s="43">
        <v>41753</v>
      </c>
      <c r="F110" s="43">
        <v>41753</v>
      </c>
      <c r="G110" s="20"/>
      <c r="H110" s="44">
        <v>18200</v>
      </c>
      <c r="I110" s="44">
        <v>6120</v>
      </c>
      <c r="J110" s="24">
        <v>12080</v>
      </c>
      <c r="K110" s="25"/>
      <c r="L110" s="45">
        <f>+[1]BangKeTongHop!$E$54</f>
        <v>760</v>
      </c>
      <c r="M110" s="27">
        <v>0</v>
      </c>
      <c r="N110" s="28">
        <f t="shared" si="11"/>
        <v>9180800</v>
      </c>
      <c r="O110" s="28">
        <f t="shared" si="14"/>
        <v>9180800</v>
      </c>
      <c r="P110" s="48"/>
    </row>
    <row r="111" spans="1:16" ht="14.1" customHeight="1">
      <c r="A111" s="20">
        <v>7</v>
      </c>
      <c r="B111" s="20" t="s">
        <v>178</v>
      </c>
      <c r="C111" s="21" t="s">
        <v>169</v>
      </c>
      <c r="D111" s="21" t="s">
        <v>24</v>
      </c>
      <c r="E111" s="22">
        <v>41753</v>
      </c>
      <c r="F111" s="22">
        <v>41753</v>
      </c>
      <c r="G111" s="20"/>
      <c r="H111" s="39">
        <v>18940</v>
      </c>
      <c r="I111" s="39">
        <v>6000</v>
      </c>
      <c r="J111" s="24">
        <v>12940</v>
      </c>
      <c r="K111" s="37" t="s">
        <v>181</v>
      </c>
      <c r="L111" s="26">
        <f>+[1]BangKeTongHop!$E$54</f>
        <v>760</v>
      </c>
      <c r="M111" s="27">
        <v>0</v>
      </c>
      <c r="N111" s="28">
        <f t="shared" si="11"/>
        <v>9834400</v>
      </c>
      <c r="O111" s="28">
        <f t="shared" si="14"/>
        <v>9834400</v>
      </c>
    </row>
    <row r="112" spans="1:16" ht="14.1" customHeight="1">
      <c r="A112" s="20">
        <v>6</v>
      </c>
      <c r="B112" s="20" t="s">
        <v>171</v>
      </c>
      <c r="C112" s="21" t="s">
        <v>169</v>
      </c>
      <c r="D112" s="21" t="s">
        <v>24</v>
      </c>
      <c r="E112" s="22">
        <v>41753</v>
      </c>
      <c r="F112" s="22">
        <v>41753</v>
      </c>
      <c r="G112" s="20"/>
      <c r="H112" s="39">
        <v>17880</v>
      </c>
      <c r="I112" s="39">
        <v>5860</v>
      </c>
      <c r="J112" s="24">
        <v>12020</v>
      </c>
      <c r="K112" s="37" t="s">
        <v>181</v>
      </c>
      <c r="L112" s="26">
        <f>+[1]BangKeTongHop!$E$54</f>
        <v>760</v>
      </c>
      <c r="M112" s="27">
        <v>0</v>
      </c>
      <c r="N112" s="28">
        <f t="shared" si="11"/>
        <v>9135200</v>
      </c>
      <c r="O112" s="28">
        <f t="shared" si="14"/>
        <v>9135200</v>
      </c>
    </row>
    <row r="113" spans="1:16" ht="14.1" customHeight="1">
      <c r="A113" s="20">
        <v>10</v>
      </c>
      <c r="B113" s="20" t="s">
        <v>180</v>
      </c>
      <c r="C113" s="21" t="s">
        <v>169</v>
      </c>
      <c r="D113" s="21" t="s">
        <v>24</v>
      </c>
      <c r="E113" s="22">
        <v>41753</v>
      </c>
      <c r="F113" s="22">
        <v>41753</v>
      </c>
      <c r="G113" s="20"/>
      <c r="H113" s="39">
        <v>19600</v>
      </c>
      <c r="I113" s="39">
        <v>6120</v>
      </c>
      <c r="J113" s="24">
        <v>13480</v>
      </c>
      <c r="K113" s="37" t="s">
        <v>181</v>
      </c>
      <c r="L113" s="26">
        <f>+[1]BangKeTongHop!$E$54</f>
        <v>760</v>
      </c>
      <c r="M113" s="27">
        <v>0</v>
      </c>
      <c r="N113" s="28">
        <f t="shared" si="11"/>
        <v>10244800</v>
      </c>
      <c r="O113" s="28">
        <f t="shared" si="14"/>
        <v>10244800</v>
      </c>
    </row>
    <row r="114" spans="1:16" ht="14.1" customHeight="1">
      <c r="A114" s="20">
        <v>9</v>
      </c>
      <c r="B114" s="20" t="s">
        <v>173</v>
      </c>
      <c r="C114" s="21" t="s">
        <v>169</v>
      </c>
      <c r="D114" s="21" t="s">
        <v>24</v>
      </c>
      <c r="E114" s="22">
        <v>41753</v>
      </c>
      <c r="F114" s="22">
        <v>41753</v>
      </c>
      <c r="G114" s="20"/>
      <c r="H114" s="39">
        <v>36980</v>
      </c>
      <c r="I114" s="39">
        <v>12560</v>
      </c>
      <c r="J114" s="24">
        <v>24420</v>
      </c>
      <c r="K114" s="37" t="s">
        <v>181</v>
      </c>
      <c r="L114" s="26">
        <f>+[1]BangKeTongHop!$E$54</f>
        <v>760</v>
      </c>
      <c r="M114" s="27">
        <v>0</v>
      </c>
      <c r="N114" s="28">
        <f t="shared" si="11"/>
        <v>18559200</v>
      </c>
      <c r="O114" s="28">
        <f t="shared" si="14"/>
        <v>18559200</v>
      </c>
    </row>
    <row r="115" spans="1:16" ht="14.1" customHeight="1">
      <c r="A115" s="20">
        <v>5</v>
      </c>
      <c r="B115" s="20" t="s">
        <v>168</v>
      </c>
      <c r="C115" s="21" t="s">
        <v>169</v>
      </c>
      <c r="D115" s="21" t="s">
        <v>24</v>
      </c>
      <c r="E115" s="22">
        <v>41753</v>
      </c>
      <c r="F115" s="22">
        <v>41753</v>
      </c>
      <c r="G115" s="20"/>
      <c r="H115" s="39">
        <v>17120</v>
      </c>
      <c r="I115" s="39">
        <v>5600</v>
      </c>
      <c r="J115" s="24">
        <v>11520</v>
      </c>
      <c r="K115" s="37" t="s">
        <v>181</v>
      </c>
      <c r="L115" s="26">
        <f>+[1]BangKeTongHop!$E$54</f>
        <v>760</v>
      </c>
      <c r="M115" s="27">
        <v>0</v>
      </c>
      <c r="N115" s="28">
        <f t="shared" si="11"/>
        <v>8755200</v>
      </c>
      <c r="O115" s="28">
        <f t="shared" si="14"/>
        <v>8755200</v>
      </c>
      <c r="P115" s="31"/>
    </row>
    <row r="116" spans="1:16" ht="14.1" customHeight="1">
      <c r="A116" s="49" t="s">
        <v>182</v>
      </c>
      <c r="B116" s="49" t="s">
        <v>183</v>
      </c>
      <c r="C116" s="50" t="s">
        <v>184</v>
      </c>
      <c r="D116" s="50" t="s">
        <v>24</v>
      </c>
      <c r="E116" s="51">
        <v>41765</v>
      </c>
      <c r="F116" s="51">
        <v>41765</v>
      </c>
      <c r="G116" s="49"/>
      <c r="H116" s="52">
        <v>11660</v>
      </c>
      <c r="I116" s="52">
        <v>5620</v>
      </c>
      <c r="J116" s="52">
        <v>6040</v>
      </c>
      <c r="K116" s="53"/>
      <c r="L116" s="54"/>
      <c r="M116" s="54"/>
      <c r="N116" s="55">
        <f>J116*L116*1.1</f>
        <v>0</v>
      </c>
      <c r="O116" s="55"/>
      <c r="P116" s="31"/>
    </row>
    <row r="117" spans="1:16" ht="14.1" customHeight="1">
      <c r="A117" s="49" t="s">
        <v>185</v>
      </c>
      <c r="B117" s="49" t="s">
        <v>183</v>
      </c>
      <c r="C117" s="50" t="s">
        <v>184</v>
      </c>
      <c r="D117" s="50" t="s">
        <v>24</v>
      </c>
      <c r="E117" s="51">
        <v>41766</v>
      </c>
      <c r="F117" s="51">
        <v>41766</v>
      </c>
      <c r="G117" s="49"/>
      <c r="H117" s="52">
        <v>11140</v>
      </c>
      <c r="I117" s="52">
        <v>5620</v>
      </c>
      <c r="J117" s="52">
        <v>5520</v>
      </c>
      <c r="K117" s="53"/>
      <c r="L117" s="54"/>
      <c r="M117" s="54"/>
      <c r="N117" s="55">
        <f>J117*L117*1.1</f>
        <v>0</v>
      </c>
      <c r="O117" s="55"/>
      <c r="P117" s="31"/>
    </row>
    <row r="118" spans="1:16" ht="14.1" customHeight="1">
      <c r="A118" s="49" t="s">
        <v>186</v>
      </c>
      <c r="B118" s="49" t="s">
        <v>22</v>
      </c>
      <c r="C118" s="50" t="s">
        <v>23</v>
      </c>
      <c r="D118" s="50" t="s">
        <v>187</v>
      </c>
      <c r="E118" s="51">
        <v>41779</v>
      </c>
      <c r="F118" s="51">
        <v>41779</v>
      </c>
      <c r="G118" s="49"/>
      <c r="H118" s="52">
        <v>5380</v>
      </c>
      <c r="I118" s="52">
        <v>3660</v>
      </c>
      <c r="J118" s="56">
        <v>1720</v>
      </c>
      <c r="K118" s="53"/>
      <c r="L118" s="54">
        <v>2000</v>
      </c>
      <c r="M118" s="57">
        <v>0</v>
      </c>
      <c r="N118" s="58">
        <f t="shared" si="11"/>
        <v>3440000</v>
      </c>
      <c r="O118" s="58">
        <f>+N118</f>
        <v>3440000</v>
      </c>
      <c r="P118" s="30"/>
    </row>
    <row r="119" spans="1:16" ht="14.1" customHeight="1">
      <c r="A119" s="59" t="s">
        <v>188</v>
      </c>
      <c r="B119" s="59" t="s">
        <v>22</v>
      </c>
      <c r="C119" s="60" t="s">
        <v>23</v>
      </c>
      <c r="D119" s="60" t="s">
        <v>24</v>
      </c>
      <c r="E119" s="61">
        <v>41793.453738425924</v>
      </c>
      <c r="F119" s="61">
        <v>41793.500960648147</v>
      </c>
      <c r="G119" s="59"/>
      <c r="H119" s="62">
        <v>10960</v>
      </c>
      <c r="I119" s="63">
        <v>3700</v>
      </c>
      <c r="J119" s="64">
        <v>7260</v>
      </c>
      <c r="K119" s="65"/>
      <c r="L119" s="66">
        <v>700</v>
      </c>
      <c r="M119" s="67">
        <v>0</v>
      </c>
      <c r="N119" s="68">
        <f t="shared" si="11"/>
        <v>5082000</v>
      </c>
      <c r="O119" s="68">
        <f>+N119</f>
        <v>5082000</v>
      </c>
      <c r="P119" s="29"/>
    </row>
    <row r="120" spans="1:16" ht="14.1" customHeight="1">
      <c r="A120" s="59" t="s">
        <v>189</v>
      </c>
      <c r="B120" s="59" t="s">
        <v>190</v>
      </c>
      <c r="C120" s="60" t="s">
        <v>191</v>
      </c>
      <c r="D120" s="60" t="s">
        <v>24</v>
      </c>
      <c r="E120" s="61">
        <v>41793.453738425924</v>
      </c>
      <c r="F120" s="61">
        <v>41793.500960648147</v>
      </c>
      <c r="G120" s="59"/>
      <c r="H120" s="62">
        <v>13240</v>
      </c>
      <c r="I120" s="63">
        <v>4080</v>
      </c>
      <c r="J120" s="62">
        <v>9160</v>
      </c>
      <c r="K120" s="65"/>
      <c r="L120" s="66"/>
      <c r="M120" s="67">
        <v>0</v>
      </c>
      <c r="N120" s="69">
        <f t="shared" si="11"/>
        <v>0</v>
      </c>
      <c r="O120" s="69"/>
      <c r="P120" s="30"/>
    </row>
    <row r="121" spans="1:16" ht="14.1" customHeight="1">
      <c r="A121" s="59" t="s">
        <v>192</v>
      </c>
      <c r="B121" s="59" t="s">
        <v>175</v>
      </c>
      <c r="C121" s="60" t="s">
        <v>23</v>
      </c>
      <c r="D121" s="60" t="s">
        <v>24</v>
      </c>
      <c r="E121" s="61">
        <v>41793.535914351851</v>
      </c>
      <c r="F121" s="61">
        <v>41793</v>
      </c>
      <c r="G121" s="59"/>
      <c r="H121" s="62">
        <v>11300</v>
      </c>
      <c r="I121" s="63">
        <v>3660</v>
      </c>
      <c r="J121" s="64">
        <v>7640</v>
      </c>
      <c r="K121" s="65"/>
      <c r="L121" s="66">
        <v>760</v>
      </c>
      <c r="M121" s="67">
        <v>0</v>
      </c>
      <c r="N121" s="68">
        <f t="shared" si="11"/>
        <v>5806400</v>
      </c>
      <c r="O121" s="68">
        <f>+N121</f>
        <v>5806400</v>
      </c>
      <c r="P121" s="31"/>
    </row>
    <row r="122" spans="1:16" ht="14.1" customHeight="1">
      <c r="A122" s="59" t="s">
        <v>193</v>
      </c>
      <c r="B122" s="59" t="s">
        <v>190</v>
      </c>
      <c r="C122" s="60" t="s">
        <v>191</v>
      </c>
      <c r="D122" s="60" t="s">
        <v>24</v>
      </c>
      <c r="E122" s="61">
        <v>41793.535914351851</v>
      </c>
      <c r="F122" s="61">
        <v>41793</v>
      </c>
      <c r="G122" s="59"/>
      <c r="H122" s="62">
        <v>13260</v>
      </c>
      <c r="I122" s="63">
        <v>4100</v>
      </c>
      <c r="J122" s="62">
        <v>9160</v>
      </c>
      <c r="K122" s="65"/>
      <c r="L122" s="66"/>
      <c r="M122" s="67">
        <v>0</v>
      </c>
      <c r="N122" s="69">
        <f t="shared" si="11"/>
        <v>0</v>
      </c>
      <c r="O122" s="69"/>
      <c r="P122" s="31"/>
    </row>
    <row r="123" spans="1:16" ht="14.1" customHeight="1">
      <c r="A123" s="59" t="s">
        <v>194</v>
      </c>
      <c r="B123" s="59" t="s">
        <v>195</v>
      </c>
      <c r="C123" s="60" t="s">
        <v>191</v>
      </c>
      <c r="D123" s="60" t="s">
        <v>24</v>
      </c>
      <c r="E123" s="61">
        <v>41793.535914351851</v>
      </c>
      <c r="F123" s="61">
        <v>41793</v>
      </c>
      <c r="G123" s="59"/>
      <c r="H123" s="62">
        <v>23560</v>
      </c>
      <c r="I123" s="63">
        <v>15380</v>
      </c>
      <c r="J123" s="62">
        <v>8180</v>
      </c>
      <c r="K123" s="65"/>
      <c r="L123" s="66"/>
      <c r="M123" s="67">
        <v>0</v>
      </c>
      <c r="N123" s="69">
        <f t="shared" si="11"/>
        <v>0</v>
      </c>
      <c r="O123" s="69"/>
      <c r="P123" s="31"/>
    </row>
    <row r="124" spans="1:16" ht="14.1" customHeight="1">
      <c r="A124" s="59"/>
      <c r="B124" s="59"/>
      <c r="C124" s="60" t="s">
        <v>184</v>
      </c>
      <c r="D124" s="60" t="s">
        <v>196</v>
      </c>
      <c r="E124" s="61">
        <v>41796</v>
      </c>
      <c r="F124" s="61">
        <v>41796</v>
      </c>
      <c r="G124" s="59"/>
      <c r="H124" s="62">
        <v>11560</v>
      </c>
      <c r="I124" s="63">
        <v>0</v>
      </c>
      <c r="J124" s="64">
        <v>11560</v>
      </c>
      <c r="K124" s="65"/>
      <c r="L124" s="70">
        <v>1450</v>
      </c>
      <c r="M124" s="71">
        <f>+L124*0.1</f>
        <v>145</v>
      </c>
      <c r="N124" s="68">
        <f>J124*L124*1.1</f>
        <v>18438200</v>
      </c>
      <c r="O124" s="68">
        <f>+N124</f>
        <v>18438200</v>
      </c>
      <c r="P124" s="31"/>
    </row>
    <row r="125" spans="1:16" ht="14.1" customHeight="1">
      <c r="A125" s="59"/>
      <c r="B125" s="59"/>
      <c r="C125" s="60" t="s">
        <v>184</v>
      </c>
      <c r="D125" s="60" t="s">
        <v>196</v>
      </c>
      <c r="E125" s="61">
        <v>41796</v>
      </c>
      <c r="F125" s="61">
        <v>41796</v>
      </c>
      <c r="G125" s="59"/>
      <c r="H125" s="62">
        <v>6190</v>
      </c>
      <c r="I125" s="63">
        <v>0</v>
      </c>
      <c r="J125" s="64">
        <v>6190</v>
      </c>
      <c r="K125" s="65"/>
      <c r="L125" s="70">
        <v>1250</v>
      </c>
      <c r="M125" s="71">
        <f>+L125*0.1</f>
        <v>125</v>
      </c>
      <c r="N125" s="68">
        <f>J125*L125*1.1</f>
        <v>8511250</v>
      </c>
      <c r="O125" s="68">
        <f>+N125</f>
        <v>8511250</v>
      </c>
      <c r="P125" s="31"/>
    </row>
    <row r="126" spans="1:16" ht="14.1" customHeight="1">
      <c r="A126" s="59" t="s">
        <v>197</v>
      </c>
      <c r="B126" s="59" t="s">
        <v>22</v>
      </c>
      <c r="C126" s="60" t="s">
        <v>23</v>
      </c>
      <c r="D126" s="60" t="s">
        <v>24</v>
      </c>
      <c r="E126" s="61">
        <v>41797.373877314814</v>
      </c>
      <c r="F126" s="61">
        <v>41797.405439814815</v>
      </c>
      <c r="G126" s="59"/>
      <c r="H126" s="62">
        <v>10040</v>
      </c>
      <c r="I126" s="63">
        <v>3680</v>
      </c>
      <c r="J126" s="64">
        <v>6360</v>
      </c>
      <c r="K126" s="65"/>
      <c r="L126" s="66">
        <v>710</v>
      </c>
      <c r="M126" s="67">
        <v>0</v>
      </c>
      <c r="N126" s="68">
        <f t="shared" ref="N126:N158" si="15">J126*L126</f>
        <v>4515600</v>
      </c>
      <c r="O126" s="68">
        <f t="shared" ref="O126:O127" si="16">+N126</f>
        <v>4515600</v>
      </c>
      <c r="P126" s="29"/>
    </row>
    <row r="127" spans="1:16" ht="14.1" customHeight="1">
      <c r="A127" s="59" t="s">
        <v>198</v>
      </c>
      <c r="B127" s="59" t="s">
        <v>22</v>
      </c>
      <c r="C127" s="60" t="s">
        <v>23</v>
      </c>
      <c r="D127" s="60" t="s">
        <v>24</v>
      </c>
      <c r="E127" s="61">
        <v>41797.464062500003</v>
      </c>
      <c r="F127" s="61">
        <v>41797.499641203707</v>
      </c>
      <c r="G127" s="59"/>
      <c r="H127" s="62">
        <v>10440</v>
      </c>
      <c r="I127" s="63">
        <v>3660</v>
      </c>
      <c r="J127" s="64">
        <v>6780</v>
      </c>
      <c r="K127" s="65"/>
      <c r="L127" s="66">
        <v>710</v>
      </c>
      <c r="M127" s="67">
        <v>0</v>
      </c>
      <c r="N127" s="68">
        <f t="shared" si="15"/>
        <v>4813800</v>
      </c>
      <c r="O127" s="68">
        <f t="shared" si="16"/>
        <v>4813800</v>
      </c>
      <c r="P127" s="30"/>
    </row>
    <row r="128" spans="1:16" ht="14.1" customHeight="1">
      <c r="A128" s="59" t="s">
        <v>199</v>
      </c>
      <c r="B128" s="59" t="s">
        <v>200</v>
      </c>
      <c r="C128" s="60" t="s">
        <v>169</v>
      </c>
      <c r="D128" s="60" t="s">
        <v>24</v>
      </c>
      <c r="E128" s="61">
        <v>41802</v>
      </c>
      <c r="F128" s="61">
        <v>41802</v>
      </c>
      <c r="G128" s="59"/>
      <c r="H128" s="62">
        <v>18060</v>
      </c>
      <c r="I128" s="63">
        <v>5700</v>
      </c>
      <c r="J128" s="64">
        <v>12360</v>
      </c>
      <c r="K128" s="65"/>
      <c r="L128" s="70">
        <f>+[1]BangKeTongHop!$E$57</f>
        <v>720</v>
      </c>
      <c r="M128" s="67">
        <v>0</v>
      </c>
      <c r="N128" s="68">
        <f t="shared" si="15"/>
        <v>8899200</v>
      </c>
      <c r="O128" s="68">
        <f>+N128</f>
        <v>8899200</v>
      </c>
      <c r="P128" s="31"/>
    </row>
    <row r="129" spans="1:16" ht="14.1" customHeight="1">
      <c r="A129" s="59" t="s">
        <v>201</v>
      </c>
      <c r="B129" s="59" t="s">
        <v>180</v>
      </c>
      <c r="C129" s="60" t="s">
        <v>169</v>
      </c>
      <c r="D129" s="60" t="s">
        <v>24</v>
      </c>
      <c r="E129" s="61">
        <v>41802</v>
      </c>
      <c r="F129" s="61">
        <v>41802</v>
      </c>
      <c r="G129" s="59"/>
      <c r="H129" s="62">
        <v>20080</v>
      </c>
      <c r="I129" s="63">
        <v>6040</v>
      </c>
      <c r="J129" s="64">
        <v>14040</v>
      </c>
      <c r="K129" s="65"/>
      <c r="L129" s="70">
        <f>+[1]BangKeTongHop!$E$57</f>
        <v>720</v>
      </c>
      <c r="M129" s="67">
        <v>0</v>
      </c>
      <c r="N129" s="68">
        <f t="shared" si="15"/>
        <v>10108800</v>
      </c>
      <c r="O129" s="68">
        <f t="shared" ref="O129:O137" si="17">+N129</f>
        <v>10108800</v>
      </c>
    </row>
    <row r="130" spans="1:16" ht="14.1" customHeight="1">
      <c r="A130" s="59" t="s">
        <v>202</v>
      </c>
      <c r="B130" s="59" t="s">
        <v>171</v>
      </c>
      <c r="C130" s="60" t="s">
        <v>169</v>
      </c>
      <c r="D130" s="60" t="s">
        <v>24</v>
      </c>
      <c r="E130" s="61">
        <v>41808</v>
      </c>
      <c r="F130" s="61">
        <v>41808</v>
      </c>
      <c r="G130" s="59"/>
      <c r="H130" s="62">
        <v>18460</v>
      </c>
      <c r="I130" s="63">
        <v>5920</v>
      </c>
      <c r="J130" s="64">
        <v>12540</v>
      </c>
      <c r="K130" s="65"/>
      <c r="L130" s="70">
        <f>+[1]BangKeTongHop!$E$57</f>
        <v>720</v>
      </c>
      <c r="M130" s="67">
        <v>0</v>
      </c>
      <c r="N130" s="68">
        <f t="shared" si="15"/>
        <v>9028800</v>
      </c>
      <c r="O130" s="68">
        <f t="shared" si="17"/>
        <v>9028800</v>
      </c>
    </row>
    <row r="131" spans="1:16" ht="14.1" customHeight="1">
      <c r="A131" s="59" t="s">
        <v>203</v>
      </c>
      <c r="B131" s="59" t="s">
        <v>178</v>
      </c>
      <c r="C131" s="60" t="s">
        <v>169</v>
      </c>
      <c r="D131" s="60" t="s">
        <v>24</v>
      </c>
      <c r="E131" s="61">
        <v>41808</v>
      </c>
      <c r="F131" s="61">
        <v>41808</v>
      </c>
      <c r="G131" s="59"/>
      <c r="H131" s="62">
        <v>19220</v>
      </c>
      <c r="I131" s="63">
        <v>6140</v>
      </c>
      <c r="J131" s="64">
        <v>13080</v>
      </c>
      <c r="K131" s="65"/>
      <c r="L131" s="70">
        <f>+[1]BangKeTongHop!$E$57</f>
        <v>720</v>
      </c>
      <c r="M131" s="67">
        <v>0</v>
      </c>
      <c r="N131" s="68">
        <f t="shared" si="15"/>
        <v>9417600</v>
      </c>
      <c r="O131" s="68">
        <f t="shared" si="17"/>
        <v>9417600</v>
      </c>
    </row>
    <row r="132" spans="1:16" ht="14.1" customHeight="1">
      <c r="A132" s="59" t="s">
        <v>204</v>
      </c>
      <c r="B132" s="59" t="s">
        <v>168</v>
      </c>
      <c r="C132" s="60" t="s">
        <v>169</v>
      </c>
      <c r="D132" s="60" t="s">
        <v>24</v>
      </c>
      <c r="E132" s="61">
        <v>41808</v>
      </c>
      <c r="F132" s="61">
        <v>41808</v>
      </c>
      <c r="G132" s="59"/>
      <c r="H132" s="62">
        <v>17880</v>
      </c>
      <c r="I132" s="63">
        <v>5700</v>
      </c>
      <c r="J132" s="64">
        <v>12180</v>
      </c>
      <c r="K132" s="65"/>
      <c r="L132" s="70">
        <f>+[1]BangKeTongHop!E57</f>
        <v>720</v>
      </c>
      <c r="M132" s="67">
        <v>0</v>
      </c>
      <c r="N132" s="68">
        <f t="shared" si="15"/>
        <v>8769600</v>
      </c>
      <c r="O132" s="68">
        <f t="shared" si="17"/>
        <v>8769600</v>
      </c>
      <c r="P132" s="31"/>
    </row>
    <row r="133" spans="1:16" ht="14.1" customHeight="1">
      <c r="A133" s="59" t="s">
        <v>205</v>
      </c>
      <c r="B133" s="59" t="s">
        <v>22</v>
      </c>
      <c r="C133" s="60" t="s">
        <v>23</v>
      </c>
      <c r="D133" s="60" t="s">
        <v>24</v>
      </c>
      <c r="E133" s="61">
        <v>41809.3825</v>
      </c>
      <c r="F133" s="61">
        <v>41809.4375462963</v>
      </c>
      <c r="G133" s="59"/>
      <c r="H133" s="62">
        <v>11720</v>
      </c>
      <c r="I133" s="62">
        <v>3720</v>
      </c>
      <c r="J133" s="64">
        <v>8000</v>
      </c>
      <c r="K133" s="65"/>
      <c r="L133" s="66">
        <v>710</v>
      </c>
      <c r="M133" s="67">
        <v>0</v>
      </c>
      <c r="N133" s="68">
        <f t="shared" si="15"/>
        <v>5680000</v>
      </c>
      <c r="O133" s="68">
        <f t="shared" si="17"/>
        <v>5680000</v>
      </c>
      <c r="P133" s="29"/>
    </row>
    <row r="134" spans="1:16" ht="14.1" customHeight="1">
      <c r="A134" s="59" t="s">
        <v>206</v>
      </c>
      <c r="B134" s="59" t="s">
        <v>22</v>
      </c>
      <c r="C134" s="60" t="s">
        <v>23</v>
      </c>
      <c r="D134" s="60" t="s">
        <v>24</v>
      </c>
      <c r="E134" s="61">
        <v>41808.395949074074</v>
      </c>
      <c r="F134" s="61">
        <v>41809.454918981479</v>
      </c>
      <c r="G134" s="59"/>
      <c r="H134" s="62">
        <v>11940</v>
      </c>
      <c r="I134" s="62">
        <v>3700</v>
      </c>
      <c r="J134" s="64">
        <v>8240</v>
      </c>
      <c r="K134" s="65"/>
      <c r="L134" s="66">
        <v>710</v>
      </c>
      <c r="M134" s="67">
        <v>0</v>
      </c>
      <c r="N134" s="68">
        <f t="shared" si="15"/>
        <v>5850400</v>
      </c>
      <c r="O134" s="68">
        <f t="shared" si="17"/>
        <v>5850400</v>
      </c>
      <c r="P134" s="31"/>
    </row>
    <row r="135" spans="1:16" ht="14.1" customHeight="1">
      <c r="A135" s="59" t="s">
        <v>207</v>
      </c>
      <c r="B135" s="59" t="s">
        <v>22</v>
      </c>
      <c r="C135" s="60" t="s">
        <v>23</v>
      </c>
      <c r="D135" s="60" t="s">
        <v>24</v>
      </c>
      <c r="E135" s="61">
        <v>41816.538773148146</v>
      </c>
      <c r="F135" s="61">
        <v>41816</v>
      </c>
      <c r="G135" s="59"/>
      <c r="H135" s="62">
        <v>12140</v>
      </c>
      <c r="I135" s="62">
        <v>3700</v>
      </c>
      <c r="J135" s="64">
        <v>8440</v>
      </c>
      <c r="K135" s="65"/>
      <c r="L135" s="66">
        <v>700</v>
      </c>
      <c r="M135" s="67">
        <v>0</v>
      </c>
      <c r="N135" s="68">
        <f t="shared" si="15"/>
        <v>5908000</v>
      </c>
      <c r="O135" s="68">
        <f t="shared" si="17"/>
        <v>5908000</v>
      </c>
      <c r="P135" s="40"/>
    </row>
    <row r="136" spans="1:16" ht="14.1" customHeight="1">
      <c r="A136" s="59" t="s">
        <v>208</v>
      </c>
      <c r="B136" s="59" t="s">
        <v>22</v>
      </c>
      <c r="C136" s="60" t="s">
        <v>23</v>
      </c>
      <c r="D136" s="60" t="s">
        <v>24</v>
      </c>
      <c r="E136" s="61">
        <v>41816</v>
      </c>
      <c r="F136" s="61">
        <v>41816</v>
      </c>
      <c r="G136" s="59"/>
      <c r="H136" s="62">
        <v>11340</v>
      </c>
      <c r="I136" s="62">
        <v>3680</v>
      </c>
      <c r="J136" s="64">
        <v>7660</v>
      </c>
      <c r="K136" s="65"/>
      <c r="L136" s="66">
        <v>700</v>
      </c>
      <c r="M136" s="67">
        <v>0</v>
      </c>
      <c r="N136" s="68">
        <f t="shared" si="15"/>
        <v>5362000</v>
      </c>
      <c r="O136" s="68">
        <f t="shared" si="17"/>
        <v>5362000</v>
      </c>
      <c r="P136" s="31"/>
    </row>
    <row r="137" spans="1:16" ht="14.1" customHeight="1">
      <c r="A137" s="59" t="s">
        <v>209</v>
      </c>
      <c r="B137" s="59" t="s">
        <v>22</v>
      </c>
      <c r="C137" s="60" t="s">
        <v>23</v>
      </c>
      <c r="D137" s="60" t="s">
        <v>24</v>
      </c>
      <c r="E137" s="61">
        <v>41817.337430555555</v>
      </c>
      <c r="F137" s="61">
        <v>41817.383599537039</v>
      </c>
      <c r="G137" s="59"/>
      <c r="H137" s="62">
        <v>12860</v>
      </c>
      <c r="I137" s="62">
        <v>3700</v>
      </c>
      <c r="J137" s="64">
        <v>9160</v>
      </c>
      <c r="K137" s="65"/>
      <c r="L137" s="66">
        <v>700</v>
      </c>
      <c r="M137" s="67">
        <v>0</v>
      </c>
      <c r="N137" s="68">
        <f t="shared" si="15"/>
        <v>6412000</v>
      </c>
      <c r="O137" s="68">
        <f t="shared" si="17"/>
        <v>6412000</v>
      </c>
      <c r="P137" s="40"/>
    </row>
    <row r="138" spans="1:16" ht="14.1" customHeight="1">
      <c r="A138" s="72" t="s">
        <v>210</v>
      </c>
      <c r="B138" s="72" t="s">
        <v>36</v>
      </c>
      <c r="C138" s="73" t="s">
        <v>16</v>
      </c>
      <c r="D138" s="73" t="s">
        <v>94</v>
      </c>
      <c r="E138" s="74">
        <v>41834.33153935185</v>
      </c>
      <c r="F138" s="74">
        <v>41834.33766203704</v>
      </c>
      <c r="G138" s="72"/>
      <c r="H138" s="75">
        <v>7280</v>
      </c>
      <c r="I138" s="75">
        <v>3060</v>
      </c>
      <c r="J138" s="76">
        <v>4220</v>
      </c>
      <c r="K138" s="77"/>
      <c r="L138" s="78">
        <f>+[1]BangKeTongHop!$E$46</f>
        <v>480</v>
      </c>
      <c r="M138" s="79">
        <v>0</v>
      </c>
      <c r="N138" s="80">
        <f t="shared" si="15"/>
        <v>2025600</v>
      </c>
      <c r="O138" s="80">
        <f>+N138</f>
        <v>2025600</v>
      </c>
      <c r="P138" s="30"/>
    </row>
    <row r="139" spans="1:16" ht="14.1" customHeight="1">
      <c r="A139" s="72" t="s">
        <v>211</v>
      </c>
      <c r="B139" s="72" t="s">
        <v>212</v>
      </c>
      <c r="C139" s="73" t="s">
        <v>23</v>
      </c>
      <c r="D139" s="73" t="s">
        <v>24</v>
      </c>
      <c r="E139" s="74">
        <v>41835.365451388891</v>
      </c>
      <c r="F139" s="74">
        <v>41835.380972222221</v>
      </c>
      <c r="G139" s="72"/>
      <c r="H139" s="75">
        <v>11080</v>
      </c>
      <c r="I139" s="75">
        <v>3640</v>
      </c>
      <c r="J139" s="76">
        <v>7440</v>
      </c>
      <c r="K139" s="77"/>
      <c r="L139" s="78">
        <v>750</v>
      </c>
      <c r="M139" s="79">
        <v>0</v>
      </c>
      <c r="N139" s="80">
        <f t="shared" si="15"/>
        <v>5580000</v>
      </c>
      <c r="O139" s="80">
        <f>+N139</f>
        <v>5580000</v>
      </c>
      <c r="P139" s="29"/>
    </row>
    <row r="140" spans="1:16" ht="14.1" customHeight="1">
      <c r="A140" s="72" t="s">
        <v>213</v>
      </c>
      <c r="B140" s="72" t="s">
        <v>36</v>
      </c>
      <c r="C140" s="73" t="s">
        <v>16</v>
      </c>
      <c r="D140" s="73" t="s">
        <v>94</v>
      </c>
      <c r="E140" s="74">
        <v>41835.53398148148</v>
      </c>
      <c r="F140" s="74">
        <v>41835.548634259256</v>
      </c>
      <c r="G140" s="72"/>
      <c r="H140" s="75">
        <v>7520</v>
      </c>
      <c r="I140" s="75">
        <v>3100</v>
      </c>
      <c r="J140" s="76">
        <v>4420</v>
      </c>
      <c r="K140" s="77"/>
      <c r="L140" s="78">
        <f>+[1]BangKeTongHop!$E$46</f>
        <v>480</v>
      </c>
      <c r="M140" s="79">
        <v>0</v>
      </c>
      <c r="N140" s="80">
        <f t="shared" si="15"/>
        <v>2121600</v>
      </c>
      <c r="O140" s="80">
        <f>+N140</f>
        <v>2121600</v>
      </c>
    </row>
    <row r="141" spans="1:16" ht="14.1" customHeight="1">
      <c r="A141" s="72" t="s">
        <v>214</v>
      </c>
      <c r="B141" s="72" t="s">
        <v>215</v>
      </c>
      <c r="C141" s="73" t="s">
        <v>23</v>
      </c>
      <c r="D141" s="73" t="s">
        <v>24</v>
      </c>
      <c r="E141" s="74">
        <v>41835.551481481481</v>
      </c>
      <c r="F141" s="74">
        <v>41835.579062500001</v>
      </c>
      <c r="G141" s="72"/>
      <c r="H141" s="75">
        <v>17960</v>
      </c>
      <c r="I141" s="75">
        <v>5680</v>
      </c>
      <c r="J141" s="76">
        <v>12280</v>
      </c>
      <c r="K141" s="77"/>
      <c r="L141" s="78">
        <v>750</v>
      </c>
      <c r="M141" s="79">
        <v>0</v>
      </c>
      <c r="N141" s="80">
        <f t="shared" si="15"/>
        <v>9210000</v>
      </c>
      <c r="O141" s="80">
        <f t="shared" ref="O141:O143" si="18">+N141</f>
        <v>9210000</v>
      </c>
    </row>
    <row r="142" spans="1:16" ht="14.1" customHeight="1">
      <c r="A142" s="72" t="s">
        <v>216</v>
      </c>
      <c r="B142" s="72" t="s">
        <v>217</v>
      </c>
      <c r="C142" s="73" t="s">
        <v>23</v>
      </c>
      <c r="D142" s="73" t="s">
        <v>24</v>
      </c>
      <c r="E142" s="74">
        <v>41836.382708333331</v>
      </c>
      <c r="F142" s="74">
        <v>41836.417858796296</v>
      </c>
      <c r="G142" s="72"/>
      <c r="H142" s="75">
        <v>17000</v>
      </c>
      <c r="I142" s="75">
        <v>5580</v>
      </c>
      <c r="J142" s="76">
        <v>11420</v>
      </c>
      <c r="K142" s="77"/>
      <c r="L142" s="78">
        <v>750</v>
      </c>
      <c r="M142" s="79">
        <v>0</v>
      </c>
      <c r="N142" s="80">
        <f t="shared" si="15"/>
        <v>8565000</v>
      </c>
      <c r="O142" s="80">
        <f t="shared" si="18"/>
        <v>8565000</v>
      </c>
      <c r="P142" s="34"/>
    </row>
    <row r="143" spans="1:16" ht="14.1" customHeight="1">
      <c r="A143" s="72" t="s">
        <v>218</v>
      </c>
      <c r="B143" s="72" t="s">
        <v>219</v>
      </c>
      <c r="C143" s="73" t="s">
        <v>23</v>
      </c>
      <c r="D143" s="73" t="s">
        <v>24</v>
      </c>
      <c r="E143" s="74">
        <v>41836.429293981484</v>
      </c>
      <c r="F143" s="74">
        <v>41836.450995370367</v>
      </c>
      <c r="G143" s="72"/>
      <c r="H143" s="75">
        <v>17100</v>
      </c>
      <c r="I143" s="75">
        <v>5440</v>
      </c>
      <c r="J143" s="76">
        <v>11660</v>
      </c>
      <c r="K143" s="77"/>
      <c r="L143" s="78">
        <v>750</v>
      </c>
      <c r="M143" s="79">
        <v>0</v>
      </c>
      <c r="N143" s="80">
        <f t="shared" si="15"/>
        <v>8745000</v>
      </c>
      <c r="O143" s="80">
        <f t="shared" si="18"/>
        <v>8745000</v>
      </c>
    </row>
    <row r="144" spans="1:16" ht="14.1" customHeight="1">
      <c r="A144" s="72" t="s">
        <v>220</v>
      </c>
      <c r="B144" s="72" t="s">
        <v>36</v>
      </c>
      <c r="C144" s="73" t="s">
        <v>16</v>
      </c>
      <c r="D144" s="73" t="s">
        <v>94</v>
      </c>
      <c r="E144" s="74">
        <v>41836.54619212963</v>
      </c>
      <c r="F144" s="74">
        <v>41836.553217592591</v>
      </c>
      <c r="G144" s="72"/>
      <c r="H144" s="75">
        <v>7100</v>
      </c>
      <c r="I144" s="75">
        <v>3080</v>
      </c>
      <c r="J144" s="76">
        <v>4020</v>
      </c>
      <c r="K144" s="77"/>
      <c r="L144" s="78">
        <f>+[1]BangKeTongHop!$E$46</f>
        <v>480</v>
      </c>
      <c r="M144" s="79">
        <v>0</v>
      </c>
      <c r="N144" s="80">
        <f>J144*L144</f>
        <v>1929600</v>
      </c>
      <c r="O144" s="80">
        <f>+N144</f>
        <v>1929600</v>
      </c>
    </row>
    <row r="145" spans="1:16" ht="14.1" customHeight="1">
      <c r="A145" s="72" t="s">
        <v>221</v>
      </c>
      <c r="B145" s="72" t="s">
        <v>217</v>
      </c>
      <c r="C145" s="73" t="s">
        <v>23</v>
      </c>
      <c r="D145" s="73" t="s">
        <v>24</v>
      </c>
      <c r="E145" s="74">
        <v>41836.593912037039</v>
      </c>
      <c r="F145" s="74">
        <v>41836.622083333335</v>
      </c>
      <c r="G145" s="72"/>
      <c r="H145" s="75">
        <v>17340</v>
      </c>
      <c r="I145" s="75">
        <v>5580</v>
      </c>
      <c r="J145" s="76">
        <v>11760</v>
      </c>
      <c r="K145" s="77"/>
      <c r="L145" s="78">
        <v>750</v>
      </c>
      <c r="M145" s="79">
        <v>0</v>
      </c>
      <c r="N145" s="80">
        <f t="shared" si="15"/>
        <v>8820000</v>
      </c>
      <c r="O145" s="80">
        <f t="shared" ref="O145:O148" si="19">+N145</f>
        <v>8820000</v>
      </c>
      <c r="P145" s="34"/>
    </row>
    <row r="146" spans="1:16" ht="14.1" customHeight="1">
      <c r="A146" s="72" t="s">
        <v>222</v>
      </c>
      <c r="B146" s="72" t="s">
        <v>219</v>
      </c>
      <c r="C146" s="73" t="s">
        <v>23</v>
      </c>
      <c r="D146" s="73" t="s">
        <v>24</v>
      </c>
      <c r="E146" s="74">
        <v>41836.59447916667</v>
      </c>
      <c r="F146" s="74">
        <v>41836.619629629633</v>
      </c>
      <c r="G146" s="72"/>
      <c r="H146" s="75">
        <v>17240</v>
      </c>
      <c r="I146" s="75">
        <v>5440</v>
      </c>
      <c r="J146" s="76">
        <v>11800</v>
      </c>
      <c r="K146" s="77"/>
      <c r="L146" s="78">
        <v>750</v>
      </c>
      <c r="M146" s="79">
        <v>0</v>
      </c>
      <c r="N146" s="80">
        <f t="shared" si="15"/>
        <v>8850000</v>
      </c>
      <c r="O146" s="80">
        <f t="shared" si="19"/>
        <v>8850000</v>
      </c>
      <c r="P146" s="81"/>
    </row>
    <row r="147" spans="1:16" ht="14.1" customHeight="1">
      <c r="A147" s="72" t="s">
        <v>223</v>
      </c>
      <c r="B147" s="72" t="s">
        <v>224</v>
      </c>
      <c r="C147" s="73" t="s">
        <v>23</v>
      </c>
      <c r="D147" s="73" t="s">
        <v>24</v>
      </c>
      <c r="E147" s="74">
        <v>41837.309421296297</v>
      </c>
      <c r="F147" s="74">
        <v>41837.330451388887</v>
      </c>
      <c r="G147" s="72"/>
      <c r="H147" s="75">
        <v>17140</v>
      </c>
      <c r="I147" s="75">
        <v>5420</v>
      </c>
      <c r="J147" s="76">
        <v>11720</v>
      </c>
      <c r="K147" s="77"/>
      <c r="L147" s="78">
        <v>750</v>
      </c>
      <c r="M147" s="79">
        <v>0</v>
      </c>
      <c r="N147" s="80">
        <f>J147*L147</f>
        <v>8790000</v>
      </c>
      <c r="O147" s="80">
        <f t="shared" si="19"/>
        <v>8790000</v>
      </c>
      <c r="P147" s="81"/>
    </row>
    <row r="148" spans="1:16" ht="14.1" customHeight="1">
      <c r="A148" s="72" t="s">
        <v>225</v>
      </c>
      <c r="B148" s="72" t="s">
        <v>215</v>
      </c>
      <c r="C148" s="73" t="s">
        <v>23</v>
      </c>
      <c r="D148" s="73" t="s">
        <v>24</v>
      </c>
      <c r="E148" s="74">
        <v>41837.354872685188</v>
      </c>
      <c r="F148" s="74">
        <v>41837.381493055553</v>
      </c>
      <c r="G148" s="72"/>
      <c r="H148" s="75">
        <v>17000</v>
      </c>
      <c r="I148" s="75">
        <v>5560</v>
      </c>
      <c r="J148" s="76">
        <v>11440</v>
      </c>
      <c r="K148" s="77"/>
      <c r="L148" s="78">
        <v>750</v>
      </c>
      <c r="M148" s="79">
        <v>0</v>
      </c>
      <c r="N148" s="80">
        <f t="shared" si="15"/>
        <v>8580000</v>
      </c>
      <c r="O148" s="80">
        <f t="shared" si="19"/>
        <v>8580000</v>
      </c>
    </row>
    <row r="149" spans="1:16" ht="14.1" customHeight="1">
      <c r="A149" s="72" t="s">
        <v>226</v>
      </c>
      <c r="B149" s="72" t="s">
        <v>227</v>
      </c>
      <c r="C149" s="73" t="s">
        <v>169</v>
      </c>
      <c r="D149" s="73" t="s">
        <v>24</v>
      </c>
      <c r="E149" s="74">
        <v>41837.425497685188</v>
      </c>
      <c r="F149" s="74">
        <v>41837.447962962964</v>
      </c>
      <c r="G149" s="72"/>
      <c r="H149" s="75">
        <v>17660</v>
      </c>
      <c r="I149" s="75">
        <v>5900</v>
      </c>
      <c r="J149" s="76">
        <v>11760</v>
      </c>
      <c r="K149" s="77"/>
      <c r="L149" s="78">
        <f>+[1]BangKeTongHop!$E$58</f>
        <v>750</v>
      </c>
      <c r="M149" s="79">
        <v>0</v>
      </c>
      <c r="N149" s="80">
        <f t="shared" si="15"/>
        <v>8820000</v>
      </c>
      <c r="O149" s="80">
        <f>+N149</f>
        <v>8820000</v>
      </c>
    </row>
    <row r="150" spans="1:16" ht="14.1" customHeight="1">
      <c r="A150" s="72" t="s">
        <v>228</v>
      </c>
      <c r="B150" s="72" t="s">
        <v>229</v>
      </c>
      <c r="C150" s="73" t="s">
        <v>169</v>
      </c>
      <c r="D150" s="73" t="s">
        <v>24</v>
      </c>
      <c r="E150" s="74">
        <v>41837.525011574071</v>
      </c>
      <c r="F150" s="74">
        <v>41837.546655092592</v>
      </c>
      <c r="G150" s="72"/>
      <c r="H150" s="75">
        <v>20700</v>
      </c>
      <c r="I150" s="75">
        <v>6080</v>
      </c>
      <c r="J150" s="76">
        <v>14620</v>
      </c>
      <c r="K150" s="77"/>
      <c r="L150" s="78">
        <f>+[1]BangKeTongHop!$E$58</f>
        <v>750</v>
      </c>
      <c r="M150" s="79">
        <v>0</v>
      </c>
      <c r="N150" s="80">
        <f t="shared" si="15"/>
        <v>10965000</v>
      </c>
      <c r="O150" s="80">
        <f>+N150</f>
        <v>10965000</v>
      </c>
    </row>
    <row r="151" spans="1:16" ht="14.1" customHeight="1">
      <c r="A151" s="72" t="s">
        <v>230</v>
      </c>
      <c r="B151" s="72" t="s">
        <v>36</v>
      </c>
      <c r="C151" s="73" t="s">
        <v>16</v>
      </c>
      <c r="D151" s="73" t="s">
        <v>94</v>
      </c>
      <c r="E151" s="74">
        <v>41837.551469907405</v>
      </c>
      <c r="F151" s="74">
        <v>41837.558935185189</v>
      </c>
      <c r="G151" s="72"/>
      <c r="H151" s="75">
        <v>7420</v>
      </c>
      <c r="I151" s="75">
        <v>3040</v>
      </c>
      <c r="J151" s="76">
        <v>4380</v>
      </c>
      <c r="K151" s="77"/>
      <c r="L151" s="78">
        <f>+[1]BangKeTongHop!$E$46</f>
        <v>480</v>
      </c>
      <c r="M151" s="79">
        <v>0</v>
      </c>
      <c r="N151" s="80">
        <f t="shared" si="15"/>
        <v>2102400</v>
      </c>
      <c r="O151" s="80">
        <f>+N151</f>
        <v>2102400</v>
      </c>
    </row>
    <row r="152" spans="1:16" ht="14.1" customHeight="1">
      <c r="A152" s="72" t="s">
        <v>231</v>
      </c>
      <c r="B152" s="72" t="s">
        <v>217</v>
      </c>
      <c r="C152" s="73" t="s">
        <v>23</v>
      </c>
      <c r="D152" s="73" t="s">
        <v>24</v>
      </c>
      <c r="E152" s="74">
        <v>41838.357418981483</v>
      </c>
      <c r="F152" s="74">
        <v>41838.382106481484</v>
      </c>
      <c r="G152" s="72"/>
      <c r="H152" s="75">
        <v>17100</v>
      </c>
      <c r="I152" s="75">
        <v>5560</v>
      </c>
      <c r="J152" s="76">
        <v>11540</v>
      </c>
      <c r="K152" s="77"/>
      <c r="L152" s="78">
        <v>750</v>
      </c>
      <c r="M152" s="79">
        <v>0</v>
      </c>
      <c r="N152" s="80">
        <f t="shared" si="15"/>
        <v>8655000</v>
      </c>
      <c r="O152" s="80">
        <f t="shared" ref="O152:O166" si="20">+N152</f>
        <v>8655000</v>
      </c>
    </row>
    <row r="153" spans="1:16" ht="14.1" customHeight="1">
      <c r="A153" s="72" t="s">
        <v>232</v>
      </c>
      <c r="B153" s="72" t="s">
        <v>219</v>
      </c>
      <c r="C153" s="73" t="s">
        <v>23</v>
      </c>
      <c r="D153" s="73" t="s">
        <v>24</v>
      </c>
      <c r="E153" s="74">
        <v>41838.364108796297</v>
      </c>
      <c r="F153" s="74">
        <v>41838.38318287037</v>
      </c>
      <c r="G153" s="72"/>
      <c r="H153" s="75">
        <v>16760</v>
      </c>
      <c r="I153" s="75">
        <v>5420</v>
      </c>
      <c r="J153" s="76">
        <v>11340</v>
      </c>
      <c r="K153" s="77"/>
      <c r="L153" s="78">
        <v>750</v>
      </c>
      <c r="M153" s="79">
        <v>0</v>
      </c>
      <c r="N153" s="80">
        <f t="shared" si="15"/>
        <v>8505000</v>
      </c>
      <c r="O153" s="80">
        <f t="shared" si="20"/>
        <v>8505000</v>
      </c>
    </row>
    <row r="154" spans="1:16" ht="14.1" customHeight="1">
      <c r="A154" s="72" t="s">
        <v>233</v>
      </c>
      <c r="B154" s="72" t="s">
        <v>168</v>
      </c>
      <c r="C154" s="73" t="s">
        <v>169</v>
      </c>
      <c r="D154" s="73" t="s">
        <v>24</v>
      </c>
      <c r="E154" s="74">
        <v>41838.477777777778</v>
      </c>
      <c r="F154" s="74">
        <v>41838.503645833334</v>
      </c>
      <c r="G154" s="72"/>
      <c r="H154" s="75">
        <v>17620</v>
      </c>
      <c r="I154" s="75">
        <v>5700</v>
      </c>
      <c r="J154" s="76">
        <v>11920</v>
      </c>
      <c r="K154" s="77"/>
      <c r="L154" s="78">
        <f>+[1]BangKeTongHop!$E$58</f>
        <v>750</v>
      </c>
      <c r="M154" s="79">
        <v>0</v>
      </c>
      <c r="N154" s="80">
        <f t="shared" si="15"/>
        <v>8940000</v>
      </c>
      <c r="O154" s="80">
        <f t="shared" si="20"/>
        <v>8940000</v>
      </c>
    </row>
    <row r="155" spans="1:16" ht="14.1" customHeight="1">
      <c r="A155" s="72" t="s">
        <v>234</v>
      </c>
      <c r="B155" s="72" t="s">
        <v>180</v>
      </c>
      <c r="C155" s="73" t="s">
        <v>169</v>
      </c>
      <c r="D155" s="73" t="s">
        <v>24</v>
      </c>
      <c r="E155" s="74">
        <v>41838.510972222219</v>
      </c>
      <c r="F155" s="74">
        <v>41838.53833333333</v>
      </c>
      <c r="G155" s="72"/>
      <c r="H155" s="75">
        <v>20260</v>
      </c>
      <c r="I155" s="75">
        <v>5920</v>
      </c>
      <c r="J155" s="76">
        <v>14340</v>
      </c>
      <c r="K155" s="77"/>
      <c r="L155" s="78">
        <f>+[1]BangKeTongHop!$E$58</f>
        <v>750</v>
      </c>
      <c r="M155" s="79">
        <v>0</v>
      </c>
      <c r="N155" s="80">
        <f t="shared" si="15"/>
        <v>10755000</v>
      </c>
      <c r="O155" s="80">
        <f t="shared" si="20"/>
        <v>10755000</v>
      </c>
    </row>
    <row r="156" spans="1:16" ht="14.1" customHeight="1">
      <c r="A156" s="72" t="s">
        <v>235</v>
      </c>
      <c r="B156" s="72" t="s">
        <v>217</v>
      </c>
      <c r="C156" s="73" t="s">
        <v>23</v>
      </c>
      <c r="D156" s="73" t="s">
        <v>24</v>
      </c>
      <c r="E156" s="74">
        <v>41838.653495370374</v>
      </c>
      <c r="F156" s="74">
        <v>41838.678680555553</v>
      </c>
      <c r="G156" s="72"/>
      <c r="H156" s="75">
        <v>18080</v>
      </c>
      <c r="I156" s="75">
        <v>5540</v>
      </c>
      <c r="J156" s="76">
        <v>12540</v>
      </c>
      <c r="K156" s="77"/>
      <c r="L156" s="78">
        <v>750</v>
      </c>
      <c r="M156" s="79">
        <v>0</v>
      </c>
      <c r="N156" s="80">
        <f t="shared" si="15"/>
        <v>9405000</v>
      </c>
      <c r="O156" s="80">
        <f t="shared" si="20"/>
        <v>9405000</v>
      </c>
      <c r="P156" s="81"/>
    </row>
    <row r="157" spans="1:16" ht="14.1" customHeight="1">
      <c r="A157" s="72" t="s">
        <v>236</v>
      </c>
      <c r="B157" s="72" t="s">
        <v>215</v>
      </c>
      <c r="C157" s="73" t="s">
        <v>23</v>
      </c>
      <c r="D157" s="73" t="s">
        <v>24</v>
      </c>
      <c r="E157" s="74">
        <v>41839.354664351849</v>
      </c>
      <c r="F157" s="74">
        <v>41839.379537037035</v>
      </c>
      <c r="G157" s="72"/>
      <c r="H157" s="75">
        <v>17040</v>
      </c>
      <c r="I157" s="75">
        <v>5540</v>
      </c>
      <c r="J157" s="76">
        <v>11500</v>
      </c>
      <c r="K157" s="77"/>
      <c r="L157" s="78">
        <v>750</v>
      </c>
      <c r="M157" s="79">
        <v>0</v>
      </c>
      <c r="N157" s="80">
        <f t="shared" si="15"/>
        <v>8625000</v>
      </c>
      <c r="O157" s="80">
        <f t="shared" si="20"/>
        <v>8625000</v>
      </c>
      <c r="P157" s="34"/>
    </row>
    <row r="158" spans="1:16" ht="14.1" customHeight="1">
      <c r="A158" s="72" t="s">
        <v>237</v>
      </c>
      <c r="B158" s="72" t="s">
        <v>224</v>
      </c>
      <c r="C158" s="73" t="s">
        <v>23</v>
      </c>
      <c r="D158" s="73" t="s">
        <v>24</v>
      </c>
      <c r="E158" s="74">
        <v>41839.498287037037</v>
      </c>
      <c r="F158" s="74">
        <v>41839.518414351849</v>
      </c>
      <c r="G158" s="72"/>
      <c r="H158" s="75">
        <v>16860</v>
      </c>
      <c r="I158" s="75">
        <v>5420</v>
      </c>
      <c r="J158" s="76">
        <v>11440</v>
      </c>
      <c r="K158" s="77"/>
      <c r="L158" s="78">
        <v>750</v>
      </c>
      <c r="M158" s="79">
        <v>0</v>
      </c>
      <c r="N158" s="80">
        <f t="shared" si="15"/>
        <v>8580000</v>
      </c>
      <c r="O158" s="80">
        <f t="shared" si="20"/>
        <v>8580000</v>
      </c>
    </row>
    <row r="159" spans="1:16" ht="14.1" customHeight="1">
      <c r="A159" s="72" t="s">
        <v>238</v>
      </c>
      <c r="B159" s="72" t="s">
        <v>239</v>
      </c>
      <c r="C159" s="73" t="s">
        <v>16</v>
      </c>
      <c r="D159" s="73" t="s">
        <v>24</v>
      </c>
      <c r="E159" s="74">
        <v>41839.62840277778</v>
      </c>
      <c r="F159" s="74">
        <v>41839.696018518516</v>
      </c>
      <c r="G159" s="72"/>
      <c r="H159" s="75">
        <v>9240</v>
      </c>
      <c r="I159" s="75">
        <v>3060</v>
      </c>
      <c r="J159" s="76">
        <v>6180</v>
      </c>
      <c r="K159" s="77"/>
      <c r="L159" s="78">
        <v>750</v>
      </c>
      <c r="M159" s="78">
        <f>+L159*0.1</f>
        <v>75</v>
      </c>
      <c r="N159" s="80">
        <f>J159*L159*1.1</f>
        <v>5098500</v>
      </c>
      <c r="O159" s="80">
        <f t="shared" si="20"/>
        <v>5098500</v>
      </c>
    </row>
    <row r="160" spans="1:16" ht="14.1" customHeight="1">
      <c r="A160" s="72" t="s">
        <v>240</v>
      </c>
      <c r="B160" s="72" t="s">
        <v>36</v>
      </c>
      <c r="C160" s="73" t="s">
        <v>16</v>
      </c>
      <c r="D160" s="73" t="s">
        <v>94</v>
      </c>
      <c r="E160" s="74">
        <v>41840.307835648149</v>
      </c>
      <c r="F160" s="74">
        <v>41840.314166666663</v>
      </c>
      <c r="G160" s="72"/>
      <c r="H160" s="75">
        <v>7220</v>
      </c>
      <c r="I160" s="75">
        <v>3040</v>
      </c>
      <c r="J160" s="76">
        <v>4180</v>
      </c>
      <c r="K160" s="77"/>
      <c r="L160" s="78">
        <f>+[1]BangKeTongHop!$E$46</f>
        <v>480</v>
      </c>
      <c r="M160" s="79">
        <v>0</v>
      </c>
      <c r="N160" s="80">
        <f t="shared" ref="N160:N163" si="21">J160*L160</f>
        <v>2006400</v>
      </c>
      <c r="O160" s="80">
        <f t="shared" si="20"/>
        <v>2006400</v>
      </c>
    </row>
    <row r="161" spans="1:16" ht="14.1" customHeight="1">
      <c r="A161" s="72" t="s">
        <v>241</v>
      </c>
      <c r="B161" s="72" t="s">
        <v>36</v>
      </c>
      <c r="C161" s="73" t="s">
        <v>16</v>
      </c>
      <c r="D161" s="73" t="s">
        <v>94</v>
      </c>
      <c r="E161" s="74">
        <v>41841.328125</v>
      </c>
      <c r="F161" s="74">
        <v>41841.336446759262</v>
      </c>
      <c r="G161" s="72"/>
      <c r="H161" s="75">
        <v>7420</v>
      </c>
      <c r="I161" s="75">
        <v>3040</v>
      </c>
      <c r="J161" s="76">
        <v>4380</v>
      </c>
      <c r="K161" s="77"/>
      <c r="L161" s="78">
        <f>+[1]BangKeTongHop!$E$46</f>
        <v>480</v>
      </c>
      <c r="M161" s="79">
        <v>0</v>
      </c>
      <c r="N161" s="80">
        <f t="shared" si="21"/>
        <v>2102400</v>
      </c>
      <c r="O161" s="80">
        <f t="shared" si="20"/>
        <v>2102400</v>
      </c>
    </row>
    <row r="162" spans="1:16" ht="14.1" customHeight="1">
      <c r="A162" s="72" t="s">
        <v>242</v>
      </c>
      <c r="B162" s="72" t="s">
        <v>243</v>
      </c>
      <c r="C162" s="73" t="s">
        <v>16</v>
      </c>
      <c r="D162" s="73" t="s">
        <v>24</v>
      </c>
      <c r="E162" s="74">
        <v>41841.588356481479</v>
      </c>
      <c r="F162" s="74">
        <v>41841.62709490741</v>
      </c>
      <c r="G162" s="72"/>
      <c r="H162" s="75">
        <v>14260</v>
      </c>
      <c r="I162" s="75">
        <v>5560</v>
      </c>
      <c r="J162" s="76">
        <v>8700</v>
      </c>
      <c r="K162" s="77"/>
      <c r="L162" s="78">
        <v>750</v>
      </c>
      <c r="M162" s="78">
        <f>+L162*0.1</f>
        <v>75</v>
      </c>
      <c r="N162" s="80">
        <f>J162*L162*1.1</f>
        <v>7177500.0000000009</v>
      </c>
      <c r="O162" s="80">
        <f t="shared" si="20"/>
        <v>7177500.0000000009</v>
      </c>
    </row>
    <row r="163" spans="1:16" ht="14.1" customHeight="1">
      <c r="A163" s="72" t="s">
        <v>244</v>
      </c>
      <c r="B163" s="72" t="s">
        <v>36</v>
      </c>
      <c r="C163" s="73" t="s">
        <v>16</v>
      </c>
      <c r="D163" s="73" t="s">
        <v>94</v>
      </c>
      <c r="E163" s="74">
        <v>41842.309687499997</v>
      </c>
      <c r="F163" s="74">
        <v>41842.31726851852</v>
      </c>
      <c r="G163" s="72"/>
      <c r="H163" s="75">
        <v>7140</v>
      </c>
      <c r="I163" s="75">
        <v>3080</v>
      </c>
      <c r="J163" s="76">
        <v>4060</v>
      </c>
      <c r="K163" s="77"/>
      <c r="L163" s="78">
        <f>+[1]BangKeTongHop!$E$46</f>
        <v>480</v>
      </c>
      <c r="M163" s="79">
        <v>0</v>
      </c>
      <c r="N163" s="80">
        <f t="shared" si="21"/>
        <v>1948800</v>
      </c>
      <c r="O163" s="80">
        <f t="shared" si="20"/>
        <v>1948800</v>
      </c>
    </row>
    <row r="164" spans="1:16" ht="14.1" customHeight="1">
      <c r="A164" s="72" t="s">
        <v>245</v>
      </c>
      <c r="B164" s="72" t="s">
        <v>243</v>
      </c>
      <c r="C164" s="73" t="s">
        <v>16</v>
      </c>
      <c r="D164" s="73" t="s">
        <v>24</v>
      </c>
      <c r="E164" s="74">
        <v>41842.418969907405</v>
      </c>
      <c r="F164" s="74">
        <v>41842.481979166667</v>
      </c>
      <c r="G164" s="72"/>
      <c r="H164" s="75">
        <v>15480</v>
      </c>
      <c r="I164" s="75">
        <v>5580</v>
      </c>
      <c r="J164" s="76">
        <v>9900</v>
      </c>
      <c r="K164" s="77"/>
      <c r="L164" s="78">
        <v>750</v>
      </c>
      <c r="M164" s="78">
        <f>+L164*0.1</f>
        <v>75</v>
      </c>
      <c r="N164" s="80">
        <f>J164*L164*1.1</f>
        <v>8167500.0000000009</v>
      </c>
      <c r="O164" s="80">
        <f t="shared" si="20"/>
        <v>8167500.0000000009</v>
      </c>
    </row>
    <row r="165" spans="1:16" ht="14.1" customHeight="1">
      <c r="A165" s="72" t="s">
        <v>246</v>
      </c>
      <c r="B165" s="72" t="s">
        <v>36</v>
      </c>
      <c r="C165" s="73" t="s">
        <v>16</v>
      </c>
      <c r="D165" s="73" t="s">
        <v>94</v>
      </c>
      <c r="E165" s="74">
        <v>41843.318530092591</v>
      </c>
      <c r="F165" s="74">
        <v>41843.325069444443</v>
      </c>
      <c r="G165" s="72"/>
      <c r="H165" s="75">
        <v>7280</v>
      </c>
      <c r="I165" s="75">
        <v>3040</v>
      </c>
      <c r="J165" s="76">
        <v>4240</v>
      </c>
      <c r="K165" s="77"/>
      <c r="L165" s="78">
        <f>+[1]BangKeTongHop!$E$46</f>
        <v>480</v>
      </c>
      <c r="M165" s="79">
        <v>0</v>
      </c>
      <c r="N165" s="80">
        <f t="shared" ref="N165" si="22">J165*L165</f>
        <v>2035200</v>
      </c>
      <c r="O165" s="80">
        <f t="shared" si="20"/>
        <v>2035200</v>
      </c>
    </row>
    <row r="166" spans="1:16" ht="14.1" customHeight="1">
      <c r="A166" s="72" t="s">
        <v>247</v>
      </c>
      <c r="B166" s="72" t="s">
        <v>248</v>
      </c>
      <c r="C166" s="73" t="s">
        <v>16</v>
      </c>
      <c r="D166" s="73" t="s">
        <v>249</v>
      </c>
      <c r="E166" s="74">
        <v>41845.533900462964</v>
      </c>
      <c r="F166" s="74">
        <v>41845.557962962965</v>
      </c>
      <c r="G166" s="72"/>
      <c r="H166" s="75">
        <v>12100</v>
      </c>
      <c r="I166" s="75">
        <v>5860</v>
      </c>
      <c r="J166" s="76">
        <v>6240</v>
      </c>
      <c r="K166" s="77"/>
      <c r="L166" s="78">
        <v>750</v>
      </c>
      <c r="M166" s="78">
        <f>+L166*0.1</f>
        <v>75</v>
      </c>
      <c r="N166" s="80">
        <f>J166*L166*1.1</f>
        <v>5148000</v>
      </c>
      <c r="O166" s="80">
        <f t="shared" si="20"/>
        <v>5148000</v>
      </c>
    </row>
    <row r="167" spans="1:16" s="3" customFormat="1" ht="14.1" customHeight="1">
      <c r="A167" s="82" t="s">
        <v>250</v>
      </c>
      <c r="B167" s="82" t="s">
        <v>251</v>
      </c>
      <c r="C167" s="83" t="s">
        <v>23</v>
      </c>
      <c r="D167" s="83" t="s">
        <v>40</v>
      </c>
      <c r="E167" s="84">
        <v>41849.318379629629</v>
      </c>
      <c r="F167" s="84">
        <v>41849.420763888891</v>
      </c>
      <c r="G167" s="82"/>
      <c r="H167" s="85">
        <v>8920</v>
      </c>
      <c r="I167" s="85">
        <v>3720</v>
      </c>
      <c r="J167" s="86">
        <v>5200</v>
      </c>
      <c r="K167" s="87" t="s">
        <v>252</v>
      </c>
      <c r="L167" s="88">
        <v>680</v>
      </c>
      <c r="M167" s="88"/>
      <c r="N167" s="89">
        <f>J167*L167</f>
        <v>3536000</v>
      </c>
      <c r="O167" s="89">
        <f>+N167</f>
        <v>3536000</v>
      </c>
      <c r="P167" s="2"/>
    </row>
    <row r="168" spans="1:16" ht="14.1" customHeight="1">
      <c r="A168" s="72" t="s">
        <v>253</v>
      </c>
      <c r="B168" s="72" t="s">
        <v>243</v>
      </c>
      <c r="C168" s="73" t="s">
        <v>16</v>
      </c>
      <c r="D168" s="73" t="s">
        <v>249</v>
      </c>
      <c r="E168" s="74">
        <v>41849.376620370371</v>
      </c>
      <c r="F168" s="74">
        <v>41849.429918981485</v>
      </c>
      <c r="G168" s="72"/>
      <c r="H168" s="75">
        <v>17880</v>
      </c>
      <c r="I168" s="75">
        <v>5600</v>
      </c>
      <c r="J168" s="76">
        <v>12280</v>
      </c>
      <c r="K168" s="77"/>
      <c r="L168" s="78">
        <v>750</v>
      </c>
      <c r="M168" s="78">
        <f>+L168*0.1</f>
        <v>75</v>
      </c>
      <c r="N168" s="80">
        <f>J168*L168*1.1</f>
        <v>10131000</v>
      </c>
      <c r="O168" s="80">
        <f>+N168</f>
        <v>10131000</v>
      </c>
    </row>
    <row r="169" spans="1:16" ht="14.1" customHeight="1">
      <c r="A169" s="72" t="s">
        <v>254</v>
      </c>
      <c r="B169" s="72" t="s">
        <v>215</v>
      </c>
      <c r="C169" s="73" t="s">
        <v>23</v>
      </c>
      <c r="D169" s="73" t="s">
        <v>249</v>
      </c>
      <c r="E169" s="74">
        <v>41849.568923611114</v>
      </c>
      <c r="F169" s="74">
        <v>41849.588125000002</v>
      </c>
      <c r="G169" s="72"/>
      <c r="H169" s="75">
        <v>18560</v>
      </c>
      <c r="I169" s="75">
        <v>5580</v>
      </c>
      <c r="J169" s="76">
        <v>12980</v>
      </c>
      <c r="K169" s="77"/>
      <c r="L169" s="75">
        <f>+[1]DonGia!$O$5</f>
        <v>800</v>
      </c>
      <c r="M169" s="79">
        <v>0</v>
      </c>
      <c r="N169" s="80">
        <f t="shared" ref="N169:N177" si="23">J169*L169</f>
        <v>10384000</v>
      </c>
      <c r="O169" s="80">
        <f>+N169</f>
        <v>10384000</v>
      </c>
    </row>
    <row r="170" spans="1:16" ht="14.1" customHeight="1">
      <c r="A170" s="72" t="s">
        <v>255</v>
      </c>
      <c r="B170" s="72" t="s">
        <v>256</v>
      </c>
      <c r="C170" s="73" t="s">
        <v>16</v>
      </c>
      <c r="D170" s="73" t="s">
        <v>249</v>
      </c>
      <c r="E170" s="74">
        <v>41849.683668981481</v>
      </c>
      <c r="F170" s="74">
        <v>41849.71193287037</v>
      </c>
      <c r="G170" s="72"/>
      <c r="H170" s="75">
        <v>10660</v>
      </c>
      <c r="I170" s="75">
        <v>3640</v>
      </c>
      <c r="J170" s="76">
        <v>7020</v>
      </c>
      <c r="K170" s="77"/>
      <c r="L170" s="78">
        <v>750</v>
      </c>
      <c r="M170" s="78">
        <f>+L170*0.1</f>
        <v>75</v>
      </c>
      <c r="N170" s="80">
        <f>J170*L170*1.1</f>
        <v>5791500.0000000009</v>
      </c>
      <c r="O170" s="80">
        <f>+N170</f>
        <v>5791500.0000000009</v>
      </c>
    </row>
    <row r="171" spans="1:16" ht="14.1" customHeight="1">
      <c r="A171" s="72" t="s">
        <v>257</v>
      </c>
      <c r="B171" s="72" t="s">
        <v>219</v>
      </c>
      <c r="C171" s="73" t="s">
        <v>23</v>
      </c>
      <c r="D171" s="73" t="s">
        <v>249</v>
      </c>
      <c r="E171" s="74">
        <v>41850.685717592591</v>
      </c>
      <c r="F171" s="74">
        <v>41850.713252314818</v>
      </c>
      <c r="G171" s="72"/>
      <c r="H171" s="75">
        <v>17060</v>
      </c>
      <c r="I171" s="75">
        <v>5440</v>
      </c>
      <c r="J171" s="76">
        <v>11620</v>
      </c>
      <c r="K171" s="77"/>
      <c r="L171" s="75">
        <f>+[1]DonGia!$O$5</f>
        <v>800</v>
      </c>
      <c r="M171" s="79">
        <v>0</v>
      </c>
      <c r="N171" s="80">
        <f t="shared" si="23"/>
        <v>9296000</v>
      </c>
      <c r="O171" s="80">
        <f>+N171</f>
        <v>9296000</v>
      </c>
    </row>
    <row r="172" spans="1:16" ht="14.1" customHeight="1">
      <c r="A172" s="72" t="s">
        <v>258</v>
      </c>
      <c r="B172" s="72" t="s">
        <v>259</v>
      </c>
      <c r="C172" s="73" t="s">
        <v>16</v>
      </c>
      <c r="D172" s="73" t="s">
        <v>249</v>
      </c>
      <c r="E172" s="74">
        <v>41851.306388888886</v>
      </c>
      <c r="F172" s="74">
        <v>41851.352500000001</v>
      </c>
      <c r="G172" s="72"/>
      <c r="H172" s="75">
        <v>15280</v>
      </c>
      <c r="I172" s="75">
        <v>5900</v>
      </c>
      <c r="J172" s="76">
        <v>9380</v>
      </c>
      <c r="K172" s="77"/>
      <c r="L172" s="75">
        <f>+[1]DonGia!$O$4</f>
        <v>780</v>
      </c>
      <c r="M172" s="78">
        <f t="shared" ref="M172:M174" si="24">+L172*0.1</f>
        <v>78</v>
      </c>
      <c r="N172" s="80">
        <f t="shared" ref="N172:N174" si="25">J172*L172*1.1</f>
        <v>8048040.0000000009</v>
      </c>
      <c r="O172" s="80">
        <f t="shared" ref="O172:O177" si="26">+N172</f>
        <v>8048040.0000000009</v>
      </c>
    </row>
    <row r="173" spans="1:16" ht="14.1" customHeight="1">
      <c r="A173" s="72" t="s">
        <v>260</v>
      </c>
      <c r="B173" s="72" t="s">
        <v>36</v>
      </c>
      <c r="C173" s="73" t="s">
        <v>16</v>
      </c>
      <c r="D173" s="73" t="s">
        <v>249</v>
      </c>
      <c r="E173" s="74">
        <v>41851.464004629626</v>
      </c>
      <c r="F173" s="74">
        <v>41851.473020833335</v>
      </c>
      <c r="G173" s="72"/>
      <c r="H173" s="75">
        <v>8320</v>
      </c>
      <c r="I173" s="75">
        <v>3240</v>
      </c>
      <c r="J173" s="76">
        <v>5080</v>
      </c>
      <c r="K173" s="77"/>
      <c r="L173" s="75">
        <f>+[1]DonGia!$O$4</f>
        <v>780</v>
      </c>
      <c r="M173" s="78">
        <f t="shared" si="24"/>
        <v>78</v>
      </c>
      <c r="N173" s="80">
        <f t="shared" si="25"/>
        <v>4358640</v>
      </c>
      <c r="O173" s="80">
        <f t="shared" si="26"/>
        <v>4358640</v>
      </c>
    </row>
    <row r="174" spans="1:16" ht="14.1" customHeight="1">
      <c r="A174" s="72" t="s">
        <v>261</v>
      </c>
      <c r="B174" s="72" t="s">
        <v>262</v>
      </c>
      <c r="C174" s="73" t="s">
        <v>16</v>
      </c>
      <c r="D174" s="73" t="s">
        <v>249</v>
      </c>
      <c r="E174" s="74">
        <v>41851.475173611114</v>
      </c>
      <c r="F174" s="74">
        <v>41851.535567129627</v>
      </c>
      <c r="G174" s="72"/>
      <c r="H174" s="75">
        <v>19500</v>
      </c>
      <c r="I174" s="75">
        <v>5940</v>
      </c>
      <c r="J174" s="76">
        <v>13560</v>
      </c>
      <c r="K174" s="77"/>
      <c r="L174" s="75">
        <f>+[1]DonGia!$O$4</f>
        <v>780</v>
      </c>
      <c r="M174" s="78">
        <f t="shared" si="24"/>
        <v>78</v>
      </c>
      <c r="N174" s="80">
        <f t="shared" si="25"/>
        <v>11634480.000000002</v>
      </c>
      <c r="O174" s="80">
        <f t="shared" si="26"/>
        <v>11634480.000000002</v>
      </c>
    </row>
    <row r="175" spans="1:16" ht="14.1" customHeight="1">
      <c r="A175" s="72" t="s">
        <v>263</v>
      </c>
      <c r="B175" s="72" t="s">
        <v>215</v>
      </c>
      <c r="C175" s="73" t="s">
        <v>23</v>
      </c>
      <c r="D175" s="73" t="s">
        <v>249</v>
      </c>
      <c r="E175" s="74">
        <v>41851.495937500003</v>
      </c>
      <c r="F175" s="74">
        <v>41851.517233796294</v>
      </c>
      <c r="G175" s="72"/>
      <c r="H175" s="75">
        <v>17260</v>
      </c>
      <c r="I175" s="75">
        <v>5560</v>
      </c>
      <c r="J175" s="76">
        <v>11700</v>
      </c>
      <c r="K175" s="77"/>
      <c r="L175" s="75">
        <f>+[1]DonGia!$O$5</f>
        <v>800</v>
      </c>
      <c r="M175" s="79">
        <v>0</v>
      </c>
      <c r="N175" s="80">
        <f t="shared" si="23"/>
        <v>9360000</v>
      </c>
      <c r="O175" s="80">
        <f t="shared" si="26"/>
        <v>9360000</v>
      </c>
    </row>
    <row r="176" spans="1:16" ht="14.1" customHeight="1">
      <c r="A176" s="72" t="s">
        <v>264</v>
      </c>
      <c r="B176" s="72" t="s">
        <v>251</v>
      </c>
      <c r="C176" s="73" t="s">
        <v>23</v>
      </c>
      <c r="D176" s="73" t="s">
        <v>249</v>
      </c>
      <c r="E176" s="74">
        <v>41851.591296296298</v>
      </c>
      <c r="F176" s="74">
        <v>41851.612592592595</v>
      </c>
      <c r="G176" s="72"/>
      <c r="H176" s="75">
        <v>10980</v>
      </c>
      <c r="I176" s="75">
        <v>3720</v>
      </c>
      <c r="J176" s="76">
        <v>7260</v>
      </c>
      <c r="K176" s="77"/>
      <c r="L176" s="75">
        <f>+[1]DonGia!$O$5</f>
        <v>800</v>
      </c>
      <c r="M176" s="79">
        <v>0</v>
      </c>
      <c r="N176" s="80">
        <f t="shared" si="23"/>
        <v>5808000</v>
      </c>
      <c r="O176" s="80">
        <f t="shared" si="26"/>
        <v>5808000</v>
      </c>
    </row>
    <row r="177" spans="1:15" ht="14.1" customHeight="1">
      <c r="A177" s="72" t="s">
        <v>265</v>
      </c>
      <c r="B177" s="72" t="s">
        <v>251</v>
      </c>
      <c r="C177" s="73" t="s">
        <v>23</v>
      </c>
      <c r="D177" s="73" t="s">
        <v>249</v>
      </c>
      <c r="E177" s="74">
        <v>41851.681076388886</v>
      </c>
      <c r="F177" s="74">
        <v>41851.699837962966</v>
      </c>
      <c r="G177" s="72"/>
      <c r="H177" s="75">
        <v>12060</v>
      </c>
      <c r="I177" s="75">
        <v>3720</v>
      </c>
      <c r="J177" s="76">
        <v>8340</v>
      </c>
      <c r="K177" s="77"/>
      <c r="L177" s="75">
        <f>+[1]DonGia!$O$5</f>
        <v>800</v>
      </c>
      <c r="M177" s="79">
        <v>0</v>
      </c>
      <c r="N177" s="80">
        <f t="shared" si="23"/>
        <v>6672000</v>
      </c>
      <c r="O177" s="80">
        <f t="shared" si="26"/>
        <v>6672000</v>
      </c>
    </row>
    <row r="178" spans="1:15" ht="14.1" customHeight="1">
      <c r="A178" s="72" t="s">
        <v>266</v>
      </c>
      <c r="B178" s="72" t="s">
        <v>259</v>
      </c>
      <c r="C178" s="73" t="s">
        <v>16</v>
      </c>
      <c r="D178" s="73" t="s">
        <v>249</v>
      </c>
      <c r="E178" s="74">
        <v>41851.700520833336</v>
      </c>
      <c r="F178" s="74">
        <v>41851.735439814816</v>
      </c>
      <c r="G178" s="72"/>
      <c r="H178" s="75">
        <v>14780</v>
      </c>
      <c r="I178" s="75">
        <v>5920</v>
      </c>
      <c r="J178" s="76">
        <v>8860</v>
      </c>
      <c r="K178" s="77"/>
      <c r="L178" s="75">
        <f>+[1]DonGia!$O$4</f>
        <v>780</v>
      </c>
      <c r="M178" s="78">
        <f>+L178*0.1</f>
        <v>78</v>
      </c>
      <c r="N178" s="80">
        <f>J178*L178*1.1</f>
        <v>7601880.0000000009</v>
      </c>
      <c r="O178" s="80">
        <f>+N178</f>
        <v>7601880.0000000009</v>
      </c>
    </row>
    <row r="179" spans="1:15" ht="14.1" customHeight="1">
      <c r="A179" s="90" t="s">
        <v>267</v>
      </c>
      <c r="B179" s="90" t="s">
        <v>268</v>
      </c>
      <c r="C179" s="91" t="s">
        <v>16</v>
      </c>
      <c r="D179" s="91" t="s">
        <v>249</v>
      </c>
      <c r="E179" s="92">
        <v>41852.3203587963</v>
      </c>
      <c r="F179" s="92">
        <v>41852.358680555553</v>
      </c>
      <c r="G179" s="90"/>
      <c r="H179" s="93">
        <v>16600</v>
      </c>
      <c r="I179" s="93">
        <v>5600</v>
      </c>
      <c r="J179" s="94">
        <v>11000</v>
      </c>
      <c r="K179" s="95"/>
      <c r="L179" s="96">
        <f>+[1]DonGia!$O$4</f>
        <v>780</v>
      </c>
      <c r="M179" s="96">
        <f>+L179*0.1</f>
        <v>78</v>
      </c>
      <c r="N179" s="97">
        <f>+J179*L179*1.1</f>
        <v>9438000</v>
      </c>
      <c r="O179" s="97">
        <f>+N179</f>
        <v>9438000</v>
      </c>
    </row>
    <row r="180" spans="1:15" ht="14.1" customHeight="1">
      <c r="A180" s="90" t="s">
        <v>269</v>
      </c>
      <c r="B180" s="90" t="s">
        <v>22</v>
      </c>
      <c r="C180" s="91" t="s">
        <v>23</v>
      </c>
      <c r="D180" s="91" t="s">
        <v>249</v>
      </c>
      <c r="E180" s="92">
        <v>41852.3593287037</v>
      </c>
      <c r="F180" s="92">
        <v>41852.382465277777</v>
      </c>
      <c r="G180" s="90"/>
      <c r="H180" s="93">
        <v>12240</v>
      </c>
      <c r="I180" s="93">
        <v>3720</v>
      </c>
      <c r="J180" s="94">
        <v>8520</v>
      </c>
      <c r="K180" s="95"/>
      <c r="L180" s="96">
        <f>+[1]DonGia!$O$5</f>
        <v>800</v>
      </c>
      <c r="M180" s="98">
        <v>0</v>
      </c>
      <c r="N180" s="97">
        <f t="shared" ref="N180:N195" si="27">+J180*L180</f>
        <v>6816000</v>
      </c>
      <c r="O180" s="97">
        <f>+N180</f>
        <v>6816000</v>
      </c>
    </row>
    <row r="181" spans="1:15" ht="14.1" customHeight="1">
      <c r="A181" s="90" t="s">
        <v>270</v>
      </c>
      <c r="B181" s="90" t="s">
        <v>271</v>
      </c>
      <c r="C181" s="91" t="s">
        <v>16</v>
      </c>
      <c r="D181" s="91" t="s">
        <v>249</v>
      </c>
      <c r="E181" s="92">
        <v>41852.489756944444</v>
      </c>
      <c r="F181" s="92">
        <v>41852.526446759257</v>
      </c>
      <c r="G181" s="90"/>
      <c r="H181" s="93">
        <v>5060</v>
      </c>
      <c r="I181" s="93">
        <v>2340</v>
      </c>
      <c r="J181" s="94">
        <v>2720</v>
      </c>
      <c r="K181" s="95"/>
      <c r="L181" s="96">
        <f>+[1]DonGia!$O$4</f>
        <v>780</v>
      </c>
      <c r="M181" s="96">
        <f>+L181*0.1</f>
        <v>78</v>
      </c>
      <c r="N181" s="97">
        <f>+J181*L181*1.1</f>
        <v>2333760</v>
      </c>
      <c r="O181" s="97">
        <f>+N181</f>
        <v>2333760</v>
      </c>
    </row>
    <row r="182" spans="1:15" ht="14.1" customHeight="1">
      <c r="A182" s="90" t="s">
        <v>272</v>
      </c>
      <c r="B182" s="90" t="s">
        <v>219</v>
      </c>
      <c r="C182" s="91" t="s">
        <v>23</v>
      </c>
      <c r="D182" s="91" t="s">
        <v>249</v>
      </c>
      <c r="E182" s="92">
        <v>41852.513124999998</v>
      </c>
      <c r="F182" s="92">
        <v>41852.534814814811</v>
      </c>
      <c r="G182" s="90"/>
      <c r="H182" s="93">
        <v>17840</v>
      </c>
      <c r="I182" s="93">
        <v>5460</v>
      </c>
      <c r="J182" s="94">
        <v>12380</v>
      </c>
      <c r="K182" s="95"/>
      <c r="L182" s="96">
        <f>+[1]DonGia!$O$5</f>
        <v>800</v>
      </c>
      <c r="M182" s="98">
        <v>0</v>
      </c>
      <c r="N182" s="97">
        <f t="shared" si="27"/>
        <v>9904000</v>
      </c>
      <c r="O182" s="97">
        <f t="shared" ref="O182:O183" si="28">+N182</f>
        <v>9904000</v>
      </c>
    </row>
    <row r="183" spans="1:15" ht="14.1" customHeight="1">
      <c r="A183" s="90" t="s">
        <v>273</v>
      </c>
      <c r="B183" s="90" t="s">
        <v>217</v>
      </c>
      <c r="C183" s="91" t="s">
        <v>23</v>
      </c>
      <c r="D183" s="91" t="s">
        <v>249</v>
      </c>
      <c r="E183" s="92">
        <v>41852.532256944447</v>
      </c>
      <c r="F183" s="92">
        <v>41852.550127314818</v>
      </c>
      <c r="G183" s="90"/>
      <c r="H183" s="93">
        <v>18620</v>
      </c>
      <c r="I183" s="93">
        <v>5540</v>
      </c>
      <c r="J183" s="94">
        <v>13080</v>
      </c>
      <c r="K183" s="95"/>
      <c r="L183" s="96">
        <f>+[1]DonGia!$O$5</f>
        <v>800</v>
      </c>
      <c r="M183" s="98">
        <v>0</v>
      </c>
      <c r="N183" s="97">
        <f t="shared" si="27"/>
        <v>10464000</v>
      </c>
      <c r="O183" s="97">
        <f t="shared" si="28"/>
        <v>10464000</v>
      </c>
    </row>
    <row r="184" spans="1:15" ht="14.1" customHeight="1">
      <c r="A184" s="90" t="s">
        <v>274</v>
      </c>
      <c r="B184" s="90" t="s">
        <v>262</v>
      </c>
      <c r="C184" s="91" t="s">
        <v>16</v>
      </c>
      <c r="D184" s="91" t="s">
        <v>249</v>
      </c>
      <c r="E184" s="92">
        <v>41853.315011574072</v>
      </c>
      <c r="F184" s="92">
        <v>41853.353587962964</v>
      </c>
      <c r="G184" s="90"/>
      <c r="H184" s="93">
        <v>19740</v>
      </c>
      <c r="I184" s="99">
        <v>5920</v>
      </c>
      <c r="J184" s="94">
        <v>13820</v>
      </c>
      <c r="K184" s="95"/>
      <c r="L184" s="96">
        <f>+[1]DonGia!$O$4</f>
        <v>780</v>
      </c>
      <c r="M184" s="96">
        <f>+L184*0.1</f>
        <v>78</v>
      </c>
      <c r="N184" s="97">
        <f>+J184*L184*1.1</f>
        <v>11857560.000000002</v>
      </c>
      <c r="O184" s="97">
        <f>+N184</f>
        <v>11857560.000000002</v>
      </c>
    </row>
    <row r="185" spans="1:15" ht="14.1" customHeight="1">
      <c r="A185" s="90" t="s">
        <v>275</v>
      </c>
      <c r="B185" s="90" t="s">
        <v>251</v>
      </c>
      <c r="C185" s="91" t="s">
        <v>23</v>
      </c>
      <c r="D185" s="91" t="s">
        <v>249</v>
      </c>
      <c r="E185" s="92">
        <v>41853.376585648148</v>
      </c>
      <c r="F185" s="92">
        <v>41853.395474537036</v>
      </c>
      <c r="G185" s="90"/>
      <c r="H185" s="93">
        <v>10920</v>
      </c>
      <c r="I185" s="93">
        <v>3720</v>
      </c>
      <c r="J185" s="94">
        <v>7200</v>
      </c>
      <c r="K185" s="95"/>
      <c r="L185" s="96">
        <f>+[1]DonGia!$O$5</f>
        <v>800</v>
      </c>
      <c r="M185" s="98">
        <v>0</v>
      </c>
      <c r="N185" s="97">
        <f t="shared" si="27"/>
        <v>5760000</v>
      </c>
      <c r="O185" s="97">
        <f>+N185</f>
        <v>5760000</v>
      </c>
    </row>
    <row r="186" spans="1:15" ht="14.1" customHeight="1">
      <c r="A186" s="90" t="s">
        <v>276</v>
      </c>
      <c r="B186" s="90" t="s">
        <v>277</v>
      </c>
      <c r="C186" s="91" t="s">
        <v>16</v>
      </c>
      <c r="D186" s="91" t="s">
        <v>249</v>
      </c>
      <c r="E186" s="92">
        <v>41853.546666666669</v>
      </c>
      <c r="F186" s="92">
        <v>41853.586493055554</v>
      </c>
      <c r="G186" s="90"/>
      <c r="H186" s="93">
        <v>10580</v>
      </c>
      <c r="I186" s="99">
        <v>3520</v>
      </c>
      <c r="J186" s="94">
        <v>7060</v>
      </c>
      <c r="K186" s="95"/>
      <c r="L186" s="96">
        <f>+[1]DonGia!$O$4</f>
        <v>780</v>
      </c>
      <c r="M186" s="96">
        <f>+L186*0.1</f>
        <v>78</v>
      </c>
      <c r="N186" s="97">
        <f>+J186*L186*1.1</f>
        <v>6057480.0000000009</v>
      </c>
      <c r="O186" s="97">
        <f>+N186</f>
        <v>6057480.0000000009</v>
      </c>
    </row>
    <row r="187" spans="1:15" ht="14.1" customHeight="1">
      <c r="A187" s="90" t="s">
        <v>278</v>
      </c>
      <c r="B187" s="90" t="s">
        <v>215</v>
      </c>
      <c r="C187" s="91" t="s">
        <v>23</v>
      </c>
      <c r="D187" s="91" t="s">
        <v>249</v>
      </c>
      <c r="E187" s="92">
        <v>41853.581979166665</v>
      </c>
      <c r="F187" s="92">
        <v>41853.608310185184</v>
      </c>
      <c r="G187" s="90"/>
      <c r="H187" s="93">
        <v>17620</v>
      </c>
      <c r="I187" s="93">
        <v>5520</v>
      </c>
      <c r="J187" s="94">
        <v>12100</v>
      </c>
      <c r="K187" s="95"/>
      <c r="L187" s="96">
        <f>+[1]DonGia!$O$5</f>
        <v>800</v>
      </c>
      <c r="M187" s="98">
        <v>0</v>
      </c>
      <c r="N187" s="97">
        <f t="shared" si="27"/>
        <v>9680000</v>
      </c>
      <c r="O187" s="97">
        <f t="shared" ref="O187:O192" si="29">+N187</f>
        <v>9680000</v>
      </c>
    </row>
    <row r="188" spans="1:15" ht="14.1" customHeight="1">
      <c r="A188" s="90" t="s">
        <v>279</v>
      </c>
      <c r="B188" s="90" t="s">
        <v>217</v>
      </c>
      <c r="C188" s="91" t="s">
        <v>23</v>
      </c>
      <c r="D188" s="91" t="s">
        <v>249</v>
      </c>
      <c r="E188" s="92">
        <v>41855.503564814811</v>
      </c>
      <c r="F188" s="92">
        <v>41855.52685185185</v>
      </c>
      <c r="G188" s="90"/>
      <c r="H188" s="93">
        <v>17360</v>
      </c>
      <c r="I188" s="93">
        <v>5620</v>
      </c>
      <c r="J188" s="94">
        <v>11740</v>
      </c>
      <c r="K188" s="95"/>
      <c r="L188" s="96">
        <f>+[1]DonGia!$O$5</f>
        <v>800</v>
      </c>
      <c r="M188" s="98">
        <v>0</v>
      </c>
      <c r="N188" s="97">
        <f t="shared" si="27"/>
        <v>9392000</v>
      </c>
      <c r="O188" s="97">
        <f t="shared" si="29"/>
        <v>9392000</v>
      </c>
    </row>
    <row r="189" spans="1:15" ht="14.1" customHeight="1">
      <c r="A189" s="90" t="s">
        <v>280</v>
      </c>
      <c r="B189" s="90" t="s">
        <v>219</v>
      </c>
      <c r="C189" s="91" t="s">
        <v>23</v>
      </c>
      <c r="D189" s="91" t="s">
        <v>249</v>
      </c>
      <c r="E189" s="92">
        <v>41855.558831018519</v>
      </c>
      <c r="F189" s="92">
        <v>41855.577372685184</v>
      </c>
      <c r="G189" s="90"/>
      <c r="H189" s="93">
        <v>17400</v>
      </c>
      <c r="I189" s="93">
        <v>5440</v>
      </c>
      <c r="J189" s="94">
        <v>11960</v>
      </c>
      <c r="K189" s="95"/>
      <c r="L189" s="96">
        <f>+[1]DonGia!$O$5</f>
        <v>800</v>
      </c>
      <c r="M189" s="98">
        <v>0</v>
      </c>
      <c r="N189" s="97">
        <f t="shared" si="27"/>
        <v>9568000</v>
      </c>
      <c r="O189" s="97">
        <f t="shared" si="29"/>
        <v>9568000</v>
      </c>
    </row>
    <row r="190" spans="1:15" ht="14.1" customHeight="1">
      <c r="A190" s="90" t="s">
        <v>281</v>
      </c>
      <c r="B190" s="90" t="s">
        <v>217</v>
      </c>
      <c r="C190" s="91" t="s">
        <v>23</v>
      </c>
      <c r="D190" s="91" t="s">
        <v>249</v>
      </c>
      <c r="E190" s="92">
        <v>41856.498344907406</v>
      </c>
      <c r="F190" s="92">
        <v>41856.52144675926</v>
      </c>
      <c r="G190" s="90"/>
      <c r="H190" s="93">
        <v>17200</v>
      </c>
      <c r="I190" s="93">
        <v>5580</v>
      </c>
      <c r="J190" s="94">
        <v>11620</v>
      </c>
      <c r="K190" s="95"/>
      <c r="L190" s="96">
        <f>+[1]DonGia!$O$5</f>
        <v>800</v>
      </c>
      <c r="M190" s="98">
        <v>0</v>
      </c>
      <c r="N190" s="97">
        <f t="shared" si="27"/>
        <v>9296000</v>
      </c>
      <c r="O190" s="97">
        <f t="shared" si="29"/>
        <v>9296000</v>
      </c>
    </row>
    <row r="191" spans="1:15" ht="14.1" customHeight="1">
      <c r="A191" s="90" t="s">
        <v>282</v>
      </c>
      <c r="B191" s="90" t="s">
        <v>283</v>
      </c>
      <c r="C191" s="91" t="s">
        <v>16</v>
      </c>
      <c r="D191" s="91" t="s">
        <v>249</v>
      </c>
      <c r="E191" s="92">
        <v>41856.535983796297</v>
      </c>
      <c r="F191" s="92">
        <v>41856.561342592591</v>
      </c>
      <c r="G191" s="90"/>
      <c r="H191" s="93">
        <v>12040</v>
      </c>
      <c r="I191" s="99">
        <v>5900</v>
      </c>
      <c r="J191" s="94">
        <v>6140</v>
      </c>
      <c r="K191" s="95"/>
      <c r="L191" s="96">
        <f>+[1]DonGia!$O$4</f>
        <v>780</v>
      </c>
      <c r="M191" s="96">
        <f t="shared" ref="M191:M192" si="30">+L191*0.1</f>
        <v>78</v>
      </c>
      <c r="N191" s="97">
        <f t="shared" ref="N191:N192" si="31">+J191*L191*1.1</f>
        <v>5268120</v>
      </c>
      <c r="O191" s="97">
        <f t="shared" si="29"/>
        <v>5268120</v>
      </c>
    </row>
    <row r="192" spans="1:15" ht="14.1" customHeight="1">
      <c r="A192" s="90" t="s">
        <v>284</v>
      </c>
      <c r="B192" s="90" t="s">
        <v>268</v>
      </c>
      <c r="C192" s="91" t="s">
        <v>16</v>
      </c>
      <c r="D192" s="91" t="s">
        <v>249</v>
      </c>
      <c r="E192" s="92">
        <v>41856.617152777777</v>
      </c>
      <c r="F192" s="92">
        <v>41856.646921296298</v>
      </c>
      <c r="G192" s="90"/>
      <c r="H192" s="93">
        <v>14640</v>
      </c>
      <c r="I192" s="99">
        <v>5560</v>
      </c>
      <c r="J192" s="94">
        <v>9080</v>
      </c>
      <c r="K192" s="95"/>
      <c r="L192" s="96">
        <f>+[1]DonGia!$O$4</f>
        <v>780</v>
      </c>
      <c r="M192" s="96">
        <f t="shared" si="30"/>
        <v>78</v>
      </c>
      <c r="N192" s="97">
        <f t="shared" si="31"/>
        <v>7790640.0000000009</v>
      </c>
      <c r="O192" s="97">
        <f t="shared" si="29"/>
        <v>7790640.0000000009</v>
      </c>
    </row>
    <row r="193" spans="1:16" ht="14.1" customHeight="1">
      <c r="A193" s="90" t="s">
        <v>285</v>
      </c>
      <c r="B193" s="90" t="s">
        <v>219</v>
      </c>
      <c r="C193" s="91" t="s">
        <v>23</v>
      </c>
      <c r="D193" s="91" t="s">
        <v>249</v>
      </c>
      <c r="E193" s="92">
        <v>41856.625891203701</v>
      </c>
      <c r="F193" s="92">
        <v>41856.645208333335</v>
      </c>
      <c r="G193" s="90"/>
      <c r="H193" s="93">
        <v>18220</v>
      </c>
      <c r="I193" s="93">
        <v>5440</v>
      </c>
      <c r="J193" s="94">
        <v>12780</v>
      </c>
      <c r="K193" s="95"/>
      <c r="L193" s="96">
        <f>+[1]DonGia!$O$5</f>
        <v>800</v>
      </c>
      <c r="M193" s="98">
        <v>0</v>
      </c>
      <c r="N193" s="97">
        <f t="shared" si="27"/>
        <v>10224000</v>
      </c>
      <c r="O193" s="97">
        <f>+N193</f>
        <v>10224000</v>
      </c>
    </row>
    <row r="194" spans="1:16" ht="14.1" customHeight="1">
      <c r="A194" s="90" t="s">
        <v>286</v>
      </c>
      <c r="B194" s="90" t="s">
        <v>268</v>
      </c>
      <c r="C194" s="91" t="s">
        <v>16</v>
      </c>
      <c r="D194" s="91" t="s">
        <v>249</v>
      </c>
      <c r="E194" s="92">
        <v>41857.312141203707</v>
      </c>
      <c r="F194" s="92">
        <v>41857.349351851852</v>
      </c>
      <c r="G194" s="90"/>
      <c r="H194" s="93">
        <v>17740</v>
      </c>
      <c r="I194" s="99">
        <v>5560</v>
      </c>
      <c r="J194" s="94">
        <v>12180</v>
      </c>
      <c r="K194" s="95"/>
      <c r="L194" s="96">
        <f>+[1]DonGia!$O$4</f>
        <v>780</v>
      </c>
      <c r="M194" s="96">
        <f>+L194*0.1</f>
        <v>78</v>
      </c>
      <c r="N194" s="97">
        <f>+J194*L194*1.1</f>
        <v>10450440</v>
      </c>
      <c r="O194" s="97">
        <f>+N194</f>
        <v>10450440</v>
      </c>
    </row>
    <row r="195" spans="1:16" ht="14.1" customHeight="1">
      <c r="A195" s="90" t="s">
        <v>287</v>
      </c>
      <c r="B195" s="90" t="s">
        <v>219</v>
      </c>
      <c r="C195" s="91" t="s">
        <v>23</v>
      </c>
      <c r="D195" s="91" t="s">
        <v>249</v>
      </c>
      <c r="E195" s="92">
        <v>41857.343055555553</v>
      </c>
      <c r="F195" s="92">
        <v>41857.363240740742</v>
      </c>
      <c r="G195" s="90"/>
      <c r="H195" s="93">
        <v>16920</v>
      </c>
      <c r="I195" s="93">
        <v>5420</v>
      </c>
      <c r="J195" s="94">
        <v>11500</v>
      </c>
      <c r="K195" s="95"/>
      <c r="L195" s="96">
        <f>+[1]DonGia!$O$5</f>
        <v>800</v>
      </c>
      <c r="M195" s="98">
        <v>0</v>
      </c>
      <c r="N195" s="97">
        <f t="shared" si="27"/>
        <v>9200000</v>
      </c>
      <c r="O195" s="97">
        <f>+N195</f>
        <v>9200000</v>
      </c>
    </row>
    <row r="196" spans="1:16" ht="14.1" customHeight="1">
      <c r="A196" s="90" t="s">
        <v>288</v>
      </c>
      <c r="B196" s="90" t="s">
        <v>289</v>
      </c>
      <c r="C196" s="91" t="s">
        <v>16</v>
      </c>
      <c r="D196" s="91" t="s">
        <v>249</v>
      </c>
      <c r="E196" s="92">
        <v>41857.379143518519</v>
      </c>
      <c r="F196" s="92">
        <v>41857.438090277778</v>
      </c>
      <c r="G196" s="90"/>
      <c r="H196" s="93">
        <v>15380</v>
      </c>
      <c r="I196" s="99">
        <v>5660</v>
      </c>
      <c r="J196" s="94">
        <v>9720</v>
      </c>
      <c r="K196" s="95"/>
      <c r="L196" s="96">
        <f>+[1]DonGia!$O$4</f>
        <v>780</v>
      </c>
      <c r="M196" s="96">
        <f t="shared" ref="M196:M201" si="32">+L196*0.1</f>
        <v>78</v>
      </c>
      <c r="N196" s="97">
        <f t="shared" ref="N196:N208" si="33">+J196*L196*1.1</f>
        <v>8339760.0000000009</v>
      </c>
      <c r="O196" s="97">
        <f t="shared" ref="O196:O201" si="34">+N196</f>
        <v>8339760.0000000009</v>
      </c>
    </row>
    <row r="197" spans="1:16" ht="14.1" customHeight="1">
      <c r="A197" s="90" t="s">
        <v>290</v>
      </c>
      <c r="B197" s="90" t="s">
        <v>291</v>
      </c>
      <c r="C197" s="91" t="s">
        <v>16</v>
      </c>
      <c r="D197" s="91" t="s">
        <v>249</v>
      </c>
      <c r="E197" s="92">
        <v>41857.685243055559</v>
      </c>
      <c r="F197" s="92">
        <v>41857.739328703705</v>
      </c>
      <c r="G197" s="90"/>
      <c r="H197" s="93">
        <v>5060</v>
      </c>
      <c r="I197" s="99">
        <v>2460</v>
      </c>
      <c r="J197" s="94">
        <v>2600</v>
      </c>
      <c r="K197" s="95"/>
      <c r="L197" s="96">
        <f>+[1]DonGia!$O$4</f>
        <v>780</v>
      </c>
      <c r="M197" s="96">
        <f t="shared" si="32"/>
        <v>78</v>
      </c>
      <c r="N197" s="97">
        <f t="shared" si="33"/>
        <v>2230800</v>
      </c>
      <c r="O197" s="97">
        <f t="shared" si="34"/>
        <v>2230800</v>
      </c>
    </row>
    <row r="198" spans="1:16" ht="14.1" customHeight="1">
      <c r="A198" s="90" t="s">
        <v>292</v>
      </c>
      <c r="B198" s="90" t="s">
        <v>268</v>
      </c>
      <c r="C198" s="91" t="s">
        <v>16</v>
      </c>
      <c r="D198" s="91" t="s">
        <v>249</v>
      </c>
      <c r="E198" s="92">
        <v>41858.311574074076</v>
      </c>
      <c r="F198" s="92">
        <v>41858.358634259261</v>
      </c>
      <c r="G198" s="90"/>
      <c r="H198" s="93">
        <v>17740</v>
      </c>
      <c r="I198" s="99">
        <v>5560</v>
      </c>
      <c r="J198" s="94">
        <v>12180</v>
      </c>
      <c r="K198" s="95"/>
      <c r="L198" s="96">
        <f>+[1]DonGia!$O$4</f>
        <v>780</v>
      </c>
      <c r="M198" s="96">
        <f t="shared" si="32"/>
        <v>78</v>
      </c>
      <c r="N198" s="97">
        <f t="shared" si="33"/>
        <v>10450440</v>
      </c>
      <c r="O198" s="97">
        <f t="shared" si="34"/>
        <v>10450440</v>
      </c>
    </row>
    <row r="199" spans="1:16" ht="14.1" customHeight="1">
      <c r="A199" s="90" t="s">
        <v>293</v>
      </c>
      <c r="B199" s="90" t="s">
        <v>289</v>
      </c>
      <c r="C199" s="91" t="s">
        <v>16</v>
      </c>
      <c r="D199" s="91" t="s">
        <v>249</v>
      </c>
      <c r="E199" s="92">
        <v>41859.549120370371</v>
      </c>
      <c r="F199" s="92">
        <v>41859.599259259259</v>
      </c>
      <c r="G199" s="90"/>
      <c r="H199" s="93">
        <v>17260</v>
      </c>
      <c r="I199" s="99">
        <v>5700</v>
      </c>
      <c r="J199" s="94">
        <v>11560</v>
      </c>
      <c r="K199" s="95"/>
      <c r="L199" s="96">
        <f>+[1]DonGia!$O$4</f>
        <v>780</v>
      </c>
      <c r="M199" s="96">
        <f t="shared" si="32"/>
        <v>78</v>
      </c>
      <c r="N199" s="97">
        <f t="shared" si="33"/>
        <v>9918480</v>
      </c>
      <c r="O199" s="97">
        <f t="shared" si="34"/>
        <v>9918480</v>
      </c>
    </row>
    <row r="200" spans="1:16" ht="14.1" customHeight="1">
      <c r="A200" s="90" t="s">
        <v>294</v>
      </c>
      <c r="B200" s="90" t="s">
        <v>243</v>
      </c>
      <c r="C200" s="91" t="s">
        <v>16</v>
      </c>
      <c r="D200" s="91" t="s">
        <v>249</v>
      </c>
      <c r="E200" s="92">
        <v>41860.48096064815</v>
      </c>
      <c r="F200" s="92">
        <v>41860.513958333337</v>
      </c>
      <c r="G200" s="90"/>
      <c r="H200" s="93">
        <v>17960</v>
      </c>
      <c r="I200" s="99">
        <v>5640</v>
      </c>
      <c r="J200" s="94">
        <v>12320</v>
      </c>
      <c r="K200" s="95"/>
      <c r="L200" s="96">
        <f>+[1]DonGia!$O$4</f>
        <v>780</v>
      </c>
      <c r="M200" s="96">
        <f t="shared" si="32"/>
        <v>78</v>
      </c>
      <c r="N200" s="97">
        <f t="shared" si="33"/>
        <v>10570560</v>
      </c>
      <c r="O200" s="97">
        <f t="shared" si="34"/>
        <v>10570560</v>
      </c>
    </row>
    <row r="201" spans="1:16" ht="14.1" customHeight="1">
      <c r="A201" s="90" t="s">
        <v>295</v>
      </c>
      <c r="B201" s="90" t="s">
        <v>243</v>
      </c>
      <c r="C201" s="91" t="s">
        <v>16</v>
      </c>
      <c r="D201" s="91" t="s">
        <v>249</v>
      </c>
      <c r="E201" s="92">
        <v>41860.48096064815</v>
      </c>
      <c r="F201" s="92">
        <v>41860.513958333337</v>
      </c>
      <c r="G201" s="90"/>
      <c r="H201" s="93">
        <v>16110</v>
      </c>
      <c r="I201" s="99">
        <v>5640</v>
      </c>
      <c r="J201" s="94">
        <v>10470</v>
      </c>
      <c r="K201" s="95"/>
      <c r="L201" s="96">
        <f>+[1]DonGia!$O$4</f>
        <v>780</v>
      </c>
      <c r="M201" s="96">
        <f t="shared" si="32"/>
        <v>78</v>
      </c>
      <c r="N201" s="97">
        <f t="shared" si="33"/>
        <v>8983260</v>
      </c>
      <c r="O201" s="97">
        <f t="shared" si="34"/>
        <v>8983260</v>
      </c>
    </row>
    <row r="202" spans="1:16" ht="14.1" customHeight="1">
      <c r="A202" s="90" t="s">
        <v>296</v>
      </c>
      <c r="B202" s="90" t="s">
        <v>297</v>
      </c>
      <c r="C202" s="91" t="s">
        <v>184</v>
      </c>
      <c r="D202" s="91" t="s">
        <v>249</v>
      </c>
      <c r="E202" s="92">
        <v>41860.48096064815</v>
      </c>
      <c r="F202" s="92">
        <v>41860.513958333337</v>
      </c>
      <c r="G202" s="90"/>
      <c r="H202" s="93">
        <v>15780</v>
      </c>
      <c r="I202" s="99">
        <v>5370</v>
      </c>
      <c r="J202" s="94">
        <v>10410</v>
      </c>
      <c r="K202" s="95"/>
      <c r="L202" s="96">
        <v>720</v>
      </c>
      <c r="M202" s="96">
        <f>+L202*0.1</f>
        <v>72</v>
      </c>
      <c r="N202" s="97">
        <f t="shared" si="33"/>
        <v>8244720.0000000009</v>
      </c>
      <c r="O202" s="97">
        <f>+N202</f>
        <v>8244720.0000000009</v>
      </c>
      <c r="P202" s="1" t="s">
        <v>298</v>
      </c>
    </row>
    <row r="203" spans="1:16" s="101" customFormat="1" ht="14.1" customHeight="1">
      <c r="A203" s="90" t="s">
        <v>299</v>
      </c>
      <c r="B203" s="90" t="s">
        <v>289</v>
      </c>
      <c r="C203" s="91" t="s">
        <v>16</v>
      </c>
      <c r="D203" s="91" t="s">
        <v>249</v>
      </c>
      <c r="E203" s="92">
        <v>41862.492812500001</v>
      </c>
      <c r="F203" s="92">
        <v>41862.531631944446</v>
      </c>
      <c r="G203" s="93"/>
      <c r="H203" s="93">
        <v>17240</v>
      </c>
      <c r="I203" s="99">
        <v>5700</v>
      </c>
      <c r="J203" s="94">
        <v>11540</v>
      </c>
      <c r="K203" s="100"/>
      <c r="L203" s="96">
        <f>+[1]DonGia!$O$4</f>
        <v>780</v>
      </c>
      <c r="M203" s="96">
        <f t="shared" ref="M203:M208" si="35">+L203*0.1</f>
        <v>78</v>
      </c>
      <c r="N203" s="97">
        <f t="shared" si="33"/>
        <v>9901320</v>
      </c>
      <c r="O203" s="97">
        <f t="shared" ref="O203:O218" si="36">+N203</f>
        <v>9901320</v>
      </c>
      <c r="P203" s="1"/>
    </row>
    <row r="204" spans="1:16" ht="14.1" customHeight="1">
      <c r="A204" s="90" t="s">
        <v>300</v>
      </c>
      <c r="B204" s="90" t="s">
        <v>243</v>
      </c>
      <c r="C204" s="91" t="s">
        <v>16</v>
      </c>
      <c r="D204" s="91" t="s">
        <v>249</v>
      </c>
      <c r="E204" s="92">
        <v>41862.492812500001</v>
      </c>
      <c r="F204" s="92">
        <v>41862.531631944446</v>
      </c>
      <c r="G204" s="90"/>
      <c r="H204" s="93">
        <v>17620</v>
      </c>
      <c r="I204" s="99">
        <v>5580</v>
      </c>
      <c r="J204" s="94">
        <v>12040</v>
      </c>
      <c r="K204" s="95"/>
      <c r="L204" s="96">
        <f>+[1]DonGia!$O$4</f>
        <v>780</v>
      </c>
      <c r="M204" s="96">
        <f t="shared" si="35"/>
        <v>78</v>
      </c>
      <c r="N204" s="97">
        <f t="shared" si="33"/>
        <v>10330320</v>
      </c>
      <c r="O204" s="97">
        <f t="shared" si="36"/>
        <v>10330320</v>
      </c>
    </row>
    <row r="205" spans="1:16" ht="14.1" customHeight="1">
      <c r="A205" s="90" t="s">
        <v>301</v>
      </c>
      <c r="B205" s="90" t="s">
        <v>302</v>
      </c>
      <c r="C205" s="91" t="s">
        <v>16</v>
      </c>
      <c r="D205" s="91" t="s">
        <v>249</v>
      </c>
      <c r="E205" s="92">
        <v>41862.669178240743</v>
      </c>
      <c r="F205" s="92">
        <v>41862.759652777779</v>
      </c>
      <c r="G205" s="90"/>
      <c r="H205" s="93">
        <v>15920</v>
      </c>
      <c r="I205" s="99">
        <v>5660</v>
      </c>
      <c r="J205" s="94">
        <v>10260</v>
      </c>
      <c r="K205" s="95"/>
      <c r="L205" s="96">
        <f>+[1]DonGia!$O$4</f>
        <v>780</v>
      </c>
      <c r="M205" s="96">
        <f t="shared" si="35"/>
        <v>78</v>
      </c>
      <c r="N205" s="97">
        <f t="shared" si="33"/>
        <v>8803080</v>
      </c>
      <c r="O205" s="97">
        <f t="shared" si="36"/>
        <v>8803080</v>
      </c>
    </row>
    <row r="206" spans="1:16" ht="14.1" customHeight="1">
      <c r="A206" s="90" t="s">
        <v>303</v>
      </c>
      <c r="B206" s="90" t="s">
        <v>304</v>
      </c>
      <c r="C206" s="91" t="s">
        <v>16</v>
      </c>
      <c r="D206" s="91" t="s">
        <v>249</v>
      </c>
      <c r="E206" s="92">
        <v>41866.305891203701</v>
      </c>
      <c r="F206" s="92">
        <v>41866.349930555552</v>
      </c>
      <c r="G206" s="90"/>
      <c r="H206" s="93">
        <v>15160</v>
      </c>
      <c r="I206" s="93">
        <v>5840</v>
      </c>
      <c r="J206" s="94">
        <v>9320</v>
      </c>
      <c r="K206" s="95"/>
      <c r="L206" s="96">
        <f>+[1]DonGia!$O$4</f>
        <v>780</v>
      </c>
      <c r="M206" s="96">
        <f t="shared" si="35"/>
        <v>78</v>
      </c>
      <c r="N206" s="97">
        <f t="shared" si="33"/>
        <v>7996560.0000000009</v>
      </c>
      <c r="O206" s="97">
        <f t="shared" si="36"/>
        <v>7996560.0000000009</v>
      </c>
    </row>
    <row r="207" spans="1:16" ht="14.1" customHeight="1">
      <c r="A207" s="90" t="s">
        <v>305</v>
      </c>
      <c r="B207" s="90" t="s">
        <v>268</v>
      </c>
      <c r="C207" s="91" t="s">
        <v>16</v>
      </c>
      <c r="D207" s="91" t="s">
        <v>249</v>
      </c>
      <c r="E207" s="92">
        <v>41866.314710648148</v>
      </c>
      <c r="F207" s="92">
        <v>41866.378217592595</v>
      </c>
      <c r="G207" s="90"/>
      <c r="H207" s="93">
        <v>16920</v>
      </c>
      <c r="I207" s="93">
        <v>5560</v>
      </c>
      <c r="J207" s="94">
        <v>11360</v>
      </c>
      <c r="K207" s="95"/>
      <c r="L207" s="96">
        <f>+[1]DonGia!$O$4</f>
        <v>780</v>
      </c>
      <c r="M207" s="96">
        <f t="shared" si="35"/>
        <v>78</v>
      </c>
      <c r="N207" s="97">
        <f t="shared" si="33"/>
        <v>9746880</v>
      </c>
      <c r="O207" s="97">
        <f t="shared" si="36"/>
        <v>9746880</v>
      </c>
    </row>
    <row r="208" spans="1:16" ht="14.1" customHeight="1">
      <c r="A208" s="90" t="s">
        <v>306</v>
      </c>
      <c r="B208" s="90" t="s">
        <v>307</v>
      </c>
      <c r="C208" s="91" t="s">
        <v>16</v>
      </c>
      <c r="D208" s="91" t="s">
        <v>249</v>
      </c>
      <c r="E208" s="92">
        <v>41871.325196759259</v>
      </c>
      <c r="F208" s="92">
        <v>41871.369050925925</v>
      </c>
      <c r="G208" s="90"/>
      <c r="H208" s="93">
        <v>18400</v>
      </c>
      <c r="I208" s="93">
        <v>5880</v>
      </c>
      <c r="J208" s="94">
        <v>12520</v>
      </c>
      <c r="K208" s="95"/>
      <c r="L208" s="96">
        <f>+[1]DonGia!$O$4</f>
        <v>780</v>
      </c>
      <c r="M208" s="96">
        <f t="shared" si="35"/>
        <v>78</v>
      </c>
      <c r="N208" s="97">
        <f t="shared" si="33"/>
        <v>10742160</v>
      </c>
      <c r="O208" s="97">
        <f t="shared" si="36"/>
        <v>10742160</v>
      </c>
    </row>
    <row r="209" spans="1:15" ht="14.1" customHeight="1">
      <c r="A209" s="20" t="s">
        <v>267</v>
      </c>
      <c r="B209" s="20" t="s">
        <v>289</v>
      </c>
      <c r="C209" s="21" t="s">
        <v>16</v>
      </c>
      <c r="D209" s="21" t="s">
        <v>249</v>
      </c>
      <c r="E209" s="22">
        <v>41883</v>
      </c>
      <c r="F209" s="22">
        <v>41883</v>
      </c>
      <c r="G209" s="20"/>
      <c r="H209" s="23">
        <v>15420</v>
      </c>
      <c r="I209" s="23">
        <v>5670</v>
      </c>
      <c r="J209" s="24">
        <v>9750</v>
      </c>
      <c r="K209" s="37" t="s">
        <v>308</v>
      </c>
      <c r="L209" s="26">
        <f>+[1]DonGia!$O$7</f>
        <v>800</v>
      </c>
      <c r="M209" s="26">
        <f>+L209*0.1</f>
        <v>80</v>
      </c>
      <c r="N209" s="28">
        <f>+J209*L209*1.1</f>
        <v>8580000</v>
      </c>
      <c r="O209" s="28">
        <f t="shared" si="36"/>
        <v>8580000</v>
      </c>
    </row>
    <row r="210" spans="1:15" ht="14.1" customHeight="1">
      <c r="A210" s="20" t="s">
        <v>309</v>
      </c>
      <c r="B210" s="20" t="s">
        <v>271</v>
      </c>
      <c r="C210" s="21" t="s">
        <v>16</v>
      </c>
      <c r="D210" s="21" t="s">
        <v>249</v>
      </c>
      <c r="E210" s="22">
        <v>41885</v>
      </c>
      <c r="F210" s="22">
        <v>41885</v>
      </c>
      <c r="G210" s="20"/>
      <c r="H210" s="23">
        <v>5760</v>
      </c>
      <c r="I210" s="23">
        <v>2300</v>
      </c>
      <c r="J210" s="24">
        <v>3460</v>
      </c>
      <c r="K210" s="25"/>
      <c r="L210" s="26">
        <f>+[1]DonGia!$O$7</f>
        <v>800</v>
      </c>
      <c r="M210" s="26">
        <f t="shared" ref="M210" si="37">+L210*0.1</f>
        <v>80</v>
      </c>
      <c r="N210" s="28">
        <f>+J210*L210*1.1</f>
        <v>3044800.0000000005</v>
      </c>
      <c r="O210" s="28">
        <f t="shared" si="36"/>
        <v>3044800.0000000005</v>
      </c>
    </row>
    <row r="211" spans="1:15" ht="14.1" customHeight="1">
      <c r="A211" s="20" t="s">
        <v>310</v>
      </c>
      <c r="B211" s="20" t="s">
        <v>36</v>
      </c>
      <c r="C211" s="21" t="s">
        <v>16</v>
      </c>
      <c r="D211" s="21" t="s">
        <v>94</v>
      </c>
      <c r="E211" s="22">
        <v>41886.455879629626</v>
      </c>
      <c r="F211" s="22">
        <v>41886.46193287037</v>
      </c>
      <c r="G211" s="20"/>
      <c r="H211" s="23">
        <v>6440</v>
      </c>
      <c r="I211" s="39">
        <v>3140</v>
      </c>
      <c r="J211" s="102">
        <v>3300</v>
      </c>
      <c r="K211" s="25"/>
      <c r="L211" s="26">
        <f>+[1]DonGia!$O$12</f>
        <v>520</v>
      </c>
      <c r="M211" s="27">
        <v>0</v>
      </c>
      <c r="N211" s="103">
        <f t="shared" ref="N211:N228" si="38">+J211*L211</f>
        <v>1716000</v>
      </c>
      <c r="O211" s="103">
        <f t="shared" si="36"/>
        <v>1716000</v>
      </c>
    </row>
    <row r="212" spans="1:15" ht="14.1" customHeight="1">
      <c r="A212" s="20" t="s">
        <v>311</v>
      </c>
      <c r="B212" s="20" t="s">
        <v>297</v>
      </c>
      <c r="C212" s="21" t="s">
        <v>16</v>
      </c>
      <c r="D212" s="21" t="s">
        <v>249</v>
      </c>
      <c r="E212" s="22">
        <v>41886.579236111109</v>
      </c>
      <c r="F212" s="22">
        <v>41886.613807870373</v>
      </c>
      <c r="G212" s="20"/>
      <c r="H212" s="23">
        <v>18800</v>
      </c>
      <c r="I212" s="39">
        <v>5880</v>
      </c>
      <c r="J212" s="102">
        <v>12920</v>
      </c>
      <c r="K212" s="25"/>
      <c r="L212" s="26">
        <f>+[1]DonGia!$O$7</f>
        <v>800</v>
      </c>
      <c r="M212" s="26">
        <f>+L212*0.1</f>
        <v>80</v>
      </c>
      <c r="N212" s="28">
        <f>+J212*L212*1.1</f>
        <v>11369600</v>
      </c>
      <c r="O212" s="28">
        <f t="shared" si="36"/>
        <v>11369600</v>
      </c>
    </row>
    <row r="213" spans="1:15" ht="14.1" customHeight="1">
      <c r="A213" s="20" t="s">
        <v>312</v>
      </c>
      <c r="B213" s="20" t="s">
        <v>313</v>
      </c>
      <c r="C213" s="21" t="s">
        <v>169</v>
      </c>
      <c r="D213" s="21" t="s">
        <v>249</v>
      </c>
      <c r="E213" s="22">
        <v>41886.649907407409</v>
      </c>
      <c r="F213" s="22">
        <v>41886.665937500002</v>
      </c>
      <c r="G213" s="20"/>
      <c r="H213" s="23">
        <v>20840</v>
      </c>
      <c r="I213" s="39">
        <v>6020</v>
      </c>
      <c r="J213" s="102">
        <v>14820</v>
      </c>
      <c r="K213" s="25"/>
      <c r="L213" s="26">
        <f>+[1]DonGia!$O$8</f>
        <v>920</v>
      </c>
      <c r="M213" s="27">
        <v>0</v>
      </c>
      <c r="N213" s="28">
        <f t="shared" si="38"/>
        <v>13634400</v>
      </c>
      <c r="O213" s="103">
        <f t="shared" si="36"/>
        <v>13634400</v>
      </c>
    </row>
    <row r="214" spans="1:15" ht="14.1" customHeight="1">
      <c r="A214" s="20" t="s">
        <v>314</v>
      </c>
      <c r="B214" s="20" t="s">
        <v>173</v>
      </c>
      <c r="C214" s="21" t="s">
        <v>169</v>
      </c>
      <c r="D214" s="21" t="s">
        <v>249</v>
      </c>
      <c r="E214" s="22">
        <v>41887.478726851848</v>
      </c>
      <c r="F214" s="22">
        <v>41887.511412037034</v>
      </c>
      <c r="G214" s="20"/>
      <c r="H214" s="39">
        <v>40900</v>
      </c>
      <c r="I214" s="39">
        <v>12720</v>
      </c>
      <c r="J214" s="102">
        <v>28180</v>
      </c>
      <c r="K214" s="25"/>
      <c r="L214" s="26">
        <f>+[1]DonGia!$O$8</f>
        <v>920</v>
      </c>
      <c r="M214" s="27">
        <v>0</v>
      </c>
      <c r="N214" s="28">
        <f t="shared" si="38"/>
        <v>25925600</v>
      </c>
      <c r="O214" s="103">
        <f t="shared" si="36"/>
        <v>25925600</v>
      </c>
    </row>
    <row r="215" spans="1:15" ht="14.1" customHeight="1">
      <c r="A215" s="20" t="s">
        <v>315</v>
      </c>
      <c r="B215" s="20" t="s">
        <v>36</v>
      </c>
      <c r="C215" s="21" t="s">
        <v>16</v>
      </c>
      <c r="D215" s="21" t="s">
        <v>94</v>
      </c>
      <c r="E215" s="22">
        <v>41887.492962962962</v>
      </c>
      <c r="F215" s="22">
        <v>41887.500578703701</v>
      </c>
      <c r="G215" s="20"/>
      <c r="H215" s="39">
        <v>6740</v>
      </c>
      <c r="I215" s="39">
        <v>3140</v>
      </c>
      <c r="J215" s="102">
        <v>3600</v>
      </c>
      <c r="K215" s="25"/>
      <c r="L215" s="26">
        <f>+[1]DonGia!$O$12</f>
        <v>520</v>
      </c>
      <c r="M215" s="27">
        <v>0</v>
      </c>
      <c r="N215" s="103">
        <f t="shared" si="38"/>
        <v>1872000</v>
      </c>
      <c r="O215" s="103">
        <f t="shared" si="36"/>
        <v>1872000</v>
      </c>
    </row>
    <row r="216" spans="1:15" ht="14.1" customHeight="1">
      <c r="A216" s="20" t="s">
        <v>316</v>
      </c>
      <c r="B216" s="20" t="s">
        <v>297</v>
      </c>
      <c r="C216" s="21" t="s">
        <v>16</v>
      </c>
      <c r="D216" s="21" t="s">
        <v>249</v>
      </c>
      <c r="E216" s="22">
        <v>41888.311550925922</v>
      </c>
      <c r="F216" s="22">
        <v>41888.336863425924</v>
      </c>
      <c r="G216" s="20"/>
      <c r="H216" s="39">
        <v>17460</v>
      </c>
      <c r="I216" s="39">
        <v>5880</v>
      </c>
      <c r="J216" s="102">
        <v>11580</v>
      </c>
      <c r="K216" s="25"/>
      <c r="L216" s="26">
        <f>+[1]DonGia!$O$7</f>
        <v>800</v>
      </c>
      <c r="M216" s="26">
        <f>+L216*0.1</f>
        <v>80</v>
      </c>
      <c r="N216" s="28">
        <f>+J216*L216*1.1</f>
        <v>10190400</v>
      </c>
      <c r="O216" s="28">
        <f t="shared" si="36"/>
        <v>10190400</v>
      </c>
    </row>
    <row r="217" spans="1:15" ht="14.1" customHeight="1">
      <c r="A217" s="20" t="s">
        <v>317</v>
      </c>
      <c r="B217" s="20" t="s">
        <v>318</v>
      </c>
      <c r="C217" s="21" t="s">
        <v>169</v>
      </c>
      <c r="D217" s="21" t="s">
        <v>249</v>
      </c>
      <c r="E217" s="22">
        <v>41888.450520833336</v>
      </c>
      <c r="F217" s="22">
        <v>41888.470983796295</v>
      </c>
      <c r="G217" s="20"/>
      <c r="H217" s="39">
        <v>19500</v>
      </c>
      <c r="I217" s="39">
        <v>5660</v>
      </c>
      <c r="J217" s="102">
        <v>13840</v>
      </c>
      <c r="K217" s="25"/>
      <c r="L217" s="26">
        <f>+[1]DonGia!$O$8</f>
        <v>920</v>
      </c>
      <c r="M217" s="27">
        <v>0</v>
      </c>
      <c r="N217" s="28">
        <f t="shared" si="38"/>
        <v>12732800</v>
      </c>
      <c r="O217" s="103">
        <f t="shared" si="36"/>
        <v>12732800</v>
      </c>
    </row>
    <row r="218" spans="1:15" ht="14.1" customHeight="1">
      <c r="A218" s="20" t="s">
        <v>319</v>
      </c>
      <c r="B218" s="20" t="s">
        <v>320</v>
      </c>
      <c r="C218" s="21" t="s">
        <v>169</v>
      </c>
      <c r="D218" s="21" t="s">
        <v>249</v>
      </c>
      <c r="E218" s="22">
        <v>41888.472986111112</v>
      </c>
      <c r="F218" s="22">
        <v>41888.502835648149</v>
      </c>
      <c r="G218" s="20"/>
      <c r="H218" s="39">
        <v>39340</v>
      </c>
      <c r="I218" s="39">
        <v>12720</v>
      </c>
      <c r="J218" s="102">
        <v>26620</v>
      </c>
      <c r="K218" s="25"/>
      <c r="L218" s="26">
        <f>+[1]DonGia!$O$8</f>
        <v>920</v>
      </c>
      <c r="M218" s="27">
        <v>0</v>
      </c>
      <c r="N218" s="28">
        <f t="shared" si="38"/>
        <v>24490400</v>
      </c>
      <c r="O218" s="103">
        <f t="shared" si="36"/>
        <v>24490400</v>
      </c>
    </row>
    <row r="219" spans="1:15" ht="14.1" customHeight="1">
      <c r="A219" s="20" t="s">
        <v>321</v>
      </c>
      <c r="B219" s="20" t="s">
        <v>36</v>
      </c>
      <c r="C219" s="21" t="s">
        <v>16</v>
      </c>
      <c r="D219" s="21" t="s">
        <v>94</v>
      </c>
      <c r="E219" s="22">
        <v>41888.690613425926</v>
      </c>
      <c r="F219" s="22">
        <v>41888.696921296294</v>
      </c>
      <c r="G219" s="20"/>
      <c r="H219" s="39">
        <v>6180</v>
      </c>
      <c r="I219" s="39">
        <v>3100</v>
      </c>
      <c r="J219" s="102">
        <v>3080</v>
      </c>
      <c r="K219" s="25"/>
      <c r="L219" s="26">
        <f>+[1]DonGia!$O$12</f>
        <v>520</v>
      </c>
      <c r="M219" s="27">
        <v>0</v>
      </c>
      <c r="N219" s="103">
        <f t="shared" si="38"/>
        <v>1601600</v>
      </c>
      <c r="O219" s="103">
        <f>+N219</f>
        <v>1601600</v>
      </c>
    </row>
    <row r="220" spans="1:15" ht="14.1" customHeight="1">
      <c r="A220" s="20" t="s">
        <v>322</v>
      </c>
      <c r="B220" s="20" t="s">
        <v>320</v>
      </c>
      <c r="C220" s="21" t="s">
        <v>169</v>
      </c>
      <c r="D220" s="21" t="s">
        <v>249</v>
      </c>
      <c r="E220" s="22">
        <v>41889.49019675926</v>
      </c>
      <c r="F220" s="22">
        <v>41889.523090277777</v>
      </c>
      <c r="G220" s="20"/>
      <c r="H220" s="39">
        <v>38520</v>
      </c>
      <c r="I220" s="39">
        <v>12680</v>
      </c>
      <c r="J220" s="102">
        <v>25840</v>
      </c>
      <c r="K220" s="25"/>
      <c r="L220" s="26">
        <f>+[1]DonGia!$O$8</f>
        <v>920</v>
      </c>
      <c r="M220" s="27">
        <v>0</v>
      </c>
      <c r="N220" s="28">
        <f>+J220*L220</f>
        <v>23772800</v>
      </c>
      <c r="O220" s="103">
        <f>+N220</f>
        <v>23772800</v>
      </c>
    </row>
    <row r="221" spans="1:15" ht="14.1" customHeight="1">
      <c r="A221" s="20" t="s">
        <v>323</v>
      </c>
      <c r="B221" s="20" t="s">
        <v>183</v>
      </c>
      <c r="C221" s="21" t="s">
        <v>184</v>
      </c>
      <c r="D221" s="21" t="s">
        <v>324</v>
      </c>
      <c r="E221" s="22">
        <v>41829</v>
      </c>
      <c r="F221" s="22">
        <v>41829</v>
      </c>
      <c r="G221" s="20"/>
      <c r="H221" s="39">
        <v>12630</v>
      </c>
      <c r="I221" s="39">
        <v>5620</v>
      </c>
      <c r="J221" s="102">
        <v>7010</v>
      </c>
      <c r="K221" s="37" t="s">
        <v>308</v>
      </c>
      <c r="L221" s="26">
        <f>+[1]DonGia!O9</f>
        <v>1550</v>
      </c>
      <c r="M221" s="26">
        <f>+L221*0.1</f>
        <v>155</v>
      </c>
      <c r="N221" s="103">
        <f>+J221*L221*1.1</f>
        <v>11952050.000000002</v>
      </c>
      <c r="O221" s="103">
        <f>+N221</f>
        <v>11952050.000000002</v>
      </c>
    </row>
    <row r="222" spans="1:15" ht="14.1" customHeight="1">
      <c r="A222" s="20" t="s">
        <v>323</v>
      </c>
      <c r="B222" s="20" t="s">
        <v>262</v>
      </c>
      <c r="C222" s="21" t="s">
        <v>16</v>
      </c>
      <c r="D222" s="21" t="s">
        <v>249</v>
      </c>
      <c r="E222" s="22">
        <v>41891.652800925927</v>
      </c>
      <c r="F222" s="22">
        <v>41891.692673611113</v>
      </c>
      <c r="G222" s="20"/>
      <c r="H222" s="39">
        <v>12880</v>
      </c>
      <c r="I222" s="39">
        <v>6820</v>
      </c>
      <c r="J222" s="102">
        <v>6060</v>
      </c>
      <c r="K222" s="25"/>
      <c r="L222" s="26">
        <f>+[1]DonGia!$O$10</f>
        <v>860</v>
      </c>
      <c r="M222" s="26">
        <f t="shared" ref="M222:M225" si="39">+L222*0.1</f>
        <v>86</v>
      </c>
      <c r="N222" s="28">
        <f t="shared" ref="N222:N225" si="40">+J222*L222*1.1</f>
        <v>5732760</v>
      </c>
      <c r="O222" s="28">
        <f t="shared" ref="O222:O225" si="41">+N222</f>
        <v>5732760</v>
      </c>
    </row>
    <row r="223" spans="1:15" ht="14.1" customHeight="1">
      <c r="A223" s="20" t="s">
        <v>325</v>
      </c>
      <c r="B223" s="20" t="s">
        <v>297</v>
      </c>
      <c r="C223" s="21" t="s">
        <v>16</v>
      </c>
      <c r="D223" s="21" t="s">
        <v>249</v>
      </c>
      <c r="E223" s="22">
        <v>41893.375219907408</v>
      </c>
      <c r="F223" s="22">
        <v>41893.420289351852</v>
      </c>
      <c r="G223" s="20"/>
      <c r="H223" s="39">
        <v>18760</v>
      </c>
      <c r="I223" s="39">
        <v>5900</v>
      </c>
      <c r="J223" s="102">
        <v>12860</v>
      </c>
      <c r="K223" s="25"/>
      <c r="L223" s="26">
        <f>+[1]DonGia!$O$10</f>
        <v>860</v>
      </c>
      <c r="M223" s="26">
        <f t="shared" si="39"/>
        <v>86</v>
      </c>
      <c r="N223" s="28">
        <f t="shared" si="40"/>
        <v>12165560.000000002</v>
      </c>
      <c r="O223" s="28">
        <f t="shared" si="41"/>
        <v>12165560.000000002</v>
      </c>
    </row>
    <row r="224" spans="1:15" ht="14.1" customHeight="1">
      <c r="A224" s="20" t="s">
        <v>326</v>
      </c>
      <c r="B224" s="20" t="s">
        <v>297</v>
      </c>
      <c r="C224" s="21" t="s">
        <v>16</v>
      </c>
      <c r="D224" s="21" t="s">
        <v>249</v>
      </c>
      <c r="E224" s="22">
        <v>41893.658935185187</v>
      </c>
      <c r="F224" s="22">
        <v>41893.693472222221</v>
      </c>
      <c r="G224" s="20"/>
      <c r="H224" s="39">
        <v>18460</v>
      </c>
      <c r="I224" s="39">
        <v>5880</v>
      </c>
      <c r="J224" s="102">
        <v>12580</v>
      </c>
      <c r="K224" s="25"/>
      <c r="L224" s="26">
        <f>+[1]DonGia!$O$10</f>
        <v>860</v>
      </c>
      <c r="M224" s="26">
        <f t="shared" si="39"/>
        <v>86</v>
      </c>
      <c r="N224" s="28">
        <f t="shared" si="40"/>
        <v>11900680.000000002</v>
      </c>
      <c r="O224" s="28">
        <f t="shared" si="41"/>
        <v>11900680.000000002</v>
      </c>
    </row>
    <row r="225" spans="1:15" ht="14.1" customHeight="1">
      <c r="A225" s="20" t="s">
        <v>327</v>
      </c>
      <c r="B225" s="20" t="s">
        <v>297</v>
      </c>
      <c r="C225" s="21" t="s">
        <v>16</v>
      </c>
      <c r="D225" s="21" t="s">
        <v>249</v>
      </c>
      <c r="E225" s="22">
        <v>41897.45820601852</v>
      </c>
      <c r="F225" s="22">
        <v>41897.482800925929</v>
      </c>
      <c r="G225" s="20"/>
      <c r="H225" s="39">
        <v>17260</v>
      </c>
      <c r="I225" s="39">
        <v>5940</v>
      </c>
      <c r="J225" s="102">
        <v>11320</v>
      </c>
      <c r="K225" s="25"/>
      <c r="L225" s="26">
        <f>+[1]DonGia!$O$11</f>
        <v>900</v>
      </c>
      <c r="M225" s="26">
        <f t="shared" si="39"/>
        <v>90</v>
      </c>
      <c r="N225" s="28">
        <f t="shared" si="40"/>
        <v>11206800</v>
      </c>
      <c r="O225" s="28">
        <f t="shared" si="41"/>
        <v>11206800</v>
      </c>
    </row>
    <row r="226" spans="1:15" ht="14.1" customHeight="1">
      <c r="A226" s="20" t="s">
        <v>328</v>
      </c>
      <c r="B226" s="20" t="s">
        <v>329</v>
      </c>
      <c r="C226" s="21" t="s">
        <v>16</v>
      </c>
      <c r="D226" s="21" t="s">
        <v>94</v>
      </c>
      <c r="E226" s="22">
        <v>41897.566828703704</v>
      </c>
      <c r="F226" s="22">
        <v>41897.622881944444</v>
      </c>
      <c r="G226" s="20"/>
      <c r="H226" s="39">
        <v>24980</v>
      </c>
      <c r="I226" s="39">
        <v>9840</v>
      </c>
      <c r="J226" s="102">
        <v>15140</v>
      </c>
      <c r="K226" s="25"/>
      <c r="L226" s="26">
        <f>+[1]DonGia!$O$12</f>
        <v>520</v>
      </c>
      <c r="M226" s="27">
        <v>0</v>
      </c>
      <c r="N226" s="103">
        <f t="shared" si="38"/>
        <v>7872800</v>
      </c>
      <c r="O226" s="103">
        <f>+N226</f>
        <v>7872800</v>
      </c>
    </row>
    <row r="227" spans="1:15" ht="14.1" customHeight="1">
      <c r="A227" s="20" t="s">
        <v>330</v>
      </c>
      <c r="B227" s="20" t="s">
        <v>297</v>
      </c>
      <c r="C227" s="21" t="s">
        <v>16</v>
      </c>
      <c r="D227" s="21" t="s">
        <v>249</v>
      </c>
      <c r="E227" s="22">
        <v>41897.672384259262</v>
      </c>
      <c r="F227" s="22">
        <v>41897.703125</v>
      </c>
      <c r="G227" s="20"/>
      <c r="H227" s="39">
        <v>15860</v>
      </c>
      <c r="I227" s="39">
        <v>5920</v>
      </c>
      <c r="J227" s="102">
        <v>9940</v>
      </c>
      <c r="K227" s="25"/>
      <c r="L227" s="26">
        <f>+[1]DonGia!$O$11</f>
        <v>900</v>
      </c>
      <c r="M227" s="26">
        <f>+L227*0.1</f>
        <v>90</v>
      </c>
      <c r="N227" s="28">
        <f>+J227*L227*1.1</f>
        <v>9840600</v>
      </c>
      <c r="O227" s="28">
        <f>+N227</f>
        <v>9840600</v>
      </c>
    </row>
    <row r="228" spans="1:15" ht="14.1" customHeight="1">
      <c r="A228" s="20" t="s">
        <v>331</v>
      </c>
      <c r="B228" s="20" t="s">
        <v>329</v>
      </c>
      <c r="C228" s="21" t="s">
        <v>16</v>
      </c>
      <c r="D228" s="21" t="s">
        <v>94</v>
      </c>
      <c r="E228" s="22">
        <v>41898.537349537037</v>
      </c>
      <c r="F228" s="22">
        <v>41898.611898148149</v>
      </c>
      <c r="G228" s="20"/>
      <c r="H228" s="39">
        <v>25400</v>
      </c>
      <c r="I228" s="39">
        <v>9820</v>
      </c>
      <c r="J228" s="102">
        <v>15580</v>
      </c>
      <c r="K228" s="25"/>
      <c r="L228" s="26">
        <f>+[1]DonGia!$O$12</f>
        <v>520</v>
      </c>
      <c r="M228" s="27">
        <v>0</v>
      </c>
      <c r="N228" s="103">
        <f t="shared" si="38"/>
        <v>8101600</v>
      </c>
      <c r="O228" s="103">
        <f t="shared" ref="O228:O231" si="42">+N228</f>
        <v>8101600</v>
      </c>
    </row>
    <row r="229" spans="1:15" ht="14.1" customHeight="1">
      <c r="A229" s="104" t="s">
        <v>332</v>
      </c>
      <c r="B229" s="20" t="s">
        <v>329</v>
      </c>
      <c r="C229" s="21" t="s">
        <v>16</v>
      </c>
      <c r="D229" s="21" t="s">
        <v>94</v>
      </c>
      <c r="E229" s="22">
        <v>41900.47078703704</v>
      </c>
      <c r="F229" s="22">
        <v>41900.549722222226</v>
      </c>
      <c r="G229" s="20" t="s">
        <v>18</v>
      </c>
      <c r="H229" s="39">
        <v>24420</v>
      </c>
      <c r="I229" s="39">
        <v>10260</v>
      </c>
      <c r="J229" s="105">
        <f>14160*0.95</f>
        <v>13452</v>
      </c>
      <c r="K229" s="106" t="s">
        <v>333</v>
      </c>
      <c r="L229" s="26">
        <f>+[1]DonGia!$O$12</f>
        <v>520</v>
      </c>
      <c r="M229" s="27">
        <v>0</v>
      </c>
      <c r="N229" s="107">
        <f>+J229*L229</f>
        <v>6995040</v>
      </c>
      <c r="O229" s="107">
        <f>14160*520</f>
        <v>7363200</v>
      </c>
    </row>
    <row r="230" spans="1:15" ht="14.1" customHeight="1">
      <c r="A230" s="20" t="s">
        <v>334</v>
      </c>
      <c r="B230" s="20" t="s">
        <v>251</v>
      </c>
      <c r="C230" s="21" t="s">
        <v>23</v>
      </c>
      <c r="D230" s="21" t="s">
        <v>335</v>
      </c>
      <c r="E230" s="22">
        <v>41901.411863425928</v>
      </c>
      <c r="F230" s="22">
        <v>41901.462708333333</v>
      </c>
      <c r="G230" s="20" t="s">
        <v>18</v>
      </c>
      <c r="H230" s="39">
        <v>9380</v>
      </c>
      <c r="I230" s="39">
        <v>3700</v>
      </c>
      <c r="J230" s="102">
        <v>5680</v>
      </c>
      <c r="K230" s="25"/>
      <c r="L230" s="26">
        <f>+[1]DonGia!O13</f>
        <v>600</v>
      </c>
      <c r="M230" s="27">
        <v>0</v>
      </c>
      <c r="N230" s="103">
        <f t="shared" ref="N230:N246" si="43">+J230*L230</f>
        <v>3408000</v>
      </c>
      <c r="O230" s="103">
        <f t="shared" ref="O230:O239" si="44">+N230</f>
        <v>3408000</v>
      </c>
    </row>
    <row r="231" spans="1:15" ht="14.1" customHeight="1">
      <c r="A231" s="20" t="s">
        <v>336</v>
      </c>
      <c r="B231" s="20" t="s">
        <v>262</v>
      </c>
      <c r="C231" s="21" t="s">
        <v>16</v>
      </c>
      <c r="D231" s="21" t="s">
        <v>249</v>
      </c>
      <c r="E231" s="22">
        <v>41901.619884259257</v>
      </c>
      <c r="F231" s="22">
        <v>41901.662615740737</v>
      </c>
      <c r="G231" s="20" t="s">
        <v>18</v>
      </c>
      <c r="H231" s="39">
        <v>19540</v>
      </c>
      <c r="I231" s="39">
        <v>5860</v>
      </c>
      <c r="J231" s="102">
        <v>13680</v>
      </c>
      <c r="K231" s="25"/>
      <c r="L231" s="26">
        <f>+[1]DonGia!$O$11</f>
        <v>900</v>
      </c>
      <c r="M231" s="26">
        <f>+L231*0.1</f>
        <v>90</v>
      </c>
      <c r="N231" s="28">
        <f>+J231*L231*1.1</f>
        <v>13543200.000000002</v>
      </c>
      <c r="O231" s="103">
        <f t="shared" si="42"/>
        <v>13543200.000000002</v>
      </c>
    </row>
    <row r="232" spans="1:15" ht="14.1" customHeight="1">
      <c r="A232" s="20" t="s">
        <v>337</v>
      </c>
      <c r="B232" s="20" t="s">
        <v>338</v>
      </c>
      <c r="C232" s="21" t="s">
        <v>23</v>
      </c>
      <c r="D232" s="21" t="s">
        <v>339</v>
      </c>
      <c r="E232" s="22">
        <v>41902.479907407411</v>
      </c>
      <c r="F232" s="22">
        <v>41902.580370370371</v>
      </c>
      <c r="G232" s="20" t="s">
        <v>18</v>
      </c>
      <c r="H232" s="39">
        <v>14500</v>
      </c>
      <c r="I232" s="39">
        <v>5740</v>
      </c>
      <c r="J232" s="102">
        <v>8760</v>
      </c>
      <c r="K232" s="25"/>
      <c r="L232" s="26">
        <f>+[1]DonGia!O13</f>
        <v>600</v>
      </c>
      <c r="M232" s="27">
        <v>0</v>
      </c>
      <c r="N232" s="103">
        <f t="shared" si="43"/>
        <v>5256000</v>
      </c>
      <c r="O232" s="103">
        <f t="shared" si="44"/>
        <v>5256000</v>
      </c>
    </row>
    <row r="233" spans="1:15" ht="14.1" customHeight="1">
      <c r="A233" s="20" t="s">
        <v>340</v>
      </c>
      <c r="B233" s="20" t="s">
        <v>36</v>
      </c>
      <c r="C233" s="21" t="s">
        <v>16</v>
      </c>
      <c r="D233" s="21" t="s">
        <v>94</v>
      </c>
      <c r="E233" s="22">
        <v>41904.454131944447</v>
      </c>
      <c r="F233" s="22">
        <v>41904.456979166665</v>
      </c>
      <c r="G233" s="20" t="s">
        <v>18</v>
      </c>
      <c r="H233" s="39">
        <v>5880</v>
      </c>
      <c r="I233" s="39">
        <v>2380</v>
      </c>
      <c r="J233" s="102">
        <v>3500</v>
      </c>
      <c r="K233" s="25"/>
      <c r="L233" s="26">
        <f>+[1]DonGia!$O$12</f>
        <v>520</v>
      </c>
      <c r="M233" s="27">
        <v>0</v>
      </c>
      <c r="N233" s="103">
        <f t="shared" si="43"/>
        <v>1820000</v>
      </c>
      <c r="O233" s="103">
        <f t="shared" si="44"/>
        <v>1820000</v>
      </c>
    </row>
    <row r="234" spans="1:15" ht="14.1" customHeight="1">
      <c r="A234" s="20" t="s">
        <v>341</v>
      </c>
      <c r="B234" s="20" t="s">
        <v>318</v>
      </c>
      <c r="C234" s="21" t="s">
        <v>169</v>
      </c>
      <c r="D234" s="21" t="s">
        <v>249</v>
      </c>
      <c r="E234" s="22">
        <v>41904.462685185186</v>
      </c>
      <c r="F234" s="22">
        <v>41904.485798611109</v>
      </c>
      <c r="G234" s="20" t="s">
        <v>18</v>
      </c>
      <c r="H234" s="39">
        <v>18420</v>
      </c>
      <c r="I234" s="39">
        <v>5600</v>
      </c>
      <c r="J234" s="102">
        <v>12820</v>
      </c>
      <c r="K234" s="25"/>
      <c r="L234" s="26">
        <f>+[1]DonGia!O14</f>
        <v>1050</v>
      </c>
      <c r="M234" s="27">
        <v>0</v>
      </c>
      <c r="N234" s="28">
        <f>+J234*L234</f>
        <v>13461000</v>
      </c>
      <c r="O234" s="103">
        <f t="shared" si="44"/>
        <v>13461000</v>
      </c>
    </row>
    <row r="235" spans="1:15" ht="14.1" customHeight="1">
      <c r="A235" s="20" t="s">
        <v>342</v>
      </c>
      <c r="B235" s="20" t="s">
        <v>36</v>
      </c>
      <c r="C235" s="21" t="s">
        <v>16</v>
      </c>
      <c r="D235" s="21" t="s">
        <v>94</v>
      </c>
      <c r="E235" s="22">
        <v>41905.394571759258</v>
      </c>
      <c r="F235" s="22">
        <v>41905.398240740738</v>
      </c>
      <c r="G235" s="20" t="s">
        <v>18</v>
      </c>
      <c r="H235" s="39">
        <v>5620</v>
      </c>
      <c r="I235" s="39">
        <v>2400</v>
      </c>
      <c r="J235" s="102">
        <v>3220</v>
      </c>
      <c r="K235" s="25"/>
      <c r="L235" s="26">
        <f>+[1]DonGia!$O$12</f>
        <v>520</v>
      </c>
      <c r="M235" s="27">
        <v>0</v>
      </c>
      <c r="N235" s="103">
        <f t="shared" si="43"/>
        <v>1674400</v>
      </c>
      <c r="O235" s="103">
        <f t="shared" si="44"/>
        <v>1674400</v>
      </c>
    </row>
    <row r="236" spans="1:15" ht="14.1" customHeight="1">
      <c r="A236" s="20" t="s">
        <v>343</v>
      </c>
      <c r="B236" s="20" t="s">
        <v>344</v>
      </c>
      <c r="C236" s="21" t="s">
        <v>169</v>
      </c>
      <c r="D236" s="21" t="s">
        <v>249</v>
      </c>
      <c r="E236" s="22">
        <v>41905.494652777779</v>
      </c>
      <c r="F236" s="22">
        <v>41905.515949074077</v>
      </c>
      <c r="G236" s="20" t="s">
        <v>18</v>
      </c>
      <c r="H236" s="39">
        <v>16680</v>
      </c>
      <c r="I236" s="39">
        <v>5680</v>
      </c>
      <c r="J236" s="102">
        <v>11000</v>
      </c>
      <c r="K236" s="25"/>
      <c r="L236" s="26">
        <f>+[1]DonGia!O14</f>
        <v>1050</v>
      </c>
      <c r="M236" s="27">
        <v>0</v>
      </c>
      <c r="N236" s="28">
        <f>+J236*L236</f>
        <v>11550000</v>
      </c>
      <c r="O236" s="103">
        <f t="shared" si="44"/>
        <v>11550000</v>
      </c>
    </row>
    <row r="237" spans="1:15" ht="14.1" customHeight="1">
      <c r="A237" s="20" t="s">
        <v>345</v>
      </c>
      <c r="B237" s="20" t="s">
        <v>36</v>
      </c>
      <c r="C237" s="21" t="s">
        <v>16</v>
      </c>
      <c r="D237" s="21" t="s">
        <v>94</v>
      </c>
      <c r="E237" s="22">
        <v>41906.447326388887</v>
      </c>
      <c r="F237" s="22">
        <v>41906.452731481484</v>
      </c>
      <c r="G237" s="20" t="s">
        <v>18</v>
      </c>
      <c r="H237" s="39">
        <v>6540</v>
      </c>
      <c r="I237" s="39">
        <v>2380</v>
      </c>
      <c r="J237" s="102">
        <v>4160</v>
      </c>
      <c r="K237" s="25"/>
      <c r="L237" s="26">
        <f>+[1]DonGia!$O$12</f>
        <v>520</v>
      </c>
      <c r="M237" s="27">
        <v>0</v>
      </c>
      <c r="N237" s="103">
        <f t="shared" si="43"/>
        <v>2163200</v>
      </c>
      <c r="O237" s="103">
        <f t="shared" si="44"/>
        <v>2163200</v>
      </c>
    </row>
    <row r="238" spans="1:15" ht="14.1" customHeight="1">
      <c r="A238" s="20" t="s">
        <v>346</v>
      </c>
      <c r="B238" s="20" t="s">
        <v>318</v>
      </c>
      <c r="C238" s="21" t="s">
        <v>169</v>
      </c>
      <c r="D238" s="21" t="s">
        <v>249</v>
      </c>
      <c r="E238" s="22">
        <v>41907.634155092594</v>
      </c>
      <c r="F238" s="22">
        <v>41907.652696759258</v>
      </c>
      <c r="G238" s="20" t="s">
        <v>18</v>
      </c>
      <c r="H238" s="39">
        <v>18560</v>
      </c>
      <c r="I238" s="39">
        <v>5660</v>
      </c>
      <c r="J238" s="102">
        <v>12900</v>
      </c>
      <c r="K238" s="25"/>
      <c r="L238" s="26">
        <f>+[1]DonGia!$O$15</f>
        <v>1100</v>
      </c>
      <c r="M238" s="27">
        <v>0</v>
      </c>
      <c r="N238" s="28">
        <f t="shared" si="43"/>
        <v>14190000</v>
      </c>
      <c r="O238" s="103">
        <f t="shared" si="44"/>
        <v>14190000</v>
      </c>
    </row>
    <row r="239" spans="1:15" ht="14.1" customHeight="1">
      <c r="A239" s="20" t="s">
        <v>347</v>
      </c>
      <c r="B239" s="20" t="s">
        <v>318</v>
      </c>
      <c r="C239" s="21" t="s">
        <v>169</v>
      </c>
      <c r="D239" s="21" t="s">
        <v>249</v>
      </c>
      <c r="E239" s="22">
        <v>41908.463958333334</v>
      </c>
      <c r="F239" s="22">
        <v>41908.487013888887</v>
      </c>
      <c r="G239" s="20" t="s">
        <v>18</v>
      </c>
      <c r="H239" s="39">
        <v>18540</v>
      </c>
      <c r="I239" s="39">
        <v>5620</v>
      </c>
      <c r="J239" s="102">
        <v>12920</v>
      </c>
      <c r="K239" s="25"/>
      <c r="L239" s="26">
        <f>+[1]DonGia!$O$15</f>
        <v>1100</v>
      </c>
      <c r="M239" s="27">
        <v>0</v>
      </c>
      <c r="N239" s="28">
        <f t="shared" si="43"/>
        <v>14212000</v>
      </c>
      <c r="O239" s="103">
        <f t="shared" si="44"/>
        <v>14212000</v>
      </c>
    </row>
    <row r="240" spans="1:15" ht="14.1" customHeight="1">
      <c r="A240" s="20" t="s">
        <v>348</v>
      </c>
      <c r="B240" s="20" t="s">
        <v>36</v>
      </c>
      <c r="C240" s="21" t="s">
        <v>16</v>
      </c>
      <c r="D240" s="21" t="s">
        <v>94</v>
      </c>
      <c r="E240" s="22">
        <v>41909.471087962964</v>
      </c>
      <c r="F240" s="22">
        <v>41909.475138888891</v>
      </c>
      <c r="G240" s="20" t="s">
        <v>18</v>
      </c>
      <c r="H240" s="39">
        <v>6820</v>
      </c>
      <c r="I240" s="39">
        <v>2420</v>
      </c>
      <c r="J240" s="102">
        <v>4400</v>
      </c>
      <c r="K240" s="25"/>
      <c r="L240" s="26">
        <f>+[1]DonGia!$O$12</f>
        <v>520</v>
      </c>
      <c r="M240" s="27">
        <v>0</v>
      </c>
      <c r="N240" s="103">
        <f t="shared" si="43"/>
        <v>2288000</v>
      </c>
      <c r="O240" s="103">
        <f>+N240</f>
        <v>2288000</v>
      </c>
    </row>
    <row r="241" spans="1:15" ht="14.1" customHeight="1">
      <c r="A241" s="20" t="s">
        <v>349</v>
      </c>
      <c r="B241" s="20" t="s">
        <v>229</v>
      </c>
      <c r="C241" s="21" t="s">
        <v>169</v>
      </c>
      <c r="D241" s="21" t="s">
        <v>249</v>
      </c>
      <c r="E241" s="22">
        <v>41909.657071759262</v>
      </c>
      <c r="F241" s="22">
        <v>41909.682222222225</v>
      </c>
      <c r="G241" s="20" t="s">
        <v>18</v>
      </c>
      <c r="H241" s="39">
        <v>20340</v>
      </c>
      <c r="I241" s="39">
        <v>6120</v>
      </c>
      <c r="J241" s="102">
        <v>14220</v>
      </c>
      <c r="K241" s="25"/>
      <c r="L241" s="26">
        <f>+[1]DonGia!$O$15</f>
        <v>1100</v>
      </c>
      <c r="M241" s="27">
        <v>0</v>
      </c>
      <c r="N241" s="28">
        <f>+J241*L241</f>
        <v>15642000</v>
      </c>
      <c r="O241" s="103">
        <f>+N241</f>
        <v>15642000</v>
      </c>
    </row>
    <row r="242" spans="1:15" ht="14.1" customHeight="1">
      <c r="A242" s="20" t="s">
        <v>350</v>
      </c>
      <c r="B242" s="20" t="s">
        <v>36</v>
      </c>
      <c r="C242" s="21" t="s">
        <v>16</v>
      </c>
      <c r="D242" s="21" t="s">
        <v>94</v>
      </c>
      <c r="E242" s="22">
        <v>41909.669270833336</v>
      </c>
      <c r="F242" s="22">
        <v>41909.672858796293</v>
      </c>
      <c r="G242" s="20" t="s">
        <v>18</v>
      </c>
      <c r="H242" s="39">
        <v>6580</v>
      </c>
      <c r="I242" s="39">
        <v>2400</v>
      </c>
      <c r="J242" s="102">
        <v>4180</v>
      </c>
      <c r="K242" s="25"/>
      <c r="L242" s="26">
        <f>+[1]DonGia!$O$12</f>
        <v>520</v>
      </c>
      <c r="M242" s="27">
        <v>0</v>
      </c>
      <c r="N242" s="103">
        <f t="shared" si="43"/>
        <v>2173600</v>
      </c>
      <c r="O242" s="103">
        <f>+N242</f>
        <v>2173600</v>
      </c>
    </row>
    <row r="243" spans="1:15" ht="14.1" customHeight="1">
      <c r="A243" s="20" t="s">
        <v>351</v>
      </c>
      <c r="B243" s="20" t="s">
        <v>262</v>
      </c>
      <c r="C243" s="21" t="s">
        <v>16</v>
      </c>
      <c r="D243" s="21" t="s">
        <v>249</v>
      </c>
      <c r="E243" s="22">
        <v>41909.762824074074</v>
      </c>
      <c r="F243" s="22">
        <v>41909.799780092595</v>
      </c>
      <c r="G243" s="20" t="s">
        <v>18</v>
      </c>
      <c r="H243" s="39">
        <v>14540</v>
      </c>
      <c r="I243" s="39">
        <v>5820</v>
      </c>
      <c r="J243" s="102">
        <v>8720</v>
      </c>
      <c r="K243" s="25"/>
      <c r="L243" s="26">
        <f>+[1]DonGia!$O$11</f>
        <v>900</v>
      </c>
      <c r="M243" s="26">
        <f>+L243*0.1</f>
        <v>90</v>
      </c>
      <c r="N243" s="28">
        <f>+J243*L243*1.1</f>
        <v>8632800</v>
      </c>
      <c r="O243" s="28">
        <f>+N243</f>
        <v>8632800</v>
      </c>
    </row>
    <row r="244" spans="1:15" ht="14.1" customHeight="1">
      <c r="A244" s="20" t="s">
        <v>352</v>
      </c>
      <c r="B244" s="20" t="s">
        <v>313</v>
      </c>
      <c r="C244" s="21" t="s">
        <v>169</v>
      </c>
      <c r="D244" s="21" t="s">
        <v>249</v>
      </c>
      <c r="E244" s="22">
        <v>41911.424583333333</v>
      </c>
      <c r="F244" s="22">
        <v>41911.443506944444</v>
      </c>
      <c r="G244" s="20" t="s">
        <v>18</v>
      </c>
      <c r="H244" s="39">
        <v>20300</v>
      </c>
      <c r="I244" s="39">
        <v>6020</v>
      </c>
      <c r="J244" s="102">
        <v>14280</v>
      </c>
      <c r="K244" s="25"/>
      <c r="L244" s="26">
        <f>+[1]DonGia!$O$15</f>
        <v>1100</v>
      </c>
      <c r="M244" s="27">
        <v>0</v>
      </c>
      <c r="N244" s="28">
        <f t="shared" si="43"/>
        <v>15708000</v>
      </c>
      <c r="O244" s="103">
        <f t="shared" ref="O244:O246" si="45">+N244</f>
        <v>15708000</v>
      </c>
    </row>
    <row r="245" spans="1:15" ht="14.1" customHeight="1">
      <c r="A245" s="20" t="s">
        <v>353</v>
      </c>
      <c r="B245" s="20" t="s">
        <v>318</v>
      </c>
      <c r="C245" s="21" t="s">
        <v>169</v>
      </c>
      <c r="D245" s="21" t="s">
        <v>249</v>
      </c>
      <c r="E245" s="22">
        <v>41911.631898148145</v>
      </c>
      <c r="F245" s="22">
        <v>41911.654143518521</v>
      </c>
      <c r="G245" s="20" t="s">
        <v>18</v>
      </c>
      <c r="H245" s="39">
        <v>17820</v>
      </c>
      <c r="I245" s="39">
        <v>5620</v>
      </c>
      <c r="J245" s="102">
        <v>12200</v>
      </c>
      <c r="K245" s="25"/>
      <c r="L245" s="26">
        <f>+[1]DonGia!$O$15</f>
        <v>1100</v>
      </c>
      <c r="M245" s="27">
        <v>0</v>
      </c>
      <c r="N245" s="28">
        <f t="shared" si="43"/>
        <v>13420000</v>
      </c>
      <c r="O245" s="103">
        <f t="shared" si="45"/>
        <v>13420000</v>
      </c>
    </row>
    <row r="246" spans="1:15" ht="14.1" customHeight="1">
      <c r="A246" s="20" t="s">
        <v>354</v>
      </c>
      <c r="B246" s="20" t="s">
        <v>180</v>
      </c>
      <c r="C246" s="21" t="s">
        <v>169</v>
      </c>
      <c r="D246" s="21" t="s">
        <v>249</v>
      </c>
      <c r="E246" s="22">
        <v>41912.52716435185</v>
      </c>
      <c r="F246" s="22">
        <v>41912.546736111108</v>
      </c>
      <c r="G246" s="20" t="s">
        <v>18</v>
      </c>
      <c r="H246" s="39">
        <v>20720</v>
      </c>
      <c r="I246" s="39">
        <v>6080</v>
      </c>
      <c r="J246" s="102">
        <v>14640</v>
      </c>
      <c r="K246" s="25"/>
      <c r="L246" s="26">
        <f>+[1]DonGia!$O$15</f>
        <v>1100</v>
      </c>
      <c r="M246" s="27">
        <v>0</v>
      </c>
      <c r="N246" s="28">
        <f t="shared" si="43"/>
        <v>16104000</v>
      </c>
      <c r="O246" s="103">
        <f t="shared" si="45"/>
        <v>16104000</v>
      </c>
    </row>
    <row r="247" spans="1:15" ht="14.1" customHeight="1">
      <c r="A247" s="20" t="s">
        <v>355</v>
      </c>
      <c r="B247" s="20" t="s">
        <v>304</v>
      </c>
      <c r="C247" s="21" t="s">
        <v>16</v>
      </c>
      <c r="D247" s="21" t="s">
        <v>249</v>
      </c>
      <c r="E247" s="22">
        <v>41912.545810185184</v>
      </c>
      <c r="F247" s="22">
        <v>41912.586944444447</v>
      </c>
      <c r="G247" s="20" t="s">
        <v>18</v>
      </c>
      <c r="H247" s="39">
        <v>11820</v>
      </c>
      <c r="I247" s="39">
        <v>5820</v>
      </c>
      <c r="J247" s="102">
        <v>6000</v>
      </c>
      <c r="K247" s="25"/>
      <c r="L247" s="26">
        <f>+[1]DonGia!$O$11</f>
        <v>900</v>
      </c>
      <c r="M247" s="26">
        <f>+L247*0.1</f>
        <v>90</v>
      </c>
      <c r="N247" s="28">
        <f>+J247*L247*1.1</f>
        <v>5940000.0000000009</v>
      </c>
      <c r="O247" s="28">
        <f>+N247</f>
        <v>5940000.0000000009</v>
      </c>
    </row>
    <row r="248" spans="1:15" ht="14.1" customHeight="1">
      <c r="A248" s="108" t="s">
        <v>356</v>
      </c>
      <c r="B248" s="108" t="s">
        <v>357</v>
      </c>
      <c r="C248" s="109" t="s">
        <v>358</v>
      </c>
      <c r="D248" s="109" t="s">
        <v>249</v>
      </c>
      <c r="E248" s="110">
        <v>41913.365659722222</v>
      </c>
      <c r="F248" s="110">
        <v>41913.414826388886</v>
      </c>
      <c r="G248" s="108" t="s">
        <v>18</v>
      </c>
      <c r="H248" s="111">
        <v>15540</v>
      </c>
      <c r="I248" s="111">
        <v>5400</v>
      </c>
      <c r="J248" s="112">
        <v>10140</v>
      </c>
      <c r="K248" s="113"/>
      <c r="L248" s="114">
        <f>+[1]DonGia!$O$17</f>
        <v>1100</v>
      </c>
      <c r="M248" s="114">
        <f>+L248*0.1</f>
        <v>110</v>
      </c>
      <c r="N248" s="115">
        <f>+J248*L248*1.1</f>
        <v>12269400.000000002</v>
      </c>
      <c r="O248" s="115">
        <f>+N248</f>
        <v>12269400.000000002</v>
      </c>
    </row>
    <row r="249" spans="1:15" ht="14.1" customHeight="1">
      <c r="A249" s="108" t="s">
        <v>359</v>
      </c>
      <c r="B249" s="108" t="s">
        <v>318</v>
      </c>
      <c r="C249" s="109" t="s">
        <v>169</v>
      </c>
      <c r="D249" s="109" t="s">
        <v>249</v>
      </c>
      <c r="E249" s="110">
        <v>41913.464120370372</v>
      </c>
      <c r="F249" s="110">
        <v>41913.484166666669</v>
      </c>
      <c r="G249" s="108" t="s">
        <v>18</v>
      </c>
      <c r="H249" s="111">
        <v>18740</v>
      </c>
      <c r="I249" s="111">
        <v>5580</v>
      </c>
      <c r="J249" s="112">
        <v>13160</v>
      </c>
      <c r="K249" s="113"/>
      <c r="L249" s="114">
        <f>+[1]DonGia!$O$15</f>
        <v>1100</v>
      </c>
      <c r="M249" s="116">
        <v>0</v>
      </c>
      <c r="N249" s="115">
        <f t="shared" ref="N249:N291" si="46">+J249*L249</f>
        <v>14476000</v>
      </c>
      <c r="O249" s="115">
        <f>+N249</f>
        <v>14476000</v>
      </c>
    </row>
    <row r="250" spans="1:15" ht="14.1" customHeight="1">
      <c r="A250" s="108" t="s">
        <v>360</v>
      </c>
      <c r="B250" s="108" t="s">
        <v>313</v>
      </c>
      <c r="C250" s="109" t="s">
        <v>169</v>
      </c>
      <c r="D250" s="109" t="s">
        <v>249</v>
      </c>
      <c r="E250" s="110">
        <v>41913.486331018517</v>
      </c>
      <c r="F250" s="110">
        <v>41913.504629629628</v>
      </c>
      <c r="G250" s="108" t="s">
        <v>18</v>
      </c>
      <c r="H250" s="111">
        <v>20840</v>
      </c>
      <c r="I250" s="111">
        <v>6040</v>
      </c>
      <c r="J250" s="112">
        <v>14800</v>
      </c>
      <c r="K250" s="113"/>
      <c r="L250" s="114">
        <f>+[1]DonGia!$O$15</f>
        <v>1100</v>
      </c>
      <c r="M250" s="116">
        <v>0</v>
      </c>
      <c r="N250" s="115">
        <f t="shared" si="46"/>
        <v>16280000</v>
      </c>
      <c r="O250" s="115">
        <f t="shared" ref="O250:O252" si="47">+N250</f>
        <v>16280000</v>
      </c>
    </row>
    <row r="251" spans="1:15" ht="14.1" customHeight="1">
      <c r="A251" s="108" t="s">
        <v>361</v>
      </c>
      <c r="B251" s="108" t="s">
        <v>344</v>
      </c>
      <c r="C251" s="109" t="s">
        <v>169</v>
      </c>
      <c r="D251" s="109" t="s">
        <v>249</v>
      </c>
      <c r="E251" s="110">
        <v>41913.490486111114</v>
      </c>
      <c r="F251" s="110">
        <v>41913.510787037034</v>
      </c>
      <c r="G251" s="108" t="s">
        <v>18</v>
      </c>
      <c r="H251" s="111">
        <v>18480</v>
      </c>
      <c r="I251" s="111">
        <v>5680</v>
      </c>
      <c r="J251" s="112">
        <v>12800</v>
      </c>
      <c r="K251" s="113"/>
      <c r="L251" s="114">
        <f>+[1]DonGia!$O$15</f>
        <v>1100</v>
      </c>
      <c r="M251" s="116">
        <v>0</v>
      </c>
      <c r="N251" s="115">
        <f t="shared" si="46"/>
        <v>14080000</v>
      </c>
      <c r="O251" s="115">
        <f t="shared" si="47"/>
        <v>14080000</v>
      </c>
    </row>
    <row r="252" spans="1:15" ht="14.1" customHeight="1">
      <c r="A252" s="108" t="s">
        <v>362</v>
      </c>
      <c r="B252" s="108" t="s">
        <v>318</v>
      </c>
      <c r="C252" s="109" t="s">
        <v>169</v>
      </c>
      <c r="D252" s="109" t="s">
        <v>249</v>
      </c>
      <c r="E252" s="110">
        <v>41913.61204861111</v>
      </c>
      <c r="F252" s="110">
        <v>41913.634722222225</v>
      </c>
      <c r="G252" s="108" t="s">
        <v>18</v>
      </c>
      <c r="H252" s="111">
        <v>18060</v>
      </c>
      <c r="I252" s="111">
        <v>5580</v>
      </c>
      <c r="J252" s="112">
        <v>12480</v>
      </c>
      <c r="K252" s="113"/>
      <c r="L252" s="114">
        <f>+[1]DonGia!$O$15</f>
        <v>1100</v>
      </c>
      <c r="M252" s="116">
        <v>0</v>
      </c>
      <c r="N252" s="115">
        <f t="shared" si="46"/>
        <v>13728000</v>
      </c>
      <c r="O252" s="115">
        <f t="shared" si="47"/>
        <v>13728000</v>
      </c>
    </row>
    <row r="253" spans="1:15" ht="14.1" customHeight="1">
      <c r="A253" s="108" t="s">
        <v>363</v>
      </c>
      <c r="B253" s="108" t="s">
        <v>357</v>
      </c>
      <c r="C253" s="109" t="s">
        <v>358</v>
      </c>
      <c r="D253" s="109" t="s">
        <v>249</v>
      </c>
      <c r="E253" s="110">
        <v>41914.500636574077</v>
      </c>
      <c r="F253" s="110">
        <v>41914.53597222222</v>
      </c>
      <c r="G253" s="108" t="s">
        <v>18</v>
      </c>
      <c r="H253" s="111">
        <v>15340</v>
      </c>
      <c r="I253" s="111">
        <v>5440</v>
      </c>
      <c r="J253" s="112">
        <v>9900</v>
      </c>
      <c r="K253" s="113"/>
      <c r="L253" s="114">
        <f>+[1]DonGia!$O$17</f>
        <v>1100</v>
      </c>
      <c r="M253" s="114">
        <f>+L253*0.1</f>
        <v>110</v>
      </c>
      <c r="N253" s="115">
        <f>+J253*L253*1.1</f>
        <v>11979000.000000002</v>
      </c>
      <c r="O253" s="115">
        <f>+N253</f>
        <v>11979000.000000002</v>
      </c>
    </row>
    <row r="254" spans="1:15" ht="14.1" customHeight="1">
      <c r="A254" s="108" t="s">
        <v>364</v>
      </c>
      <c r="B254" s="108" t="s">
        <v>168</v>
      </c>
      <c r="C254" s="109" t="s">
        <v>169</v>
      </c>
      <c r="D254" s="109" t="s">
        <v>249</v>
      </c>
      <c r="E254" s="110">
        <v>41914.618888888886</v>
      </c>
      <c r="F254" s="110">
        <v>41914.636307870373</v>
      </c>
      <c r="G254" s="108" t="s">
        <v>18</v>
      </c>
      <c r="H254" s="111">
        <v>17660</v>
      </c>
      <c r="I254" s="111">
        <v>5660</v>
      </c>
      <c r="J254" s="112">
        <v>12000</v>
      </c>
      <c r="K254" s="113"/>
      <c r="L254" s="114">
        <f>+[1]DonGia!$O$18</f>
        <v>1150</v>
      </c>
      <c r="M254" s="116">
        <v>0</v>
      </c>
      <c r="N254" s="115">
        <f t="shared" si="46"/>
        <v>13800000</v>
      </c>
      <c r="O254" s="115">
        <f>+N254</f>
        <v>13800000</v>
      </c>
    </row>
    <row r="255" spans="1:15" ht="14.1" customHeight="1">
      <c r="A255" s="108" t="s">
        <v>365</v>
      </c>
      <c r="B255" s="108" t="s">
        <v>297</v>
      </c>
      <c r="C255" s="109" t="s">
        <v>16</v>
      </c>
      <c r="D255" s="109" t="s">
        <v>249</v>
      </c>
      <c r="E255" s="110">
        <v>41915.322442129633</v>
      </c>
      <c r="F255" s="110">
        <v>41915.352627314816</v>
      </c>
      <c r="G255" s="108" t="s">
        <v>18</v>
      </c>
      <c r="H255" s="111">
        <v>17060</v>
      </c>
      <c r="I255" s="111">
        <v>5740</v>
      </c>
      <c r="J255" s="112">
        <v>11320</v>
      </c>
      <c r="K255" s="113"/>
      <c r="L255" s="114">
        <f>+[1]DonGia!$O$16</f>
        <v>980</v>
      </c>
      <c r="M255" s="114">
        <f>+L255*0.1</f>
        <v>98</v>
      </c>
      <c r="N255" s="115">
        <f>+J255*L255*1.1</f>
        <v>12202960.000000002</v>
      </c>
      <c r="O255" s="115">
        <f>+N255</f>
        <v>12202960.000000002</v>
      </c>
    </row>
    <row r="256" spans="1:15" ht="14.1" customHeight="1">
      <c r="A256" s="108" t="s">
        <v>366</v>
      </c>
      <c r="B256" s="108" t="s">
        <v>344</v>
      </c>
      <c r="C256" s="109" t="s">
        <v>169</v>
      </c>
      <c r="D256" s="109" t="s">
        <v>249</v>
      </c>
      <c r="E256" s="110">
        <v>41915.507361111115</v>
      </c>
      <c r="F256" s="110">
        <v>41915.52789351852</v>
      </c>
      <c r="G256" s="108" t="s">
        <v>18</v>
      </c>
      <c r="H256" s="111">
        <v>16040</v>
      </c>
      <c r="I256" s="111">
        <v>5640</v>
      </c>
      <c r="J256" s="112">
        <v>10400</v>
      </c>
      <c r="K256" s="113"/>
      <c r="L256" s="114">
        <f>+[1]DonGia!$O$18</f>
        <v>1150</v>
      </c>
      <c r="M256" s="116">
        <v>0</v>
      </c>
      <c r="N256" s="115">
        <f t="shared" si="46"/>
        <v>11960000</v>
      </c>
      <c r="O256" s="115">
        <f>+N256</f>
        <v>11960000</v>
      </c>
    </row>
    <row r="257" spans="1:15" ht="14.1" customHeight="1">
      <c r="A257" s="108" t="s">
        <v>367</v>
      </c>
      <c r="B257" s="108" t="s">
        <v>357</v>
      </c>
      <c r="C257" s="109" t="s">
        <v>358</v>
      </c>
      <c r="D257" s="109" t="s">
        <v>249</v>
      </c>
      <c r="E257" s="110">
        <v>41915.548148148147</v>
      </c>
      <c r="F257" s="110">
        <v>41915.572002314817</v>
      </c>
      <c r="G257" s="108" t="s">
        <v>18</v>
      </c>
      <c r="H257" s="111">
        <v>15420</v>
      </c>
      <c r="I257" s="111">
        <v>5460</v>
      </c>
      <c r="J257" s="112">
        <v>9960</v>
      </c>
      <c r="K257" s="113"/>
      <c r="L257" s="114">
        <f>+[1]DonGia!$O$17</f>
        <v>1100</v>
      </c>
      <c r="M257" s="114">
        <f>+L257*0.1</f>
        <v>110</v>
      </c>
      <c r="N257" s="115">
        <f>+J257*L257*1.1</f>
        <v>12051600.000000002</v>
      </c>
      <c r="O257" s="115">
        <f>+N257</f>
        <v>12051600.000000002</v>
      </c>
    </row>
    <row r="258" spans="1:15" ht="14.1" customHeight="1">
      <c r="A258" s="108" t="s">
        <v>368</v>
      </c>
      <c r="B258" s="108" t="s">
        <v>229</v>
      </c>
      <c r="C258" s="109" t="s">
        <v>169</v>
      </c>
      <c r="D258" s="109" t="s">
        <v>249</v>
      </c>
      <c r="E258" s="110">
        <v>41915.598495370374</v>
      </c>
      <c r="F258" s="110">
        <v>41915.620937500003</v>
      </c>
      <c r="G258" s="108" t="s">
        <v>18</v>
      </c>
      <c r="H258" s="111">
        <v>20320</v>
      </c>
      <c r="I258" s="111">
        <v>6140</v>
      </c>
      <c r="J258" s="112">
        <v>14180</v>
      </c>
      <c r="K258" s="113"/>
      <c r="L258" s="114">
        <f>+[1]DonGia!$O$18</f>
        <v>1150</v>
      </c>
      <c r="M258" s="116">
        <v>0</v>
      </c>
      <c r="N258" s="115">
        <f t="shared" si="46"/>
        <v>16307000</v>
      </c>
      <c r="O258" s="115">
        <f t="shared" ref="O258:O260" si="48">+N258</f>
        <v>16307000</v>
      </c>
    </row>
    <row r="259" spans="1:15" ht="14.1" customHeight="1">
      <c r="A259" s="108" t="s">
        <v>369</v>
      </c>
      <c r="B259" s="108" t="s">
        <v>344</v>
      </c>
      <c r="C259" s="109" t="s">
        <v>169</v>
      </c>
      <c r="D259" s="109" t="s">
        <v>249</v>
      </c>
      <c r="E259" s="110">
        <v>41915.622361111113</v>
      </c>
      <c r="F259" s="110">
        <v>41915.639722222222</v>
      </c>
      <c r="G259" s="108" t="s">
        <v>18</v>
      </c>
      <c r="H259" s="111">
        <v>17940</v>
      </c>
      <c r="I259" s="111">
        <v>5640</v>
      </c>
      <c r="J259" s="112">
        <v>12300</v>
      </c>
      <c r="K259" s="113"/>
      <c r="L259" s="114">
        <f>+[1]DonGia!$O$18</f>
        <v>1150</v>
      </c>
      <c r="M259" s="116">
        <v>0</v>
      </c>
      <c r="N259" s="115">
        <f t="shared" si="46"/>
        <v>14145000</v>
      </c>
      <c r="O259" s="115">
        <f t="shared" si="48"/>
        <v>14145000</v>
      </c>
    </row>
    <row r="260" spans="1:15" ht="14.1" customHeight="1">
      <c r="A260" s="108" t="s">
        <v>370</v>
      </c>
      <c r="B260" s="108" t="s">
        <v>229</v>
      </c>
      <c r="C260" s="109" t="s">
        <v>169</v>
      </c>
      <c r="D260" s="109" t="s">
        <v>249</v>
      </c>
      <c r="E260" s="110">
        <v>41915.691886574074</v>
      </c>
      <c r="F260" s="110">
        <v>41915.710694444446</v>
      </c>
      <c r="G260" s="108" t="s">
        <v>18</v>
      </c>
      <c r="H260" s="111">
        <v>18920</v>
      </c>
      <c r="I260" s="111">
        <v>6140</v>
      </c>
      <c r="J260" s="112">
        <v>12780</v>
      </c>
      <c r="K260" s="113"/>
      <c r="L260" s="114">
        <f>+[1]DonGia!$O$18</f>
        <v>1150</v>
      </c>
      <c r="M260" s="116">
        <v>0</v>
      </c>
      <c r="N260" s="115">
        <f t="shared" si="46"/>
        <v>14697000</v>
      </c>
      <c r="O260" s="115">
        <f t="shared" si="48"/>
        <v>14697000</v>
      </c>
    </row>
    <row r="261" spans="1:15" ht="14.1" customHeight="1">
      <c r="A261" s="82" t="s">
        <v>371</v>
      </c>
      <c r="B261" s="82" t="s">
        <v>372</v>
      </c>
      <c r="C261" s="83" t="s">
        <v>373</v>
      </c>
      <c r="D261" s="83" t="s">
        <v>374</v>
      </c>
      <c r="E261" s="84">
        <v>41916.314398148148</v>
      </c>
      <c r="F261" s="84">
        <v>41916.366307870368</v>
      </c>
      <c r="G261" s="82" t="s">
        <v>375</v>
      </c>
      <c r="H261" s="85">
        <v>9460</v>
      </c>
      <c r="I261" s="85">
        <v>3300</v>
      </c>
      <c r="J261" s="86">
        <v>6160</v>
      </c>
      <c r="K261" s="87" t="s">
        <v>252</v>
      </c>
      <c r="L261" s="88">
        <v>400</v>
      </c>
      <c r="M261" s="117">
        <v>0</v>
      </c>
      <c r="N261" s="89">
        <f>+J261*L261</f>
        <v>2464000</v>
      </c>
      <c r="O261" s="89">
        <f>+N261</f>
        <v>2464000</v>
      </c>
    </row>
    <row r="262" spans="1:15" ht="14.1" customHeight="1">
      <c r="A262" s="108" t="s">
        <v>376</v>
      </c>
      <c r="B262" s="108" t="s">
        <v>168</v>
      </c>
      <c r="C262" s="109" t="s">
        <v>169</v>
      </c>
      <c r="D262" s="109" t="s">
        <v>249</v>
      </c>
      <c r="E262" s="110">
        <v>41916.399513888886</v>
      </c>
      <c r="F262" s="110">
        <v>41916.421215277776</v>
      </c>
      <c r="G262" s="108" t="s">
        <v>18</v>
      </c>
      <c r="H262" s="111">
        <v>18560</v>
      </c>
      <c r="I262" s="111">
        <v>5700</v>
      </c>
      <c r="J262" s="112">
        <v>12860</v>
      </c>
      <c r="K262" s="113"/>
      <c r="L262" s="114">
        <f>+[1]DonGia!$O$18</f>
        <v>1150</v>
      </c>
      <c r="M262" s="116">
        <v>0</v>
      </c>
      <c r="N262" s="115">
        <f t="shared" si="46"/>
        <v>14789000</v>
      </c>
      <c r="O262" s="115">
        <f t="shared" ref="O262:O264" si="49">+N262</f>
        <v>14789000</v>
      </c>
    </row>
    <row r="263" spans="1:15" ht="14.1" customHeight="1">
      <c r="A263" s="108" t="s">
        <v>377</v>
      </c>
      <c r="B263" s="108" t="s">
        <v>180</v>
      </c>
      <c r="C263" s="109" t="s">
        <v>169</v>
      </c>
      <c r="D263" s="109" t="s">
        <v>249</v>
      </c>
      <c r="E263" s="110">
        <v>41916.502569444441</v>
      </c>
      <c r="F263" s="110">
        <v>41916.527418981481</v>
      </c>
      <c r="G263" s="108" t="s">
        <v>18</v>
      </c>
      <c r="H263" s="111">
        <v>19800</v>
      </c>
      <c r="I263" s="111">
        <v>5980</v>
      </c>
      <c r="J263" s="112">
        <v>13820</v>
      </c>
      <c r="K263" s="113"/>
      <c r="L263" s="114">
        <f>+[1]DonGia!$O$18</f>
        <v>1150</v>
      </c>
      <c r="M263" s="116">
        <v>0</v>
      </c>
      <c r="N263" s="115">
        <f t="shared" si="46"/>
        <v>15893000</v>
      </c>
      <c r="O263" s="115">
        <f t="shared" si="49"/>
        <v>15893000</v>
      </c>
    </row>
    <row r="264" spans="1:15" ht="14.1" customHeight="1">
      <c r="A264" s="108" t="s">
        <v>378</v>
      </c>
      <c r="B264" s="108" t="s">
        <v>178</v>
      </c>
      <c r="C264" s="109" t="s">
        <v>169</v>
      </c>
      <c r="D264" s="109" t="s">
        <v>249</v>
      </c>
      <c r="E264" s="110">
        <v>41916.550949074073</v>
      </c>
      <c r="F264" s="110">
        <v>41916.576145833336</v>
      </c>
      <c r="G264" s="108" t="s">
        <v>18</v>
      </c>
      <c r="H264" s="111">
        <v>20760</v>
      </c>
      <c r="I264" s="111">
        <v>6100</v>
      </c>
      <c r="J264" s="112">
        <v>14660</v>
      </c>
      <c r="K264" s="113"/>
      <c r="L264" s="114">
        <f>+[1]DonGia!$O$18</f>
        <v>1150</v>
      </c>
      <c r="M264" s="116">
        <v>0</v>
      </c>
      <c r="N264" s="115">
        <f t="shared" si="46"/>
        <v>16859000</v>
      </c>
      <c r="O264" s="115">
        <f t="shared" si="49"/>
        <v>16859000</v>
      </c>
    </row>
    <row r="265" spans="1:15" ht="14.1" customHeight="1">
      <c r="A265" s="108" t="s">
        <v>379</v>
      </c>
      <c r="B265" s="108" t="s">
        <v>307</v>
      </c>
      <c r="C265" s="109" t="s">
        <v>16</v>
      </c>
      <c r="D265" s="109" t="s">
        <v>249</v>
      </c>
      <c r="E265" s="110">
        <v>41916.611516203702</v>
      </c>
      <c r="F265" s="110">
        <v>41916.651087962964</v>
      </c>
      <c r="G265" s="108" t="s">
        <v>18</v>
      </c>
      <c r="H265" s="111">
        <v>17500</v>
      </c>
      <c r="I265" s="111">
        <v>5740</v>
      </c>
      <c r="J265" s="112">
        <v>11760</v>
      </c>
      <c r="K265" s="113"/>
      <c r="L265" s="114">
        <f>+[1]DonGia!$O$16</f>
        <v>980</v>
      </c>
      <c r="M265" s="114">
        <f>+L265*0.1</f>
        <v>98</v>
      </c>
      <c r="N265" s="115">
        <f>+J265*L265*1.1</f>
        <v>12677280.000000002</v>
      </c>
      <c r="O265" s="115">
        <f>+N265</f>
        <v>12677280.000000002</v>
      </c>
    </row>
    <row r="266" spans="1:15" ht="14.1" customHeight="1">
      <c r="A266" s="108" t="s">
        <v>380</v>
      </c>
      <c r="B266" s="108" t="s">
        <v>180</v>
      </c>
      <c r="C266" s="109" t="s">
        <v>169</v>
      </c>
      <c r="D266" s="109" t="s">
        <v>249</v>
      </c>
      <c r="E266" s="110">
        <v>41916.616655092592</v>
      </c>
      <c r="F266" s="110">
        <v>41916.646249999998</v>
      </c>
      <c r="G266" s="108" t="s">
        <v>18</v>
      </c>
      <c r="H266" s="111">
        <v>20380</v>
      </c>
      <c r="I266" s="111">
        <v>5980</v>
      </c>
      <c r="J266" s="112">
        <v>14400</v>
      </c>
      <c r="K266" s="113"/>
      <c r="L266" s="114">
        <f>+[1]DonGia!$O$18</f>
        <v>1150</v>
      </c>
      <c r="M266" s="116">
        <v>0</v>
      </c>
      <c r="N266" s="115">
        <f t="shared" si="46"/>
        <v>16560000</v>
      </c>
      <c r="O266" s="115">
        <f>+N266</f>
        <v>16560000</v>
      </c>
    </row>
    <row r="267" spans="1:15" ht="14.1" customHeight="1">
      <c r="A267" s="108" t="s">
        <v>381</v>
      </c>
      <c r="B267" s="108" t="s">
        <v>268</v>
      </c>
      <c r="C267" s="109" t="s">
        <v>16</v>
      </c>
      <c r="D267" s="109" t="s">
        <v>249</v>
      </c>
      <c r="E267" s="110">
        <v>41918.318344907406</v>
      </c>
      <c r="F267" s="110">
        <v>41918.37158564815</v>
      </c>
      <c r="G267" s="108" t="s">
        <v>18</v>
      </c>
      <c r="H267" s="111">
        <v>18500</v>
      </c>
      <c r="I267" s="111">
        <v>5500</v>
      </c>
      <c r="J267" s="112">
        <v>13000</v>
      </c>
      <c r="K267" s="113"/>
      <c r="L267" s="114">
        <f>+[1]DonGia!$O$16</f>
        <v>980</v>
      </c>
      <c r="M267" s="114">
        <f>+L267*0.1</f>
        <v>98</v>
      </c>
      <c r="N267" s="115">
        <f>+J267*L267*1.1</f>
        <v>14014000.000000002</v>
      </c>
      <c r="O267" s="115">
        <f>+N267</f>
        <v>14014000.000000002</v>
      </c>
    </row>
    <row r="268" spans="1:15" ht="14.1" customHeight="1">
      <c r="A268" s="108" t="s">
        <v>382</v>
      </c>
      <c r="B268" s="108" t="s">
        <v>178</v>
      </c>
      <c r="C268" s="109" t="s">
        <v>169</v>
      </c>
      <c r="D268" s="109" t="s">
        <v>249</v>
      </c>
      <c r="E268" s="110">
        <v>41918.362361111111</v>
      </c>
      <c r="F268" s="110">
        <v>41918.383750000001</v>
      </c>
      <c r="G268" s="108" t="s">
        <v>18</v>
      </c>
      <c r="H268" s="111">
        <v>19560</v>
      </c>
      <c r="I268" s="111">
        <v>6100</v>
      </c>
      <c r="J268" s="112">
        <v>13460</v>
      </c>
      <c r="K268" s="113"/>
      <c r="L268" s="114">
        <f>+[1]DonGia!$O$18</f>
        <v>1150</v>
      </c>
      <c r="M268" s="116">
        <v>0</v>
      </c>
      <c r="N268" s="115">
        <f t="shared" si="46"/>
        <v>15479000</v>
      </c>
      <c r="O268" s="115">
        <f>+N268</f>
        <v>15479000</v>
      </c>
    </row>
    <row r="269" spans="1:15" ht="14.1" customHeight="1">
      <c r="A269" s="82" t="s">
        <v>383</v>
      </c>
      <c r="B269" s="82" t="s">
        <v>268</v>
      </c>
      <c r="C269" s="83" t="s">
        <v>373</v>
      </c>
      <c r="D269" s="83" t="s">
        <v>374</v>
      </c>
      <c r="E269" s="84">
        <v>41918.372314814813</v>
      </c>
      <c r="F269" s="84">
        <v>41918.460578703707</v>
      </c>
      <c r="G269" s="82" t="s">
        <v>375</v>
      </c>
      <c r="H269" s="85">
        <v>15540</v>
      </c>
      <c r="I269" s="85">
        <v>5500</v>
      </c>
      <c r="J269" s="86">
        <v>10040</v>
      </c>
      <c r="K269" s="87" t="s">
        <v>252</v>
      </c>
      <c r="L269" s="88">
        <v>400</v>
      </c>
      <c r="M269" s="117">
        <v>0</v>
      </c>
      <c r="N269" s="89">
        <f>+J269*L269</f>
        <v>4016000</v>
      </c>
      <c r="O269" s="89">
        <f>+N269</f>
        <v>4016000</v>
      </c>
    </row>
    <row r="270" spans="1:15" ht="14.1" customHeight="1">
      <c r="A270" s="108" t="s">
        <v>384</v>
      </c>
      <c r="B270" s="108" t="s">
        <v>318</v>
      </c>
      <c r="C270" s="109" t="s">
        <v>169</v>
      </c>
      <c r="D270" s="109" t="s">
        <v>249</v>
      </c>
      <c r="E270" s="110">
        <v>41918.481365740743</v>
      </c>
      <c r="F270" s="110">
        <v>41918.50577546296</v>
      </c>
      <c r="G270" s="108" t="s">
        <v>18</v>
      </c>
      <c r="H270" s="111">
        <v>18180</v>
      </c>
      <c r="I270" s="111">
        <v>5680</v>
      </c>
      <c r="J270" s="112">
        <v>12500</v>
      </c>
      <c r="K270" s="113"/>
      <c r="L270" s="114">
        <f>+[1]DonGia!$O$18</f>
        <v>1150</v>
      </c>
      <c r="M270" s="116">
        <v>0</v>
      </c>
      <c r="N270" s="115">
        <f t="shared" si="46"/>
        <v>14375000</v>
      </c>
      <c r="O270" s="115">
        <f t="shared" ref="O270:O273" si="50">+N270</f>
        <v>14375000</v>
      </c>
    </row>
    <row r="271" spans="1:15" ht="14.1" customHeight="1">
      <c r="A271" s="108" t="s">
        <v>385</v>
      </c>
      <c r="B271" s="108" t="s">
        <v>178</v>
      </c>
      <c r="C271" s="109" t="s">
        <v>169</v>
      </c>
      <c r="D271" s="109" t="s">
        <v>249</v>
      </c>
      <c r="E271" s="110">
        <v>41918.522569444445</v>
      </c>
      <c r="F271" s="110">
        <v>41918.540324074071</v>
      </c>
      <c r="G271" s="108" t="s">
        <v>18</v>
      </c>
      <c r="H271" s="111">
        <v>18100</v>
      </c>
      <c r="I271" s="111">
        <v>6080</v>
      </c>
      <c r="J271" s="112">
        <v>12020</v>
      </c>
      <c r="K271" s="113"/>
      <c r="L271" s="114">
        <f>+[1]DonGia!$O$18</f>
        <v>1150</v>
      </c>
      <c r="M271" s="116">
        <v>0</v>
      </c>
      <c r="N271" s="115">
        <f t="shared" si="46"/>
        <v>13823000</v>
      </c>
      <c r="O271" s="115">
        <f t="shared" si="50"/>
        <v>13823000</v>
      </c>
    </row>
    <row r="272" spans="1:15" ht="14.1" customHeight="1">
      <c r="A272" s="108" t="s">
        <v>386</v>
      </c>
      <c r="B272" s="108" t="s">
        <v>168</v>
      </c>
      <c r="C272" s="109" t="s">
        <v>169</v>
      </c>
      <c r="D272" s="109" t="s">
        <v>249</v>
      </c>
      <c r="E272" s="110">
        <v>41918.609467592592</v>
      </c>
      <c r="F272" s="110">
        <v>41918.627951388888</v>
      </c>
      <c r="G272" s="108" t="s">
        <v>18</v>
      </c>
      <c r="H272" s="111">
        <v>18400</v>
      </c>
      <c r="I272" s="111">
        <v>5680</v>
      </c>
      <c r="J272" s="112">
        <v>12720</v>
      </c>
      <c r="K272" s="113"/>
      <c r="L272" s="114">
        <f>+[1]DonGia!$O$18</f>
        <v>1150</v>
      </c>
      <c r="M272" s="116">
        <v>0</v>
      </c>
      <c r="N272" s="115">
        <f t="shared" si="46"/>
        <v>14628000</v>
      </c>
      <c r="O272" s="115">
        <f t="shared" si="50"/>
        <v>14628000</v>
      </c>
    </row>
    <row r="273" spans="1:15" ht="14.1" customHeight="1">
      <c r="A273" s="108" t="s">
        <v>387</v>
      </c>
      <c r="B273" s="108" t="s">
        <v>318</v>
      </c>
      <c r="C273" s="109" t="s">
        <v>169</v>
      </c>
      <c r="D273" s="109" t="s">
        <v>249</v>
      </c>
      <c r="E273" s="110">
        <v>41918.709039351852</v>
      </c>
      <c r="F273" s="110">
        <v>41918.738344907404</v>
      </c>
      <c r="G273" s="108" t="s">
        <v>18</v>
      </c>
      <c r="H273" s="111">
        <v>19560</v>
      </c>
      <c r="I273" s="111">
        <v>5680</v>
      </c>
      <c r="J273" s="112">
        <v>13880</v>
      </c>
      <c r="K273" s="113"/>
      <c r="L273" s="114">
        <f>+[1]DonGia!$O$18</f>
        <v>1150</v>
      </c>
      <c r="M273" s="116">
        <v>0</v>
      </c>
      <c r="N273" s="115">
        <f t="shared" si="46"/>
        <v>15962000</v>
      </c>
      <c r="O273" s="115">
        <f t="shared" si="50"/>
        <v>15962000</v>
      </c>
    </row>
    <row r="274" spans="1:15" ht="14.1" customHeight="1">
      <c r="A274" s="82" t="s">
        <v>388</v>
      </c>
      <c r="B274" s="82" t="s">
        <v>389</v>
      </c>
      <c r="C274" s="83" t="s">
        <v>373</v>
      </c>
      <c r="D274" s="83" t="s">
        <v>374</v>
      </c>
      <c r="E274" s="84">
        <v>41919.325752314813</v>
      </c>
      <c r="F274" s="84">
        <v>41919.391400462962</v>
      </c>
      <c r="G274" s="82" t="s">
        <v>375</v>
      </c>
      <c r="H274" s="85">
        <v>13400</v>
      </c>
      <c r="I274" s="85">
        <v>5520</v>
      </c>
      <c r="J274" s="86">
        <v>7880</v>
      </c>
      <c r="K274" s="87" t="s">
        <v>252</v>
      </c>
      <c r="L274" s="88">
        <v>400</v>
      </c>
      <c r="M274" s="117">
        <v>0</v>
      </c>
      <c r="N274" s="89">
        <f>+J274*L274</f>
        <v>3152000</v>
      </c>
      <c r="O274" s="89">
        <f>+N274</f>
        <v>3152000</v>
      </c>
    </row>
    <row r="275" spans="1:15" ht="14.1" customHeight="1">
      <c r="A275" s="108" t="s">
        <v>390</v>
      </c>
      <c r="B275" s="108" t="s">
        <v>297</v>
      </c>
      <c r="C275" s="109" t="s">
        <v>16</v>
      </c>
      <c r="D275" s="109" t="s">
        <v>249</v>
      </c>
      <c r="E275" s="110">
        <v>41919.403298611112</v>
      </c>
      <c r="F275" s="110">
        <v>41919.441527777781</v>
      </c>
      <c r="G275" s="108" t="s">
        <v>18</v>
      </c>
      <c r="H275" s="111">
        <v>18080</v>
      </c>
      <c r="I275" s="111">
        <v>5940</v>
      </c>
      <c r="J275" s="112">
        <v>12140</v>
      </c>
      <c r="K275" s="113"/>
      <c r="L275" s="114">
        <f>+[1]DonGia!$O$16</f>
        <v>980</v>
      </c>
      <c r="M275" s="114">
        <f>+L275*0.1</f>
        <v>98</v>
      </c>
      <c r="N275" s="115">
        <f>+J275*L275*1.1</f>
        <v>13086920.000000002</v>
      </c>
      <c r="O275" s="115">
        <f>+N275</f>
        <v>13086920.000000002</v>
      </c>
    </row>
    <row r="276" spans="1:15" ht="14.1" customHeight="1">
      <c r="A276" s="108" t="s">
        <v>391</v>
      </c>
      <c r="B276" s="108" t="s">
        <v>344</v>
      </c>
      <c r="C276" s="109" t="s">
        <v>169</v>
      </c>
      <c r="D276" s="109" t="s">
        <v>249</v>
      </c>
      <c r="E276" s="110">
        <v>41919.436307870368</v>
      </c>
      <c r="F276" s="110">
        <v>41919.461516203701</v>
      </c>
      <c r="G276" s="108" t="s">
        <v>18</v>
      </c>
      <c r="H276" s="111">
        <v>17820</v>
      </c>
      <c r="I276" s="111">
        <v>5660</v>
      </c>
      <c r="J276" s="112">
        <v>12160</v>
      </c>
      <c r="K276" s="113"/>
      <c r="L276" s="114">
        <f>+[1]DonGia!$O$18</f>
        <v>1150</v>
      </c>
      <c r="M276" s="116">
        <v>0</v>
      </c>
      <c r="N276" s="115">
        <f t="shared" si="46"/>
        <v>13984000</v>
      </c>
      <c r="O276" s="115">
        <f t="shared" ref="O276:O278" si="51">+N276</f>
        <v>13984000</v>
      </c>
    </row>
    <row r="277" spans="1:15" ht="14.1" customHeight="1">
      <c r="A277" s="108" t="s">
        <v>392</v>
      </c>
      <c r="B277" s="108" t="s">
        <v>393</v>
      </c>
      <c r="C277" s="109" t="s">
        <v>169</v>
      </c>
      <c r="D277" s="109" t="s">
        <v>249</v>
      </c>
      <c r="E277" s="110">
        <v>41919.675497685188</v>
      </c>
      <c r="F277" s="110">
        <v>41919.693449074075</v>
      </c>
      <c r="G277" s="108" t="s">
        <v>18</v>
      </c>
      <c r="H277" s="111">
        <v>20360</v>
      </c>
      <c r="I277" s="111">
        <v>6140</v>
      </c>
      <c r="J277" s="112">
        <v>14220</v>
      </c>
      <c r="K277" s="113"/>
      <c r="L277" s="114">
        <f>+[1]DonGia!$O$18</f>
        <v>1150</v>
      </c>
      <c r="M277" s="116">
        <v>0</v>
      </c>
      <c r="N277" s="115">
        <f t="shared" si="46"/>
        <v>16353000</v>
      </c>
      <c r="O277" s="115">
        <f t="shared" si="51"/>
        <v>16353000</v>
      </c>
    </row>
    <row r="278" spans="1:15" ht="14.1" customHeight="1">
      <c r="A278" s="108" t="s">
        <v>394</v>
      </c>
      <c r="B278" s="108" t="s">
        <v>344</v>
      </c>
      <c r="C278" s="109" t="s">
        <v>169</v>
      </c>
      <c r="D278" s="109" t="s">
        <v>249</v>
      </c>
      <c r="E278" s="110">
        <v>41919.676064814812</v>
      </c>
      <c r="F278" s="110">
        <v>41919.692129629628</v>
      </c>
      <c r="G278" s="108" t="s">
        <v>18</v>
      </c>
      <c r="H278" s="111">
        <v>18480</v>
      </c>
      <c r="I278" s="111">
        <v>5640</v>
      </c>
      <c r="J278" s="112">
        <v>12840</v>
      </c>
      <c r="K278" s="113"/>
      <c r="L278" s="114">
        <f>+[1]DonGia!$O$18</f>
        <v>1150</v>
      </c>
      <c r="M278" s="116">
        <v>0</v>
      </c>
      <c r="N278" s="115">
        <f t="shared" si="46"/>
        <v>14766000</v>
      </c>
      <c r="O278" s="115">
        <f t="shared" si="51"/>
        <v>14766000</v>
      </c>
    </row>
    <row r="279" spans="1:15" ht="14.1" customHeight="1">
      <c r="A279" s="82" t="s">
        <v>395</v>
      </c>
      <c r="B279" s="82" t="s">
        <v>389</v>
      </c>
      <c r="C279" s="83" t="s">
        <v>373</v>
      </c>
      <c r="D279" s="83" t="s">
        <v>374</v>
      </c>
      <c r="E279" s="84">
        <v>41920.316180555557</v>
      </c>
      <c r="F279" s="84">
        <v>41920.416365740741</v>
      </c>
      <c r="G279" s="82" t="s">
        <v>375</v>
      </c>
      <c r="H279" s="85">
        <v>14880</v>
      </c>
      <c r="I279" s="85">
        <v>5560</v>
      </c>
      <c r="J279" s="86">
        <v>9320</v>
      </c>
      <c r="K279" s="87" t="s">
        <v>252</v>
      </c>
      <c r="L279" s="88">
        <v>400</v>
      </c>
      <c r="M279" s="117">
        <v>0</v>
      </c>
      <c r="N279" s="89">
        <f>+J279*L279</f>
        <v>3728000</v>
      </c>
      <c r="O279" s="89">
        <f>+N279</f>
        <v>3728000</v>
      </c>
    </row>
    <row r="280" spans="1:15" ht="14.1" customHeight="1">
      <c r="A280" s="108" t="s">
        <v>396</v>
      </c>
      <c r="B280" s="108" t="s">
        <v>168</v>
      </c>
      <c r="C280" s="109" t="s">
        <v>169</v>
      </c>
      <c r="D280" s="109" t="s">
        <v>249</v>
      </c>
      <c r="E280" s="110">
        <v>41920.360277777778</v>
      </c>
      <c r="F280" s="110">
        <v>41920.379999999997</v>
      </c>
      <c r="G280" s="108" t="s">
        <v>18</v>
      </c>
      <c r="H280" s="111">
        <v>17760</v>
      </c>
      <c r="I280" s="111">
        <v>5700</v>
      </c>
      <c r="J280" s="112">
        <v>12060</v>
      </c>
      <c r="K280" s="113"/>
      <c r="L280" s="114">
        <f>+[1]DonGia!$O$18</f>
        <v>1150</v>
      </c>
      <c r="M280" s="116">
        <v>0</v>
      </c>
      <c r="N280" s="115">
        <f t="shared" si="46"/>
        <v>13869000</v>
      </c>
      <c r="O280" s="115">
        <f t="shared" ref="O280:O284" si="52">+N280</f>
        <v>13869000</v>
      </c>
    </row>
    <row r="281" spans="1:15" ht="14.1" customHeight="1">
      <c r="A281" s="108" t="s">
        <v>397</v>
      </c>
      <c r="B281" s="108" t="s">
        <v>178</v>
      </c>
      <c r="C281" s="109" t="s">
        <v>169</v>
      </c>
      <c r="D281" s="109" t="s">
        <v>249</v>
      </c>
      <c r="E281" s="110">
        <v>41920.375185185185</v>
      </c>
      <c r="F281" s="110">
        <v>41920.400949074072</v>
      </c>
      <c r="G281" s="108" t="s">
        <v>18</v>
      </c>
      <c r="H281" s="111">
        <v>20520</v>
      </c>
      <c r="I281" s="111">
        <v>6120</v>
      </c>
      <c r="J281" s="112">
        <v>14400</v>
      </c>
      <c r="K281" s="113"/>
      <c r="L281" s="114">
        <f>+[1]DonGia!$O$18</f>
        <v>1150</v>
      </c>
      <c r="M281" s="116">
        <v>0</v>
      </c>
      <c r="N281" s="115">
        <f t="shared" si="46"/>
        <v>16560000</v>
      </c>
      <c r="O281" s="115">
        <f t="shared" si="52"/>
        <v>16560000</v>
      </c>
    </row>
    <row r="282" spans="1:15" ht="14.1" customHeight="1">
      <c r="A282" s="108" t="s">
        <v>398</v>
      </c>
      <c r="B282" s="108" t="s">
        <v>168</v>
      </c>
      <c r="C282" s="109" t="s">
        <v>169</v>
      </c>
      <c r="D282" s="109" t="s">
        <v>249</v>
      </c>
      <c r="E282" s="110">
        <v>41920.476469907408</v>
      </c>
      <c r="F282" s="110">
        <v>41920.49596064815</v>
      </c>
      <c r="G282" s="108" t="s">
        <v>18</v>
      </c>
      <c r="H282" s="111">
        <v>17340</v>
      </c>
      <c r="I282" s="111">
        <v>5700</v>
      </c>
      <c r="J282" s="112">
        <v>11640</v>
      </c>
      <c r="K282" s="113"/>
      <c r="L282" s="114">
        <f>+[1]DonGia!$O$18</f>
        <v>1150</v>
      </c>
      <c r="M282" s="116">
        <v>0</v>
      </c>
      <c r="N282" s="115">
        <f t="shared" si="46"/>
        <v>13386000</v>
      </c>
      <c r="O282" s="115">
        <f t="shared" si="52"/>
        <v>13386000</v>
      </c>
    </row>
    <row r="283" spans="1:15" ht="14.1" customHeight="1">
      <c r="A283" s="108" t="s">
        <v>399</v>
      </c>
      <c r="B283" s="108" t="s">
        <v>393</v>
      </c>
      <c r="C283" s="109" t="s">
        <v>169</v>
      </c>
      <c r="D283" s="109" t="s">
        <v>249</v>
      </c>
      <c r="E283" s="110">
        <v>41920.508530092593</v>
      </c>
      <c r="F283" s="110">
        <v>41920.533229166664</v>
      </c>
      <c r="G283" s="108" t="s">
        <v>18</v>
      </c>
      <c r="H283" s="111">
        <v>20540</v>
      </c>
      <c r="I283" s="111">
        <v>6100</v>
      </c>
      <c r="J283" s="112">
        <v>14440</v>
      </c>
      <c r="K283" s="113"/>
      <c r="L283" s="114">
        <f>+[1]DonGia!$O$18</f>
        <v>1150</v>
      </c>
      <c r="M283" s="116">
        <v>0</v>
      </c>
      <c r="N283" s="115">
        <f t="shared" si="46"/>
        <v>16606000</v>
      </c>
      <c r="O283" s="115">
        <f t="shared" si="52"/>
        <v>16606000</v>
      </c>
    </row>
    <row r="284" spans="1:15" ht="14.1" customHeight="1">
      <c r="A284" s="108" t="s">
        <v>400</v>
      </c>
      <c r="B284" s="108" t="s">
        <v>318</v>
      </c>
      <c r="C284" s="109" t="s">
        <v>169</v>
      </c>
      <c r="D284" s="109" t="s">
        <v>249</v>
      </c>
      <c r="E284" s="110">
        <v>41920.542094907411</v>
      </c>
      <c r="F284" s="110">
        <v>41920.576435185183</v>
      </c>
      <c r="G284" s="108" t="s">
        <v>18</v>
      </c>
      <c r="H284" s="111">
        <v>19640</v>
      </c>
      <c r="I284" s="111">
        <v>5600</v>
      </c>
      <c r="J284" s="112">
        <v>14040</v>
      </c>
      <c r="K284" s="113"/>
      <c r="L284" s="114">
        <f>+[1]DonGia!$O$18</f>
        <v>1150</v>
      </c>
      <c r="M284" s="116">
        <v>0</v>
      </c>
      <c r="N284" s="115">
        <f t="shared" si="46"/>
        <v>16146000</v>
      </c>
      <c r="O284" s="115">
        <f t="shared" si="52"/>
        <v>16146000</v>
      </c>
    </row>
    <row r="285" spans="1:15" ht="14.1" customHeight="1">
      <c r="A285" s="108" t="s">
        <v>401</v>
      </c>
      <c r="B285" s="108" t="s">
        <v>22</v>
      </c>
      <c r="C285" s="109" t="s">
        <v>23</v>
      </c>
      <c r="D285" s="109" t="s">
        <v>249</v>
      </c>
      <c r="E285" s="110">
        <v>41920.681064814817</v>
      </c>
      <c r="F285" s="110">
        <v>41920.722951388889</v>
      </c>
      <c r="G285" s="108" t="s">
        <v>18</v>
      </c>
      <c r="H285" s="111">
        <v>11220</v>
      </c>
      <c r="I285" s="111">
        <v>3700</v>
      </c>
      <c r="J285" s="112">
        <v>7520</v>
      </c>
      <c r="K285" s="113"/>
      <c r="L285" s="114">
        <f>+[1]DonGia!$O$19</f>
        <v>1050</v>
      </c>
      <c r="M285" s="116">
        <v>0</v>
      </c>
      <c r="N285" s="115">
        <f t="shared" si="46"/>
        <v>7896000</v>
      </c>
      <c r="O285" s="115">
        <f>+N285</f>
        <v>7896000</v>
      </c>
    </row>
    <row r="286" spans="1:15" ht="14.1" customHeight="1">
      <c r="A286" s="108" t="s">
        <v>402</v>
      </c>
      <c r="B286" s="108" t="s">
        <v>313</v>
      </c>
      <c r="C286" s="109" t="s">
        <v>169</v>
      </c>
      <c r="D286" s="109" t="s">
        <v>249</v>
      </c>
      <c r="E286" s="110">
        <v>41921.394942129627</v>
      </c>
      <c r="F286" s="110">
        <v>41921.420624999999</v>
      </c>
      <c r="G286" s="108" t="s">
        <v>18</v>
      </c>
      <c r="H286" s="111">
        <v>20760</v>
      </c>
      <c r="I286" s="111">
        <v>6000</v>
      </c>
      <c r="J286" s="112">
        <v>14760</v>
      </c>
      <c r="K286" s="113"/>
      <c r="L286" s="114">
        <f>+[1]DonGia!$O$18</f>
        <v>1150</v>
      </c>
      <c r="M286" s="116">
        <v>0</v>
      </c>
      <c r="N286" s="115">
        <f t="shared" si="46"/>
        <v>16974000</v>
      </c>
      <c r="O286" s="115">
        <f t="shared" ref="O286:O288" si="53">+N286</f>
        <v>16974000</v>
      </c>
    </row>
    <row r="287" spans="1:15" ht="14.1" customHeight="1">
      <c r="A287" s="108" t="s">
        <v>403</v>
      </c>
      <c r="B287" s="108" t="s">
        <v>229</v>
      </c>
      <c r="C287" s="109" t="s">
        <v>169</v>
      </c>
      <c r="D287" s="109" t="s">
        <v>249</v>
      </c>
      <c r="E287" s="110">
        <v>41921.402025462965</v>
      </c>
      <c r="F287" s="110">
        <v>41921.429571759261</v>
      </c>
      <c r="G287" s="108" t="s">
        <v>18</v>
      </c>
      <c r="H287" s="111">
        <v>20240</v>
      </c>
      <c r="I287" s="111">
        <v>6080</v>
      </c>
      <c r="J287" s="112">
        <v>14160</v>
      </c>
      <c r="K287" s="113"/>
      <c r="L287" s="114">
        <f>+[1]DonGia!$O$18</f>
        <v>1150</v>
      </c>
      <c r="M287" s="116">
        <v>0</v>
      </c>
      <c r="N287" s="115">
        <f t="shared" si="46"/>
        <v>16284000</v>
      </c>
      <c r="O287" s="115">
        <f t="shared" si="53"/>
        <v>16284000</v>
      </c>
    </row>
    <row r="288" spans="1:15" ht="14.1" customHeight="1">
      <c r="A288" s="108" t="s">
        <v>404</v>
      </c>
      <c r="B288" s="108" t="s">
        <v>344</v>
      </c>
      <c r="C288" s="109" t="s">
        <v>169</v>
      </c>
      <c r="D288" s="109" t="s">
        <v>249</v>
      </c>
      <c r="E288" s="110">
        <v>41921.445486111108</v>
      </c>
      <c r="F288" s="110">
        <v>41921.469583333332</v>
      </c>
      <c r="G288" s="108" t="s">
        <v>18</v>
      </c>
      <c r="H288" s="111">
        <v>18280</v>
      </c>
      <c r="I288" s="111">
        <v>5660</v>
      </c>
      <c r="J288" s="112">
        <v>12620</v>
      </c>
      <c r="K288" s="113"/>
      <c r="L288" s="114">
        <f>+[1]DonGia!$O$18</f>
        <v>1150</v>
      </c>
      <c r="M288" s="116">
        <v>0</v>
      </c>
      <c r="N288" s="115">
        <f t="shared" si="46"/>
        <v>14513000</v>
      </c>
      <c r="O288" s="115">
        <f t="shared" si="53"/>
        <v>14513000</v>
      </c>
    </row>
    <row r="289" spans="1:15" ht="14.1" customHeight="1">
      <c r="A289" s="82" t="s">
        <v>405</v>
      </c>
      <c r="B289" s="82" t="s">
        <v>389</v>
      </c>
      <c r="C289" s="83" t="s">
        <v>373</v>
      </c>
      <c r="D289" s="83" t="s">
        <v>374</v>
      </c>
      <c r="E289" s="84">
        <v>41921.452835648146</v>
      </c>
      <c r="F289" s="84">
        <v>41921.486990740741</v>
      </c>
      <c r="G289" s="82" t="s">
        <v>375</v>
      </c>
      <c r="H289" s="85">
        <v>13600</v>
      </c>
      <c r="I289" s="85">
        <v>5620</v>
      </c>
      <c r="J289" s="86">
        <v>7980</v>
      </c>
      <c r="K289" s="87" t="s">
        <v>252</v>
      </c>
      <c r="L289" s="88">
        <v>400</v>
      </c>
      <c r="M289" s="117">
        <v>0</v>
      </c>
      <c r="N289" s="89">
        <f>+J289*L289</f>
        <v>3192000</v>
      </c>
      <c r="O289" s="89">
        <f>+N289</f>
        <v>3192000</v>
      </c>
    </row>
    <row r="290" spans="1:15" ht="14.1" customHeight="1">
      <c r="A290" s="108" t="s">
        <v>406</v>
      </c>
      <c r="B290" s="108" t="s">
        <v>344</v>
      </c>
      <c r="C290" s="109" t="s">
        <v>169</v>
      </c>
      <c r="D290" s="109" t="s">
        <v>249</v>
      </c>
      <c r="E290" s="110">
        <v>41921.596689814818</v>
      </c>
      <c r="F290" s="110">
        <v>41921.615127314813</v>
      </c>
      <c r="G290" s="108" t="s">
        <v>18</v>
      </c>
      <c r="H290" s="111">
        <v>18240</v>
      </c>
      <c r="I290" s="111">
        <v>5660</v>
      </c>
      <c r="J290" s="112">
        <v>12580</v>
      </c>
      <c r="K290" s="113"/>
      <c r="L290" s="114">
        <f>+[1]DonGia!$O$18</f>
        <v>1150</v>
      </c>
      <c r="M290" s="116">
        <v>0</v>
      </c>
      <c r="N290" s="115">
        <f t="shared" si="46"/>
        <v>14467000</v>
      </c>
      <c r="O290" s="115">
        <f t="shared" ref="O290:O340" si="54">+N290</f>
        <v>14467000</v>
      </c>
    </row>
    <row r="291" spans="1:15" ht="14.1" customHeight="1">
      <c r="A291" s="108" t="s">
        <v>407</v>
      </c>
      <c r="B291" s="108" t="s">
        <v>229</v>
      </c>
      <c r="C291" s="109" t="s">
        <v>169</v>
      </c>
      <c r="D291" s="109" t="s">
        <v>249</v>
      </c>
      <c r="E291" s="110">
        <v>41921.600648148145</v>
      </c>
      <c r="F291" s="110">
        <v>41921.619976851849</v>
      </c>
      <c r="G291" s="108" t="s">
        <v>18</v>
      </c>
      <c r="H291" s="111">
        <v>20120</v>
      </c>
      <c r="I291" s="111">
        <v>6080</v>
      </c>
      <c r="J291" s="112">
        <v>14040</v>
      </c>
      <c r="K291" s="113"/>
      <c r="L291" s="114">
        <f>+[1]DonGia!$O$18</f>
        <v>1150</v>
      </c>
      <c r="M291" s="116">
        <v>0</v>
      </c>
      <c r="N291" s="115">
        <f t="shared" si="46"/>
        <v>16146000</v>
      </c>
      <c r="O291" s="115">
        <f t="shared" si="54"/>
        <v>16146000</v>
      </c>
    </row>
    <row r="292" spans="1:15" ht="14.1" customHeight="1">
      <c r="A292" s="108" t="s">
        <v>408</v>
      </c>
      <c r="B292" s="108" t="s">
        <v>297</v>
      </c>
      <c r="C292" s="109" t="s">
        <v>16</v>
      </c>
      <c r="D292" s="109" t="s">
        <v>249</v>
      </c>
      <c r="E292" s="110">
        <v>41921.643958333334</v>
      </c>
      <c r="F292" s="110">
        <v>41921.718946759262</v>
      </c>
      <c r="G292" s="108" t="s">
        <v>18</v>
      </c>
      <c r="H292" s="111">
        <v>18140</v>
      </c>
      <c r="I292" s="111">
        <v>5880</v>
      </c>
      <c r="J292" s="112">
        <v>12260</v>
      </c>
      <c r="K292" s="113"/>
      <c r="L292" s="114">
        <f>+[1]DonGia!$O$20</f>
        <v>1030</v>
      </c>
      <c r="M292" s="114">
        <f t="shared" ref="M292:M293" si="55">+L292*0.1</f>
        <v>103</v>
      </c>
      <c r="N292" s="115">
        <f t="shared" ref="N292:N293" si="56">+J292*L292*1.1</f>
        <v>13890580.000000002</v>
      </c>
      <c r="O292" s="115">
        <f t="shared" si="54"/>
        <v>13890580.000000002</v>
      </c>
    </row>
    <row r="293" spans="1:15" ht="14.1" customHeight="1">
      <c r="A293" s="108" t="s">
        <v>409</v>
      </c>
      <c r="B293" s="108" t="s">
        <v>262</v>
      </c>
      <c r="C293" s="109" t="s">
        <v>16</v>
      </c>
      <c r="D293" s="109" t="s">
        <v>249</v>
      </c>
      <c r="E293" s="110">
        <v>41921.704965277779</v>
      </c>
      <c r="F293" s="110">
        <v>41921.757141203707</v>
      </c>
      <c r="G293" s="108" t="s">
        <v>18</v>
      </c>
      <c r="H293" s="111">
        <v>13980</v>
      </c>
      <c r="I293" s="111">
        <v>5800</v>
      </c>
      <c r="J293" s="112">
        <v>8180</v>
      </c>
      <c r="K293" s="113"/>
      <c r="L293" s="114">
        <f>+[1]DonGia!$O$20</f>
        <v>1030</v>
      </c>
      <c r="M293" s="114">
        <f t="shared" si="55"/>
        <v>103</v>
      </c>
      <c r="N293" s="115">
        <f t="shared" si="56"/>
        <v>9267940</v>
      </c>
      <c r="O293" s="115">
        <f t="shared" si="54"/>
        <v>9267940</v>
      </c>
    </row>
    <row r="294" spans="1:15" ht="14.1" customHeight="1">
      <c r="A294" s="108" t="s">
        <v>410</v>
      </c>
      <c r="B294" s="108" t="s">
        <v>318</v>
      </c>
      <c r="C294" s="109" t="s">
        <v>169</v>
      </c>
      <c r="D294" s="109" t="s">
        <v>249</v>
      </c>
      <c r="E294" s="110">
        <v>41922.385787037034</v>
      </c>
      <c r="F294" s="110">
        <v>41922.420324074075</v>
      </c>
      <c r="G294" s="108" t="s">
        <v>18</v>
      </c>
      <c r="H294" s="111">
        <v>19860</v>
      </c>
      <c r="I294" s="111">
        <v>5660</v>
      </c>
      <c r="J294" s="112">
        <v>14200</v>
      </c>
      <c r="K294" s="113"/>
      <c r="L294" s="114">
        <f>+[1]DonGia!$O$18</f>
        <v>1150</v>
      </c>
      <c r="M294" s="116">
        <v>0</v>
      </c>
      <c r="N294" s="115">
        <f t="shared" ref="N294:N341" si="57">+J294*L294</f>
        <v>16330000</v>
      </c>
      <c r="O294" s="115">
        <f t="shared" si="54"/>
        <v>16330000</v>
      </c>
    </row>
    <row r="295" spans="1:15" ht="14.1" customHeight="1">
      <c r="A295" s="108" t="s">
        <v>411</v>
      </c>
      <c r="B295" s="108" t="s">
        <v>318</v>
      </c>
      <c r="C295" s="109" t="s">
        <v>169</v>
      </c>
      <c r="D295" s="109" t="s">
        <v>249</v>
      </c>
      <c r="E295" s="110">
        <v>41922.560902777775</v>
      </c>
      <c r="F295" s="110">
        <v>41922.585046296299</v>
      </c>
      <c r="G295" s="108" t="s">
        <v>18</v>
      </c>
      <c r="H295" s="111">
        <v>19500</v>
      </c>
      <c r="I295" s="111">
        <v>5660</v>
      </c>
      <c r="J295" s="112">
        <v>13840</v>
      </c>
      <c r="K295" s="113"/>
      <c r="L295" s="114">
        <f>+[1]DonGia!$O$18</f>
        <v>1150</v>
      </c>
      <c r="M295" s="116">
        <v>0</v>
      </c>
      <c r="N295" s="115">
        <f t="shared" si="57"/>
        <v>15916000</v>
      </c>
      <c r="O295" s="115">
        <f t="shared" si="54"/>
        <v>15916000</v>
      </c>
    </row>
    <row r="296" spans="1:15" ht="14.1" customHeight="1">
      <c r="A296" s="82" t="s">
        <v>412</v>
      </c>
      <c r="B296" s="82" t="s">
        <v>389</v>
      </c>
      <c r="C296" s="83" t="s">
        <v>373</v>
      </c>
      <c r="D296" s="83" t="s">
        <v>374</v>
      </c>
      <c r="E296" s="84">
        <v>41922.579085648147</v>
      </c>
      <c r="F296" s="84">
        <v>41922.623136574075</v>
      </c>
      <c r="G296" s="82" t="s">
        <v>375</v>
      </c>
      <c r="H296" s="85">
        <v>12140</v>
      </c>
      <c r="I296" s="85">
        <v>5640</v>
      </c>
      <c r="J296" s="86">
        <v>6500</v>
      </c>
      <c r="K296" s="87" t="s">
        <v>252</v>
      </c>
      <c r="L296" s="88">
        <v>400</v>
      </c>
      <c r="M296" s="117">
        <v>0</v>
      </c>
      <c r="N296" s="89">
        <f>+J296*L296</f>
        <v>2600000</v>
      </c>
      <c r="O296" s="89">
        <f t="shared" si="54"/>
        <v>2600000</v>
      </c>
    </row>
    <row r="297" spans="1:15" ht="14.1" customHeight="1">
      <c r="A297" s="108" t="s">
        <v>413</v>
      </c>
      <c r="B297" s="108" t="s">
        <v>414</v>
      </c>
      <c r="C297" s="109" t="s">
        <v>358</v>
      </c>
      <c r="D297" s="109" t="s">
        <v>249</v>
      </c>
      <c r="E297" s="110">
        <v>41922.681620370371</v>
      </c>
      <c r="F297" s="110">
        <v>41922.712152777778</v>
      </c>
      <c r="G297" s="108" t="s">
        <v>18</v>
      </c>
      <c r="H297" s="111">
        <v>15700</v>
      </c>
      <c r="I297" s="111">
        <v>5440</v>
      </c>
      <c r="J297" s="112">
        <v>10260</v>
      </c>
      <c r="K297" s="113"/>
      <c r="L297" s="114">
        <f>+[1]DonGia!$O$17</f>
        <v>1100</v>
      </c>
      <c r="M297" s="114">
        <f>+L297*0.1</f>
        <v>110</v>
      </c>
      <c r="N297" s="115">
        <f>+J297*L297*1.1</f>
        <v>12414600.000000002</v>
      </c>
      <c r="O297" s="115">
        <f t="shared" si="54"/>
        <v>12414600.000000002</v>
      </c>
    </row>
    <row r="298" spans="1:15" ht="14.1" customHeight="1">
      <c r="A298" s="82" t="s">
        <v>415</v>
      </c>
      <c r="B298" s="82" t="s">
        <v>389</v>
      </c>
      <c r="C298" s="83" t="s">
        <v>373</v>
      </c>
      <c r="D298" s="83" t="s">
        <v>374</v>
      </c>
      <c r="E298" s="84">
        <v>41923.319039351853</v>
      </c>
      <c r="F298" s="84">
        <v>41923.364108796297</v>
      </c>
      <c r="G298" s="82" t="s">
        <v>375</v>
      </c>
      <c r="H298" s="85">
        <v>11940</v>
      </c>
      <c r="I298" s="85">
        <v>5600</v>
      </c>
      <c r="J298" s="86">
        <v>6340</v>
      </c>
      <c r="K298" s="87" t="s">
        <v>252</v>
      </c>
      <c r="L298" s="88">
        <v>400</v>
      </c>
      <c r="M298" s="117">
        <v>0</v>
      </c>
      <c r="N298" s="89">
        <f>+J298*L298</f>
        <v>2536000</v>
      </c>
      <c r="O298" s="89">
        <f t="shared" si="54"/>
        <v>2536000</v>
      </c>
    </row>
    <row r="299" spans="1:15" ht="14.1" customHeight="1">
      <c r="A299" s="108" t="s">
        <v>416</v>
      </c>
      <c r="B299" s="108" t="s">
        <v>289</v>
      </c>
      <c r="C299" s="109" t="s">
        <v>16</v>
      </c>
      <c r="D299" s="109" t="s">
        <v>249</v>
      </c>
      <c r="E299" s="110">
        <v>41923.481122685182</v>
      </c>
      <c r="F299" s="110">
        <v>41923.540995370371</v>
      </c>
      <c r="G299" s="108" t="s">
        <v>18</v>
      </c>
      <c r="H299" s="111">
        <v>17620</v>
      </c>
      <c r="I299" s="111">
        <v>5660</v>
      </c>
      <c r="J299" s="112">
        <v>11960</v>
      </c>
      <c r="K299" s="113"/>
      <c r="L299" s="114">
        <f>+[1]DonGia!$O$20</f>
        <v>1030</v>
      </c>
      <c r="M299" s="114">
        <f>+L299*0.1</f>
        <v>103</v>
      </c>
      <c r="N299" s="115">
        <f>+J299*L299*1.1</f>
        <v>13550680.000000002</v>
      </c>
      <c r="O299" s="115">
        <f t="shared" si="54"/>
        <v>13550680.000000002</v>
      </c>
    </row>
    <row r="300" spans="1:15" ht="14.1" customHeight="1">
      <c r="A300" s="108" t="s">
        <v>417</v>
      </c>
      <c r="B300" s="108" t="s">
        <v>318</v>
      </c>
      <c r="C300" s="109" t="s">
        <v>169</v>
      </c>
      <c r="D300" s="109" t="s">
        <v>249</v>
      </c>
      <c r="E300" s="110">
        <v>41923.540081018517</v>
      </c>
      <c r="F300" s="110">
        <v>41923.568530092591</v>
      </c>
      <c r="G300" s="108" t="s">
        <v>18</v>
      </c>
      <c r="H300" s="111">
        <v>19500</v>
      </c>
      <c r="I300" s="111">
        <v>5620</v>
      </c>
      <c r="J300" s="112">
        <v>13880</v>
      </c>
      <c r="K300" s="113"/>
      <c r="L300" s="114">
        <f>+[1]DonGia!$O$18</f>
        <v>1150</v>
      </c>
      <c r="M300" s="116">
        <v>0</v>
      </c>
      <c r="N300" s="115">
        <f t="shared" si="57"/>
        <v>15962000</v>
      </c>
      <c r="O300" s="115">
        <f t="shared" si="54"/>
        <v>15962000</v>
      </c>
    </row>
    <row r="301" spans="1:15" ht="14.1" customHeight="1">
      <c r="A301" s="108" t="s">
        <v>418</v>
      </c>
      <c r="B301" s="108" t="s">
        <v>419</v>
      </c>
      <c r="C301" s="109" t="s">
        <v>16</v>
      </c>
      <c r="D301" s="109" t="s">
        <v>249</v>
      </c>
      <c r="E301" s="110">
        <v>41923.613981481481</v>
      </c>
      <c r="F301" s="110">
        <v>41923.617962962962</v>
      </c>
      <c r="G301" s="108" t="s">
        <v>18</v>
      </c>
      <c r="H301" s="111">
        <v>17480</v>
      </c>
      <c r="I301" s="111">
        <v>11500</v>
      </c>
      <c r="J301" s="112">
        <v>5980</v>
      </c>
      <c r="K301" s="113"/>
      <c r="L301" s="114">
        <f>+[1]DonGia!$O$20</f>
        <v>1030</v>
      </c>
      <c r="M301" s="114">
        <f>+L301*0.1</f>
        <v>103</v>
      </c>
      <c r="N301" s="115">
        <f>+J301*L301*1.1</f>
        <v>6775340.0000000009</v>
      </c>
      <c r="O301" s="115">
        <f t="shared" si="54"/>
        <v>6775340.0000000009</v>
      </c>
    </row>
    <row r="302" spans="1:15" ht="14.1" customHeight="1">
      <c r="A302" s="108" t="s">
        <v>420</v>
      </c>
      <c r="B302" s="108" t="s">
        <v>421</v>
      </c>
      <c r="C302" s="109" t="s">
        <v>358</v>
      </c>
      <c r="D302" s="109" t="s">
        <v>249</v>
      </c>
      <c r="E302" s="110">
        <v>41923.614768518521</v>
      </c>
      <c r="F302" s="110">
        <v>41923.635879629626</v>
      </c>
      <c r="G302" s="108" t="s">
        <v>18</v>
      </c>
      <c r="H302" s="111">
        <v>15820</v>
      </c>
      <c r="I302" s="111">
        <v>5140</v>
      </c>
      <c r="J302" s="112">
        <v>10680</v>
      </c>
      <c r="K302" s="113"/>
      <c r="L302" s="114">
        <f>+[1]DonGia!$O$17</f>
        <v>1100</v>
      </c>
      <c r="M302" s="114">
        <f>+L302*0.1</f>
        <v>110</v>
      </c>
      <c r="N302" s="115">
        <f>+J302*L302*1.1</f>
        <v>12922800.000000002</v>
      </c>
      <c r="O302" s="115">
        <f t="shared" si="54"/>
        <v>12922800.000000002</v>
      </c>
    </row>
    <row r="303" spans="1:15" ht="14.1" customHeight="1">
      <c r="A303" s="108" t="s">
        <v>422</v>
      </c>
      <c r="B303" s="108" t="s">
        <v>419</v>
      </c>
      <c r="C303" s="109" t="s">
        <v>16</v>
      </c>
      <c r="D303" s="109" t="s">
        <v>249</v>
      </c>
      <c r="E303" s="110">
        <v>41923.63863425926</v>
      </c>
      <c r="F303" s="110">
        <v>41923.645787037036</v>
      </c>
      <c r="G303" s="108" t="s">
        <v>375</v>
      </c>
      <c r="H303" s="111">
        <v>18380</v>
      </c>
      <c r="I303" s="111">
        <v>11520</v>
      </c>
      <c r="J303" s="112">
        <v>6860</v>
      </c>
      <c r="K303" s="113"/>
      <c r="L303" s="114">
        <f>+[1]DonGia!$O$20</f>
        <v>1030</v>
      </c>
      <c r="M303" s="114">
        <f>+L303*0.1</f>
        <v>103</v>
      </c>
      <c r="N303" s="115">
        <f>+J303*L303*1.1</f>
        <v>7772380.0000000009</v>
      </c>
      <c r="O303" s="115">
        <f t="shared" si="54"/>
        <v>7772380.0000000009</v>
      </c>
    </row>
    <row r="304" spans="1:15" ht="14.1" customHeight="1">
      <c r="A304" s="108" t="s">
        <v>423</v>
      </c>
      <c r="B304" s="108" t="s">
        <v>180</v>
      </c>
      <c r="C304" s="109" t="s">
        <v>169</v>
      </c>
      <c r="D304" s="109" t="s">
        <v>249</v>
      </c>
      <c r="E304" s="110">
        <v>41925.467581018522</v>
      </c>
      <c r="F304" s="110">
        <v>41925.492569444446</v>
      </c>
      <c r="G304" s="108" t="s">
        <v>18</v>
      </c>
      <c r="H304" s="111">
        <v>20340</v>
      </c>
      <c r="I304" s="111">
        <v>6060</v>
      </c>
      <c r="J304" s="112">
        <v>14280</v>
      </c>
      <c r="K304" s="113"/>
      <c r="L304" s="114">
        <f>+[1]DonGia!$O$18</f>
        <v>1150</v>
      </c>
      <c r="M304" s="116">
        <v>0</v>
      </c>
      <c r="N304" s="115">
        <f t="shared" si="57"/>
        <v>16422000</v>
      </c>
      <c r="O304" s="115">
        <f t="shared" si="54"/>
        <v>16422000</v>
      </c>
    </row>
    <row r="305" spans="1:15" ht="14.1" customHeight="1">
      <c r="A305" s="108" t="s">
        <v>424</v>
      </c>
      <c r="B305" s="108" t="s">
        <v>307</v>
      </c>
      <c r="C305" s="109" t="s">
        <v>16</v>
      </c>
      <c r="D305" s="109" t="s">
        <v>249</v>
      </c>
      <c r="E305" s="110">
        <v>41925.635208333333</v>
      </c>
      <c r="F305" s="110">
        <v>41925.687488425923</v>
      </c>
      <c r="G305" s="108" t="s">
        <v>18</v>
      </c>
      <c r="H305" s="111">
        <v>18720</v>
      </c>
      <c r="I305" s="111">
        <v>5960</v>
      </c>
      <c r="J305" s="112">
        <v>12760</v>
      </c>
      <c r="K305" s="113"/>
      <c r="L305" s="114">
        <f>+[1]DonGia!$O$20</f>
        <v>1030</v>
      </c>
      <c r="M305" s="114">
        <f t="shared" ref="M305:M306" si="58">+L305*0.1</f>
        <v>103</v>
      </c>
      <c r="N305" s="115">
        <f t="shared" ref="N305:N306" si="59">+J305*L305*1.1</f>
        <v>14457080.000000002</v>
      </c>
      <c r="O305" s="115">
        <f t="shared" si="54"/>
        <v>14457080.000000002</v>
      </c>
    </row>
    <row r="306" spans="1:15" ht="14.1" customHeight="1">
      <c r="A306" s="108" t="s">
        <v>425</v>
      </c>
      <c r="B306" s="108" t="s">
        <v>419</v>
      </c>
      <c r="C306" s="109" t="s">
        <v>16</v>
      </c>
      <c r="D306" s="109" t="s">
        <v>249</v>
      </c>
      <c r="E306" s="110">
        <v>41925.668229166666</v>
      </c>
      <c r="F306" s="110">
        <v>41925.675104166665</v>
      </c>
      <c r="G306" s="108" t="s">
        <v>18</v>
      </c>
      <c r="H306" s="111">
        <v>17840</v>
      </c>
      <c r="I306" s="111">
        <v>11520</v>
      </c>
      <c r="J306" s="112">
        <v>6320</v>
      </c>
      <c r="K306" s="113"/>
      <c r="L306" s="114">
        <f>+[1]DonGia!$O$20</f>
        <v>1030</v>
      </c>
      <c r="M306" s="114">
        <f t="shared" si="58"/>
        <v>103</v>
      </c>
      <c r="N306" s="115">
        <f t="shared" si="59"/>
        <v>7160560.0000000009</v>
      </c>
      <c r="O306" s="115">
        <f t="shared" si="54"/>
        <v>7160560.0000000009</v>
      </c>
    </row>
    <row r="307" spans="1:15" ht="14.1" customHeight="1">
      <c r="A307" s="108" t="s">
        <v>426</v>
      </c>
      <c r="B307" s="108" t="s">
        <v>229</v>
      </c>
      <c r="C307" s="109" t="s">
        <v>169</v>
      </c>
      <c r="D307" s="109" t="s">
        <v>249</v>
      </c>
      <c r="E307" s="110">
        <v>41926.373900462961</v>
      </c>
      <c r="F307" s="110">
        <v>41926.399675925924</v>
      </c>
      <c r="G307" s="108" t="s">
        <v>18</v>
      </c>
      <c r="H307" s="111">
        <v>20800</v>
      </c>
      <c r="I307" s="111">
        <v>6100</v>
      </c>
      <c r="J307" s="112">
        <v>14700</v>
      </c>
      <c r="K307" s="113"/>
      <c r="L307" s="114">
        <f>+[1]DonGia!$O$18</f>
        <v>1150</v>
      </c>
      <c r="M307" s="116">
        <v>0</v>
      </c>
      <c r="N307" s="115">
        <f t="shared" si="57"/>
        <v>16905000</v>
      </c>
      <c r="O307" s="115">
        <f t="shared" si="54"/>
        <v>16905000</v>
      </c>
    </row>
    <row r="308" spans="1:15" ht="14.1" customHeight="1">
      <c r="A308" s="108" t="s">
        <v>427</v>
      </c>
      <c r="B308" s="108" t="s">
        <v>318</v>
      </c>
      <c r="C308" s="109" t="s">
        <v>169</v>
      </c>
      <c r="D308" s="109" t="s">
        <v>249</v>
      </c>
      <c r="E308" s="110">
        <v>41926.409259259257</v>
      </c>
      <c r="F308" s="110">
        <v>41926.439270833333</v>
      </c>
      <c r="G308" s="108" t="s">
        <v>18</v>
      </c>
      <c r="H308" s="111">
        <v>18340</v>
      </c>
      <c r="I308" s="111">
        <v>5600</v>
      </c>
      <c r="J308" s="112">
        <v>12740</v>
      </c>
      <c r="K308" s="113"/>
      <c r="L308" s="114">
        <f>+[1]DonGia!$O$18</f>
        <v>1150</v>
      </c>
      <c r="M308" s="116">
        <v>0</v>
      </c>
      <c r="N308" s="115">
        <f t="shared" si="57"/>
        <v>14651000</v>
      </c>
      <c r="O308" s="115">
        <f t="shared" si="54"/>
        <v>14651000</v>
      </c>
    </row>
    <row r="309" spans="1:15" ht="14.1" customHeight="1">
      <c r="A309" s="108" t="s">
        <v>428</v>
      </c>
      <c r="B309" s="108" t="s">
        <v>421</v>
      </c>
      <c r="C309" s="109" t="s">
        <v>358</v>
      </c>
      <c r="D309" s="109" t="s">
        <v>249</v>
      </c>
      <c r="E309" s="110">
        <v>41926.583599537036</v>
      </c>
      <c r="F309" s="110">
        <v>41926.609861111108</v>
      </c>
      <c r="G309" s="108" t="s">
        <v>18</v>
      </c>
      <c r="H309" s="111">
        <v>15000</v>
      </c>
      <c r="I309" s="111">
        <v>5100</v>
      </c>
      <c r="J309" s="112">
        <v>9900</v>
      </c>
      <c r="K309" s="113"/>
      <c r="L309" s="114">
        <f>+[1]DonGia!$O$17</f>
        <v>1100</v>
      </c>
      <c r="M309" s="114">
        <f t="shared" ref="M309:M311" si="60">+L309*0.1</f>
        <v>110</v>
      </c>
      <c r="N309" s="115">
        <f t="shared" ref="N309:N311" si="61">+J309*L309*1.1</f>
        <v>11979000.000000002</v>
      </c>
      <c r="O309" s="115">
        <f t="shared" si="54"/>
        <v>11979000.000000002</v>
      </c>
    </row>
    <row r="310" spans="1:15" ht="14.1" customHeight="1">
      <c r="A310" s="108" t="s">
        <v>429</v>
      </c>
      <c r="B310" s="108" t="s">
        <v>421</v>
      </c>
      <c r="C310" s="109" t="s">
        <v>358</v>
      </c>
      <c r="D310" s="109" t="s">
        <v>249</v>
      </c>
      <c r="E310" s="110">
        <v>41927.332905092589</v>
      </c>
      <c r="F310" s="110">
        <v>41927.356504629628</v>
      </c>
      <c r="G310" s="108" t="s">
        <v>18</v>
      </c>
      <c r="H310" s="111">
        <v>13620</v>
      </c>
      <c r="I310" s="111">
        <v>5140</v>
      </c>
      <c r="J310" s="112">
        <v>8480</v>
      </c>
      <c r="K310" s="113"/>
      <c r="L310" s="114">
        <f>+[1]DonGia!$O$22</f>
        <v>1150</v>
      </c>
      <c r="M310" s="114">
        <f t="shared" si="60"/>
        <v>115</v>
      </c>
      <c r="N310" s="115">
        <f t="shared" si="61"/>
        <v>10727200</v>
      </c>
      <c r="O310" s="115">
        <f t="shared" si="54"/>
        <v>10727200</v>
      </c>
    </row>
    <row r="311" spans="1:15" ht="14.1" customHeight="1">
      <c r="A311" s="108" t="s">
        <v>430</v>
      </c>
      <c r="B311" s="108" t="s">
        <v>421</v>
      </c>
      <c r="C311" s="109" t="s">
        <v>358</v>
      </c>
      <c r="D311" s="109" t="s">
        <v>249</v>
      </c>
      <c r="E311" s="110">
        <v>41927.436423611114</v>
      </c>
      <c r="F311" s="110">
        <v>41927.454918981479</v>
      </c>
      <c r="G311" s="108" t="s">
        <v>18</v>
      </c>
      <c r="H311" s="111">
        <v>14840</v>
      </c>
      <c r="I311" s="111">
        <v>5140</v>
      </c>
      <c r="J311" s="112">
        <v>9700</v>
      </c>
      <c r="K311" s="113"/>
      <c r="L311" s="114">
        <f>+[1]DonGia!$O$22</f>
        <v>1150</v>
      </c>
      <c r="M311" s="114">
        <f t="shared" si="60"/>
        <v>115</v>
      </c>
      <c r="N311" s="115">
        <f t="shared" si="61"/>
        <v>12270500.000000002</v>
      </c>
      <c r="O311" s="115">
        <f t="shared" si="54"/>
        <v>12270500.000000002</v>
      </c>
    </row>
    <row r="312" spans="1:15" ht="14.1" customHeight="1">
      <c r="A312" s="108" t="s">
        <v>431</v>
      </c>
      <c r="B312" s="108" t="s">
        <v>180</v>
      </c>
      <c r="C312" s="109" t="s">
        <v>169</v>
      </c>
      <c r="D312" s="109" t="s">
        <v>249</v>
      </c>
      <c r="E312" s="110">
        <v>41927.538344907407</v>
      </c>
      <c r="F312" s="110">
        <v>41927.555775462963</v>
      </c>
      <c r="G312" s="108" t="s">
        <v>18</v>
      </c>
      <c r="H312" s="111">
        <v>20260</v>
      </c>
      <c r="I312" s="111">
        <v>5960</v>
      </c>
      <c r="J312" s="112">
        <v>14300</v>
      </c>
      <c r="K312" s="113"/>
      <c r="L312" s="114">
        <f>+[1]DonGia!$O$18</f>
        <v>1150</v>
      </c>
      <c r="M312" s="116">
        <v>0</v>
      </c>
      <c r="N312" s="115">
        <f t="shared" si="57"/>
        <v>16445000</v>
      </c>
      <c r="O312" s="115">
        <f t="shared" si="54"/>
        <v>16445000</v>
      </c>
    </row>
    <row r="313" spans="1:15" ht="14.1" customHeight="1">
      <c r="A313" s="108" t="s">
        <v>432</v>
      </c>
      <c r="B313" s="108" t="s">
        <v>178</v>
      </c>
      <c r="C313" s="109" t="s">
        <v>169</v>
      </c>
      <c r="D313" s="109" t="s">
        <v>249</v>
      </c>
      <c r="E313" s="110">
        <v>41927.575231481482</v>
      </c>
      <c r="F313" s="110">
        <v>41927.604780092595</v>
      </c>
      <c r="G313" s="108" t="s">
        <v>18</v>
      </c>
      <c r="H313" s="111">
        <v>20400</v>
      </c>
      <c r="I313" s="111">
        <v>6080</v>
      </c>
      <c r="J313" s="112">
        <v>14320</v>
      </c>
      <c r="K313" s="113"/>
      <c r="L313" s="114">
        <f>+[1]DonGia!$O$18</f>
        <v>1150</v>
      </c>
      <c r="M313" s="116">
        <v>0</v>
      </c>
      <c r="N313" s="115">
        <f t="shared" si="57"/>
        <v>16468000</v>
      </c>
      <c r="O313" s="115">
        <f t="shared" si="54"/>
        <v>16468000</v>
      </c>
    </row>
    <row r="314" spans="1:15" ht="14.1" customHeight="1">
      <c r="A314" s="108" t="s">
        <v>433</v>
      </c>
      <c r="B314" s="108" t="s">
        <v>421</v>
      </c>
      <c r="C314" s="109" t="s">
        <v>358</v>
      </c>
      <c r="D314" s="109" t="s">
        <v>249</v>
      </c>
      <c r="E314" s="110">
        <v>41928.333124999997</v>
      </c>
      <c r="F314" s="110">
        <v>41928.357997685183</v>
      </c>
      <c r="G314" s="108" t="s">
        <v>18</v>
      </c>
      <c r="H314" s="111">
        <v>14560</v>
      </c>
      <c r="I314" s="111">
        <v>5140</v>
      </c>
      <c r="J314" s="112">
        <v>9420</v>
      </c>
      <c r="K314" s="113"/>
      <c r="L314" s="114">
        <f>+[1]DonGia!$O$22</f>
        <v>1150</v>
      </c>
      <c r="M314" s="114">
        <f>+L314*0.1</f>
        <v>115</v>
      </c>
      <c r="N314" s="115">
        <f>+J314*L314*1.1</f>
        <v>11916300.000000002</v>
      </c>
      <c r="O314" s="115">
        <f t="shared" si="54"/>
        <v>11916300.000000002</v>
      </c>
    </row>
    <row r="315" spans="1:15" ht="14.1" customHeight="1">
      <c r="A315" s="108" t="s">
        <v>434</v>
      </c>
      <c r="B315" s="108" t="s">
        <v>180</v>
      </c>
      <c r="C315" s="109" t="s">
        <v>169</v>
      </c>
      <c r="D315" s="109" t="s">
        <v>249</v>
      </c>
      <c r="E315" s="110">
        <v>41928.537476851852</v>
      </c>
      <c r="F315" s="110">
        <v>41928.554965277777</v>
      </c>
      <c r="G315" s="108" t="s">
        <v>18</v>
      </c>
      <c r="H315" s="111">
        <v>18500</v>
      </c>
      <c r="I315" s="111">
        <v>6040</v>
      </c>
      <c r="J315" s="112">
        <v>12460</v>
      </c>
      <c r="K315" s="113"/>
      <c r="L315" s="114">
        <f>+[1]DonGia!$O$18</f>
        <v>1150</v>
      </c>
      <c r="M315" s="116">
        <v>0</v>
      </c>
      <c r="N315" s="115">
        <f t="shared" si="57"/>
        <v>14329000</v>
      </c>
      <c r="O315" s="115">
        <f t="shared" si="54"/>
        <v>14329000</v>
      </c>
    </row>
    <row r="316" spans="1:15" ht="14.1" customHeight="1">
      <c r="A316" s="108" t="s">
        <v>435</v>
      </c>
      <c r="B316" s="108" t="s">
        <v>419</v>
      </c>
      <c r="C316" s="109" t="s">
        <v>16</v>
      </c>
      <c r="D316" s="109" t="s">
        <v>249</v>
      </c>
      <c r="E316" s="110">
        <v>41928.586805555555</v>
      </c>
      <c r="F316" s="110">
        <v>41928.590428240743</v>
      </c>
      <c r="G316" s="108" t="s">
        <v>18</v>
      </c>
      <c r="H316" s="111">
        <v>18360</v>
      </c>
      <c r="I316" s="111">
        <v>11620</v>
      </c>
      <c r="J316" s="112">
        <v>6740</v>
      </c>
      <c r="K316" s="113"/>
      <c r="L316" s="114">
        <f>+[1]DonGia!$O$20</f>
        <v>1030</v>
      </c>
      <c r="M316" s="114">
        <f>+L316*0.1</f>
        <v>103</v>
      </c>
      <c r="N316" s="115">
        <f>+J316*L316*1.1</f>
        <v>7636420.0000000009</v>
      </c>
      <c r="O316" s="115">
        <f t="shared" si="54"/>
        <v>7636420.0000000009</v>
      </c>
    </row>
    <row r="317" spans="1:15" ht="14.1" customHeight="1">
      <c r="A317" s="108" t="s">
        <v>436</v>
      </c>
      <c r="B317" s="108" t="s">
        <v>318</v>
      </c>
      <c r="C317" s="109" t="s">
        <v>169</v>
      </c>
      <c r="D317" s="109" t="s">
        <v>249</v>
      </c>
      <c r="E317" s="110">
        <v>41928.604409722226</v>
      </c>
      <c r="F317" s="110">
        <v>41928.629826388889</v>
      </c>
      <c r="G317" s="108" t="s">
        <v>18</v>
      </c>
      <c r="H317" s="111">
        <v>19320</v>
      </c>
      <c r="I317" s="111">
        <v>5640</v>
      </c>
      <c r="J317" s="112">
        <v>13680</v>
      </c>
      <c r="K317" s="113"/>
      <c r="L317" s="114">
        <f>+[1]DonGia!$O$18</f>
        <v>1150</v>
      </c>
      <c r="M317" s="116">
        <v>0</v>
      </c>
      <c r="N317" s="115">
        <f t="shared" si="57"/>
        <v>15732000</v>
      </c>
      <c r="O317" s="115">
        <f t="shared" si="54"/>
        <v>15732000</v>
      </c>
    </row>
    <row r="318" spans="1:15" ht="14.1" customHeight="1">
      <c r="A318" s="108" t="s">
        <v>437</v>
      </c>
      <c r="B318" s="108" t="s">
        <v>57</v>
      </c>
      <c r="C318" s="109" t="s">
        <v>58</v>
      </c>
      <c r="D318" s="109" t="s">
        <v>438</v>
      </c>
      <c r="E318" s="110">
        <v>41928.61681712963</v>
      </c>
      <c r="F318" s="110">
        <v>41928.659710648149</v>
      </c>
      <c r="G318" s="108" t="s">
        <v>18</v>
      </c>
      <c r="H318" s="111">
        <v>21200</v>
      </c>
      <c r="I318" s="111">
        <v>5960</v>
      </c>
      <c r="J318" s="112">
        <v>15240</v>
      </c>
      <c r="K318" s="113"/>
      <c r="L318" s="114">
        <f>+[1]DonGia!O23</f>
        <v>570</v>
      </c>
      <c r="M318" s="116">
        <v>0</v>
      </c>
      <c r="N318" s="115">
        <f t="shared" si="57"/>
        <v>8686800</v>
      </c>
      <c r="O318" s="115">
        <f t="shared" si="54"/>
        <v>8686800</v>
      </c>
    </row>
    <row r="319" spans="1:15" ht="14.1" customHeight="1">
      <c r="A319" s="108" t="s">
        <v>439</v>
      </c>
      <c r="B319" s="108" t="s">
        <v>143</v>
      </c>
      <c r="C319" s="109" t="s">
        <v>58</v>
      </c>
      <c r="D319" s="109" t="s">
        <v>438</v>
      </c>
      <c r="E319" s="110">
        <v>41928.618032407408</v>
      </c>
      <c r="F319" s="110">
        <v>41928.660439814812</v>
      </c>
      <c r="G319" s="108" t="s">
        <v>18</v>
      </c>
      <c r="H319" s="111">
        <v>22060</v>
      </c>
      <c r="I319" s="111">
        <v>5760</v>
      </c>
      <c r="J319" s="112">
        <v>16300</v>
      </c>
      <c r="K319" s="113"/>
      <c r="L319" s="114">
        <f>+[1]DonGia!O23</f>
        <v>570</v>
      </c>
      <c r="M319" s="116">
        <v>0</v>
      </c>
      <c r="N319" s="115">
        <f t="shared" si="57"/>
        <v>9291000</v>
      </c>
      <c r="O319" s="115">
        <f t="shared" si="54"/>
        <v>9291000</v>
      </c>
    </row>
    <row r="320" spans="1:15" ht="14.1" customHeight="1">
      <c r="A320" s="108" t="s">
        <v>440</v>
      </c>
      <c r="B320" s="108" t="s">
        <v>421</v>
      </c>
      <c r="C320" s="109" t="s">
        <v>358</v>
      </c>
      <c r="D320" s="109" t="s">
        <v>249</v>
      </c>
      <c r="E320" s="110">
        <v>41928.622384259259</v>
      </c>
      <c r="F320" s="110">
        <v>41928.648449074077</v>
      </c>
      <c r="G320" s="108" t="s">
        <v>18</v>
      </c>
      <c r="H320" s="111">
        <v>14920</v>
      </c>
      <c r="I320" s="111">
        <v>5120</v>
      </c>
      <c r="J320" s="112">
        <v>9800</v>
      </c>
      <c r="K320" s="113"/>
      <c r="L320" s="114">
        <f>+[1]DonGia!$O$22</f>
        <v>1150</v>
      </c>
      <c r="M320" s="114">
        <f>+L320*0.1</f>
        <v>115</v>
      </c>
      <c r="N320" s="115">
        <f>+J320*L320*1.1</f>
        <v>12397000.000000002</v>
      </c>
      <c r="O320" s="115">
        <f t="shared" si="54"/>
        <v>12397000.000000002</v>
      </c>
    </row>
    <row r="321" spans="1:15" ht="14.1" customHeight="1">
      <c r="A321" s="108" t="s">
        <v>441</v>
      </c>
      <c r="B321" s="108" t="s">
        <v>318</v>
      </c>
      <c r="C321" s="109" t="s">
        <v>169</v>
      </c>
      <c r="D321" s="109" t="s">
        <v>249</v>
      </c>
      <c r="E321" s="110">
        <v>41929.401620370372</v>
      </c>
      <c r="F321" s="110">
        <v>41929.428344907406</v>
      </c>
      <c r="G321" s="108" t="s">
        <v>18</v>
      </c>
      <c r="H321" s="111">
        <v>19440</v>
      </c>
      <c r="I321" s="111">
        <v>5620</v>
      </c>
      <c r="J321" s="112">
        <v>13820</v>
      </c>
      <c r="K321" s="113"/>
      <c r="L321" s="114">
        <f>+[1]DonGia!$O$18</f>
        <v>1150</v>
      </c>
      <c r="M321" s="116">
        <v>0</v>
      </c>
      <c r="N321" s="115">
        <f t="shared" si="57"/>
        <v>15893000</v>
      </c>
      <c r="O321" s="115">
        <f t="shared" si="54"/>
        <v>15893000</v>
      </c>
    </row>
    <row r="322" spans="1:15" ht="14.1" customHeight="1">
      <c r="A322" s="108" t="s">
        <v>442</v>
      </c>
      <c r="B322" s="108" t="s">
        <v>219</v>
      </c>
      <c r="C322" s="109" t="s">
        <v>23</v>
      </c>
      <c r="D322" s="109" t="s">
        <v>249</v>
      </c>
      <c r="E322" s="110">
        <v>41929.422638888886</v>
      </c>
      <c r="F322" s="110">
        <v>41929.455324074072</v>
      </c>
      <c r="G322" s="108" t="s">
        <v>18</v>
      </c>
      <c r="H322" s="111">
        <v>17620</v>
      </c>
      <c r="I322" s="111">
        <v>5420</v>
      </c>
      <c r="J322" s="112">
        <v>12200</v>
      </c>
      <c r="K322" s="113"/>
      <c r="L322" s="114">
        <f>+[1]DonGia!$O$19</f>
        <v>1050</v>
      </c>
      <c r="M322" s="116">
        <v>0</v>
      </c>
      <c r="N322" s="115">
        <f t="shared" si="57"/>
        <v>12810000</v>
      </c>
      <c r="O322" s="115">
        <f t="shared" si="54"/>
        <v>12810000</v>
      </c>
    </row>
    <row r="323" spans="1:15" ht="14.1" customHeight="1">
      <c r="A323" s="108" t="s">
        <v>443</v>
      </c>
      <c r="B323" s="108" t="s">
        <v>372</v>
      </c>
      <c r="C323" s="109" t="s">
        <v>373</v>
      </c>
      <c r="D323" s="109" t="s">
        <v>444</v>
      </c>
      <c r="E323" s="110">
        <v>41929.541921296295</v>
      </c>
      <c r="F323" s="110">
        <v>41929.574305555558</v>
      </c>
      <c r="G323" s="108" t="s">
        <v>18</v>
      </c>
      <c r="H323" s="111">
        <v>10560</v>
      </c>
      <c r="I323" s="111">
        <v>3280</v>
      </c>
      <c r="J323" s="112">
        <v>7280</v>
      </c>
      <c r="K323" s="113"/>
      <c r="L323" s="114">
        <f>+[1]DonGia!$O$24</f>
        <v>620</v>
      </c>
      <c r="M323" s="116">
        <v>0</v>
      </c>
      <c r="N323" s="115">
        <f t="shared" si="57"/>
        <v>4513600</v>
      </c>
      <c r="O323" s="115">
        <f t="shared" si="54"/>
        <v>4513600</v>
      </c>
    </row>
    <row r="324" spans="1:15" ht="14.1" customHeight="1">
      <c r="A324" s="108" t="s">
        <v>445</v>
      </c>
      <c r="B324" s="108" t="s">
        <v>22</v>
      </c>
      <c r="C324" s="109" t="s">
        <v>23</v>
      </c>
      <c r="D324" s="109" t="s">
        <v>249</v>
      </c>
      <c r="E324" s="110">
        <v>41929.543240740742</v>
      </c>
      <c r="F324" s="110">
        <v>41929.588900462964</v>
      </c>
      <c r="G324" s="108" t="s">
        <v>18</v>
      </c>
      <c r="H324" s="111">
        <v>11000</v>
      </c>
      <c r="I324" s="111">
        <v>3680</v>
      </c>
      <c r="J324" s="112">
        <v>7320</v>
      </c>
      <c r="K324" s="113"/>
      <c r="L324" s="114">
        <f>+[1]DonGia!$O$19</f>
        <v>1050</v>
      </c>
      <c r="M324" s="116">
        <v>0</v>
      </c>
      <c r="N324" s="115">
        <f t="shared" si="57"/>
        <v>7686000</v>
      </c>
      <c r="O324" s="115">
        <f t="shared" si="54"/>
        <v>7686000</v>
      </c>
    </row>
    <row r="325" spans="1:15" ht="14.1" customHeight="1">
      <c r="A325" s="108" t="s">
        <v>446</v>
      </c>
      <c r="B325" s="108" t="s">
        <v>357</v>
      </c>
      <c r="C325" s="109" t="s">
        <v>358</v>
      </c>
      <c r="D325" s="109" t="s">
        <v>249</v>
      </c>
      <c r="E325" s="110">
        <v>41929.616712962961</v>
      </c>
      <c r="F325" s="110">
        <v>41929.652372685188</v>
      </c>
      <c r="G325" s="108" t="s">
        <v>18</v>
      </c>
      <c r="H325" s="111">
        <v>15620</v>
      </c>
      <c r="I325" s="111">
        <v>5460</v>
      </c>
      <c r="J325" s="112">
        <v>10160</v>
      </c>
      <c r="K325" s="113"/>
      <c r="L325" s="114">
        <f>+[1]DonGia!$O$22</f>
        <v>1150</v>
      </c>
      <c r="M325" s="114">
        <f>+L325*0.1</f>
        <v>115</v>
      </c>
      <c r="N325" s="115">
        <f>+J325*L325*1.1</f>
        <v>12852400.000000002</v>
      </c>
      <c r="O325" s="115">
        <f t="shared" si="54"/>
        <v>12852400.000000002</v>
      </c>
    </row>
    <row r="326" spans="1:15" ht="14.1" customHeight="1">
      <c r="A326" s="108" t="s">
        <v>447</v>
      </c>
      <c r="B326" s="108" t="s">
        <v>178</v>
      </c>
      <c r="C326" s="109" t="s">
        <v>169</v>
      </c>
      <c r="D326" s="109" t="s">
        <v>249</v>
      </c>
      <c r="E326" s="110">
        <v>41929.630150462966</v>
      </c>
      <c r="F326" s="110">
        <v>41929.677615740744</v>
      </c>
      <c r="G326" s="108" t="s">
        <v>18</v>
      </c>
      <c r="H326" s="111">
        <v>20660</v>
      </c>
      <c r="I326" s="111">
        <v>6100</v>
      </c>
      <c r="J326" s="112">
        <v>14560</v>
      </c>
      <c r="K326" s="113"/>
      <c r="L326" s="114">
        <f>+[1]DonGia!$O$18</f>
        <v>1150</v>
      </c>
      <c r="M326" s="116">
        <v>0</v>
      </c>
      <c r="N326" s="115">
        <f t="shared" si="57"/>
        <v>16744000</v>
      </c>
      <c r="O326" s="115">
        <f t="shared" si="54"/>
        <v>16744000</v>
      </c>
    </row>
    <row r="327" spans="1:15" ht="14.1" customHeight="1">
      <c r="A327" s="108" t="s">
        <v>448</v>
      </c>
      <c r="B327" s="108" t="s">
        <v>419</v>
      </c>
      <c r="C327" s="109" t="s">
        <v>16</v>
      </c>
      <c r="D327" s="109" t="s">
        <v>249</v>
      </c>
      <c r="E327" s="110">
        <v>41930.330092592594</v>
      </c>
      <c r="F327" s="110">
        <v>41930.346620370372</v>
      </c>
      <c r="G327" s="108" t="s">
        <v>18</v>
      </c>
      <c r="H327" s="111">
        <v>18360</v>
      </c>
      <c r="I327" s="111">
        <v>11540</v>
      </c>
      <c r="J327" s="112">
        <v>6820</v>
      </c>
      <c r="K327" s="113"/>
      <c r="L327" s="114">
        <f>+[1]DonGia!$O$20</f>
        <v>1030</v>
      </c>
      <c r="M327" s="114">
        <f t="shared" ref="M327:M328" si="62">+L327*0.1</f>
        <v>103</v>
      </c>
      <c r="N327" s="115">
        <f t="shared" ref="N327:N328" si="63">+J327*L327*1.1</f>
        <v>7727060.0000000009</v>
      </c>
      <c r="O327" s="115">
        <f t="shared" si="54"/>
        <v>7727060.0000000009</v>
      </c>
    </row>
    <row r="328" spans="1:15" ht="14.1" customHeight="1">
      <c r="A328" s="108" t="s">
        <v>449</v>
      </c>
      <c r="B328" s="108" t="s">
        <v>419</v>
      </c>
      <c r="C328" s="109" t="s">
        <v>16</v>
      </c>
      <c r="D328" s="109" t="s">
        <v>249</v>
      </c>
      <c r="E328" s="110">
        <v>41930.369004629632</v>
      </c>
      <c r="F328" s="110">
        <v>41930.373530092591</v>
      </c>
      <c r="G328" s="108" t="s">
        <v>18</v>
      </c>
      <c r="H328" s="111">
        <v>18020</v>
      </c>
      <c r="I328" s="111">
        <v>11540</v>
      </c>
      <c r="J328" s="112">
        <v>6480</v>
      </c>
      <c r="K328" s="113"/>
      <c r="L328" s="114">
        <f>+[1]DonGia!$O$20</f>
        <v>1030</v>
      </c>
      <c r="M328" s="114">
        <f t="shared" si="62"/>
        <v>103</v>
      </c>
      <c r="N328" s="115">
        <f t="shared" si="63"/>
        <v>7341840.0000000009</v>
      </c>
      <c r="O328" s="115">
        <f t="shared" si="54"/>
        <v>7341840.0000000009</v>
      </c>
    </row>
    <row r="329" spans="1:15" ht="14.1" customHeight="1">
      <c r="A329" s="108" t="s">
        <v>450</v>
      </c>
      <c r="B329" s="108" t="s">
        <v>180</v>
      </c>
      <c r="C329" s="109" t="s">
        <v>169</v>
      </c>
      <c r="D329" s="109" t="s">
        <v>249</v>
      </c>
      <c r="E329" s="110">
        <v>41930.380752314813</v>
      </c>
      <c r="F329" s="110">
        <v>41930.405810185184</v>
      </c>
      <c r="G329" s="108" t="s">
        <v>18</v>
      </c>
      <c r="H329" s="111">
        <v>20720</v>
      </c>
      <c r="I329" s="111">
        <v>6000</v>
      </c>
      <c r="J329" s="112">
        <v>14720</v>
      </c>
      <c r="K329" s="113"/>
      <c r="L329" s="114">
        <f>+[1]DonGia!$O$18</f>
        <v>1150</v>
      </c>
      <c r="M329" s="116">
        <v>0</v>
      </c>
      <c r="N329" s="115">
        <f t="shared" si="57"/>
        <v>16928000</v>
      </c>
      <c r="O329" s="115">
        <f t="shared" si="54"/>
        <v>16928000</v>
      </c>
    </row>
    <row r="330" spans="1:15" ht="14.1" customHeight="1">
      <c r="A330" s="108" t="s">
        <v>451</v>
      </c>
      <c r="B330" s="108" t="s">
        <v>357</v>
      </c>
      <c r="C330" s="109" t="s">
        <v>358</v>
      </c>
      <c r="D330" s="109" t="s">
        <v>249</v>
      </c>
      <c r="E330" s="110">
        <v>41930.42931712963</v>
      </c>
      <c r="F330" s="110">
        <v>41930.460474537038</v>
      </c>
      <c r="G330" s="108" t="s">
        <v>18</v>
      </c>
      <c r="H330" s="111">
        <v>15280</v>
      </c>
      <c r="I330" s="111">
        <v>5400</v>
      </c>
      <c r="J330" s="112">
        <v>9880</v>
      </c>
      <c r="K330" s="113"/>
      <c r="L330" s="114">
        <f>+[1]DonGia!$O$22</f>
        <v>1150</v>
      </c>
      <c r="M330" s="114">
        <f>+L330*0.1</f>
        <v>115</v>
      </c>
      <c r="N330" s="115">
        <f>+J330*L330*1.1</f>
        <v>12498200.000000002</v>
      </c>
      <c r="O330" s="115">
        <f t="shared" si="54"/>
        <v>12498200.000000002</v>
      </c>
    </row>
    <row r="331" spans="1:15" ht="14.1" customHeight="1">
      <c r="A331" s="108" t="s">
        <v>452</v>
      </c>
      <c r="B331" s="108" t="s">
        <v>224</v>
      </c>
      <c r="C331" s="109" t="s">
        <v>23</v>
      </c>
      <c r="D331" s="109" t="s">
        <v>249</v>
      </c>
      <c r="E331" s="110">
        <v>41930.583136574074</v>
      </c>
      <c r="F331" s="110">
        <v>41930.603425925925</v>
      </c>
      <c r="G331" s="108" t="s">
        <v>18</v>
      </c>
      <c r="H331" s="111">
        <v>15500</v>
      </c>
      <c r="I331" s="111">
        <v>5400</v>
      </c>
      <c r="J331" s="112">
        <v>10100</v>
      </c>
      <c r="K331" s="113"/>
      <c r="L331" s="114">
        <f>+[1]DonGia!$O$19</f>
        <v>1050</v>
      </c>
      <c r="M331" s="116">
        <v>0</v>
      </c>
      <c r="N331" s="115">
        <f t="shared" si="57"/>
        <v>10605000</v>
      </c>
      <c r="O331" s="115">
        <f t="shared" si="54"/>
        <v>10605000</v>
      </c>
    </row>
    <row r="332" spans="1:15" ht="14.1" customHeight="1">
      <c r="A332" s="108" t="s">
        <v>453</v>
      </c>
      <c r="B332" s="108" t="s">
        <v>297</v>
      </c>
      <c r="C332" s="109" t="s">
        <v>16</v>
      </c>
      <c r="D332" s="109" t="s">
        <v>249</v>
      </c>
      <c r="E332" s="110">
        <v>41930.605428240742</v>
      </c>
      <c r="F332" s="110">
        <v>41930.669768518521</v>
      </c>
      <c r="G332" s="108" t="s">
        <v>18</v>
      </c>
      <c r="H332" s="111">
        <v>18640</v>
      </c>
      <c r="I332" s="111">
        <v>5940</v>
      </c>
      <c r="J332" s="112">
        <v>12700</v>
      </c>
      <c r="K332" s="113"/>
      <c r="L332" s="114">
        <f>+[1]DonGia!$O$20</f>
        <v>1030</v>
      </c>
      <c r="M332" s="114">
        <f>+L332*0.1</f>
        <v>103</v>
      </c>
      <c r="N332" s="115">
        <f>+J332*L332*1.1</f>
        <v>14389100.000000002</v>
      </c>
      <c r="O332" s="115">
        <f t="shared" si="54"/>
        <v>14389100.000000002</v>
      </c>
    </row>
    <row r="333" spans="1:15" ht="14.1" customHeight="1">
      <c r="A333" s="108" t="s">
        <v>454</v>
      </c>
      <c r="B333" s="108" t="s">
        <v>455</v>
      </c>
      <c r="C333" s="109" t="s">
        <v>373</v>
      </c>
      <c r="D333" s="109" t="s">
        <v>444</v>
      </c>
      <c r="E333" s="110">
        <v>41930.634953703702</v>
      </c>
      <c r="F333" s="110">
        <v>41930.68068287037</v>
      </c>
      <c r="G333" s="108" t="s">
        <v>18</v>
      </c>
      <c r="H333" s="111">
        <v>13240</v>
      </c>
      <c r="I333" s="111">
        <v>5440</v>
      </c>
      <c r="J333" s="112">
        <v>7800</v>
      </c>
      <c r="K333" s="113"/>
      <c r="L333" s="114">
        <f>+[1]DonGia!$O$24</f>
        <v>620</v>
      </c>
      <c r="M333" s="116">
        <v>0</v>
      </c>
      <c r="N333" s="115">
        <f t="shared" si="57"/>
        <v>4836000</v>
      </c>
      <c r="O333" s="115">
        <f t="shared" si="54"/>
        <v>4836000</v>
      </c>
    </row>
    <row r="334" spans="1:15" ht="14.1" customHeight="1">
      <c r="A334" s="108" t="s">
        <v>456</v>
      </c>
      <c r="B334" s="108" t="s">
        <v>217</v>
      </c>
      <c r="C334" s="109" t="s">
        <v>23</v>
      </c>
      <c r="D334" s="109" t="s">
        <v>249</v>
      </c>
      <c r="E334" s="110">
        <v>41932.382997685185</v>
      </c>
      <c r="F334" s="110">
        <v>41932.420914351853</v>
      </c>
      <c r="G334" s="108" t="s">
        <v>18</v>
      </c>
      <c r="H334" s="111">
        <v>17060</v>
      </c>
      <c r="I334" s="111">
        <v>5480</v>
      </c>
      <c r="J334" s="112">
        <v>11580</v>
      </c>
      <c r="K334" s="113"/>
      <c r="L334" s="114">
        <f>+[1]DonGia!$O$19</f>
        <v>1050</v>
      </c>
      <c r="M334" s="116">
        <v>0</v>
      </c>
      <c r="N334" s="115">
        <f t="shared" si="57"/>
        <v>12159000</v>
      </c>
      <c r="O334" s="115">
        <f t="shared" si="54"/>
        <v>12159000</v>
      </c>
    </row>
    <row r="335" spans="1:15" ht="14.1" customHeight="1">
      <c r="A335" s="108" t="s">
        <v>457</v>
      </c>
      <c r="B335" s="108" t="s">
        <v>389</v>
      </c>
      <c r="C335" s="109" t="s">
        <v>373</v>
      </c>
      <c r="D335" s="109" t="s">
        <v>444</v>
      </c>
      <c r="E335" s="110">
        <v>41932.579930555556</v>
      </c>
      <c r="F335" s="110">
        <v>41932.604120370372</v>
      </c>
      <c r="G335" s="108" t="s">
        <v>18</v>
      </c>
      <c r="H335" s="111">
        <v>12140</v>
      </c>
      <c r="I335" s="111">
        <v>5560</v>
      </c>
      <c r="J335" s="112">
        <v>6580</v>
      </c>
      <c r="K335" s="113"/>
      <c r="L335" s="114">
        <f>+[1]DonGia!$O$24</f>
        <v>620</v>
      </c>
      <c r="M335" s="116">
        <v>0</v>
      </c>
      <c r="N335" s="115">
        <f>+J335*L335</f>
        <v>4079600</v>
      </c>
      <c r="O335" s="115">
        <f t="shared" si="54"/>
        <v>4079600</v>
      </c>
    </row>
    <row r="336" spans="1:15" ht="14.1" customHeight="1">
      <c r="A336" s="108" t="s">
        <v>458</v>
      </c>
      <c r="B336" s="108" t="s">
        <v>307</v>
      </c>
      <c r="C336" s="109" t="s">
        <v>16</v>
      </c>
      <c r="D336" s="109" t="s">
        <v>249</v>
      </c>
      <c r="E336" s="110">
        <v>41932.593761574077</v>
      </c>
      <c r="F336" s="110">
        <v>41932.64744212963</v>
      </c>
      <c r="G336" s="108" t="s">
        <v>18</v>
      </c>
      <c r="H336" s="111">
        <v>18840</v>
      </c>
      <c r="I336" s="111">
        <v>5940</v>
      </c>
      <c r="J336" s="112">
        <v>12900</v>
      </c>
      <c r="K336" s="113"/>
      <c r="L336" s="114">
        <f>+[1]DonGia!$O$20</f>
        <v>1030</v>
      </c>
      <c r="M336" s="114">
        <f>+L336*0.1</f>
        <v>103</v>
      </c>
      <c r="N336" s="115">
        <f>+J336*L336*1.1</f>
        <v>14615700.000000002</v>
      </c>
      <c r="O336" s="115">
        <f t="shared" si="54"/>
        <v>14615700.000000002</v>
      </c>
    </row>
    <row r="337" spans="1:15" ht="14.1" customHeight="1">
      <c r="A337" s="108" t="s">
        <v>459</v>
      </c>
      <c r="B337" s="108" t="s">
        <v>219</v>
      </c>
      <c r="C337" s="109" t="s">
        <v>23</v>
      </c>
      <c r="D337" s="109" t="s">
        <v>249</v>
      </c>
      <c r="E337" s="110">
        <v>41933.367928240739</v>
      </c>
      <c r="F337" s="110">
        <v>41933.38689814815</v>
      </c>
      <c r="G337" s="108" t="s">
        <v>18</v>
      </c>
      <c r="H337" s="111">
        <v>17380</v>
      </c>
      <c r="I337" s="111">
        <v>5420</v>
      </c>
      <c r="J337" s="112">
        <v>11960</v>
      </c>
      <c r="K337" s="113"/>
      <c r="L337" s="114">
        <f>+[1]DonGia!$O$19</f>
        <v>1050</v>
      </c>
      <c r="M337" s="116">
        <v>0</v>
      </c>
      <c r="N337" s="115">
        <f t="shared" si="57"/>
        <v>12558000</v>
      </c>
      <c r="O337" s="115">
        <f t="shared" si="54"/>
        <v>12558000</v>
      </c>
    </row>
    <row r="338" spans="1:15" ht="14.1" customHeight="1">
      <c r="A338" s="108" t="s">
        <v>460</v>
      </c>
      <c r="B338" s="108" t="s">
        <v>215</v>
      </c>
      <c r="C338" s="109" t="s">
        <v>23</v>
      </c>
      <c r="D338" s="109" t="s">
        <v>249</v>
      </c>
      <c r="E338" s="110">
        <v>41933.460393518515</v>
      </c>
      <c r="F338" s="110">
        <v>41933.49486111111</v>
      </c>
      <c r="G338" s="108" t="s">
        <v>18</v>
      </c>
      <c r="H338" s="111">
        <v>16800</v>
      </c>
      <c r="I338" s="111">
        <v>5480</v>
      </c>
      <c r="J338" s="112">
        <v>11320</v>
      </c>
      <c r="K338" s="113"/>
      <c r="L338" s="114">
        <f>+[1]DonGia!$O$19</f>
        <v>1050</v>
      </c>
      <c r="M338" s="116">
        <v>0</v>
      </c>
      <c r="N338" s="115">
        <f t="shared" si="57"/>
        <v>11886000</v>
      </c>
      <c r="O338" s="115">
        <f t="shared" si="54"/>
        <v>11886000</v>
      </c>
    </row>
    <row r="339" spans="1:15" ht="14.1" customHeight="1">
      <c r="A339" s="108" t="s">
        <v>461</v>
      </c>
      <c r="B339" s="108" t="s">
        <v>419</v>
      </c>
      <c r="C339" s="109" t="s">
        <v>16</v>
      </c>
      <c r="D339" s="109" t="s">
        <v>249</v>
      </c>
      <c r="E339" s="110">
        <v>41933.614629629628</v>
      </c>
      <c r="F339" s="110">
        <v>41933.618900462963</v>
      </c>
      <c r="G339" s="108" t="s">
        <v>18</v>
      </c>
      <c r="H339" s="111">
        <v>18960</v>
      </c>
      <c r="I339" s="111">
        <v>11520</v>
      </c>
      <c r="J339" s="112">
        <v>7440</v>
      </c>
      <c r="K339" s="113"/>
      <c r="L339" s="114">
        <f>+[1]DonGia!$O$20</f>
        <v>1030</v>
      </c>
      <c r="M339" s="114">
        <f t="shared" ref="M339:M340" si="64">+L339*0.1</f>
        <v>103</v>
      </c>
      <c r="N339" s="115">
        <f t="shared" ref="N339:N340" si="65">+J339*L339*1.1</f>
        <v>8429520</v>
      </c>
      <c r="O339" s="115">
        <f t="shared" si="54"/>
        <v>8429520</v>
      </c>
    </row>
    <row r="340" spans="1:15" ht="14.1" customHeight="1">
      <c r="A340" s="108" t="s">
        <v>462</v>
      </c>
      <c r="B340" s="108" t="s">
        <v>419</v>
      </c>
      <c r="C340" s="109" t="s">
        <v>16</v>
      </c>
      <c r="D340" s="109" t="s">
        <v>249</v>
      </c>
      <c r="E340" s="110">
        <v>41933.644803240742</v>
      </c>
      <c r="F340" s="110">
        <v>41933.650173611109</v>
      </c>
      <c r="G340" s="108" t="s">
        <v>18</v>
      </c>
      <c r="H340" s="111">
        <v>19340</v>
      </c>
      <c r="I340" s="111">
        <v>11520</v>
      </c>
      <c r="J340" s="112">
        <v>7820</v>
      </c>
      <c r="K340" s="113"/>
      <c r="L340" s="114">
        <f>+[1]DonGia!$O$20</f>
        <v>1030</v>
      </c>
      <c r="M340" s="114">
        <f t="shared" si="64"/>
        <v>103</v>
      </c>
      <c r="N340" s="115">
        <f t="shared" si="65"/>
        <v>8860060</v>
      </c>
      <c r="O340" s="115">
        <f t="shared" si="54"/>
        <v>8860060</v>
      </c>
    </row>
    <row r="341" spans="1:15" ht="14.1" customHeight="1">
      <c r="A341" s="108" t="s">
        <v>463</v>
      </c>
      <c r="B341" s="108" t="s">
        <v>217</v>
      </c>
      <c r="C341" s="109" t="s">
        <v>23</v>
      </c>
      <c r="D341" s="109" t="s">
        <v>249</v>
      </c>
      <c r="E341" s="110">
        <v>41934.45040509259</v>
      </c>
      <c r="F341" s="110">
        <v>41934.475393518522</v>
      </c>
      <c r="G341" s="108" t="s">
        <v>18</v>
      </c>
      <c r="H341" s="111">
        <v>16980</v>
      </c>
      <c r="I341" s="111">
        <v>5460</v>
      </c>
      <c r="J341" s="112">
        <v>11520</v>
      </c>
      <c r="K341" s="113"/>
      <c r="L341" s="114">
        <f>+[1]DonGia!$O$19</f>
        <v>1050</v>
      </c>
      <c r="M341" s="116">
        <v>0</v>
      </c>
      <c r="N341" s="115">
        <f t="shared" si="57"/>
        <v>12096000</v>
      </c>
      <c r="O341" s="115">
        <f>+N341</f>
        <v>12096000</v>
      </c>
    </row>
    <row r="342" spans="1:15" ht="14.1" customHeight="1">
      <c r="A342" s="108" t="s">
        <v>464</v>
      </c>
      <c r="B342" s="108" t="s">
        <v>307</v>
      </c>
      <c r="C342" s="109" t="s">
        <v>16</v>
      </c>
      <c r="D342" s="109" t="s">
        <v>249</v>
      </c>
      <c r="E342" s="110">
        <v>41934.603391203702</v>
      </c>
      <c r="F342" s="110">
        <v>41934.646238425928</v>
      </c>
      <c r="G342" s="108" t="s">
        <v>18</v>
      </c>
      <c r="H342" s="111">
        <v>19120</v>
      </c>
      <c r="I342" s="111">
        <v>5920</v>
      </c>
      <c r="J342" s="112">
        <v>13200</v>
      </c>
      <c r="K342" s="113"/>
      <c r="L342" s="114">
        <f>+[1]DonGia!$O$20</f>
        <v>1030</v>
      </c>
      <c r="M342" s="114">
        <f t="shared" ref="M342:M346" si="66">+L342*0.1</f>
        <v>103</v>
      </c>
      <c r="N342" s="115">
        <f t="shared" ref="N342:N345" si="67">+J342*L342*1.1</f>
        <v>14955600.000000002</v>
      </c>
      <c r="O342" s="115">
        <f>+N342</f>
        <v>14955600.000000002</v>
      </c>
    </row>
    <row r="343" spans="1:15" ht="14.1" customHeight="1">
      <c r="A343" s="108" t="s">
        <v>465</v>
      </c>
      <c r="B343" s="108" t="s">
        <v>419</v>
      </c>
      <c r="C343" s="109" t="s">
        <v>16</v>
      </c>
      <c r="D343" s="109" t="s">
        <v>249</v>
      </c>
      <c r="E343" s="110">
        <v>41936.31554398148</v>
      </c>
      <c r="F343" s="110">
        <v>41936.319965277777</v>
      </c>
      <c r="G343" s="108" t="s">
        <v>18</v>
      </c>
      <c r="H343" s="111">
        <v>18240</v>
      </c>
      <c r="I343" s="111">
        <v>11640</v>
      </c>
      <c r="J343" s="112">
        <v>6600</v>
      </c>
      <c r="K343" s="113"/>
      <c r="L343" s="114">
        <f>+[1]DonGia!$O$20</f>
        <v>1030</v>
      </c>
      <c r="M343" s="114">
        <f t="shared" si="66"/>
        <v>103</v>
      </c>
      <c r="N343" s="115">
        <f t="shared" si="67"/>
        <v>7477800.0000000009</v>
      </c>
      <c r="O343" s="115">
        <f t="shared" ref="O343:O346" si="68">+N343</f>
        <v>7477800.0000000009</v>
      </c>
    </row>
    <row r="344" spans="1:15" ht="14.1" customHeight="1">
      <c r="A344" s="108" t="s">
        <v>466</v>
      </c>
      <c r="B344" s="108" t="s">
        <v>419</v>
      </c>
      <c r="C344" s="109" t="s">
        <v>16</v>
      </c>
      <c r="D344" s="109" t="s">
        <v>249</v>
      </c>
      <c r="E344" s="110">
        <v>41936.342094907406</v>
      </c>
      <c r="F344" s="110">
        <v>41936.348495370374</v>
      </c>
      <c r="G344" s="108" t="s">
        <v>18</v>
      </c>
      <c r="H344" s="111">
        <v>18480</v>
      </c>
      <c r="I344" s="111">
        <v>11620</v>
      </c>
      <c r="J344" s="112">
        <v>6860</v>
      </c>
      <c r="K344" s="113"/>
      <c r="L344" s="114">
        <f>+[1]DonGia!$O$20</f>
        <v>1030</v>
      </c>
      <c r="M344" s="114">
        <f t="shared" si="66"/>
        <v>103</v>
      </c>
      <c r="N344" s="115">
        <f t="shared" si="67"/>
        <v>7772380.0000000009</v>
      </c>
      <c r="O344" s="115">
        <f t="shared" si="68"/>
        <v>7772380.0000000009</v>
      </c>
    </row>
    <row r="345" spans="1:15" ht="14.1" customHeight="1">
      <c r="A345" s="108" t="s">
        <v>467</v>
      </c>
      <c r="B345" s="108" t="s">
        <v>419</v>
      </c>
      <c r="C345" s="109" t="s">
        <v>16</v>
      </c>
      <c r="D345" s="109" t="s">
        <v>249</v>
      </c>
      <c r="E345" s="110">
        <v>41936.651597222219</v>
      </c>
      <c r="F345" s="110">
        <v>41936.655636574076</v>
      </c>
      <c r="G345" s="108" t="s">
        <v>18</v>
      </c>
      <c r="H345" s="111">
        <v>17960</v>
      </c>
      <c r="I345" s="111">
        <v>11580</v>
      </c>
      <c r="J345" s="112">
        <v>6380</v>
      </c>
      <c r="K345" s="113"/>
      <c r="L345" s="114">
        <f>+[1]DonGia!$O$20</f>
        <v>1030</v>
      </c>
      <c r="M345" s="114">
        <f t="shared" si="66"/>
        <v>103</v>
      </c>
      <c r="N345" s="115">
        <f t="shared" si="67"/>
        <v>7228540.0000000009</v>
      </c>
      <c r="O345" s="115">
        <f t="shared" si="68"/>
        <v>7228540.0000000009</v>
      </c>
    </row>
    <row r="346" spans="1:15" ht="14.1" customHeight="1">
      <c r="A346" s="108" t="s">
        <v>468</v>
      </c>
      <c r="B346" s="108" t="s">
        <v>307</v>
      </c>
      <c r="C346" s="109" t="s">
        <v>16</v>
      </c>
      <c r="D346" s="109" t="s">
        <v>249</v>
      </c>
      <c r="E346" s="110">
        <v>41939.604664351849</v>
      </c>
      <c r="F346" s="110">
        <v>41939.649872685186</v>
      </c>
      <c r="G346" s="108" t="s">
        <v>18</v>
      </c>
      <c r="H346" s="111">
        <v>18960</v>
      </c>
      <c r="I346" s="111">
        <v>5960</v>
      </c>
      <c r="J346" s="112">
        <v>13000</v>
      </c>
      <c r="K346" s="113"/>
      <c r="L346" s="114">
        <f>+[1]DonGia!$O$20</f>
        <v>1030</v>
      </c>
      <c r="M346" s="114">
        <f t="shared" si="66"/>
        <v>103</v>
      </c>
      <c r="N346" s="115">
        <f>+J346*L346*1.1</f>
        <v>14729000.000000002</v>
      </c>
      <c r="O346" s="115">
        <f t="shared" si="68"/>
        <v>14729000.000000002</v>
      </c>
    </row>
    <row r="347" spans="1:15" ht="14.1" customHeight="1">
      <c r="A347" s="108" t="s">
        <v>469</v>
      </c>
      <c r="B347" s="108" t="s">
        <v>31</v>
      </c>
      <c r="C347" s="109" t="s">
        <v>373</v>
      </c>
      <c r="D347" s="109" t="s">
        <v>444</v>
      </c>
      <c r="E347" s="110">
        <v>41939.606979166667</v>
      </c>
      <c r="F347" s="110">
        <v>41939.636041666665</v>
      </c>
      <c r="G347" s="108" t="s">
        <v>18</v>
      </c>
      <c r="H347" s="111">
        <v>14620</v>
      </c>
      <c r="I347" s="111">
        <v>4500</v>
      </c>
      <c r="J347" s="112">
        <v>10120</v>
      </c>
      <c r="K347" s="113"/>
      <c r="L347" s="114">
        <f>+[1]DonGia!$O$24</f>
        <v>620</v>
      </c>
      <c r="M347" s="116">
        <v>0</v>
      </c>
      <c r="N347" s="115">
        <f>+J347*L347</f>
        <v>6274400</v>
      </c>
      <c r="O347" s="115">
        <f>+N347</f>
        <v>6274400</v>
      </c>
    </row>
    <row r="348" spans="1:15" ht="14.1" customHeight="1">
      <c r="A348" s="104" t="s">
        <v>470</v>
      </c>
      <c r="B348" s="108" t="s">
        <v>289</v>
      </c>
      <c r="C348" s="109" t="s">
        <v>16</v>
      </c>
      <c r="D348" s="109" t="s">
        <v>249</v>
      </c>
      <c r="E348" s="110">
        <v>41940.370474537034</v>
      </c>
      <c r="F348" s="110">
        <v>41940.436168981483</v>
      </c>
      <c r="G348" s="108" t="s">
        <v>18</v>
      </c>
      <c r="H348" s="111">
        <v>16140</v>
      </c>
      <c r="I348" s="111">
        <v>5680</v>
      </c>
      <c r="J348" s="105">
        <f>10460*0.85</f>
        <v>8891</v>
      </c>
      <c r="K348" s="106" t="s">
        <v>471</v>
      </c>
      <c r="L348" s="114">
        <f>+[1]DonGia!$O$20</f>
        <v>1030</v>
      </c>
      <c r="M348" s="114">
        <f>+L348*0.1</f>
        <v>103</v>
      </c>
      <c r="N348" s="107">
        <f>+J348*L348*1.1</f>
        <v>10073503</v>
      </c>
      <c r="O348" s="115">
        <f>+N348</f>
        <v>10073503</v>
      </c>
    </row>
    <row r="349" spans="1:15" ht="14.1" customHeight="1">
      <c r="A349" s="108" t="s">
        <v>472</v>
      </c>
      <c r="B349" s="108" t="s">
        <v>307</v>
      </c>
      <c r="C349" s="109" t="s">
        <v>16</v>
      </c>
      <c r="D349" s="109" t="s">
        <v>249</v>
      </c>
      <c r="E349" s="110">
        <v>41941.610636574071</v>
      </c>
      <c r="F349" s="110">
        <v>41941.653900462959</v>
      </c>
      <c r="G349" s="108" t="s">
        <v>18</v>
      </c>
      <c r="H349" s="111">
        <v>18880</v>
      </c>
      <c r="I349" s="111">
        <v>5920</v>
      </c>
      <c r="J349" s="112">
        <v>12960</v>
      </c>
      <c r="K349" s="118" t="s">
        <v>473</v>
      </c>
      <c r="L349" s="114">
        <v>1000</v>
      </c>
      <c r="M349" s="114">
        <f>+L349*0.1</f>
        <v>100</v>
      </c>
      <c r="N349" s="115">
        <f>+J349*L349*1.1</f>
        <v>14256000.000000002</v>
      </c>
      <c r="O349" s="115">
        <f t="shared" ref="O349:O350" si="69">+N349</f>
        <v>14256000.000000002</v>
      </c>
    </row>
    <row r="350" spans="1:15" ht="14.1" customHeight="1">
      <c r="A350" s="108" t="s">
        <v>474</v>
      </c>
      <c r="B350" s="108" t="s">
        <v>36</v>
      </c>
      <c r="C350" s="109" t="s">
        <v>16</v>
      </c>
      <c r="D350" s="109" t="s">
        <v>94</v>
      </c>
      <c r="E350" s="110">
        <v>41943.705972222226</v>
      </c>
      <c r="F350" s="110">
        <v>41943.709386574075</v>
      </c>
      <c r="G350" s="108" t="s">
        <v>18</v>
      </c>
      <c r="H350" s="111">
        <v>6460</v>
      </c>
      <c r="I350" s="111">
        <v>2420</v>
      </c>
      <c r="J350" s="112">
        <v>4040</v>
      </c>
      <c r="K350" s="113"/>
      <c r="L350" s="114">
        <f>+[1]DonGia!$O$12</f>
        <v>520</v>
      </c>
      <c r="M350" s="116">
        <v>0</v>
      </c>
      <c r="N350" s="115">
        <f>+J350*L350</f>
        <v>2100800</v>
      </c>
      <c r="O350" s="115">
        <f t="shared" si="69"/>
        <v>2100800</v>
      </c>
    </row>
    <row r="351" spans="1:15" ht="14.1" customHeight="1">
      <c r="A351" s="49" t="s">
        <v>475</v>
      </c>
      <c r="B351" s="49" t="s">
        <v>36</v>
      </c>
      <c r="C351" s="50" t="s">
        <v>16</v>
      </c>
      <c r="D351" s="50" t="s">
        <v>94</v>
      </c>
      <c r="E351" s="51">
        <v>41944.54179398148</v>
      </c>
      <c r="F351" s="51">
        <v>41944.545081018521</v>
      </c>
      <c r="G351" s="49" t="s">
        <v>18</v>
      </c>
      <c r="H351" s="119">
        <v>5580</v>
      </c>
      <c r="I351" s="119">
        <v>2440</v>
      </c>
      <c r="J351" s="120">
        <v>3140</v>
      </c>
      <c r="K351" s="53"/>
      <c r="L351" s="121">
        <f>+[1]DonGia!$O$12</f>
        <v>520</v>
      </c>
      <c r="M351" s="57">
        <v>0</v>
      </c>
      <c r="N351" s="122">
        <f t="shared" ref="N351:N365" si="70">+J351*L351</f>
        <v>1632800</v>
      </c>
      <c r="O351" s="122">
        <f>+N351</f>
        <v>1632800</v>
      </c>
    </row>
    <row r="352" spans="1:15" ht="14.1" customHeight="1">
      <c r="A352" s="49" t="s">
        <v>476</v>
      </c>
      <c r="B352" s="49" t="s">
        <v>36</v>
      </c>
      <c r="C352" s="50" t="s">
        <v>16</v>
      </c>
      <c r="D352" s="50" t="s">
        <v>94</v>
      </c>
      <c r="E352" s="51">
        <v>41946.61241898148</v>
      </c>
      <c r="F352" s="51">
        <v>41946.619525462964</v>
      </c>
      <c r="G352" s="49" t="s">
        <v>18</v>
      </c>
      <c r="H352" s="119">
        <v>7560</v>
      </c>
      <c r="I352" s="119">
        <v>2480</v>
      </c>
      <c r="J352" s="120">
        <v>5080</v>
      </c>
      <c r="K352" s="53"/>
      <c r="L352" s="121">
        <f>+[1]DonGia!$O$12</f>
        <v>520</v>
      </c>
      <c r="M352" s="57">
        <v>0</v>
      </c>
      <c r="N352" s="122">
        <f t="shared" si="70"/>
        <v>2641600</v>
      </c>
      <c r="O352" s="122">
        <f t="shared" ref="O352:O353" si="71">+N352</f>
        <v>2641600</v>
      </c>
    </row>
    <row r="353" spans="1:15" ht="14.1" customHeight="1">
      <c r="A353" s="49" t="s">
        <v>477</v>
      </c>
      <c r="B353" s="49" t="s">
        <v>36</v>
      </c>
      <c r="C353" s="50" t="s">
        <v>16</v>
      </c>
      <c r="D353" s="50" t="s">
        <v>94</v>
      </c>
      <c r="E353" s="51">
        <v>41947.615844907406</v>
      </c>
      <c r="F353" s="51">
        <v>41947.623541666668</v>
      </c>
      <c r="G353" s="49"/>
      <c r="H353" s="119">
        <v>7820</v>
      </c>
      <c r="I353" s="119">
        <v>2460</v>
      </c>
      <c r="J353" s="120">
        <v>5360</v>
      </c>
      <c r="K353" s="53"/>
      <c r="L353" s="121">
        <f>+[1]DonGia!$O$12</f>
        <v>520</v>
      </c>
      <c r="M353" s="57">
        <v>0</v>
      </c>
      <c r="N353" s="122">
        <f t="shared" si="70"/>
        <v>2787200</v>
      </c>
      <c r="O353" s="122">
        <f t="shared" si="71"/>
        <v>2787200</v>
      </c>
    </row>
    <row r="354" spans="1:15" ht="14.1" customHeight="1">
      <c r="A354" s="82" t="s">
        <v>478</v>
      </c>
      <c r="B354" s="82" t="s">
        <v>479</v>
      </c>
      <c r="C354" s="83" t="s">
        <v>480</v>
      </c>
      <c r="D354" s="83" t="s">
        <v>40</v>
      </c>
      <c r="E354" s="84">
        <v>41948</v>
      </c>
      <c r="F354" s="84">
        <v>41948</v>
      </c>
      <c r="G354" s="82"/>
      <c r="H354" s="85">
        <v>20460</v>
      </c>
      <c r="I354" s="85">
        <v>8760</v>
      </c>
      <c r="J354" s="86">
        <v>11700</v>
      </c>
      <c r="K354" s="87" t="s">
        <v>252</v>
      </c>
      <c r="L354" s="88">
        <v>580</v>
      </c>
      <c r="M354" s="117">
        <v>0</v>
      </c>
      <c r="N354" s="89">
        <f t="shared" si="70"/>
        <v>6786000</v>
      </c>
      <c r="O354" s="89">
        <f>+N354</f>
        <v>6786000</v>
      </c>
    </row>
    <row r="355" spans="1:15" ht="14.1" customHeight="1">
      <c r="A355" s="49" t="s">
        <v>481</v>
      </c>
      <c r="B355" s="49" t="s">
        <v>36</v>
      </c>
      <c r="C355" s="50" t="s">
        <v>16</v>
      </c>
      <c r="D355" s="50" t="s">
        <v>94</v>
      </c>
      <c r="E355" s="51">
        <v>41949.633032407408</v>
      </c>
      <c r="F355" s="51">
        <v>41949.639861111114</v>
      </c>
      <c r="G355" s="49" t="s">
        <v>18</v>
      </c>
      <c r="H355" s="119">
        <v>7600</v>
      </c>
      <c r="I355" s="119">
        <v>2500</v>
      </c>
      <c r="J355" s="120">
        <v>5100</v>
      </c>
      <c r="K355" s="53"/>
      <c r="L355" s="121">
        <f>+[1]DonGia!$O$12</f>
        <v>520</v>
      </c>
      <c r="M355" s="57">
        <v>0</v>
      </c>
      <c r="N355" s="122">
        <f t="shared" si="70"/>
        <v>2652000</v>
      </c>
      <c r="O355" s="122">
        <f>+N355</f>
        <v>2652000</v>
      </c>
    </row>
    <row r="356" spans="1:15" ht="14.1" customHeight="1">
      <c r="A356" s="82" t="s">
        <v>482</v>
      </c>
      <c r="B356" s="82" t="s">
        <v>483</v>
      </c>
      <c r="C356" s="83" t="s">
        <v>484</v>
      </c>
      <c r="D356" s="83" t="s">
        <v>40</v>
      </c>
      <c r="E356" s="84">
        <v>41950.549340277779</v>
      </c>
      <c r="F356" s="84">
        <v>41950.6094212963</v>
      </c>
      <c r="G356" s="82" t="s">
        <v>375</v>
      </c>
      <c r="H356" s="85">
        <v>33000</v>
      </c>
      <c r="I356" s="85">
        <v>11800</v>
      </c>
      <c r="J356" s="86">
        <v>21200</v>
      </c>
      <c r="K356" s="87" t="s">
        <v>252</v>
      </c>
      <c r="L356" s="88">
        <v>590</v>
      </c>
      <c r="M356" s="117">
        <v>0</v>
      </c>
      <c r="N356" s="89">
        <f t="shared" si="70"/>
        <v>12508000</v>
      </c>
      <c r="O356" s="89">
        <f>+N356</f>
        <v>12508000</v>
      </c>
    </row>
    <row r="357" spans="1:15" ht="14.1" customHeight="1">
      <c r="A357" s="49" t="s">
        <v>485</v>
      </c>
      <c r="B357" s="49" t="s">
        <v>36</v>
      </c>
      <c r="C357" s="50" t="s">
        <v>16</v>
      </c>
      <c r="D357" s="50" t="s">
        <v>94</v>
      </c>
      <c r="E357" s="51">
        <v>41950.694340277776</v>
      </c>
      <c r="F357" s="51">
        <v>41950.704131944447</v>
      </c>
      <c r="G357" s="49" t="s">
        <v>18</v>
      </c>
      <c r="H357" s="119">
        <v>7680</v>
      </c>
      <c r="I357" s="119">
        <v>2480</v>
      </c>
      <c r="J357" s="120">
        <v>5200</v>
      </c>
      <c r="K357" s="53"/>
      <c r="L357" s="121">
        <f>+[1]DonGia!$O$12</f>
        <v>520</v>
      </c>
      <c r="M357" s="57">
        <v>0</v>
      </c>
      <c r="N357" s="122">
        <f t="shared" si="70"/>
        <v>2704000</v>
      </c>
      <c r="O357" s="122">
        <f>+N357</f>
        <v>2704000</v>
      </c>
    </row>
    <row r="358" spans="1:15" ht="14.1" customHeight="1">
      <c r="A358" s="82" t="s">
        <v>486</v>
      </c>
      <c r="B358" s="82" t="s">
        <v>483</v>
      </c>
      <c r="C358" s="83" t="s">
        <v>484</v>
      </c>
      <c r="D358" s="83" t="s">
        <v>40</v>
      </c>
      <c r="E358" s="84">
        <v>41951.549340277779</v>
      </c>
      <c r="F358" s="84">
        <v>41951.6094212963</v>
      </c>
      <c r="G358" s="82"/>
      <c r="H358" s="85">
        <v>33040</v>
      </c>
      <c r="I358" s="85">
        <v>11800</v>
      </c>
      <c r="J358" s="86">
        <v>21240</v>
      </c>
      <c r="K358" s="87" t="s">
        <v>252</v>
      </c>
      <c r="L358" s="88">
        <v>590</v>
      </c>
      <c r="M358" s="117">
        <v>0</v>
      </c>
      <c r="N358" s="89">
        <f t="shared" si="70"/>
        <v>12531600</v>
      </c>
      <c r="O358" s="89">
        <f t="shared" ref="O358:O359" si="72">+N358</f>
        <v>12531600</v>
      </c>
    </row>
    <row r="359" spans="1:15" ht="14.1" customHeight="1">
      <c r="A359" s="82" t="s">
        <v>487</v>
      </c>
      <c r="B359" s="82" t="s">
        <v>483</v>
      </c>
      <c r="C359" s="83" t="s">
        <v>484</v>
      </c>
      <c r="D359" s="83" t="s">
        <v>40</v>
      </c>
      <c r="E359" s="84">
        <v>41951.549340277779</v>
      </c>
      <c r="F359" s="84">
        <v>41951.6094212963</v>
      </c>
      <c r="G359" s="82"/>
      <c r="H359" s="85">
        <v>30780</v>
      </c>
      <c r="I359" s="85">
        <v>11740</v>
      </c>
      <c r="J359" s="86">
        <v>19040</v>
      </c>
      <c r="K359" s="87" t="s">
        <v>252</v>
      </c>
      <c r="L359" s="88">
        <v>590</v>
      </c>
      <c r="M359" s="117">
        <v>0</v>
      </c>
      <c r="N359" s="89">
        <f t="shared" si="70"/>
        <v>11233600</v>
      </c>
      <c r="O359" s="89">
        <f t="shared" si="72"/>
        <v>11233600</v>
      </c>
    </row>
    <row r="360" spans="1:15" ht="14.1" customHeight="1">
      <c r="A360" s="49" t="s">
        <v>488</v>
      </c>
      <c r="B360" s="49" t="s">
        <v>36</v>
      </c>
      <c r="C360" s="50" t="s">
        <v>16</v>
      </c>
      <c r="D360" s="50" t="s">
        <v>94</v>
      </c>
      <c r="E360" s="51">
        <v>41951.680092592593</v>
      </c>
      <c r="F360" s="51">
        <v>41951.685960648145</v>
      </c>
      <c r="G360" s="49" t="s">
        <v>18</v>
      </c>
      <c r="H360" s="119">
        <v>7480</v>
      </c>
      <c r="I360" s="119">
        <v>2460</v>
      </c>
      <c r="J360" s="120">
        <v>5020</v>
      </c>
      <c r="K360" s="53"/>
      <c r="L360" s="121">
        <f>+[1]DonGia!$O$12</f>
        <v>520</v>
      </c>
      <c r="M360" s="57">
        <v>0</v>
      </c>
      <c r="N360" s="122">
        <f t="shared" si="70"/>
        <v>2610400</v>
      </c>
      <c r="O360" s="122">
        <f>+N360</f>
        <v>2610400</v>
      </c>
    </row>
    <row r="361" spans="1:15" ht="14.1" customHeight="1">
      <c r="A361" s="82" t="s">
        <v>489</v>
      </c>
      <c r="B361" s="82" t="s">
        <v>483</v>
      </c>
      <c r="C361" s="83" t="s">
        <v>484</v>
      </c>
      <c r="D361" s="83" t="s">
        <v>40</v>
      </c>
      <c r="E361" s="84">
        <v>41953</v>
      </c>
      <c r="F361" s="84">
        <v>41953</v>
      </c>
      <c r="G361" s="82"/>
      <c r="H361" s="85">
        <v>32520</v>
      </c>
      <c r="I361" s="85">
        <v>11800</v>
      </c>
      <c r="J361" s="86">
        <v>20720</v>
      </c>
      <c r="K361" s="87" t="s">
        <v>252</v>
      </c>
      <c r="L361" s="88">
        <v>590</v>
      </c>
      <c r="M361" s="117">
        <v>0</v>
      </c>
      <c r="N361" s="89">
        <f>+J361*L361</f>
        <v>12224800</v>
      </c>
      <c r="O361" s="89">
        <f>+N361</f>
        <v>12224800</v>
      </c>
    </row>
    <row r="362" spans="1:15" ht="14.1" customHeight="1">
      <c r="A362" s="49" t="s">
        <v>490</v>
      </c>
      <c r="B362" s="49" t="s">
        <v>36</v>
      </c>
      <c r="C362" s="50" t="s">
        <v>16</v>
      </c>
      <c r="D362" s="50" t="s">
        <v>94</v>
      </c>
      <c r="E362" s="51">
        <v>41954.694340277776</v>
      </c>
      <c r="F362" s="51">
        <v>41954.694340277776</v>
      </c>
      <c r="G362" s="49"/>
      <c r="H362" s="119">
        <v>7400</v>
      </c>
      <c r="I362" s="119">
        <v>2480</v>
      </c>
      <c r="J362" s="120">
        <v>4920</v>
      </c>
      <c r="K362" s="53"/>
      <c r="L362" s="121">
        <f>+[1]DonGia!$O$12</f>
        <v>520</v>
      </c>
      <c r="M362" s="57">
        <v>0</v>
      </c>
      <c r="N362" s="122">
        <f t="shared" si="70"/>
        <v>2558400</v>
      </c>
      <c r="O362" s="122">
        <f t="shared" ref="O362:O394" si="73">+N362</f>
        <v>2558400</v>
      </c>
    </row>
    <row r="363" spans="1:15" ht="14.1" customHeight="1">
      <c r="A363" s="49" t="s">
        <v>491</v>
      </c>
      <c r="B363" s="49" t="s">
        <v>36</v>
      </c>
      <c r="C363" s="50" t="s">
        <v>16</v>
      </c>
      <c r="D363" s="50" t="s">
        <v>94</v>
      </c>
      <c r="E363" s="51">
        <v>41954.694340277776</v>
      </c>
      <c r="F363" s="51">
        <v>41954.694340277776</v>
      </c>
      <c r="G363" s="49"/>
      <c r="H363" s="119">
        <v>7300</v>
      </c>
      <c r="I363" s="119">
        <v>2480</v>
      </c>
      <c r="J363" s="120">
        <v>4820</v>
      </c>
      <c r="K363" s="53"/>
      <c r="L363" s="121">
        <f>+[1]DonGia!$O$12</f>
        <v>520</v>
      </c>
      <c r="M363" s="57">
        <v>0</v>
      </c>
      <c r="N363" s="122">
        <f t="shared" si="70"/>
        <v>2506400</v>
      </c>
      <c r="O363" s="122">
        <f t="shared" si="73"/>
        <v>2506400</v>
      </c>
    </row>
    <row r="364" spans="1:15" ht="14.1" customHeight="1">
      <c r="A364" s="82" t="s">
        <v>492</v>
      </c>
      <c r="B364" s="82" t="s">
        <v>483</v>
      </c>
      <c r="C364" s="83" t="s">
        <v>484</v>
      </c>
      <c r="D364" s="83" t="s">
        <v>40</v>
      </c>
      <c r="E364" s="84">
        <v>41955.549340277779</v>
      </c>
      <c r="F364" s="84">
        <v>41955.549340277779</v>
      </c>
      <c r="G364" s="82"/>
      <c r="H364" s="85">
        <v>35360</v>
      </c>
      <c r="I364" s="85">
        <v>11740</v>
      </c>
      <c r="J364" s="86">
        <v>23620</v>
      </c>
      <c r="K364" s="87" t="s">
        <v>252</v>
      </c>
      <c r="L364" s="88">
        <v>590</v>
      </c>
      <c r="M364" s="117">
        <v>0</v>
      </c>
      <c r="N364" s="89">
        <f>+J364*L364</f>
        <v>13935800</v>
      </c>
      <c r="O364" s="89">
        <f t="shared" si="73"/>
        <v>13935800</v>
      </c>
    </row>
    <row r="365" spans="1:15" ht="14.1" customHeight="1">
      <c r="A365" s="82" t="s">
        <v>493</v>
      </c>
      <c r="B365" s="82" t="s">
        <v>483</v>
      </c>
      <c r="C365" s="83" t="s">
        <v>484</v>
      </c>
      <c r="D365" s="83" t="s">
        <v>40</v>
      </c>
      <c r="E365" s="84">
        <v>41955.549340277779</v>
      </c>
      <c r="F365" s="84">
        <v>41955.549340277779</v>
      </c>
      <c r="G365" s="82"/>
      <c r="H365" s="85">
        <v>26200</v>
      </c>
      <c r="I365" s="85">
        <v>11820</v>
      </c>
      <c r="J365" s="86">
        <v>14380</v>
      </c>
      <c r="K365" s="87" t="s">
        <v>252</v>
      </c>
      <c r="L365" s="88">
        <v>590</v>
      </c>
      <c r="M365" s="117">
        <v>0</v>
      </c>
      <c r="N365" s="89">
        <f t="shared" si="70"/>
        <v>8484200</v>
      </c>
      <c r="O365" s="89">
        <f t="shared" si="73"/>
        <v>8484200</v>
      </c>
    </row>
    <row r="366" spans="1:15" ht="14.1" customHeight="1">
      <c r="A366" s="49" t="s">
        <v>494</v>
      </c>
      <c r="B366" s="49" t="s">
        <v>36</v>
      </c>
      <c r="C366" s="50" t="s">
        <v>16</v>
      </c>
      <c r="D366" s="50" t="s">
        <v>94</v>
      </c>
      <c r="E366" s="51">
        <v>41955.694340277776</v>
      </c>
      <c r="F366" s="51">
        <v>41955.694340277776</v>
      </c>
      <c r="G366" s="49"/>
      <c r="H366" s="119">
        <v>7520</v>
      </c>
      <c r="I366" s="119">
        <v>2480</v>
      </c>
      <c r="J366" s="120">
        <v>5040</v>
      </c>
      <c r="K366" s="53"/>
      <c r="L366" s="121">
        <f>+[1]DonGia!$O$12</f>
        <v>520</v>
      </c>
      <c r="M366" s="57">
        <v>0</v>
      </c>
      <c r="N366" s="122">
        <f>+J366*L366</f>
        <v>2620800</v>
      </c>
      <c r="O366" s="122">
        <f t="shared" si="73"/>
        <v>2620800</v>
      </c>
    </row>
    <row r="367" spans="1:15" ht="14.1" customHeight="1">
      <c r="A367" s="49" t="s">
        <v>495</v>
      </c>
      <c r="B367" s="49" t="s">
        <v>36</v>
      </c>
      <c r="C367" s="50" t="s">
        <v>16</v>
      </c>
      <c r="D367" s="50" t="s">
        <v>94</v>
      </c>
      <c r="E367" s="51">
        <v>41957.31627314815</v>
      </c>
      <c r="F367" s="51">
        <v>41957.321388888886</v>
      </c>
      <c r="G367" s="49" t="s">
        <v>18</v>
      </c>
      <c r="H367" s="119">
        <v>7540</v>
      </c>
      <c r="I367" s="119">
        <v>2480</v>
      </c>
      <c r="J367" s="120">
        <v>5060</v>
      </c>
      <c r="K367" s="53"/>
      <c r="L367" s="121">
        <f>+[1]DonGia!$O$12</f>
        <v>520</v>
      </c>
      <c r="M367" s="57">
        <v>0</v>
      </c>
      <c r="N367" s="122">
        <f>+J367*L367</f>
        <v>2631200</v>
      </c>
      <c r="O367" s="122">
        <f t="shared" si="73"/>
        <v>2631200</v>
      </c>
    </row>
    <row r="368" spans="1:15" ht="14.1" customHeight="1">
      <c r="A368" s="82" t="s">
        <v>496</v>
      </c>
      <c r="B368" s="82" t="s">
        <v>483</v>
      </c>
      <c r="C368" s="83" t="s">
        <v>484</v>
      </c>
      <c r="D368" s="83" t="s">
        <v>40</v>
      </c>
      <c r="E368" s="84">
        <v>41957.410393518519</v>
      </c>
      <c r="F368" s="84">
        <v>41957.456435185188</v>
      </c>
      <c r="G368" s="82" t="s">
        <v>375</v>
      </c>
      <c r="H368" s="85">
        <v>29540</v>
      </c>
      <c r="I368" s="85">
        <v>11800</v>
      </c>
      <c r="J368" s="86">
        <v>17740</v>
      </c>
      <c r="K368" s="87" t="s">
        <v>252</v>
      </c>
      <c r="L368" s="88">
        <v>590</v>
      </c>
      <c r="M368" s="117">
        <v>0</v>
      </c>
      <c r="N368" s="89">
        <f t="shared" ref="N368:N373" si="74">+J368*L368</f>
        <v>10466600</v>
      </c>
      <c r="O368" s="89">
        <f t="shared" si="73"/>
        <v>10466600</v>
      </c>
    </row>
    <row r="369" spans="1:15" ht="14.1" customHeight="1">
      <c r="A369" s="82" t="s">
        <v>497</v>
      </c>
      <c r="B369" s="82" t="s">
        <v>483</v>
      </c>
      <c r="C369" s="83" t="s">
        <v>484</v>
      </c>
      <c r="D369" s="83" t="s">
        <v>40</v>
      </c>
      <c r="E369" s="84">
        <v>41958.302118055559</v>
      </c>
      <c r="F369" s="84">
        <v>41958.342361111114</v>
      </c>
      <c r="G369" s="82" t="s">
        <v>375</v>
      </c>
      <c r="H369" s="85">
        <v>30360</v>
      </c>
      <c r="I369" s="85">
        <v>11760</v>
      </c>
      <c r="J369" s="86">
        <v>18600</v>
      </c>
      <c r="K369" s="87" t="s">
        <v>252</v>
      </c>
      <c r="L369" s="88">
        <v>590</v>
      </c>
      <c r="M369" s="117">
        <v>0</v>
      </c>
      <c r="N369" s="89">
        <f t="shared" si="74"/>
        <v>10974000</v>
      </c>
      <c r="O369" s="89">
        <f t="shared" si="73"/>
        <v>10974000</v>
      </c>
    </row>
    <row r="370" spans="1:15" ht="14.1" customHeight="1">
      <c r="A370" s="82" t="s">
        <v>498</v>
      </c>
      <c r="B370" s="82" t="s">
        <v>483</v>
      </c>
      <c r="C370" s="83" t="s">
        <v>484</v>
      </c>
      <c r="D370" s="83" t="s">
        <v>40</v>
      </c>
      <c r="E370" s="84">
        <v>41958.513807870368</v>
      </c>
      <c r="F370" s="84">
        <v>41958.57408564815</v>
      </c>
      <c r="G370" s="82" t="s">
        <v>375</v>
      </c>
      <c r="H370" s="85">
        <v>30700</v>
      </c>
      <c r="I370" s="85">
        <v>11820</v>
      </c>
      <c r="J370" s="86">
        <v>18880</v>
      </c>
      <c r="K370" s="87" t="s">
        <v>252</v>
      </c>
      <c r="L370" s="88">
        <v>590</v>
      </c>
      <c r="M370" s="117">
        <v>0</v>
      </c>
      <c r="N370" s="89">
        <f t="shared" si="74"/>
        <v>11139200</v>
      </c>
      <c r="O370" s="89">
        <f t="shared" si="73"/>
        <v>11139200</v>
      </c>
    </row>
    <row r="371" spans="1:15" ht="13.5" customHeight="1">
      <c r="A371" s="82" t="s">
        <v>499</v>
      </c>
      <c r="B371" s="82" t="s">
        <v>500</v>
      </c>
      <c r="C371" s="83" t="s">
        <v>484</v>
      </c>
      <c r="D371" s="83" t="s">
        <v>40</v>
      </c>
      <c r="E371" s="84">
        <v>41958.702175925922</v>
      </c>
      <c r="F371" s="84">
        <v>41958.745833333334</v>
      </c>
      <c r="G371" s="82" t="s">
        <v>375</v>
      </c>
      <c r="H371" s="85">
        <v>30500</v>
      </c>
      <c r="I371" s="85">
        <v>11800</v>
      </c>
      <c r="J371" s="86">
        <v>18700</v>
      </c>
      <c r="K371" s="87" t="s">
        <v>252</v>
      </c>
      <c r="L371" s="88">
        <v>590</v>
      </c>
      <c r="M371" s="117">
        <v>0</v>
      </c>
      <c r="N371" s="89">
        <f t="shared" si="74"/>
        <v>11033000</v>
      </c>
      <c r="O371" s="89">
        <f t="shared" si="73"/>
        <v>11033000</v>
      </c>
    </row>
    <row r="372" spans="1:15" ht="13.5" customHeight="1">
      <c r="A372" s="82" t="s">
        <v>501</v>
      </c>
      <c r="B372" s="82" t="s">
        <v>483</v>
      </c>
      <c r="C372" s="83" t="s">
        <v>484</v>
      </c>
      <c r="D372" s="83" t="s">
        <v>40</v>
      </c>
      <c r="E372" s="84">
        <v>41960.317546296297</v>
      </c>
      <c r="F372" s="84">
        <v>41960.364664351851</v>
      </c>
      <c r="G372" s="82" t="s">
        <v>375</v>
      </c>
      <c r="H372" s="85">
        <v>32060</v>
      </c>
      <c r="I372" s="85">
        <v>11780</v>
      </c>
      <c r="J372" s="86">
        <v>20280</v>
      </c>
      <c r="K372" s="87" t="s">
        <v>252</v>
      </c>
      <c r="L372" s="88">
        <v>590</v>
      </c>
      <c r="M372" s="117">
        <v>0</v>
      </c>
      <c r="N372" s="89">
        <f t="shared" si="74"/>
        <v>11965200</v>
      </c>
      <c r="O372" s="89">
        <f t="shared" si="73"/>
        <v>11965200</v>
      </c>
    </row>
    <row r="373" spans="1:15" ht="13.5" customHeight="1">
      <c r="A373" s="82" t="s">
        <v>502</v>
      </c>
      <c r="B373" s="82" t="s">
        <v>483</v>
      </c>
      <c r="C373" s="83" t="s">
        <v>484</v>
      </c>
      <c r="D373" s="83" t="s">
        <v>40</v>
      </c>
      <c r="E373" s="84">
        <v>41960.598437499997</v>
      </c>
      <c r="F373" s="84">
        <v>41960.643645833334</v>
      </c>
      <c r="G373" s="82" t="s">
        <v>375</v>
      </c>
      <c r="H373" s="85">
        <v>31720</v>
      </c>
      <c r="I373" s="85">
        <v>11760</v>
      </c>
      <c r="J373" s="86">
        <v>19960</v>
      </c>
      <c r="K373" s="87" t="s">
        <v>252</v>
      </c>
      <c r="L373" s="88">
        <v>590</v>
      </c>
      <c r="M373" s="117">
        <v>0</v>
      </c>
      <c r="N373" s="89">
        <f t="shared" si="74"/>
        <v>11776400</v>
      </c>
      <c r="O373" s="89">
        <f t="shared" si="73"/>
        <v>11776400</v>
      </c>
    </row>
    <row r="374" spans="1:15" ht="14.1" customHeight="1">
      <c r="A374" s="49" t="s">
        <v>503</v>
      </c>
      <c r="B374" s="49" t="s">
        <v>36</v>
      </c>
      <c r="C374" s="50" t="s">
        <v>16</v>
      </c>
      <c r="D374" s="50" t="s">
        <v>94</v>
      </c>
      <c r="E374" s="51">
        <v>41960.639884259261</v>
      </c>
      <c r="F374" s="51">
        <v>41960.64607638889</v>
      </c>
      <c r="G374" s="49" t="s">
        <v>18</v>
      </c>
      <c r="H374" s="119">
        <v>6760</v>
      </c>
      <c r="I374" s="119">
        <v>2480</v>
      </c>
      <c r="J374" s="120">
        <v>4280</v>
      </c>
      <c r="K374" s="53"/>
      <c r="L374" s="121">
        <f>+[1]DonGia!$O$12</f>
        <v>520</v>
      </c>
      <c r="M374" s="57">
        <v>0</v>
      </c>
      <c r="N374" s="122">
        <f>+J374*L374</f>
        <v>2225600</v>
      </c>
      <c r="O374" s="122">
        <f t="shared" si="73"/>
        <v>2225600</v>
      </c>
    </row>
    <row r="375" spans="1:15" ht="13.5" customHeight="1">
      <c r="A375" s="82" t="s">
        <v>504</v>
      </c>
      <c r="B375" s="82" t="s">
        <v>483</v>
      </c>
      <c r="C375" s="83" t="s">
        <v>484</v>
      </c>
      <c r="D375" s="83" t="s">
        <v>40</v>
      </c>
      <c r="E375" s="84">
        <v>41961.327488425923</v>
      </c>
      <c r="F375" s="84">
        <v>41961.399375000001</v>
      </c>
      <c r="G375" s="82" t="s">
        <v>375</v>
      </c>
      <c r="H375" s="85">
        <v>31040</v>
      </c>
      <c r="I375" s="85">
        <v>11720</v>
      </c>
      <c r="J375" s="86">
        <v>19320</v>
      </c>
      <c r="K375" s="87" t="s">
        <v>252</v>
      </c>
      <c r="L375" s="88">
        <v>590</v>
      </c>
      <c r="M375" s="117">
        <v>0</v>
      </c>
      <c r="N375" s="89">
        <f t="shared" ref="N375:N378" si="75">+J375*L375</f>
        <v>11398800</v>
      </c>
      <c r="O375" s="89">
        <f t="shared" si="73"/>
        <v>11398800</v>
      </c>
    </row>
    <row r="376" spans="1:15" ht="14.1" customHeight="1">
      <c r="A376" s="49" t="s">
        <v>505</v>
      </c>
      <c r="B376" s="49" t="s">
        <v>506</v>
      </c>
      <c r="C376" s="50" t="s">
        <v>507</v>
      </c>
      <c r="D376" s="50" t="s">
        <v>134</v>
      </c>
      <c r="E376" s="51">
        <v>41961.533807870372</v>
      </c>
      <c r="F376" s="51">
        <v>41961.573784722219</v>
      </c>
      <c r="G376" s="49" t="s">
        <v>18</v>
      </c>
      <c r="H376" s="119">
        <v>25380</v>
      </c>
      <c r="I376" s="119">
        <v>7060</v>
      </c>
      <c r="J376" s="120">
        <v>18320</v>
      </c>
      <c r="K376" s="53"/>
      <c r="L376" s="121">
        <f>+[1]DonGia!$O$27</f>
        <v>590</v>
      </c>
      <c r="M376" s="57">
        <v>0</v>
      </c>
      <c r="N376" s="122">
        <f t="shared" si="75"/>
        <v>10808800</v>
      </c>
      <c r="O376" s="122">
        <f t="shared" si="73"/>
        <v>10808800</v>
      </c>
    </row>
    <row r="377" spans="1:15" ht="14.1" customHeight="1">
      <c r="A377" s="49" t="s">
        <v>508</v>
      </c>
      <c r="B377" s="49" t="s">
        <v>509</v>
      </c>
      <c r="C377" s="50" t="s">
        <v>507</v>
      </c>
      <c r="D377" s="50" t="s">
        <v>134</v>
      </c>
      <c r="E377" s="51">
        <v>41961.534629629627</v>
      </c>
      <c r="F377" s="51">
        <v>41961.567881944444</v>
      </c>
      <c r="G377" s="49" t="s">
        <v>18</v>
      </c>
      <c r="H377" s="119">
        <v>19380</v>
      </c>
      <c r="I377" s="119">
        <v>6000</v>
      </c>
      <c r="J377" s="120">
        <v>13380</v>
      </c>
      <c r="K377" s="53"/>
      <c r="L377" s="121">
        <f>+[1]DonGia!$O$27</f>
        <v>590</v>
      </c>
      <c r="M377" s="57">
        <v>0</v>
      </c>
      <c r="N377" s="122">
        <f t="shared" si="75"/>
        <v>7894200</v>
      </c>
      <c r="O377" s="122">
        <f t="shared" si="73"/>
        <v>7894200</v>
      </c>
    </row>
    <row r="378" spans="1:15" ht="13.5" customHeight="1">
      <c r="A378" s="82" t="s">
        <v>510</v>
      </c>
      <c r="B378" s="82" t="s">
        <v>483</v>
      </c>
      <c r="C378" s="83" t="s">
        <v>484</v>
      </c>
      <c r="D378" s="83" t="s">
        <v>40</v>
      </c>
      <c r="E378" s="84">
        <v>41961.621759259258</v>
      </c>
      <c r="F378" s="84">
        <v>41961.695648148147</v>
      </c>
      <c r="G378" s="82" t="s">
        <v>375</v>
      </c>
      <c r="H378" s="85">
        <v>29500</v>
      </c>
      <c r="I378" s="85">
        <v>11820</v>
      </c>
      <c r="J378" s="86">
        <v>17680</v>
      </c>
      <c r="K378" s="87" t="s">
        <v>252</v>
      </c>
      <c r="L378" s="88">
        <v>590</v>
      </c>
      <c r="M378" s="117">
        <v>0</v>
      </c>
      <c r="N378" s="89">
        <f t="shared" si="75"/>
        <v>10431200</v>
      </c>
      <c r="O378" s="89">
        <f t="shared" si="73"/>
        <v>10431200</v>
      </c>
    </row>
    <row r="379" spans="1:15" ht="14.1" customHeight="1">
      <c r="A379" s="49" t="s">
        <v>511</v>
      </c>
      <c r="B379" s="49" t="s">
        <v>36</v>
      </c>
      <c r="C379" s="50" t="s">
        <v>16</v>
      </c>
      <c r="D379" s="50" t="s">
        <v>94</v>
      </c>
      <c r="E379" s="51">
        <v>41961.673182870371</v>
      </c>
      <c r="F379" s="51">
        <v>41961.677268518521</v>
      </c>
      <c r="G379" s="49" t="s">
        <v>18</v>
      </c>
      <c r="H379" s="119">
        <v>7540</v>
      </c>
      <c r="I379" s="119">
        <v>2480</v>
      </c>
      <c r="J379" s="120">
        <v>5060</v>
      </c>
      <c r="K379" s="53"/>
      <c r="L379" s="121">
        <f>+[1]DonGia!$O$12</f>
        <v>520</v>
      </c>
      <c r="M379" s="57">
        <v>0</v>
      </c>
      <c r="N379" s="122">
        <f>+J379*L379</f>
        <v>2631200</v>
      </c>
      <c r="O379" s="122">
        <f t="shared" si="73"/>
        <v>2631200</v>
      </c>
    </row>
    <row r="380" spans="1:15" ht="14.1" customHeight="1">
      <c r="A380" s="49" t="s">
        <v>512</v>
      </c>
      <c r="B380" s="49" t="s">
        <v>506</v>
      </c>
      <c r="C380" s="50" t="s">
        <v>507</v>
      </c>
      <c r="D380" s="50" t="s">
        <v>134</v>
      </c>
      <c r="E380" s="51">
        <v>41961.703530092593</v>
      </c>
      <c r="F380" s="51">
        <v>41961.738125000003</v>
      </c>
      <c r="G380" s="49" t="s">
        <v>18</v>
      </c>
      <c r="H380" s="119">
        <v>23880</v>
      </c>
      <c r="I380" s="119">
        <v>7060</v>
      </c>
      <c r="J380" s="120">
        <v>16820</v>
      </c>
      <c r="K380" s="53"/>
      <c r="L380" s="121">
        <f>+[1]DonGia!$O$27</f>
        <v>590</v>
      </c>
      <c r="M380" s="57">
        <v>0</v>
      </c>
      <c r="N380" s="122">
        <f t="shared" ref="N380:N443" si="76">+J380*L380</f>
        <v>9923800</v>
      </c>
      <c r="O380" s="122">
        <f t="shared" si="73"/>
        <v>9923800</v>
      </c>
    </row>
    <row r="381" spans="1:15" ht="14.1" customHeight="1">
      <c r="A381" s="49" t="s">
        <v>513</v>
      </c>
      <c r="B381" s="49" t="s">
        <v>509</v>
      </c>
      <c r="C381" s="50" t="s">
        <v>507</v>
      </c>
      <c r="D381" s="50" t="s">
        <v>134</v>
      </c>
      <c r="E381" s="51">
        <v>41961.704930555556</v>
      </c>
      <c r="F381" s="51">
        <v>41961.732314814813</v>
      </c>
      <c r="G381" s="49" t="s">
        <v>18</v>
      </c>
      <c r="H381" s="119">
        <v>18400</v>
      </c>
      <c r="I381" s="119">
        <v>6000</v>
      </c>
      <c r="J381" s="120">
        <v>12400</v>
      </c>
      <c r="K381" s="53"/>
      <c r="L381" s="121">
        <f>+[1]DonGia!$O$27</f>
        <v>590</v>
      </c>
      <c r="M381" s="57">
        <v>0</v>
      </c>
      <c r="N381" s="122">
        <f t="shared" si="76"/>
        <v>7316000</v>
      </c>
      <c r="O381" s="122">
        <f t="shared" si="73"/>
        <v>7316000</v>
      </c>
    </row>
    <row r="382" spans="1:15" ht="14.1" customHeight="1">
      <c r="A382" s="49" t="s">
        <v>514</v>
      </c>
      <c r="B382" s="49" t="s">
        <v>509</v>
      </c>
      <c r="C382" s="50" t="s">
        <v>507</v>
      </c>
      <c r="D382" s="50" t="s">
        <v>134</v>
      </c>
      <c r="E382" s="51">
        <v>41962.389363425929</v>
      </c>
      <c r="F382" s="51">
        <v>41962.419016203705</v>
      </c>
      <c r="G382" s="49" t="s">
        <v>18</v>
      </c>
      <c r="H382" s="119">
        <v>18920</v>
      </c>
      <c r="I382" s="119">
        <v>6040</v>
      </c>
      <c r="J382" s="120">
        <v>12880</v>
      </c>
      <c r="K382" s="53"/>
      <c r="L382" s="121">
        <f>+[1]DonGia!$O$27</f>
        <v>590</v>
      </c>
      <c r="M382" s="57">
        <v>0</v>
      </c>
      <c r="N382" s="122">
        <f t="shared" si="76"/>
        <v>7599200</v>
      </c>
      <c r="O382" s="122">
        <f t="shared" si="73"/>
        <v>7599200</v>
      </c>
    </row>
    <row r="383" spans="1:15" ht="14.1" customHeight="1">
      <c r="A383" s="49" t="s">
        <v>515</v>
      </c>
      <c r="B383" s="49" t="s">
        <v>506</v>
      </c>
      <c r="C383" s="50" t="s">
        <v>507</v>
      </c>
      <c r="D383" s="50" t="s">
        <v>134</v>
      </c>
      <c r="E383" s="51">
        <v>41962.42659722222</v>
      </c>
      <c r="F383" s="51">
        <v>41962.46261574074</v>
      </c>
      <c r="G383" s="49" t="s">
        <v>18</v>
      </c>
      <c r="H383" s="119">
        <v>23460</v>
      </c>
      <c r="I383" s="119">
        <v>7060</v>
      </c>
      <c r="J383" s="120">
        <v>16400</v>
      </c>
      <c r="K383" s="53"/>
      <c r="L383" s="121">
        <f>+[1]DonGia!$O$27</f>
        <v>590</v>
      </c>
      <c r="M383" s="57">
        <v>0</v>
      </c>
      <c r="N383" s="122">
        <f t="shared" si="76"/>
        <v>9676000</v>
      </c>
      <c r="O383" s="122">
        <f t="shared" si="73"/>
        <v>9676000</v>
      </c>
    </row>
    <row r="384" spans="1:15" ht="13.5" customHeight="1">
      <c r="A384" s="82" t="s">
        <v>516</v>
      </c>
      <c r="B384" s="82" t="s">
        <v>483</v>
      </c>
      <c r="C384" s="83" t="s">
        <v>484</v>
      </c>
      <c r="D384" s="83" t="s">
        <v>40</v>
      </c>
      <c r="E384" s="84">
        <v>41962.475462962961</v>
      </c>
      <c r="F384" s="84">
        <v>41962.537777777776</v>
      </c>
      <c r="G384" s="82" t="s">
        <v>375</v>
      </c>
      <c r="H384" s="85">
        <v>30160</v>
      </c>
      <c r="I384" s="85">
        <v>11800</v>
      </c>
      <c r="J384" s="86">
        <v>18360</v>
      </c>
      <c r="K384" s="87" t="s">
        <v>252</v>
      </c>
      <c r="L384" s="88">
        <v>590</v>
      </c>
      <c r="M384" s="117">
        <v>0</v>
      </c>
      <c r="N384" s="89">
        <f t="shared" si="76"/>
        <v>10832400</v>
      </c>
      <c r="O384" s="89">
        <f t="shared" si="73"/>
        <v>10832400</v>
      </c>
    </row>
    <row r="385" spans="1:15" ht="14.1" customHeight="1">
      <c r="A385" s="49" t="s">
        <v>517</v>
      </c>
      <c r="B385" s="49" t="s">
        <v>518</v>
      </c>
      <c r="C385" s="50" t="s">
        <v>507</v>
      </c>
      <c r="D385" s="50" t="s">
        <v>134</v>
      </c>
      <c r="E385" s="51">
        <v>41962.49119212963</v>
      </c>
      <c r="F385" s="51">
        <v>41962.533263888887</v>
      </c>
      <c r="G385" s="49" t="s">
        <v>18</v>
      </c>
      <c r="H385" s="119">
        <v>19840</v>
      </c>
      <c r="I385" s="119">
        <v>5440</v>
      </c>
      <c r="J385" s="120">
        <v>14400</v>
      </c>
      <c r="K385" s="53"/>
      <c r="L385" s="121">
        <f>+[1]DonGia!$O$27</f>
        <v>590</v>
      </c>
      <c r="M385" s="57">
        <v>0</v>
      </c>
      <c r="N385" s="122">
        <f t="shared" si="76"/>
        <v>8496000</v>
      </c>
      <c r="O385" s="122">
        <f t="shared" si="73"/>
        <v>8496000</v>
      </c>
    </row>
    <row r="386" spans="1:15" ht="14.1" customHeight="1">
      <c r="A386" s="49" t="s">
        <v>519</v>
      </c>
      <c r="B386" s="49" t="s">
        <v>520</v>
      </c>
      <c r="C386" s="50" t="s">
        <v>521</v>
      </c>
      <c r="D386" s="50" t="s">
        <v>62</v>
      </c>
      <c r="E386" s="51">
        <v>41962.504953703705</v>
      </c>
      <c r="F386" s="51">
        <v>41962.537094907406</v>
      </c>
      <c r="G386" s="49" t="s">
        <v>18</v>
      </c>
      <c r="H386" s="119">
        <v>23760</v>
      </c>
      <c r="I386" s="119">
        <v>9640</v>
      </c>
      <c r="J386" s="120">
        <v>14120</v>
      </c>
      <c r="K386" s="53"/>
      <c r="L386" s="121">
        <f>+[1]DonGia!$O$25</f>
        <v>570</v>
      </c>
      <c r="M386" s="57">
        <v>0</v>
      </c>
      <c r="N386" s="122">
        <f t="shared" si="76"/>
        <v>8048400</v>
      </c>
      <c r="O386" s="122">
        <f t="shared" si="73"/>
        <v>8048400</v>
      </c>
    </row>
    <row r="387" spans="1:15" ht="14.1" customHeight="1">
      <c r="A387" s="49" t="s">
        <v>522</v>
      </c>
      <c r="B387" s="49" t="s">
        <v>523</v>
      </c>
      <c r="C387" s="50" t="s">
        <v>507</v>
      </c>
      <c r="D387" s="50" t="s">
        <v>134</v>
      </c>
      <c r="E387" s="51">
        <v>41962.589398148149</v>
      </c>
      <c r="F387" s="51">
        <v>41962.641331018516</v>
      </c>
      <c r="G387" s="49" t="s">
        <v>18</v>
      </c>
      <c r="H387" s="119">
        <v>19020</v>
      </c>
      <c r="I387" s="119">
        <v>5060</v>
      </c>
      <c r="J387" s="120">
        <v>13960</v>
      </c>
      <c r="K387" s="53"/>
      <c r="L387" s="121">
        <f>+[1]DonGia!$O$27</f>
        <v>590</v>
      </c>
      <c r="M387" s="57">
        <v>0</v>
      </c>
      <c r="N387" s="122">
        <f t="shared" si="76"/>
        <v>8236400</v>
      </c>
      <c r="O387" s="122">
        <f t="shared" si="73"/>
        <v>8236400</v>
      </c>
    </row>
    <row r="388" spans="1:15" ht="14.1" customHeight="1">
      <c r="A388" s="49" t="s">
        <v>524</v>
      </c>
      <c r="B388" s="49" t="s">
        <v>525</v>
      </c>
      <c r="C388" s="50" t="s">
        <v>58</v>
      </c>
      <c r="D388" s="50" t="s">
        <v>134</v>
      </c>
      <c r="E388" s="51">
        <v>41962.595937500002</v>
      </c>
      <c r="F388" s="51">
        <v>41962.647002314814</v>
      </c>
      <c r="G388" s="49" t="s">
        <v>18</v>
      </c>
      <c r="H388" s="119">
        <v>24160</v>
      </c>
      <c r="I388" s="119">
        <v>5780</v>
      </c>
      <c r="J388" s="120">
        <v>18380</v>
      </c>
      <c r="K388" s="53"/>
      <c r="L388" s="121">
        <f>+[1]DonGia!$O$28</f>
        <v>610</v>
      </c>
      <c r="M388" s="57">
        <v>0</v>
      </c>
      <c r="N388" s="122">
        <f t="shared" si="76"/>
        <v>11211800</v>
      </c>
      <c r="O388" s="122">
        <f t="shared" si="73"/>
        <v>11211800</v>
      </c>
    </row>
    <row r="389" spans="1:15" ht="14.1" customHeight="1">
      <c r="A389" s="49" t="s">
        <v>526</v>
      </c>
      <c r="B389" s="49" t="s">
        <v>57</v>
      </c>
      <c r="C389" s="50" t="s">
        <v>58</v>
      </c>
      <c r="D389" s="50" t="s">
        <v>59</v>
      </c>
      <c r="E389" s="51">
        <v>41962.598703703705</v>
      </c>
      <c r="F389" s="51">
        <v>41962.651180555556</v>
      </c>
      <c r="G389" s="49" t="s">
        <v>18</v>
      </c>
      <c r="H389" s="119">
        <v>21700</v>
      </c>
      <c r="I389" s="119">
        <v>5900</v>
      </c>
      <c r="J389" s="120">
        <v>15800</v>
      </c>
      <c r="K389" s="53"/>
      <c r="L389" s="121">
        <f>+[1]DonGia!$O$29</f>
        <v>600</v>
      </c>
      <c r="M389" s="57">
        <v>0</v>
      </c>
      <c r="N389" s="122">
        <f t="shared" si="76"/>
        <v>9480000</v>
      </c>
      <c r="O389" s="122">
        <f t="shared" si="73"/>
        <v>9480000</v>
      </c>
    </row>
    <row r="390" spans="1:15" ht="14.1" customHeight="1">
      <c r="A390" s="49" t="s">
        <v>527</v>
      </c>
      <c r="B390" s="49" t="s">
        <v>509</v>
      </c>
      <c r="C390" s="50" t="s">
        <v>507</v>
      </c>
      <c r="D390" s="50" t="s">
        <v>134</v>
      </c>
      <c r="E390" s="51">
        <v>41962.653437499997</v>
      </c>
      <c r="F390" s="51">
        <v>41962.685486111113</v>
      </c>
      <c r="G390" s="49" t="s">
        <v>18</v>
      </c>
      <c r="H390" s="119">
        <v>20260</v>
      </c>
      <c r="I390" s="119">
        <v>6040</v>
      </c>
      <c r="J390" s="120">
        <v>14220</v>
      </c>
      <c r="K390" s="53"/>
      <c r="L390" s="121">
        <f>+[1]DonGia!$O$27</f>
        <v>590</v>
      </c>
      <c r="M390" s="57">
        <v>0</v>
      </c>
      <c r="N390" s="122">
        <f t="shared" si="76"/>
        <v>8389800</v>
      </c>
      <c r="O390" s="122">
        <f t="shared" si="73"/>
        <v>8389800</v>
      </c>
    </row>
    <row r="391" spans="1:15" ht="14.1" customHeight="1">
      <c r="A391" s="49" t="s">
        <v>528</v>
      </c>
      <c r="B391" s="49" t="s">
        <v>506</v>
      </c>
      <c r="C391" s="50" t="s">
        <v>507</v>
      </c>
      <c r="D391" s="50" t="s">
        <v>134</v>
      </c>
      <c r="E391" s="51">
        <v>41962.691712962966</v>
      </c>
      <c r="F391" s="51">
        <v>41962.723252314812</v>
      </c>
      <c r="G391" s="49" t="s">
        <v>18</v>
      </c>
      <c r="H391" s="119">
        <v>24820</v>
      </c>
      <c r="I391" s="119">
        <v>7040</v>
      </c>
      <c r="J391" s="120">
        <v>17780</v>
      </c>
      <c r="K391" s="53"/>
      <c r="L391" s="121">
        <f>+[1]DonGia!$O$27</f>
        <v>590</v>
      </c>
      <c r="M391" s="57">
        <v>0</v>
      </c>
      <c r="N391" s="122">
        <f>+J391*L391</f>
        <v>10490200</v>
      </c>
      <c r="O391" s="122">
        <f t="shared" si="73"/>
        <v>10490200</v>
      </c>
    </row>
    <row r="392" spans="1:15" ht="14.1" customHeight="1">
      <c r="A392" s="49" t="s">
        <v>529</v>
      </c>
      <c r="B392" s="49" t="s">
        <v>530</v>
      </c>
      <c r="C392" s="50" t="s">
        <v>16</v>
      </c>
      <c r="D392" s="50" t="s">
        <v>134</v>
      </c>
      <c r="E392" s="51">
        <v>41963.43677083333</v>
      </c>
      <c r="F392" s="51">
        <v>41963.488310185188</v>
      </c>
      <c r="G392" s="49" t="s">
        <v>18</v>
      </c>
      <c r="H392" s="119">
        <v>12260</v>
      </c>
      <c r="I392" s="119">
        <v>3420</v>
      </c>
      <c r="J392" s="120">
        <v>8840</v>
      </c>
      <c r="K392" s="53"/>
      <c r="L392" s="121">
        <f>+[1]DonGia!$O$27</f>
        <v>590</v>
      </c>
      <c r="M392" s="57">
        <v>0</v>
      </c>
      <c r="N392" s="122">
        <f>+J392*L392</f>
        <v>5215600</v>
      </c>
      <c r="O392" s="122">
        <f t="shared" si="73"/>
        <v>5215600</v>
      </c>
    </row>
    <row r="393" spans="1:15" ht="14.1" customHeight="1">
      <c r="A393" s="49" t="s">
        <v>531</v>
      </c>
      <c r="B393" s="49" t="s">
        <v>532</v>
      </c>
      <c r="C393" s="50" t="s">
        <v>16</v>
      </c>
      <c r="D393" s="50" t="s">
        <v>134</v>
      </c>
      <c r="E393" s="51">
        <v>41963.494247685187</v>
      </c>
      <c r="F393" s="51">
        <v>41963.53707175926</v>
      </c>
      <c r="G393" s="49" t="s">
        <v>18</v>
      </c>
      <c r="H393" s="119">
        <v>17680</v>
      </c>
      <c r="I393" s="119">
        <v>4960</v>
      </c>
      <c r="J393" s="120">
        <v>12720</v>
      </c>
      <c r="K393" s="53"/>
      <c r="L393" s="121">
        <f>+[1]DonGia!$O$27</f>
        <v>590</v>
      </c>
      <c r="M393" s="57">
        <v>0</v>
      </c>
      <c r="N393" s="122">
        <f t="shared" si="76"/>
        <v>7504800</v>
      </c>
      <c r="O393" s="122">
        <f t="shared" si="73"/>
        <v>7504800</v>
      </c>
    </row>
    <row r="394" spans="1:15" ht="14.1" customHeight="1">
      <c r="A394" s="49" t="s">
        <v>533</v>
      </c>
      <c r="B394" s="49" t="s">
        <v>534</v>
      </c>
      <c r="C394" s="50" t="s">
        <v>16</v>
      </c>
      <c r="D394" s="50" t="s">
        <v>134</v>
      </c>
      <c r="E394" s="51">
        <v>41963.49490740741</v>
      </c>
      <c r="F394" s="51">
        <v>41963.533379629633</v>
      </c>
      <c r="G394" s="49" t="s">
        <v>18</v>
      </c>
      <c r="H394" s="119">
        <v>18660</v>
      </c>
      <c r="I394" s="119">
        <v>5200</v>
      </c>
      <c r="J394" s="120">
        <v>13460</v>
      </c>
      <c r="K394" s="53"/>
      <c r="L394" s="121">
        <f>+[1]DonGia!$O$27</f>
        <v>590</v>
      </c>
      <c r="M394" s="57">
        <v>0</v>
      </c>
      <c r="N394" s="122">
        <f t="shared" si="76"/>
        <v>7941400</v>
      </c>
      <c r="O394" s="122">
        <f t="shared" si="73"/>
        <v>7941400</v>
      </c>
    </row>
    <row r="395" spans="1:15" ht="14.1" customHeight="1">
      <c r="A395" s="49" t="s">
        <v>535</v>
      </c>
      <c r="B395" s="49" t="s">
        <v>536</v>
      </c>
      <c r="C395" s="50" t="s">
        <v>58</v>
      </c>
      <c r="D395" s="50" t="s">
        <v>134</v>
      </c>
      <c r="E395" s="51">
        <v>41963.503055555557</v>
      </c>
      <c r="F395" s="51">
        <v>41963.583877314813</v>
      </c>
      <c r="G395" s="49" t="s">
        <v>18</v>
      </c>
      <c r="H395" s="119">
        <v>24180</v>
      </c>
      <c r="I395" s="119">
        <v>5740</v>
      </c>
      <c r="J395" s="120">
        <v>18440</v>
      </c>
      <c r="K395" s="53"/>
      <c r="L395" s="121">
        <f>+[1]DonGia!$O$28</f>
        <v>610</v>
      </c>
      <c r="M395" s="57">
        <v>0</v>
      </c>
      <c r="N395" s="122">
        <f t="shared" si="76"/>
        <v>11248400</v>
      </c>
      <c r="O395" s="122">
        <f>+N395</f>
        <v>11248400</v>
      </c>
    </row>
    <row r="396" spans="1:15" ht="14.1" customHeight="1">
      <c r="A396" s="49" t="s">
        <v>537</v>
      </c>
      <c r="B396" s="49" t="s">
        <v>36</v>
      </c>
      <c r="C396" s="50" t="s">
        <v>16</v>
      </c>
      <c r="D396" s="50" t="s">
        <v>94</v>
      </c>
      <c r="E396" s="51">
        <v>41963.53460648148</v>
      </c>
      <c r="F396" s="51">
        <v>41963.540416666663</v>
      </c>
      <c r="G396" s="49" t="s">
        <v>18</v>
      </c>
      <c r="H396" s="119">
        <v>8340</v>
      </c>
      <c r="I396" s="119">
        <v>2980</v>
      </c>
      <c r="J396" s="120">
        <v>5360</v>
      </c>
      <c r="K396" s="53"/>
      <c r="L396" s="121">
        <f>+[1]DonGia!$O$12</f>
        <v>520</v>
      </c>
      <c r="M396" s="57">
        <v>0</v>
      </c>
      <c r="N396" s="122">
        <f t="shared" si="76"/>
        <v>2787200</v>
      </c>
      <c r="O396" s="122">
        <f t="shared" ref="O396:O401" si="77">+N396</f>
        <v>2787200</v>
      </c>
    </row>
    <row r="397" spans="1:15" ht="14.1" customHeight="1">
      <c r="A397" s="49" t="s">
        <v>538</v>
      </c>
      <c r="B397" s="49" t="s">
        <v>36</v>
      </c>
      <c r="C397" s="50" t="s">
        <v>16</v>
      </c>
      <c r="D397" s="50" t="s">
        <v>94</v>
      </c>
      <c r="E397" s="51">
        <v>41963.701979166668</v>
      </c>
      <c r="F397" s="51">
        <v>41963.709374999999</v>
      </c>
      <c r="G397" s="49" t="s">
        <v>18</v>
      </c>
      <c r="H397" s="119">
        <v>7080</v>
      </c>
      <c r="I397" s="119">
        <v>2980</v>
      </c>
      <c r="J397" s="120">
        <v>4100</v>
      </c>
      <c r="K397" s="53"/>
      <c r="L397" s="121">
        <f>+[1]DonGia!$O$12</f>
        <v>520</v>
      </c>
      <c r="M397" s="57">
        <v>0</v>
      </c>
      <c r="N397" s="122">
        <f t="shared" si="76"/>
        <v>2132000</v>
      </c>
      <c r="O397" s="122">
        <f t="shared" si="77"/>
        <v>2132000</v>
      </c>
    </row>
    <row r="398" spans="1:15" ht="14.1" customHeight="1">
      <c r="A398" s="104" t="s">
        <v>539</v>
      </c>
      <c r="B398" s="49" t="s">
        <v>540</v>
      </c>
      <c r="C398" s="50" t="s">
        <v>16</v>
      </c>
      <c r="D398" s="50" t="s">
        <v>134</v>
      </c>
      <c r="E398" s="51">
        <v>41963.702881944446</v>
      </c>
      <c r="F398" s="51">
        <v>41963.751388888886</v>
      </c>
      <c r="G398" s="49" t="s">
        <v>18</v>
      </c>
      <c r="H398" s="119">
        <v>18680</v>
      </c>
      <c r="I398" s="119">
        <v>5640</v>
      </c>
      <c r="J398" s="105">
        <f>13040*0.75</f>
        <v>9780</v>
      </c>
      <c r="K398" s="106" t="s">
        <v>541</v>
      </c>
      <c r="L398" s="121">
        <f>+[1]DonGia!$O$27</f>
        <v>590</v>
      </c>
      <c r="M398" s="57">
        <v>0</v>
      </c>
      <c r="N398" s="107">
        <f>+J398*L398</f>
        <v>5770200</v>
      </c>
      <c r="O398" s="122">
        <f t="shared" si="77"/>
        <v>5770200</v>
      </c>
    </row>
    <row r="399" spans="1:15" ht="14.1" customHeight="1">
      <c r="A399" s="49" t="s">
        <v>542</v>
      </c>
      <c r="B399" s="49" t="s">
        <v>534</v>
      </c>
      <c r="C399" s="50" t="s">
        <v>16</v>
      </c>
      <c r="D399" s="50" t="s">
        <v>134</v>
      </c>
      <c r="E399" s="51">
        <v>41964.314699074072</v>
      </c>
      <c r="F399" s="51">
        <v>41964.365115740744</v>
      </c>
      <c r="G399" s="49" t="s">
        <v>18</v>
      </c>
      <c r="H399" s="119">
        <v>16460</v>
      </c>
      <c r="I399" s="119">
        <v>5200</v>
      </c>
      <c r="J399" s="120">
        <v>11260</v>
      </c>
      <c r="K399" s="53"/>
      <c r="L399" s="121">
        <f>+[1]DonGia!$O$27</f>
        <v>590</v>
      </c>
      <c r="M399" s="57">
        <v>0</v>
      </c>
      <c r="N399" s="122">
        <f t="shared" si="76"/>
        <v>6643400</v>
      </c>
      <c r="O399" s="122">
        <f t="shared" si="77"/>
        <v>6643400</v>
      </c>
    </row>
    <row r="400" spans="1:15" ht="14.1" customHeight="1">
      <c r="A400" s="49" t="s">
        <v>543</v>
      </c>
      <c r="B400" s="49" t="s">
        <v>530</v>
      </c>
      <c r="C400" s="50" t="s">
        <v>16</v>
      </c>
      <c r="D400" s="50" t="s">
        <v>134</v>
      </c>
      <c r="E400" s="51">
        <v>41964.316087962965</v>
      </c>
      <c r="F400" s="51">
        <v>41964.365810185183</v>
      </c>
      <c r="G400" s="49" t="s">
        <v>18</v>
      </c>
      <c r="H400" s="119">
        <v>11900</v>
      </c>
      <c r="I400" s="119">
        <v>3420</v>
      </c>
      <c r="J400" s="120">
        <v>8480</v>
      </c>
      <c r="K400" s="53"/>
      <c r="L400" s="121">
        <f>+[1]DonGia!$O$27</f>
        <v>590</v>
      </c>
      <c r="M400" s="57">
        <v>0</v>
      </c>
      <c r="N400" s="122">
        <f t="shared" si="76"/>
        <v>5003200</v>
      </c>
      <c r="O400" s="122">
        <f t="shared" si="77"/>
        <v>5003200</v>
      </c>
    </row>
    <row r="401" spans="1:15" ht="14.1" customHeight="1">
      <c r="A401" s="49" t="s">
        <v>544</v>
      </c>
      <c r="B401" s="49" t="s">
        <v>532</v>
      </c>
      <c r="C401" s="50" t="s">
        <v>16</v>
      </c>
      <c r="D401" s="50" t="s">
        <v>134</v>
      </c>
      <c r="E401" s="51">
        <v>41964.317430555559</v>
      </c>
      <c r="F401" s="51">
        <v>41964.369386574072</v>
      </c>
      <c r="G401" s="49" t="s">
        <v>18</v>
      </c>
      <c r="H401" s="119">
        <v>17220</v>
      </c>
      <c r="I401" s="119">
        <v>4940</v>
      </c>
      <c r="J401" s="120">
        <v>12280</v>
      </c>
      <c r="K401" s="53"/>
      <c r="L401" s="121">
        <f>+[1]DonGia!$O$27</f>
        <v>590</v>
      </c>
      <c r="M401" s="57">
        <v>0</v>
      </c>
      <c r="N401" s="122">
        <f t="shared" si="76"/>
        <v>7245200</v>
      </c>
      <c r="O401" s="122">
        <f t="shared" si="77"/>
        <v>7245200</v>
      </c>
    </row>
    <row r="402" spans="1:15" ht="13.5" customHeight="1">
      <c r="A402" s="82" t="s">
        <v>545</v>
      </c>
      <c r="B402" s="82" t="s">
        <v>483</v>
      </c>
      <c r="C402" s="83" t="s">
        <v>484</v>
      </c>
      <c r="D402" s="83" t="s">
        <v>40</v>
      </c>
      <c r="E402" s="84">
        <v>41964.327187499999</v>
      </c>
      <c r="F402" s="84">
        <v>41964.387881944444</v>
      </c>
      <c r="G402" s="82" t="s">
        <v>375</v>
      </c>
      <c r="H402" s="85">
        <v>30380</v>
      </c>
      <c r="I402" s="85">
        <v>11720</v>
      </c>
      <c r="J402" s="86">
        <v>18660</v>
      </c>
      <c r="K402" s="87" t="s">
        <v>252</v>
      </c>
      <c r="L402" s="88">
        <v>590</v>
      </c>
      <c r="M402" s="117">
        <v>0</v>
      </c>
      <c r="N402" s="89">
        <f t="shared" si="76"/>
        <v>11009400</v>
      </c>
      <c r="O402" s="89">
        <f>+N402</f>
        <v>11009400</v>
      </c>
    </row>
    <row r="403" spans="1:15" ht="14.1" customHeight="1">
      <c r="A403" s="49" t="s">
        <v>546</v>
      </c>
      <c r="B403" s="49" t="s">
        <v>520</v>
      </c>
      <c r="C403" s="50" t="s">
        <v>521</v>
      </c>
      <c r="D403" s="50" t="s">
        <v>62</v>
      </c>
      <c r="E403" s="51">
        <v>41964.449131944442</v>
      </c>
      <c r="F403" s="51">
        <v>41964.48265046296</v>
      </c>
      <c r="G403" s="49" t="s">
        <v>18</v>
      </c>
      <c r="H403" s="119">
        <v>23600</v>
      </c>
      <c r="I403" s="119">
        <v>9580</v>
      </c>
      <c r="J403" s="120">
        <v>14020</v>
      </c>
      <c r="K403" s="53"/>
      <c r="L403" s="121">
        <f>+[1]DonGia!$O$25</f>
        <v>570</v>
      </c>
      <c r="M403" s="57">
        <v>0</v>
      </c>
      <c r="N403" s="122">
        <f t="shared" si="76"/>
        <v>7991400</v>
      </c>
      <c r="O403" s="122">
        <f>+N403</f>
        <v>7991400</v>
      </c>
    </row>
    <row r="404" spans="1:15" ht="14.1" customHeight="1">
      <c r="A404" s="49" t="s">
        <v>547</v>
      </c>
      <c r="B404" s="49" t="s">
        <v>548</v>
      </c>
      <c r="C404" s="50" t="s">
        <v>16</v>
      </c>
      <c r="D404" s="50" t="s">
        <v>549</v>
      </c>
      <c r="E404" s="51">
        <v>41964.541527777779</v>
      </c>
      <c r="F404" s="51">
        <v>41964.560706018521</v>
      </c>
      <c r="G404" s="49" t="s">
        <v>18</v>
      </c>
      <c r="H404" s="119">
        <v>7520</v>
      </c>
      <c r="I404" s="119">
        <v>3620</v>
      </c>
      <c r="J404" s="120">
        <v>3900</v>
      </c>
      <c r="K404" s="53"/>
      <c r="L404" s="121">
        <v>600</v>
      </c>
      <c r="M404" s="57">
        <v>0</v>
      </c>
      <c r="N404" s="122">
        <f t="shared" si="76"/>
        <v>2340000</v>
      </c>
      <c r="O404" s="122">
        <f>+N404</f>
        <v>2340000</v>
      </c>
    </row>
    <row r="405" spans="1:15" ht="14.1" customHeight="1">
      <c r="A405" s="49" t="s">
        <v>550</v>
      </c>
      <c r="B405" s="49" t="s">
        <v>36</v>
      </c>
      <c r="C405" s="50" t="s">
        <v>16</v>
      </c>
      <c r="D405" s="50" t="s">
        <v>94</v>
      </c>
      <c r="E405" s="51">
        <v>41964.542164351849</v>
      </c>
      <c r="F405" s="51">
        <v>41964.560081018521</v>
      </c>
      <c r="G405" s="49" t="s">
        <v>18</v>
      </c>
      <c r="H405" s="119">
        <v>7780</v>
      </c>
      <c r="I405" s="119">
        <v>3020</v>
      </c>
      <c r="J405" s="120">
        <v>4760</v>
      </c>
      <c r="K405" s="53"/>
      <c r="L405" s="121">
        <f>+[1]DonGia!$O$12</f>
        <v>520</v>
      </c>
      <c r="M405" s="57">
        <v>0</v>
      </c>
      <c r="N405" s="122">
        <f t="shared" si="76"/>
        <v>2475200</v>
      </c>
      <c r="O405" s="122">
        <f t="shared" ref="O405:O418" si="78">+N405</f>
        <v>2475200</v>
      </c>
    </row>
    <row r="406" spans="1:15" ht="14.1" customHeight="1">
      <c r="A406" s="49" t="s">
        <v>551</v>
      </c>
      <c r="B406" s="49" t="s">
        <v>36</v>
      </c>
      <c r="C406" s="50" t="s">
        <v>16</v>
      </c>
      <c r="D406" s="50" t="s">
        <v>94</v>
      </c>
      <c r="E406" s="51">
        <v>41964.617256944446</v>
      </c>
      <c r="F406" s="51">
        <v>41964.622118055559</v>
      </c>
      <c r="G406" s="49" t="s">
        <v>18</v>
      </c>
      <c r="H406" s="119">
        <v>7000</v>
      </c>
      <c r="I406" s="119">
        <v>2500</v>
      </c>
      <c r="J406" s="120">
        <v>4500</v>
      </c>
      <c r="K406" s="53"/>
      <c r="L406" s="121">
        <f>+[1]DonGia!$O$12</f>
        <v>520</v>
      </c>
      <c r="M406" s="57">
        <v>0</v>
      </c>
      <c r="N406" s="122">
        <f t="shared" si="76"/>
        <v>2340000</v>
      </c>
      <c r="O406" s="122">
        <f t="shared" si="78"/>
        <v>2340000</v>
      </c>
    </row>
    <row r="407" spans="1:15" ht="14.1" customHeight="1">
      <c r="A407" s="49" t="s">
        <v>552</v>
      </c>
      <c r="B407" s="49" t="s">
        <v>36</v>
      </c>
      <c r="C407" s="50" t="s">
        <v>16</v>
      </c>
      <c r="D407" s="50" t="s">
        <v>94</v>
      </c>
      <c r="E407" s="51">
        <v>41965.314722222225</v>
      </c>
      <c r="F407" s="51">
        <v>41965.324050925927</v>
      </c>
      <c r="G407" s="49" t="s">
        <v>18</v>
      </c>
      <c r="H407" s="119">
        <v>7740</v>
      </c>
      <c r="I407" s="119">
        <v>3080</v>
      </c>
      <c r="J407" s="120">
        <v>4660</v>
      </c>
      <c r="K407" s="53"/>
      <c r="L407" s="121">
        <f>+[1]DonGia!$O$12</f>
        <v>520</v>
      </c>
      <c r="M407" s="57">
        <v>0</v>
      </c>
      <c r="N407" s="122">
        <f t="shared" si="76"/>
        <v>2423200</v>
      </c>
      <c r="O407" s="122">
        <f t="shared" si="78"/>
        <v>2423200</v>
      </c>
    </row>
    <row r="408" spans="1:15" ht="14.1" customHeight="1">
      <c r="A408" s="49" t="s">
        <v>553</v>
      </c>
      <c r="B408" s="49" t="s">
        <v>36</v>
      </c>
      <c r="C408" s="50" t="s">
        <v>16</v>
      </c>
      <c r="D408" s="50" t="s">
        <v>134</v>
      </c>
      <c r="E408" s="51">
        <v>41965.540381944447</v>
      </c>
      <c r="F408" s="51">
        <v>41965.551203703704</v>
      </c>
      <c r="G408" s="49" t="s">
        <v>18</v>
      </c>
      <c r="H408" s="119">
        <v>10280</v>
      </c>
      <c r="I408" s="119">
        <v>3040</v>
      </c>
      <c r="J408" s="120">
        <v>7240</v>
      </c>
      <c r="K408" s="53"/>
      <c r="L408" s="121">
        <f>+[1]DonGia!$O$27</f>
        <v>590</v>
      </c>
      <c r="M408" s="57">
        <v>0</v>
      </c>
      <c r="N408" s="122">
        <f t="shared" si="76"/>
        <v>4271600</v>
      </c>
      <c r="O408" s="122">
        <f t="shared" si="78"/>
        <v>4271600</v>
      </c>
    </row>
    <row r="409" spans="1:15" ht="14.1" customHeight="1">
      <c r="A409" s="104" t="s">
        <v>554</v>
      </c>
      <c r="B409" s="49" t="s">
        <v>532</v>
      </c>
      <c r="C409" s="50" t="s">
        <v>16</v>
      </c>
      <c r="D409" s="50" t="s">
        <v>134</v>
      </c>
      <c r="E409" s="51">
        <v>41965.541076388887</v>
      </c>
      <c r="F409" s="51">
        <v>41965.617951388886</v>
      </c>
      <c r="G409" s="49" t="s">
        <v>18</v>
      </c>
      <c r="H409" s="119">
        <v>18220</v>
      </c>
      <c r="I409" s="119">
        <v>4940</v>
      </c>
      <c r="J409" s="105">
        <f>13280-150</f>
        <v>13130</v>
      </c>
      <c r="K409" s="106" t="s">
        <v>555</v>
      </c>
      <c r="L409" s="121">
        <f>+[1]DonGia!$O$27</f>
        <v>590</v>
      </c>
      <c r="M409" s="57">
        <v>0</v>
      </c>
      <c r="N409" s="107">
        <f>+J409*L409</f>
        <v>7746700</v>
      </c>
      <c r="O409" s="122">
        <f t="shared" si="78"/>
        <v>7746700</v>
      </c>
    </row>
    <row r="410" spans="1:15" ht="14.1" customHeight="1">
      <c r="A410" s="104" t="s">
        <v>556</v>
      </c>
      <c r="B410" s="49" t="s">
        <v>557</v>
      </c>
      <c r="C410" s="50" t="s">
        <v>16</v>
      </c>
      <c r="D410" s="50" t="s">
        <v>134</v>
      </c>
      <c r="E410" s="51">
        <v>41965.54178240741</v>
      </c>
      <c r="F410" s="51">
        <v>41965.613958333335</v>
      </c>
      <c r="G410" s="49" t="s">
        <v>18</v>
      </c>
      <c r="H410" s="119">
        <v>18580</v>
      </c>
      <c r="I410" s="119">
        <v>5200</v>
      </c>
      <c r="J410" s="105">
        <f>13380-150</f>
        <v>13230</v>
      </c>
      <c r="K410" s="106" t="s">
        <v>555</v>
      </c>
      <c r="L410" s="121">
        <f>+[1]DonGia!$O$27</f>
        <v>590</v>
      </c>
      <c r="M410" s="57">
        <v>0</v>
      </c>
      <c r="N410" s="107">
        <f t="shared" si="76"/>
        <v>7805700</v>
      </c>
      <c r="O410" s="122">
        <f t="shared" si="78"/>
        <v>7805700</v>
      </c>
    </row>
    <row r="411" spans="1:15" ht="14.1" customHeight="1">
      <c r="A411" s="49" t="s">
        <v>558</v>
      </c>
      <c r="B411" s="49" t="s">
        <v>530</v>
      </c>
      <c r="C411" s="50" t="s">
        <v>16</v>
      </c>
      <c r="D411" s="50" t="s">
        <v>134</v>
      </c>
      <c r="E411" s="51">
        <v>41965.559525462966</v>
      </c>
      <c r="F411" s="51">
        <v>41965.619895833333</v>
      </c>
      <c r="G411" s="49" t="s">
        <v>18</v>
      </c>
      <c r="H411" s="119">
        <v>13920</v>
      </c>
      <c r="I411" s="119">
        <v>3400</v>
      </c>
      <c r="J411" s="120">
        <v>10520</v>
      </c>
      <c r="K411" s="53"/>
      <c r="L411" s="121">
        <f>+[1]DonGia!$O$27</f>
        <v>590</v>
      </c>
      <c r="M411" s="57">
        <v>0</v>
      </c>
      <c r="N411" s="122">
        <f t="shared" si="76"/>
        <v>6206800</v>
      </c>
      <c r="O411" s="122">
        <f t="shared" si="78"/>
        <v>6206800</v>
      </c>
    </row>
    <row r="412" spans="1:15" ht="14.1" customHeight="1">
      <c r="A412" s="49" t="s">
        <v>559</v>
      </c>
      <c r="B412" s="49" t="s">
        <v>560</v>
      </c>
      <c r="C412" s="50" t="s">
        <v>521</v>
      </c>
      <c r="D412" s="50" t="s">
        <v>134</v>
      </c>
      <c r="E412" s="51">
        <v>41965.63957175926</v>
      </c>
      <c r="F412" s="51">
        <v>41965.670949074076</v>
      </c>
      <c r="G412" s="49" t="s">
        <v>18</v>
      </c>
      <c r="H412" s="119">
        <v>13200</v>
      </c>
      <c r="I412" s="119">
        <v>3280</v>
      </c>
      <c r="J412" s="120">
        <v>9920</v>
      </c>
      <c r="K412" s="53"/>
      <c r="L412" s="121">
        <f>+[1]DonGia!O26</f>
        <v>580</v>
      </c>
      <c r="M412" s="57">
        <v>0</v>
      </c>
      <c r="N412" s="122">
        <f t="shared" si="76"/>
        <v>5753600</v>
      </c>
      <c r="O412" s="122">
        <f>+N412</f>
        <v>5753600</v>
      </c>
    </row>
    <row r="413" spans="1:15" ht="14.1" customHeight="1">
      <c r="A413" s="49" t="s">
        <v>561</v>
      </c>
      <c r="B413" s="49" t="s">
        <v>36</v>
      </c>
      <c r="C413" s="50" t="s">
        <v>16</v>
      </c>
      <c r="D413" s="50" t="s">
        <v>134</v>
      </c>
      <c r="E413" s="51">
        <v>41965.666238425925</v>
      </c>
      <c r="F413" s="51">
        <v>41965.670370370368</v>
      </c>
      <c r="G413" s="49" t="s">
        <v>18</v>
      </c>
      <c r="H413" s="119">
        <v>9760</v>
      </c>
      <c r="I413" s="119">
        <v>3060</v>
      </c>
      <c r="J413" s="120">
        <v>6700</v>
      </c>
      <c r="K413" s="53"/>
      <c r="L413" s="121">
        <f>+[1]DonGia!$O$27</f>
        <v>590</v>
      </c>
      <c r="M413" s="57">
        <v>0</v>
      </c>
      <c r="N413" s="122">
        <f t="shared" si="76"/>
        <v>3953000</v>
      </c>
      <c r="O413" s="122">
        <f t="shared" si="78"/>
        <v>3953000</v>
      </c>
    </row>
    <row r="414" spans="1:15" ht="14.1" customHeight="1">
      <c r="A414" s="49" t="s">
        <v>562</v>
      </c>
      <c r="B414" s="49" t="s">
        <v>36</v>
      </c>
      <c r="C414" s="50" t="s">
        <v>16</v>
      </c>
      <c r="D414" s="50" t="s">
        <v>94</v>
      </c>
      <c r="E414" s="51">
        <v>41965.678865740738</v>
      </c>
      <c r="F414" s="51">
        <v>41965.683611111112</v>
      </c>
      <c r="G414" s="49" t="s">
        <v>18</v>
      </c>
      <c r="H414" s="119">
        <v>7920</v>
      </c>
      <c r="I414" s="119">
        <v>2520</v>
      </c>
      <c r="J414" s="120">
        <v>5400</v>
      </c>
      <c r="K414" s="53"/>
      <c r="L414" s="121">
        <f>+[1]DonGia!$O$12</f>
        <v>520</v>
      </c>
      <c r="M414" s="57">
        <v>0</v>
      </c>
      <c r="N414" s="123">
        <f t="shared" si="76"/>
        <v>2808000</v>
      </c>
      <c r="O414" s="123">
        <f>+N414-(O229-N229)</f>
        <v>2439840</v>
      </c>
    </row>
    <row r="415" spans="1:15" ht="14.1" customHeight="1">
      <c r="A415" s="49" t="s">
        <v>563</v>
      </c>
      <c r="B415" s="49" t="s">
        <v>36</v>
      </c>
      <c r="C415" s="50" t="s">
        <v>16</v>
      </c>
      <c r="D415" s="50" t="s">
        <v>134</v>
      </c>
      <c r="E415" s="51">
        <v>41967.424189814818</v>
      </c>
      <c r="F415" s="51">
        <v>41967.431747685187</v>
      </c>
      <c r="G415" s="49" t="s">
        <v>18</v>
      </c>
      <c r="H415" s="119">
        <v>9900</v>
      </c>
      <c r="I415" s="119">
        <v>3060</v>
      </c>
      <c r="J415" s="120">
        <v>6840</v>
      </c>
      <c r="K415" s="53"/>
      <c r="L415" s="121">
        <f>+[1]DonGia!$O$27</f>
        <v>590</v>
      </c>
      <c r="M415" s="57">
        <v>0</v>
      </c>
      <c r="N415" s="122">
        <f t="shared" si="76"/>
        <v>4035600</v>
      </c>
      <c r="O415" s="122">
        <f t="shared" si="78"/>
        <v>4035600</v>
      </c>
    </row>
    <row r="416" spans="1:15" ht="14.1" customHeight="1">
      <c r="A416" s="49" t="s">
        <v>564</v>
      </c>
      <c r="B416" s="49" t="s">
        <v>509</v>
      </c>
      <c r="C416" s="50" t="s">
        <v>507</v>
      </c>
      <c r="D416" s="50" t="s">
        <v>134</v>
      </c>
      <c r="E416" s="51">
        <v>41967.466296296298</v>
      </c>
      <c r="F416" s="51">
        <v>41967.500601851854</v>
      </c>
      <c r="G416" s="49" t="s">
        <v>18</v>
      </c>
      <c r="H416" s="119">
        <v>17880</v>
      </c>
      <c r="I416" s="119">
        <v>6020</v>
      </c>
      <c r="J416" s="120">
        <v>11860</v>
      </c>
      <c r="K416" s="53"/>
      <c r="L416" s="121">
        <f>+[1]DonGia!$O$32</f>
        <v>580</v>
      </c>
      <c r="M416" s="57">
        <v>0</v>
      </c>
      <c r="N416" s="122">
        <f t="shared" si="76"/>
        <v>6878800</v>
      </c>
      <c r="O416" s="122">
        <f>+N416</f>
        <v>6878800</v>
      </c>
    </row>
    <row r="417" spans="1:15" ht="14.1" customHeight="1">
      <c r="A417" s="49" t="s">
        <v>565</v>
      </c>
      <c r="B417" s="49" t="s">
        <v>268</v>
      </c>
      <c r="C417" s="50" t="s">
        <v>16</v>
      </c>
      <c r="D417" s="50" t="s">
        <v>134</v>
      </c>
      <c r="E417" s="51">
        <v>41967.55265046296</v>
      </c>
      <c r="F417" s="51">
        <v>41967.662499999999</v>
      </c>
      <c r="G417" s="49" t="s">
        <v>18</v>
      </c>
      <c r="H417" s="119">
        <v>22140</v>
      </c>
      <c r="I417" s="119">
        <v>5540</v>
      </c>
      <c r="J417" s="120">
        <v>16600</v>
      </c>
      <c r="K417" s="53"/>
      <c r="L417" s="121">
        <f>+[1]DonGia!$O$27</f>
        <v>590</v>
      </c>
      <c r="M417" s="57">
        <v>0</v>
      </c>
      <c r="N417" s="122">
        <f t="shared" si="76"/>
        <v>9794000</v>
      </c>
      <c r="O417" s="122">
        <f t="shared" si="78"/>
        <v>9794000</v>
      </c>
    </row>
    <row r="418" spans="1:15" ht="14.1" customHeight="1">
      <c r="A418" s="49" t="s">
        <v>566</v>
      </c>
      <c r="B418" s="49" t="s">
        <v>567</v>
      </c>
      <c r="C418" s="50" t="s">
        <v>16</v>
      </c>
      <c r="D418" s="50" t="s">
        <v>62</v>
      </c>
      <c r="E418" s="51">
        <v>41967.630624999998</v>
      </c>
      <c r="F418" s="51">
        <v>41967.660636574074</v>
      </c>
      <c r="G418" s="49" t="s">
        <v>18</v>
      </c>
      <c r="H418" s="119">
        <v>13440</v>
      </c>
      <c r="I418" s="119">
        <v>5400</v>
      </c>
      <c r="J418" s="120">
        <v>8040</v>
      </c>
      <c r="K418" s="53"/>
      <c r="L418" s="121">
        <f>+[1]DonGia!O31</f>
        <v>550</v>
      </c>
      <c r="M418" s="57">
        <v>0</v>
      </c>
      <c r="N418" s="122">
        <f t="shared" si="76"/>
        <v>4422000</v>
      </c>
      <c r="O418" s="122">
        <f t="shared" si="78"/>
        <v>4422000</v>
      </c>
    </row>
    <row r="419" spans="1:15" ht="13.5" customHeight="1">
      <c r="A419" s="82" t="s">
        <v>568</v>
      </c>
      <c r="B419" s="82" t="s">
        <v>483</v>
      </c>
      <c r="C419" s="83" t="s">
        <v>569</v>
      </c>
      <c r="D419" s="83" t="s">
        <v>40</v>
      </c>
      <c r="E419" s="84">
        <v>41967.682060185187</v>
      </c>
      <c r="F419" s="84">
        <v>41967.721736111111</v>
      </c>
      <c r="G419" s="82" t="s">
        <v>375</v>
      </c>
      <c r="H419" s="85">
        <v>28400</v>
      </c>
      <c r="I419" s="85">
        <v>11840</v>
      </c>
      <c r="J419" s="86">
        <v>16560</v>
      </c>
      <c r="K419" s="87" t="s">
        <v>252</v>
      </c>
      <c r="L419" s="88">
        <v>800</v>
      </c>
      <c r="M419" s="117">
        <v>0</v>
      </c>
      <c r="N419" s="89">
        <f t="shared" si="76"/>
        <v>13248000</v>
      </c>
      <c r="O419" s="89">
        <f>+N419</f>
        <v>13248000</v>
      </c>
    </row>
    <row r="420" spans="1:15" ht="14.1" customHeight="1">
      <c r="A420" s="49" t="s">
        <v>570</v>
      </c>
      <c r="B420" s="49" t="s">
        <v>509</v>
      </c>
      <c r="C420" s="50" t="s">
        <v>507</v>
      </c>
      <c r="D420" s="50" t="s">
        <v>134</v>
      </c>
      <c r="E420" s="51">
        <v>41967.686944444446</v>
      </c>
      <c r="F420" s="51">
        <v>41967.708599537036</v>
      </c>
      <c r="G420" s="49" t="s">
        <v>18</v>
      </c>
      <c r="H420" s="119">
        <v>15600</v>
      </c>
      <c r="I420" s="119">
        <v>6020</v>
      </c>
      <c r="J420" s="120">
        <v>9580</v>
      </c>
      <c r="K420" s="53"/>
      <c r="L420" s="121">
        <f>+[1]DonGia!$O$32</f>
        <v>580</v>
      </c>
      <c r="M420" s="57">
        <v>0</v>
      </c>
      <c r="N420" s="122">
        <f t="shared" si="76"/>
        <v>5556400</v>
      </c>
      <c r="O420" s="122">
        <f t="shared" ref="O420:O421" si="79">+N420</f>
        <v>5556400</v>
      </c>
    </row>
    <row r="421" spans="1:15" ht="14.1" customHeight="1">
      <c r="A421" s="49" t="s">
        <v>571</v>
      </c>
      <c r="B421" s="49" t="s">
        <v>509</v>
      </c>
      <c r="C421" s="50" t="s">
        <v>507</v>
      </c>
      <c r="D421" s="50" t="s">
        <v>134</v>
      </c>
      <c r="E421" s="51">
        <v>41968.475277777776</v>
      </c>
      <c r="F421" s="51">
        <v>41968.516446759262</v>
      </c>
      <c r="G421" s="49" t="s">
        <v>18</v>
      </c>
      <c r="H421" s="119">
        <v>17740</v>
      </c>
      <c r="I421" s="119">
        <v>6020</v>
      </c>
      <c r="J421" s="120">
        <v>11720</v>
      </c>
      <c r="K421" s="53"/>
      <c r="L421" s="121">
        <f>+[1]DonGia!$O$32</f>
        <v>580</v>
      </c>
      <c r="M421" s="57">
        <v>0</v>
      </c>
      <c r="N421" s="122">
        <f t="shared" si="76"/>
        <v>6797600</v>
      </c>
      <c r="O421" s="122">
        <f t="shared" si="79"/>
        <v>6797600</v>
      </c>
    </row>
    <row r="422" spans="1:15" ht="14.1" customHeight="1">
      <c r="A422" s="49" t="s">
        <v>572</v>
      </c>
      <c r="B422" s="49" t="s">
        <v>268</v>
      </c>
      <c r="C422" s="50" t="s">
        <v>573</v>
      </c>
      <c r="D422" s="50" t="s">
        <v>134</v>
      </c>
      <c r="E422" s="51">
        <v>41968.568912037037</v>
      </c>
      <c r="F422" s="51">
        <v>41968.673726851855</v>
      </c>
      <c r="G422" s="49" t="s">
        <v>18</v>
      </c>
      <c r="H422" s="119">
        <v>22940</v>
      </c>
      <c r="I422" s="119">
        <v>5540</v>
      </c>
      <c r="J422" s="120">
        <v>17400</v>
      </c>
      <c r="K422" s="53"/>
      <c r="L422" s="121">
        <f>+[1]DonGia!$O$33</f>
        <v>570</v>
      </c>
      <c r="M422" s="57">
        <v>0</v>
      </c>
      <c r="N422" s="122">
        <f>+J422*L422</f>
        <v>9918000</v>
      </c>
      <c r="O422" s="122">
        <f>+N422</f>
        <v>9918000</v>
      </c>
    </row>
    <row r="423" spans="1:15" ht="14.1" customHeight="1">
      <c r="A423" s="49" t="s">
        <v>574</v>
      </c>
      <c r="B423" s="49" t="s">
        <v>36</v>
      </c>
      <c r="C423" s="50" t="s">
        <v>573</v>
      </c>
      <c r="D423" s="50" t="s">
        <v>134</v>
      </c>
      <c r="E423" s="51">
        <v>41969.328750000001</v>
      </c>
      <c r="F423" s="51">
        <v>41969.331446759257</v>
      </c>
      <c r="G423" s="49" t="s">
        <v>18</v>
      </c>
      <c r="H423" s="119">
        <v>5720</v>
      </c>
      <c r="I423" s="119">
        <v>1920</v>
      </c>
      <c r="J423" s="120">
        <v>3800</v>
      </c>
      <c r="K423" s="53"/>
      <c r="L423" s="121">
        <f>+[1]DonGia!$O$33</f>
        <v>570</v>
      </c>
      <c r="M423" s="57">
        <v>0</v>
      </c>
      <c r="N423" s="122">
        <f t="shared" si="76"/>
        <v>2166000</v>
      </c>
      <c r="O423" s="122">
        <f t="shared" ref="O423:O427" si="80">+N423</f>
        <v>2166000</v>
      </c>
    </row>
    <row r="424" spans="1:15" ht="14.1" customHeight="1">
      <c r="A424" s="49" t="s">
        <v>575</v>
      </c>
      <c r="B424" s="49" t="s">
        <v>36</v>
      </c>
      <c r="C424" s="50" t="s">
        <v>573</v>
      </c>
      <c r="D424" s="50" t="s">
        <v>134</v>
      </c>
      <c r="E424" s="51">
        <v>41969.414456018516</v>
      </c>
      <c r="F424" s="51">
        <v>41969.417627314811</v>
      </c>
      <c r="G424" s="49" t="s">
        <v>18</v>
      </c>
      <c r="H424" s="119">
        <v>6620</v>
      </c>
      <c r="I424" s="119">
        <v>1920</v>
      </c>
      <c r="J424" s="120">
        <v>4700</v>
      </c>
      <c r="K424" s="53"/>
      <c r="L424" s="121">
        <f>+[1]DonGia!$O$33</f>
        <v>570</v>
      </c>
      <c r="M424" s="57">
        <v>0</v>
      </c>
      <c r="N424" s="122">
        <f t="shared" si="76"/>
        <v>2679000</v>
      </c>
      <c r="O424" s="122">
        <f t="shared" si="80"/>
        <v>2679000</v>
      </c>
    </row>
    <row r="425" spans="1:15" ht="14.1" customHeight="1">
      <c r="A425" s="49" t="s">
        <v>576</v>
      </c>
      <c r="B425" s="49" t="s">
        <v>36</v>
      </c>
      <c r="C425" s="50" t="s">
        <v>573</v>
      </c>
      <c r="D425" s="50" t="s">
        <v>134</v>
      </c>
      <c r="E425" s="51">
        <v>41969.536550925928</v>
      </c>
      <c r="F425" s="51">
        <v>41969.539537037039</v>
      </c>
      <c r="G425" s="49" t="s">
        <v>18</v>
      </c>
      <c r="H425" s="119">
        <v>6660</v>
      </c>
      <c r="I425" s="119">
        <v>1920</v>
      </c>
      <c r="J425" s="120">
        <v>4740</v>
      </c>
      <c r="K425" s="53"/>
      <c r="L425" s="121">
        <f>+[1]DonGia!$O$33</f>
        <v>570</v>
      </c>
      <c r="M425" s="57">
        <v>0</v>
      </c>
      <c r="N425" s="122">
        <f t="shared" si="76"/>
        <v>2701800</v>
      </c>
      <c r="O425" s="122">
        <f t="shared" si="80"/>
        <v>2701800</v>
      </c>
    </row>
    <row r="426" spans="1:15" ht="14.1" customHeight="1">
      <c r="A426" s="49" t="s">
        <v>577</v>
      </c>
      <c r="B426" s="49" t="s">
        <v>268</v>
      </c>
      <c r="C426" s="50" t="s">
        <v>573</v>
      </c>
      <c r="D426" s="50" t="s">
        <v>134</v>
      </c>
      <c r="E426" s="51">
        <v>41969.608726851853</v>
      </c>
      <c r="F426" s="51">
        <v>41969.687407407408</v>
      </c>
      <c r="G426" s="49" t="s">
        <v>18</v>
      </c>
      <c r="H426" s="119">
        <v>22400</v>
      </c>
      <c r="I426" s="119">
        <v>5540</v>
      </c>
      <c r="J426" s="120">
        <v>16860</v>
      </c>
      <c r="K426" s="53"/>
      <c r="L426" s="121">
        <f>+[1]DonGia!$O$33</f>
        <v>570</v>
      </c>
      <c r="M426" s="57">
        <v>0</v>
      </c>
      <c r="N426" s="122">
        <f t="shared" si="76"/>
        <v>9610200</v>
      </c>
      <c r="O426" s="122">
        <f t="shared" si="80"/>
        <v>9610200</v>
      </c>
    </row>
    <row r="427" spans="1:15" ht="14.1" customHeight="1">
      <c r="A427" s="49" t="s">
        <v>578</v>
      </c>
      <c r="B427" s="49" t="s">
        <v>36</v>
      </c>
      <c r="C427" s="50" t="s">
        <v>573</v>
      </c>
      <c r="D427" s="50" t="s">
        <v>134</v>
      </c>
      <c r="E427" s="51">
        <v>41969.623263888891</v>
      </c>
      <c r="F427" s="51">
        <v>41969.627337962964</v>
      </c>
      <c r="G427" s="49" t="s">
        <v>18</v>
      </c>
      <c r="H427" s="119">
        <v>6720</v>
      </c>
      <c r="I427" s="119">
        <v>1920</v>
      </c>
      <c r="J427" s="120">
        <v>4800</v>
      </c>
      <c r="K427" s="53"/>
      <c r="L427" s="121">
        <f>+[1]DonGia!$O$33</f>
        <v>570</v>
      </c>
      <c r="M427" s="57">
        <v>0</v>
      </c>
      <c r="N427" s="122">
        <f t="shared" si="76"/>
        <v>2736000</v>
      </c>
      <c r="O427" s="122">
        <f t="shared" si="80"/>
        <v>2736000</v>
      </c>
    </row>
    <row r="428" spans="1:15" ht="13.5" customHeight="1">
      <c r="A428" s="82" t="s">
        <v>579</v>
      </c>
      <c r="B428" s="82" t="s">
        <v>483</v>
      </c>
      <c r="C428" s="83" t="s">
        <v>569</v>
      </c>
      <c r="D428" s="83" t="s">
        <v>40</v>
      </c>
      <c r="E428" s="84">
        <v>41970.317037037035</v>
      </c>
      <c r="F428" s="84">
        <v>41970.35260416667</v>
      </c>
      <c r="G428" s="82" t="s">
        <v>375</v>
      </c>
      <c r="H428" s="85">
        <v>23840</v>
      </c>
      <c r="I428" s="85">
        <v>11900</v>
      </c>
      <c r="J428" s="86">
        <v>11940</v>
      </c>
      <c r="K428" s="87" t="s">
        <v>252</v>
      </c>
      <c r="L428" s="88">
        <v>800</v>
      </c>
      <c r="M428" s="117">
        <v>0</v>
      </c>
      <c r="N428" s="89">
        <f t="shared" si="76"/>
        <v>9552000</v>
      </c>
      <c r="O428" s="89">
        <f>+N428</f>
        <v>9552000</v>
      </c>
    </row>
    <row r="429" spans="1:15" ht="14.1" customHeight="1">
      <c r="A429" s="49" t="s">
        <v>580</v>
      </c>
      <c r="B429" s="49" t="s">
        <v>36</v>
      </c>
      <c r="C429" s="50" t="s">
        <v>573</v>
      </c>
      <c r="D429" s="50" t="s">
        <v>134</v>
      </c>
      <c r="E429" s="51">
        <v>41970.339189814818</v>
      </c>
      <c r="F429" s="51">
        <v>41970.342118055552</v>
      </c>
      <c r="G429" s="49" t="s">
        <v>18</v>
      </c>
      <c r="H429" s="119">
        <v>6500</v>
      </c>
      <c r="I429" s="119">
        <v>1920</v>
      </c>
      <c r="J429" s="120">
        <v>4580</v>
      </c>
      <c r="K429" s="53"/>
      <c r="L429" s="121">
        <f>+[1]DonGia!$O$33</f>
        <v>570</v>
      </c>
      <c r="M429" s="57">
        <v>0</v>
      </c>
      <c r="N429" s="122">
        <f t="shared" si="76"/>
        <v>2610600</v>
      </c>
      <c r="O429" s="122">
        <f t="shared" ref="O429:O433" si="81">+N429</f>
        <v>2610600</v>
      </c>
    </row>
    <row r="430" spans="1:15" ht="14.1" customHeight="1">
      <c r="A430" s="49" t="s">
        <v>581</v>
      </c>
      <c r="B430" s="49" t="s">
        <v>36</v>
      </c>
      <c r="C430" s="50" t="s">
        <v>573</v>
      </c>
      <c r="D430" s="50" t="s">
        <v>134</v>
      </c>
      <c r="E430" s="51">
        <v>41970.428900462961</v>
      </c>
      <c r="F430" s="51">
        <v>41970.43241898148</v>
      </c>
      <c r="G430" s="49" t="s">
        <v>18</v>
      </c>
      <c r="H430" s="119">
        <v>6820</v>
      </c>
      <c r="I430" s="119">
        <v>1900</v>
      </c>
      <c r="J430" s="120">
        <v>4920</v>
      </c>
      <c r="K430" s="53"/>
      <c r="L430" s="121">
        <f>+[1]DonGia!$O$33</f>
        <v>570</v>
      </c>
      <c r="M430" s="57">
        <v>0</v>
      </c>
      <c r="N430" s="122">
        <f t="shared" si="76"/>
        <v>2804400</v>
      </c>
      <c r="O430" s="122">
        <f t="shared" si="81"/>
        <v>2804400</v>
      </c>
    </row>
    <row r="431" spans="1:15" ht="14.1" customHeight="1">
      <c r="A431" s="49" t="s">
        <v>582</v>
      </c>
      <c r="B431" s="49" t="s">
        <v>268</v>
      </c>
      <c r="C431" s="50" t="s">
        <v>573</v>
      </c>
      <c r="D431" s="50" t="s">
        <v>134</v>
      </c>
      <c r="E431" s="51">
        <v>41970.601793981485</v>
      </c>
      <c r="F431" s="51">
        <v>41970.673958333333</v>
      </c>
      <c r="G431" s="49" t="s">
        <v>18</v>
      </c>
      <c r="H431" s="119">
        <v>22440</v>
      </c>
      <c r="I431" s="119">
        <v>5560</v>
      </c>
      <c r="J431" s="120">
        <v>16880</v>
      </c>
      <c r="K431" s="53"/>
      <c r="L431" s="121">
        <f>+[1]DonGia!$O$33</f>
        <v>570</v>
      </c>
      <c r="M431" s="57">
        <v>0</v>
      </c>
      <c r="N431" s="122">
        <f t="shared" si="76"/>
        <v>9621600</v>
      </c>
      <c r="O431" s="122">
        <f t="shared" si="81"/>
        <v>9621600</v>
      </c>
    </row>
    <row r="432" spans="1:15" ht="14.1" customHeight="1">
      <c r="A432" s="49" t="s">
        <v>583</v>
      </c>
      <c r="B432" s="49" t="s">
        <v>36</v>
      </c>
      <c r="C432" s="50" t="s">
        <v>573</v>
      </c>
      <c r="D432" s="50" t="s">
        <v>134</v>
      </c>
      <c r="E432" s="51">
        <v>41970.603796296295</v>
      </c>
      <c r="F432" s="51">
        <v>41970.607662037037</v>
      </c>
      <c r="G432" s="49" t="s">
        <v>18</v>
      </c>
      <c r="H432" s="119">
        <v>6480</v>
      </c>
      <c r="I432" s="119">
        <v>1920</v>
      </c>
      <c r="J432" s="120">
        <v>4560</v>
      </c>
      <c r="K432" s="53"/>
      <c r="L432" s="121">
        <f>+[1]DonGia!$O$33</f>
        <v>570</v>
      </c>
      <c r="M432" s="57">
        <v>0</v>
      </c>
      <c r="N432" s="122">
        <f t="shared" si="76"/>
        <v>2599200</v>
      </c>
      <c r="O432" s="122">
        <f t="shared" si="81"/>
        <v>2599200</v>
      </c>
    </row>
    <row r="433" spans="1:15" ht="14.1" customHeight="1">
      <c r="A433" s="49" t="s">
        <v>584</v>
      </c>
      <c r="B433" s="49" t="s">
        <v>36</v>
      </c>
      <c r="C433" s="50" t="s">
        <v>573</v>
      </c>
      <c r="D433" s="50" t="s">
        <v>134</v>
      </c>
      <c r="E433" s="51">
        <v>41971.372893518521</v>
      </c>
      <c r="F433" s="51">
        <v>41971.375949074078</v>
      </c>
      <c r="G433" s="49" t="s">
        <v>18</v>
      </c>
      <c r="H433" s="119">
        <v>6800</v>
      </c>
      <c r="I433" s="119">
        <v>1920</v>
      </c>
      <c r="J433" s="120">
        <v>4880</v>
      </c>
      <c r="K433" s="53"/>
      <c r="L433" s="121">
        <f>+[1]DonGia!$O$33</f>
        <v>570</v>
      </c>
      <c r="M433" s="57">
        <v>0</v>
      </c>
      <c r="N433" s="122">
        <f t="shared" si="76"/>
        <v>2781600</v>
      </c>
      <c r="O433" s="122">
        <f t="shared" si="81"/>
        <v>2781600</v>
      </c>
    </row>
    <row r="434" spans="1:15" ht="13.5" customHeight="1">
      <c r="A434" s="82" t="s">
        <v>585</v>
      </c>
      <c r="B434" s="82" t="s">
        <v>483</v>
      </c>
      <c r="C434" s="83" t="s">
        <v>569</v>
      </c>
      <c r="D434" s="83" t="s">
        <v>40</v>
      </c>
      <c r="E434" s="84">
        <v>41971.407141203701</v>
      </c>
      <c r="F434" s="84">
        <v>41971.43136574074</v>
      </c>
      <c r="G434" s="82" t="s">
        <v>375</v>
      </c>
      <c r="H434" s="85">
        <v>24600</v>
      </c>
      <c r="I434" s="85">
        <v>11840</v>
      </c>
      <c r="J434" s="86">
        <v>12760</v>
      </c>
      <c r="K434" s="87" t="s">
        <v>252</v>
      </c>
      <c r="L434" s="88">
        <v>800</v>
      </c>
      <c r="M434" s="117">
        <v>0</v>
      </c>
      <c r="N434" s="89">
        <f t="shared" si="76"/>
        <v>10208000</v>
      </c>
      <c r="O434" s="89">
        <f>+N434</f>
        <v>10208000</v>
      </c>
    </row>
    <row r="435" spans="1:15" ht="14.1" customHeight="1">
      <c r="A435" s="49" t="s">
        <v>586</v>
      </c>
      <c r="B435" s="49" t="s">
        <v>36</v>
      </c>
      <c r="C435" s="50" t="s">
        <v>573</v>
      </c>
      <c r="D435" s="50" t="s">
        <v>134</v>
      </c>
      <c r="E435" s="51">
        <v>41971.441018518519</v>
      </c>
      <c r="F435" s="51">
        <v>41971.445625</v>
      </c>
      <c r="G435" s="49" t="s">
        <v>18</v>
      </c>
      <c r="H435" s="119">
        <v>6360</v>
      </c>
      <c r="I435" s="119">
        <v>1920</v>
      </c>
      <c r="J435" s="120">
        <v>4440</v>
      </c>
      <c r="K435" s="53"/>
      <c r="L435" s="121">
        <f>+[1]DonGia!$O$33</f>
        <v>570</v>
      </c>
      <c r="M435" s="57">
        <v>0</v>
      </c>
      <c r="N435" s="122">
        <f t="shared" si="76"/>
        <v>2530800</v>
      </c>
      <c r="O435" s="122">
        <f>+N435</f>
        <v>2530800</v>
      </c>
    </row>
    <row r="436" spans="1:15" ht="13.5" customHeight="1">
      <c r="A436" s="82" t="s">
        <v>587</v>
      </c>
      <c r="B436" s="82" t="s">
        <v>588</v>
      </c>
      <c r="C436" s="83" t="s">
        <v>569</v>
      </c>
      <c r="D436" s="83" t="s">
        <v>40</v>
      </c>
      <c r="E436" s="84">
        <v>41971.458275462966</v>
      </c>
      <c r="F436" s="84">
        <v>41971.477881944447</v>
      </c>
      <c r="G436" s="82" t="s">
        <v>375</v>
      </c>
      <c r="H436" s="85">
        <v>22360</v>
      </c>
      <c r="I436" s="85">
        <v>12980</v>
      </c>
      <c r="J436" s="86">
        <v>9380</v>
      </c>
      <c r="K436" s="87" t="s">
        <v>252</v>
      </c>
      <c r="L436" s="88">
        <v>800</v>
      </c>
      <c r="M436" s="117">
        <v>0</v>
      </c>
      <c r="N436" s="89">
        <f t="shared" si="76"/>
        <v>7504000</v>
      </c>
      <c r="O436" s="89">
        <f t="shared" ref="O436:O437" si="82">+N436</f>
        <v>7504000</v>
      </c>
    </row>
    <row r="437" spans="1:15" ht="13.5" customHeight="1">
      <c r="A437" s="82" t="s">
        <v>589</v>
      </c>
      <c r="B437" s="82" t="s">
        <v>483</v>
      </c>
      <c r="C437" s="83" t="s">
        <v>569</v>
      </c>
      <c r="D437" s="83" t="s">
        <v>40</v>
      </c>
      <c r="E437" s="84">
        <v>41971.55982638889</v>
      </c>
      <c r="F437" s="84">
        <v>41971.580185185187</v>
      </c>
      <c r="G437" s="82" t="s">
        <v>375</v>
      </c>
      <c r="H437" s="85">
        <v>24200</v>
      </c>
      <c r="I437" s="85">
        <v>11820</v>
      </c>
      <c r="J437" s="86">
        <v>12380</v>
      </c>
      <c r="K437" s="87" t="s">
        <v>252</v>
      </c>
      <c r="L437" s="88">
        <v>800</v>
      </c>
      <c r="M437" s="117">
        <v>0</v>
      </c>
      <c r="N437" s="89">
        <f t="shared" si="76"/>
        <v>9904000</v>
      </c>
      <c r="O437" s="89">
        <f t="shared" si="82"/>
        <v>9904000</v>
      </c>
    </row>
    <row r="438" spans="1:15" ht="14.1" customHeight="1">
      <c r="A438" s="49" t="s">
        <v>590</v>
      </c>
      <c r="B438" s="49" t="s">
        <v>268</v>
      </c>
      <c r="C438" s="50" t="s">
        <v>573</v>
      </c>
      <c r="D438" s="50" t="s">
        <v>134</v>
      </c>
      <c r="E438" s="51">
        <v>41971.565706018519</v>
      </c>
      <c r="F438" s="51">
        <v>41971.645451388889</v>
      </c>
      <c r="G438" s="49" t="s">
        <v>18</v>
      </c>
      <c r="H438" s="119">
        <v>22260</v>
      </c>
      <c r="I438" s="119">
        <v>5560</v>
      </c>
      <c r="J438" s="120">
        <v>16700</v>
      </c>
      <c r="K438" s="53"/>
      <c r="L438" s="121">
        <f>+[1]DonGia!$O$33</f>
        <v>570</v>
      </c>
      <c r="M438" s="57">
        <v>0</v>
      </c>
      <c r="N438" s="122">
        <f t="shared" si="76"/>
        <v>9519000</v>
      </c>
      <c r="O438" s="122">
        <f>+N438</f>
        <v>9519000</v>
      </c>
    </row>
    <row r="439" spans="1:15" ht="14.1" customHeight="1">
      <c r="A439" s="49" t="s">
        <v>591</v>
      </c>
      <c r="B439" s="49" t="s">
        <v>536</v>
      </c>
      <c r="C439" s="50" t="s">
        <v>58</v>
      </c>
      <c r="D439" s="50" t="s">
        <v>134</v>
      </c>
      <c r="E439" s="51">
        <v>41971.667604166665</v>
      </c>
      <c r="F439" s="51">
        <v>41971.730682870373</v>
      </c>
      <c r="G439" s="49" t="s">
        <v>18</v>
      </c>
      <c r="H439" s="119">
        <v>23760</v>
      </c>
      <c r="I439" s="119">
        <v>5700</v>
      </c>
      <c r="J439" s="120">
        <v>18060</v>
      </c>
      <c r="K439" s="53"/>
      <c r="L439" s="121">
        <v>600</v>
      </c>
      <c r="M439" s="57">
        <v>0</v>
      </c>
      <c r="N439" s="122">
        <f t="shared" si="76"/>
        <v>10836000</v>
      </c>
      <c r="O439" s="122">
        <f>+N439</f>
        <v>10836000</v>
      </c>
    </row>
    <row r="440" spans="1:15" ht="13.5" customHeight="1">
      <c r="A440" s="82" t="s">
        <v>592</v>
      </c>
      <c r="B440" s="82" t="s">
        <v>588</v>
      </c>
      <c r="C440" s="83" t="s">
        <v>569</v>
      </c>
      <c r="D440" s="83" t="s">
        <v>40</v>
      </c>
      <c r="E440" s="84">
        <v>41971.672222222223</v>
      </c>
      <c r="F440" s="84">
        <v>41971.69189814815</v>
      </c>
      <c r="G440" s="82" t="s">
        <v>375</v>
      </c>
      <c r="H440" s="85">
        <v>23820</v>
      </c>
      <c r="I440" s="85">
        <v>13060</v>
      </c>
      <c r="J440" s="86">
        <v>10760</v>
      </c>
      <c r="K440" s="87" t="s">
        <v>252</v>
      </c>
      <c r="L440" s="88">
        <v>800</v>
      </c>
      <c r="M440" s="117">
        <v>0</v>
      </c>
      <c r="N440" s="89">
        <f t="shared" si="76"/>
        <v>8608000</v>
      </c>
      <c r="O440" s="89">
        <f>+N440</f>
        <v>8608000</v>
      </c>
    </row>
    <row r="441" spans="1:15" ht="14.1" customHeight="1">
      <c r="A441" s="49" t="s">
        <v>593</v>
      </c>
      <c r="B441" s="49" t="s">
        <v>36</v>
      </c>
      <c r="C441" s="50" t="s">
        <v>573</v>
      </c>
      <c r="D441" s="50" t="s">
        <v>134</v>
      </c>
      <c r="E441" s="51">
        <v>41972.344097222223</v>
      </c>
      <c r="F441" s="51">
        <v>41972.346967592595</v>
      </c>
      <c r="G441" s="49" t="s">
        <v>18</v>
      </c>
      <c r="H441" s="119">
        <v>6220</v>
      </c>
      <c r="I441" s="119">
        <v>1900</v>
      </c>
      <c r="J441" s="120">
        <v>4320</v>
      </c>
      <c r="K441" s="53"/>
      <c r="L441" s="121">
        <f>+[1]DonGia!$O$33</f>
        <v>570</v>
      </c>
      <c r="M441" s="57">
        <v>0</v>
      </c>
      <c r="N441" s="122">
        <f t="shared" si="76"/>
        <v>2462400</v>
      </c>
      <c r="O441" s="122">
        <f t="shared" ref="O441:O447" si="83">+N441</f>
        <v>2462400</v>
      </c>
    </row>
    <row r="442" spans="1:15" ht="14.1" customHeight="1">
      <c r="A442" s="49" t="s">
        <v>594</v>
      </c>
      <c r="B442" s="49" t="s">
        <v>36</v>
      </c>
      <c r="C442" s="50" t="s">
        <v>573</v>
      </c>
      <c r="D442" s="50" t="s">
        <v>134</v>
      </c>
      <c r="E442" s="51">
        <v>41972.408090277779</v>
      </c>
      <c r="F442" s="51">
        <v>41972.411782407406</v>
      </c>
      <c r="G442" s="49" t="s">
        <v>18</v>
      </c>
      <c r="H442" s="119">
        <v>6100</v>
      </c>
      <c r="I442" s="119">
        <v>1900</v>
      </c>
      <c r="J442" s="120">
        <v>4200</v>
      </c>
      <c r="K442" s="53"/>
      <c r="L442" s="121">
        <f>+[1]DonGia!$O$33</f>
        <v>570</v>
      </c>
      <c r="M442" s="57">
        <v>0</v>
      </c>
      <c r="N442" s="122">
        <f>+J442*L442</f>
        <v>2394000</v>
      </c>
      <c r="O442" s="122">
        <f t="shared" si="83"/>
        <v>2394000</v>
      </c>
    </row>
    <row r="443" spans="1:15" ht="14.1" customHeight="1">
      <c r="A443" s="49" t="s">
        <v>595</v>
      </c>
      <c r="B443" s="49" t="s">
        <v>36</v>
      </c>
      <c r="C443" s="50" t="s">
        <v>573</v>
      </c>
      <c r="D443" s="50" t="s">
        <v>134</v>
      </c>
      <c r="E443" s="51">
        <v>41972.541724537034</v>
      </c>
      <c r="F443" s="51">
        <v>41972.546111111114</v>
      </c>
      <c r="G443" s="49" t="s">
        <v>18</v>
      </c>
      <c r="H443" s="119">
        <v>6400</v>
      </c>
      <c r="I443" s="119">
        <v>1900</v>
      </c>
      <c r="J443" s="120">
        <v>4500</v>
      </c>
      <c r="K443" s="53"/>
      <c r="L443" s="121">
        <f>+[1]DonGia!$O$33</f>
        <v>570</v>
      </c>
      <c r="M443" s="57">
        <v>0</v>
      </c>
      <c r="N443" s="122">
        <f t="shared" si="76"/>
        <v>2565000</v>
      </c>
      <c r="O443" s="122">
        <f t="shared" si="83"/>
        <v>2565000</v>
      </c>
    </row>
    <row r="444" spans="1:15" ht="14.1" customHeight="1">
      <c r="A444" s="49" t="s">
        <v>596</v>
      </c>
      <c r="B444" s="49" t="s">
        <v>36</v>
      </c>
      <c r="C444" s="50" t="s">
        <v>573</v>
      </c>
      <c r="D444" s="50" t="s">
        <v>134</v>
      </c>
      <c r="E444" s="51">
        <v>41972.604189814818</v>
      </c>
      <c r="F444" s="51">
        <v>41972.608472222222</v>
      </c>
      <c r="G444" s="49" t="s">
        <v>18</v>
      </c>
      <c r="H444" s="119">
        <v>6480</v>
      </c>
      <c r="I444" s="119">
        <v>1900</v>
      </c>
      <c r="J444" s="120">
        <v>4580</v>
      </c>
      <c r="K444" s="53"/>
      <c r="L444" s="121">
        <f>+[1]DonGia!$O$33</f>
        <v>570</v>
      </c>
      <c r="M444" s="57">
        <v>0</v>
      </c>
      <c r="N444" s="122">
        <f t="shared" ref="N444:N446" si="84">+J444*L444</f>
        <v>2610600</v>
      </c>
      <c r="O444" s="122">
        <f t="shared" si="83"/>
        <v>2610600</v>
      </c>
    </row>
    <row r="445" spans="1:15" ht="14.1" customHeight="1">
      <c r="A445" s="49" t="s">
        <v>597</v>
      </c>
      <c r="B445" s="49" t="s">
        <v>268</v>
      </c>
      <c r="C445" s="50" t="s">
        <v>573</v>
      </c>
      <c r="D445" s="50" t="s">
        <v>134</v>
      </c>
      <c r="E445" s="51">
        <v>41972.642511574071</v>
      </c>
      <c r="F445" s="51">
        <v>41972.72855324074</v>
      </c>
      <c r="G445" s="49" t="s">
        <v>18</v>
      </c>
      <c r="H445" s="119">
        <v>21940</v>
      </c>
      <c r="I445" s="119">
        <v>5540</v>
      </c>
      <c r="J445" s="120">
        <v>16400</v>
      </c>
      <c r="K445" s="53"/>
      <c r="L445" s="121">
        <f>+[1]DonGia!$O$33</f>
        <v>570</v>
      </c>
      <c r="M445" s="57">
        <v>0</v>
      </c>
      <c r="N445" s="122">
        <f t="shared" si="84"/>
        <v>9348000</v>
      </c>
      <c r="O445" s="122">
        <f t="shared" si="83"/>
        <v>9348000</v>
      </c>
    </row>
    <row r="446" spans="1:15" ht="13.5" customHeight="1">
      <c r="A446" s="82" t="s">
        <v>598</v>
      </c>
      <c r="B446" s="82" t="s">
        <v>500</v>
      </c>
      <c r="C446" s="83" t="s">
        <v>569</v>
      </c>
      <c r="D446" s="83" t="s">
        <v>40</v>
      </c>
      <c r="E446" s="84">
        <v>41972.733912037038</v>
      </c>
      <c r="F446" s="84">
        <v>41972.757175925923</v>
      </c>
      <c r="G446" s="82" t="s">
        <v>375</v>
      </c>
      <c r="H446" s="85">
        <v>22720</v>
      </c>
      <c r="I446" s="85">
        <v>11840</v>
      </c>
      <c r="J446" s="86">
        <v>10880</v>
      </c>
      <c r="K446" s="87" t="s">
        <v>252</v>
      </c>
      <c r="L446" s="88">
        <v>800</v>
      </c>
      <c r="M446" s="117">
        <v>0</v>
      </c>
      <c r="N446" s="89">
        <f t="shared" si="84"/>
        <v>8704000</v>
      </c>
      <c r="O446" s="89">
        <f t="shared" si="83"/>
        <v>8704000</v>
      </c>
    </row>
    <row r="447" spans="1:15" ht="13.5" customHeight="1">
      <c r="A447" s="82" t="s">
        <v>599</v>
      </c>
      <c r="B447" s="82" t="s">
        <v>483</v>
      </c>
      <c r="C447" s="83" t="s">
        <v>569</v>
      </c>
      <c r="D447" s="83" t="s">
        <v>40</v>
      </c>
      <c r="E447" s="84">
        <v>41974.317847222221</v>
      </c>
      <c r="F447" s="84">
        <v>41974.346307870372</v>
      </c>
      <c r="G447" s="82" t="s">
        <v>375</v>
      </c>
      <c r="H447" s="85">
        <v>24020</v>
      </c>
      <c r="I447" s="85">
        <v>11840</v>
      </c>
      <c r="J447" s="86">
        <v>12180</v>
      </c>
      <c r="K447" s="87" t="s">
        <v>252</v>
      </c>
      <c r="L447" s="88">
        <v>800</v>
      </c>
      <c r="M447" s="117">
        <v>0</v>
      </c>
      <c r="N447" s="89">
        <f>+J447*L447</f>
        <v>9744000</v>
      </c>
      <c r="O447" s="89">
        <f t="shared" si="83"/>
        <v>9744000</v>
      </c>
    </row>
    <row r="448" spans="1:15" ht="14.1" customHeight="1">
      <c r="A448" s="124" t="s">
        <v>600</v>
      </c>
      <c r="B448" s="124" t="s">
        <v>36</v>
      </c>
      <c r="C448" s="125" t="s">
        <v>573</v>
      </c>
      <c r="D448" s="125" t="s">
        <v>134</v>
      </c>
      <c r="E448" s="126">
        <v>41974.351759259262</v>
      </c>
      <c r="F448" s="126">
        <v>41974.357083333336</v>
      </c>
      <c r="G448" s="124" t="s">
        <v>18</v>
      </c>
      <c r="H448" s="127">
        <v>6660</v>
      </c>
      <c r="I448" s="127">
        <v>1900</v>
      </c>
      <c r="J448" s="128">
        <v>4760</v>
      </c>
      <c r="K448" s="129"/>
      <c r="L448" s="130">
        <f>+[1]DonGia!$O$33</f>
        <v>570</v>
      </c>
      <c r="M448" s="131">
        <v>0</v>
      </c>
      <c r="N448" s="132">
        <f t="shared" ref="N448:N489" si="85">+J448*L448</f>
        <v>2713200</v>
      </c>
      <c r="O448" s="132">
        <f>+N448</f>
        <v>2713200</v>
      </c>
    </row>
    <row r="449" spans="1:15" ht="14.1" customHeight="1">
      <c r="A449" s="124" t="s">
        <v>601</v>
      </c>
      <c r="B449" s="124" t="s">
        <v>36</v>
      </c>
      <c r="C449" s="125" t="s">
        <v>573</v>
      </c>
      <c r="D449" s="125" t="s">
        <v>134</v>
      </c>
      <c r="E449" s="126">
        <v>41974.448171296295</v>
      </c>
      <c r="F449" s="126">
        <v>41974.451585648145</v>
      </c>
      <c r="G449" s="124" t="s">
        <v>18</v>
      </c>
      <c r="H449" s="127">
        <v>6420</v>
      </c>
      <c r="I449" s="127">
        <v>1900</v>
      </c>
      <c r="J449" s="128">
        <v>4520</v>
      </c>
      <c r="K449" s="129"/>
      <c r="L449" s="130">
        <f>+[1]DonGia!$O$33</f>
        <v>570</v>
      </c>
      <c r="M449" s="131">
        <v>0</v>
      </c>
      <c r="N449" s="132">
        <f t="shared" si="85"/>
        <v>2576400</v>
      </c>
      <c r="O449" s="132">
        <f>+N449</f>
        <v>2576400</v>
      </c>
    </row>
    <row r="450" spans="1:15" ht="13.5" customHeight="1">
      <c r="A450" s="82" t="s">
        <v>602</v>
      </c>
      <c r="B450" s="82" t="s">
        <v>483</v>
      </c>
      <c r="C450" s="83" t="s">
        <v>569</v>
      </c>
      <c r="D450" s="83" t="s">
        <v>40</v>
      </c>
      <c r="E450" s="84">
        <v>41974.461736111109</v>
      </c>
      <c r="F450" s="84">
        <v>41974.485532407409</v>
      </c>
      <c r="G450" s="82" t="s">
        <v>375</v>
      </c>
      <c r="H450" s="85">
        <v>23460</v>
      </c>
      <c r="I450" s="85">
        <v>11820</v>
      </c>
      <c r="J450" s="86">
        <v>11640</v>
      </c>
      <c r="K450" s="87" t="s">
        <v>252</v>
      </c>
      <c r="L450" s="88">
        <v>800</v>
      </c>
      <c r="M450" s="117">
        <v>0</v>
      </c>
      <c r="N450" s="89">
        <f t="shared" si="85"/>
        <v>9312000</v>
      </c>
      <c r="O450" s="89">
        <f>+N450</f>
        <v>9312000</v>
      </c>
    </row>
    <row r="451" spans="1:15" ht="14.1" customHeight="1">
      <c r="A451" s="124" t="s">
        <v>603</v>
      </c>
      <c r="B451" s="124" t="s">
        <v>36</v>
      </c>
      <c r="C451" s="125" t="s">
        <v>573</v>
      </c>
      <c r="D451" s="125" t="s">
        <v>134</v>
      </c>
      <c r="E451" s="126">
        <v>41974.589247685188</v>
      </c>
      <c r="F451" s="126">
        <v>41974.592615740738</v>
      </c>
      <c r="G451" s="124" t="s">
        <v>18</v>
      </c>
      <c r="H451" s="127">
        <v>6060</v>
      </c>
      <c r="I451" s="127">
        <v>1900</v>
      </c>
      <c r="J451" s="128">
        <v>4160</v>
      </c>
      <c r="K451" s="129"/>
      <c r="L451" s="130">
        <f>+[1]DonGia!$O$33</f>
        <v>570</v>
      </c>
      <c r="M451" s="131">
        <v>0</v>
      </c>
      <c r="N451" s="132">
        <f t="shared" si="85"/>
        <v>2371200</v>
      </c>
      <c r="O451" s="132">
        <f>+N451</f>
        <v>2371200</v>
      </c>
    </row>
    <row r="452" spans="1:15" ht="13.5" customHeight="1">
      <c r="A452" s="82" t="s">
        <v>604</v>
      </c>
      <c r="B452" s="82" t="s">
        <v>483</v>
      </c>
      <c r="C452" s="83" t="s">
        <v>569</v>
      </c>
      <c r="D452" s="83" t="s">
        <v>40</v>
      </c>
      <c r="E452" s="84">
        <v>41974.609027777777</v>
      </c>
      <c r="F452" s="84">
        <v>41974.6409375</v>
      </c>
      <c r="G452" s="82" t="s">
        <v>375</v>
      </c>
      <c r="H452" s="85">
        <v>23680</v>
      </c>
      <c r="I452" s="85">
        <v>11780</v>
      </c>
      <c r="J452" s="86">
        <v>11900</v>
      </c>
      <c r="K452" s="87" t="s">
        <v>252</v>
      </c>
      <c r="L452" s="88">
        <v>800</v>
      </c>
      <c r="M452" s="117">
        <v>0</v>
      </c>
      <c r="N452" s="89">
        <f t="shared" si="85"/>
        <v>9520000</v>
      </c>
      <c r="O452" s="89">
        <f>+N452</f>
        <v>9520000</v>
      </c>
    </row>
    <row r="453" spans="1:15" ht="14.1" customHeight="1">
      <c r="A453" s="124" t="s">
        <v>605</v>
      </c>
      <c r="B453" s="124" t="s">
        <v>268</v>
      </c>
      <c r="C453" s="125" t="s">
        <v>573</v>
      </c>
      <c r="D453" s="125" t="s">
        <v>134</v>
      </c>
      <c r="E453" s="126">
        <v>41974.650208333333</v>
      </c>
      <c r="F453" s="126">
        <v>41974.73033564815</v>
      </c>
      <c r="G453" s="124" t="s">
        <v>18</v>
      </c>
      <c r="H453" s="127">
        <v>21780</v>
      </c>
      <c r="I453" s="127">
        <v>5860</v>
      </c>
      <c r="J453" s="128">
        <v>15920</v>
      </c>
      <c r="K453" s="129"/>
      <c r="L453" s="130">
        <f>+[1]DonGia!$O$33</f>
        <v>570</v>
      </c>
      <c r="M453" s="131">
        <v>0</v>
      </c>
      <c r="N453" s="132">
        <f t="shared" si="85"/>
        <v>9074400</v>
      </c>
      <c r="O453" s="132">
        <f t="shared" ref="O453:O456" si="86">+N453</f>
        <v>9074400</v>
      </c>
    </row>
    <row r="454" spans="1:15" ht="14.1" customHeight="1">
      <c r="A454" s="124" t="s">
        <v>606</v>
      </c>
      <c r="B454" s="124" t="s">
        <v>36</v>
      </c>
      <c r="C454" s="125" t="s">
        <v>573</v>
      </c>
      <c r="D454" s="125" t="s">
        <v>134</v>
      </c>
      <c r="E454" s="126">
        <v>41974.652465277781</v>
      </c>
      <c r="F454" s="126">
        <v>41974.658194444448</v>
      </c>
      <c r="G454" s="124" t="s">
        <v>18</v>
      </c>
      <c r="H454" s="127">
        <v>5500</v>
      </c>
      <c r="I454" s="127">
        <v>1900</v>
      </c>
      <c r="J454" s="128">
        <v>3600</v>
      </c>
      <c r="K454" s="129"/>
      <c r="L454" s="130">
        <f>+[1]DonGia!$O$33</f>
        <v>570</v>
      </c>
      <c r="M454" s="131">
        <v>0</v>
      </c>
      <c r="N454" s="132">
        <f t="shared" si="85"/>
        <v>2052000</v>
      </c>
      <c r="O454" s="132">
        <f t="shared" si="86"/>
        <v>2052000</v>
      </c>
    </row>
    <row r="455" spans="1:15" ht="13.5" customHeight="1">
      <c r="A455" s="82" t="s">
        <v>607</v>
      </c>
      <c r="B455" s="82" t="s">
        <v>483</v>
      </c>
      <c r="C455" s="83" t="s">
        <v>569</v>
      </c>
      <c r="D455" s="83" t="s">
        <v>40</v>
      </c>
      <c r="E455" s="84">
        <v>41975.406481481485</v>
      </c>
      <c r="F455" s="84">
        <v>41975.436944444446</v>
      </c>
      <c r="G455" s="82" t="s">
        <v>375</v>
      </c>
      <c r="H455" s="85">
        <v>23180</v>
      </c>
      <c r="I455" s="85">
        <v>11760</v>
      </c>
      <c r="J455" s="86">
        <v>11420</v>
      </c>
      <c r="K455" s="87" t="s">
        <v>252</v>
      </c>
      <c r="L455" s="88">
        <v>800</v>
      </c>
      <c r="M455" s="117">
        <v>0</v>
      </c>
      <c r="N455" s="89">
        <f t="shared" si="85"/>
        <v>9136000</v>
      </c>
      <c r="O455" s="89">
        <f t="shared" si="86"/>
        <v>9136000</v>
      </c>
    </row>
    <row r="456" spans="1:15" ht="13.5" customHeight="1">
      <c r="A456" s="82" t="s">
        <v>608</v>
      </c>
      <c r="B456" s="82" t="s">
        <v>483</v>
      </c>
      <c r="C456" s="83" t="s">
        <v>569</v>
      </c>
      <c r="D456" s="83" t="s">
        <v>40</v>
      </c>
      <c r="E456" s="84">
        <v>41975.56386574074</v>
      </c>
      <c r="F456" s="84">
        <v>41975.591909722221</v>
      </c>
      <c r="G456" s="82" t="s">
        <v>375</v>
      </c>
      <c r="H456" s="85">
        <v>24080</v>
      </c>
      <c r="I456" s="85">
        <v>11740</v>
      </c>
      <c r="J456" s="86">
        <v>12340</v>
      </c>
      <c r="K456" s="87" t="s">
        <v>252</v>
      </c>
      <c r="L456" s="88">
        <v>800</v>
      </c>
      <c r="M456" s="117">
        <v>0</v>
      </c>
      <c r="N456" s="89">
        <f t="shared" si="85"/>
        <v>9872000</v>
      </c>
      <c r="O456" s="89">
        <f t="shared" si="86"/>
        <v>9872000</v>
      </c>
    </row>
    <row r="457" spans="1:15" ht="14.1" customHeight="1">
      <c r="A457" s="124" t="s">
        <v>609</v>
      </c>
      <c r="B457" s="124" t="s">
        <v>268</v>
      </c>
      <c r="C457" s="125" t="s">
        <v>573</v>
      </c>
      <c r="D457" s="125" t="s">
        <v>134</v>
      </c>
      <c r="E457" s="126">
        <v>41975.60733796296</v>
      </c>
      <c r="F457" s="126">
        <v>41975.674780092595</v>
      </c>
      <c r="G457" s="124" t="s">
        <v>18</v>
      </c>
      <c r="H457" s="127">
        <v>22280</v>
      </c>
      <c r="I457" s="127">
        <v>5540</v>
      </c>
      <c r="J457" s="128">
        <v>16740</v>
      </c>
      <c r="K457" s="129"/>
      <c r="L457" s="130">
        <f>+[1]DonGia!$O$33</f>
        <v>570</v>
      </c>
      <c r="M457" s="131">
        <v>0</v>
      </c>
      <c r="N457" s="132">
        <f t="shared" si="85"/>
        <v>9541800</v>
      </c>
      <c r="O457" s="132">
        <f>+N457</f>
        <v>9541800</v>
      </c>
    </row>
    <row r="458" spans="1:15" ht="13.5" customHeight="1">
      <c r="A458" s="82" t="s">
        <v>610</v>
      </c>
      <c r="B458" s="82" t="s">
        <v>483</v>
      </c>
      <c r="C458" s="83" t="s">
        <v>569</v>
      </c>
      <c r="D458" s="83" t="s">
        <v>40</v>
      </c>
      <c r="E458" s="84">
        <v>41976.316620370373</v>
      </c>
      <c r="F458" s="84">
        <v>41976.360127314816</v>
      </c>
      <c r="G458" s="82" t="s">
        <v>375</v>
      </c>
      <c r="H458" s="85">
        <v>23820</v>
      </c>
      <c r="I458" s="85">
        <v>11720</v>
      </c>
      <c r="J458" s="86">
        <v>12100</v>
      </c>
      <c r="K458" s="87" t="s">
        <v>252</v>
      </c>
      <c r="L458" s="88">
        <v>800</v>
      </c>
      <c r="M458" s="117">
        <v>0</v>
      </c>
      <c r="N458" s="89">
        <f t="shared" si="85"/>
        <v>9680000</v>
      </c>
      <c r="O458" s="89">
        <f>+N458</f>
        <v>9680000</v>
      </c>
    </row>
    <row r="459" spans="1:15" ht="14.1" customHeight="1">
      <c r="A459" s="124" t="s">
        <v>611</v>
      </c>
      <c r="B459" s="124" t="s">
        <v>268</v>
      </c>
      <c r="C459" s="125" t="s">
        <v>573</v>
      </c>
      <c r="D459" s="125" t="s">
        <v>134</v>
      </c>
      <c r="E459" s="126">
        <v>41976.556145833332</v>
      </c>
      <c r="F459" s="126">
        <v>41976.625740740739</v>
      </c>
      <c r="G459" s="124" t="s">
        <v>18</v>
      </c>
      <c r="H459" s="127">
        <v>21720</v>
      </c>
      <c r="I459" s="127">
        <v>5540</v>
      </c>
      <c r="J459" s="128">
        <v>16180</v>
      </c>
      <c r="K459" s="129"/>
      <c r="L459" s="130">
        <f>+[1]DonGia!$O$33</f>
        <v>570</v>
      </c>
      <c r="M459" s="131">
        <v>0</v>
      </c>
      <c r="N459" s="132">
        <f t="shared" si="85"/>
        <v>9222600</v>
      </c>
      <c r="O459" s="132">
        <f>+N459</f>
        <v>9222600</v>
      </c>
    </row>
    <row r="460" spans="1:15" ht="13.5" customHeight="1">
      <c r="A460" s="82" t="s">
        <v>612</v>
      </c>
      <c r="B460" s="82" t="s">
        <v>588</v>
      </c>
      <c r="C460" s="83" t="s">
        <v>569</v>
      </c>
      <c r="D460" s="83" t="s">
        <v>40</v>
      </c>
      <c r="E460" s="84">
        <v>41976.692002314812</v>
      </c>
      <c r="F460" s="84">
        <v>41976.714108796295</v>
      </c>
      <c r="G460" s="82" t="s">
        <v>375</v>
      </c>
      <c r="H460" s="85">
        <v>22880</v>
      </c>
      <c r="I460" s="85">
        <v>13000</v>
      </c>
      <c r="J460" s="86">
        <v>9880</v>
      </c>
      <c r="K460" s="87" t="s">
        <v>252</v>
      </c>
      <c r="L460" s="88">
        <v>800</v>
      </c>
      <c r="M460" s="117">
        <v>0</v>
      </c>
      <c r="N460" s="89">
        <f t="shared" si="85"/>
        <v>7904000</v>
      </c>
      <c r="O460" s="89">
        <f t="shared" ref="O460:O461" si="87">+N460</f>
        <v>7904000</v>
      </c>
    </row>
    <row r="461" spans="1:15" ht="14.1" customHeight="1">
      <c r="A461" s="82" t="s">
        <v>613</v>
      </c>
      <c r="B461" s="82" t="s">
        <v>588</v>
      </c>
      <c r="C461" s="83" t="s">
        <v>569</v>
      </c>
      <c r="D461" s="83" t="s">
        <v>40</v>
      </c>
      <c r="E461" s="84">
        <v>41977.394513888888</v>
      </c>
      <c r="F461" s="84">
        <v>41977.418935185182</v>
      </c>
      <c r="G461" s="82" t="s">
        <v>375</v>
      </c>
      <c r="H461" s="85">
        <v>24200</v>
      </c>
      <c r="I461" s="85">
        <v>13000</v>
      </c>
      <c r="J461" s="86">
        <v>11200</v>
      </c>
      <c r="K461" s="87" t="s">
        <v>252</v>
      </c>
      <c r="L461" s="88">
        <v>800</v>
      </c>
      <c r="M461" s="117">
        <v>0</v>
      </c>
      <c r="N461" s="89">
        <f t="shared" si="85"/>
        <v>8960000</v>
      </c>
      <c r="O461" s="89">
        <f t="shared" si="87"/>
        <v>8960000</v>
      </c>
    </row>
    <row r="462" spans="1:15" ht="14.1" customHeight="1">
      <c r="A462" s="124" t="s">
        <v>614</v>
      </c>
      <c r="B462" s="124" t="s">
        <v>268</v>
      </c>
      <c r="C462" s="125" t="s">
        <v>573</v>
      </c>
      <c r="D462" s="125" t="s">
        <v>134</v>
      </c>
      <c r="E462" s="126">
        <v>41977.441550925927</v>
      </c>
      <c r="F462" s="126">
        <v>41977.572858796295</v>
      </c>
      <c r="G462" s="124" t="s">
        <v>18</v>
      </c>
      <c r="H462" s="127">
        <v>22340</v>
      </c>
      <c r="I462" s="127">
        <v>5540</v>
      </c>
      <c r="J462" s="128">
        <v>16800</v>
      </c>
      <c r="K462" s="129"/>
      <c r="L462" s="130">
        <f>+[1]DonGia!$O$33</f>
        <v>570</v>
      </c>
      <c r="M462" s="131">
        <v>0</v>
      </c>
      <c r="N462" s="132">
        <f t="shared" si="85"/>
        <v>9576000</v>
      </c>
      <c r="O462" s="132">
        <f>+N462</f>
        <v>9576000</v>
      </c>
    </row>
    <row r="463" spans="1:15" ht="14.1" customHeight="1">
      <c r="A463" s="82" t="s">
        <v>615</v>
      </c>
      <c r="B463" s="82" t="s">
        <v>483</v>
      </c>
      <c r="C463" s="83" t="s">
        <v>569</v>
      </c>
      <c r="D463" s="83" t="s">
        <v>40</v>
      </c>
      <c r="E463" s="84">
        <v>41977.628946759258</v>
      </c>
      <c r="F463" s="84">
        <v>41977.652314814812</v>
      </c>
      <c r="G463" s="82" t="s">
        <v>375</v>
      </c>
      <c r="H463" s="85">
        <v>22920</v>
      </c>
      <c r="I463" s="85">
        <v>11760</v>
      </c>
      <c r="J463" s="86">
        <v>11160</v>
      </c>
      <c r="K463" s="87" t="s">
        <v>252</v>
      </c>
      <c r="L463" s="88">
        <v>800</v>
      </c>
      <c r="M463" s="117">
        <v>0</v>
      </c>
      <c r="N463" s="89">
        <f t="shared" si="85"/>
        <v>8928000</v>
      </c>
      <c r="O463" s="89">
        <f t="shared" ref="O463:O487" si="88">+N463</f>
        <v>8928000</v>
      </c>
    </row>
    <row r="464" spans="1:15" ht="14.1" customHeight="1">
      <c r="A464" s="82" t="s">
        <v>616</v>
      </c>
      <c r="B464" s="82" t="s">
        <v>500</v>
      </c>
      <c r="C464" s="83" t="s">
        <v>569</v>
      </c>
      <c r="D464" s="83" t="s">
        <v>40</v>
      </c>
      <c r="E464" s="84">
        <v>41977.805648148147</v>
      </c>
      <c r="F464" s="84">
        <v>41977.849050925928</v>
      </c>
      <c r="G464" s="82" t="s">
        <v>375</v>
      </c>
      <c r="H464" s="85">
        <v>29780</v>
      </c>
      <c r="I464" s="85">
        <v>11740</v>
      </c>
      <c r="J464" s="86">
        <v>18040</v>
      </c>
      <c r="K464" s="87" t="s">
        <v>252</v>
      </c>
      <c r="L464" s="88">
        <v>800</v>
      </c>
      <c r="M464" s="117">
        <v>0</v>
      </c>
      <c r="N464" s="89">
        <f t="shared" si="85"/>
        <v>14432000</v>
      </c>
      <c r="O464" s="89">
        <f t="shared" si="88"/>
        <v>14432000</v>
      </c>
    </row>
    <row r="465" spans="1:15" ht="14.1" customHeight="1">
      <c r="A465" s="124" t="s">
        <v>617</v>
      </c>
      <c r="B465" s="124" t="s">
        <v>243</v>
      </c>
      <c r="C465" s="125" t="s">
        <v>573</v>
      </c>
      <c r="D465" s="125" t="s">
        <v>134</v>
      </c>
      <c r="E465" s="126">
        <v>41978</v>
      </c>
      <c r="F465" s="126">
        <v>41978</v>
      </c>
      <c r="G465" s="124"/>
      <c r="H465" s="127">
        <v>22020</v>
      </c>
      <c r="I465" s="127">
        <v>5520</v>
      </c>
      <c r="J465" s="128">
        <v>16500</v>
      </c>
      <c r="K465" s="129"/>
      <c r="L465" s="130">
        <f>+[1]DonGia!$O$33</f>
        <v>570</v>
      </c>
      <c r="M465" s="131">
        <v>0</v>
      </c>
      <c r="N465" s="132">
        <f t="shared" si="85"/>
        <v>9405000</v>
      </c>
      <c r="O465" s="132">
        <f t="shared" si="88"/>
        <v>9405000</v>
      </c>
    </row>
    <row r="466" spans="1:15" ht="14.1" customHeight="1">
      <c r="A466" s="124" t="s">
        <v>618</v>
      </c>
      <c r="B466" s="124" t="s">
        <v>36</v>
      </c>
      <c r="C466" s="125" t="s">
        <v>573</v>
      </c>
      <c r="D466" s="125" t="s">
        <v>134</v>
      </c>
      <c r="E466" s="126">
        <v>41978</v>
      </c>
      <c r="F466" s="126">
        <v>41978</v>
      </c>
      <c r="G466" s="124"/>
      <c r="H466" s="127">
        <v>6940</v>
      </c>
      <c r="I466" s="127">
        <v>1900</v>
      </c>
      <c r="J466" s="128">
        <v>5040</v>
      </c>
      <c r="K466" s="129"/>
      <c r="L466" s="130">
        <f>+[1]DonGia!$O$33</f>
        <v>570</v>
      </c>
      <c r="M466" s="131">
        <v>0</v>
      </c>
      <c r="N466" s="132">
        <f t="shared" si="85"/>
        <v>2872800</v>
      </c>
      <c r="O466" s="132">
        <f t="shared" si="88"/>
        <v>2872800</v>
      </c>
    </row>
    <row r="467" spans="1:15" ht="14.1" customHeight="1">
      <c r="A467" s="124" t="s">
        <v>619</v>
      </c>
      <c r="B467" s="124" t="s">
        <v>36</v>
      </c>
      <c r="C467" s="125" t="s">
        <v>573</v>
      </c>
      <c r="D467" s="125" t="s">
        <v>134</v>
      </c>
      <c r="E467" s="126">
        <v>41978</v>
      </c>
      <c r="F467" s="126">
        <v>41978</v>
      </c>
      <c r="G467" s="124"/>
      <c r="H467" s="127">
        <v>6400</v>
      </c>
      <c r="I467" s="127">
        <v>1900</v>
      </c>
      <c r="J467" s="128">
        <v>4500</v>
      </c>
      <c r="K467" s="129"/>
      <c r="L467" s="130">
        <f>+[1]DonGia!$O$33</f>
        <v>570</v>
      </c>
      <c r="M467" s="131">
        <v>0</v>
      </c>
      <c r="N467" s="132">
        <f t="shared" si="85"/>
        <v>2565000</v>
      </c>
      <c r="O467" s="132">
        <f t="shared" si="88"/>
        <v>2565000</v>
      </c>
    </row>
    <row r="468" spans="1:15" ht="14.1" customHeight="1">
      <c r="A468" s="82" t="s">
        <v>620</v>
      </c>
      <c r="B468" s="82" t="s">
        <v>500</v>
      </c>
      <c r="C468" s="83" t="s">
        <v>569</v>
      </c>
      <c r="D468" s="83" t="s">
        <v>40</v>
      </c>
      <c r="E468" s="84">
        <v>41978</v>
      </c>
      <c r="F468" s="84">
        <v>41978</v>
      </c>
      <c r="G468" s="82"/>
      <c r="H468" s="85">
        <v>29520</v>
      </c>
      <c r="I468" s="85">
        <v>11800</v>
      </c>
      <c r="J468" s="86">
        <v>17720</v>
      </c>
      <c r="K468" s="87" t="s">
        <v>252</v>
      </c>
      <c r="L468" s="88">
        <v>800</v>
      </c>
      <c r="M468" s="117">
        <v>0</v>
      </c>
      <c r="N468" s="89">
        <f t="shared" si="85"/>
        <v>14176000</v>
      </c>
      <c r="O468" s="89">
        <f t="shared" si="88"/>
        <v>14176000</v>
      </c>
    </row>
    <row r="469" spans="1:15" ht="14.1" customHeight="1">
      <c r="A469" s="82" t="s">
        <v>621</v>
      </c>
      <c r="B469" s="82" t="s">
        <v>500</v>
      </c>
      <c r="C469" s="83" t="s">
        <v>569</v>
      </c>
      <c r="D469" s="83" t="s">
        <v>40</v>
      </c>
      <c r="E469" s="84">
        <v>41979</v>
      </c>
      <c r="F469" s="84">
        <v>41979</v>
      </c>
      <c r="G469" s="82"/>
      <c r="H469" s="85">
        <v>30060</v>
      </c>
      <c r="I469" s="85">
        <v>11780</v>
      </c>
      <c r="J469" s="86">
        <v>18280</v>
      </c>
      <c r="K469" s="87" t="s">
        <v>252</v>
      </c>
      <c r="L469" s="88">
        <v>800</v>
      </c>
      <c r="M469" s="117">
        <v>0</v>
      </c>
      <c r="N469" s="89">
        <f t="shared" si="85"/>
        <v>14624000</v>
      </c>
      <c r="O469" s="89">
        <f t="shared" si="88"/>
        <v>14624000</v>
      </c>
    </row>
    <row r="470" spans="1:15" ht="14.1" customHeight="1">
      <c r="A470" s="82" t="s">
        <v>622</v>
      </c>
      <c r="B470" s="82" t="s">
        <v>500</v>
      </c>
      <c r="C470" s="83" t="s">
        <v>569</v>
      </c>
      <c r="D470" s="83" t="s">
        <v>40</v>
      </c>
      <c r="E470" s="84">
        <v>41979</v>
      </c>
      <c r="F470" s="84">
        <v>41979</v>
      </c>
      <c r="G470" s="82"/>
      <c r="H470" s="85">
        <v>24040</v>
      </c>
      <c r="I470" s="85">
        <v>12920</v>
      </c>
      <c r="J470" s="86">
        <v>11120</v>
      </c>
      <c r="K470" s="87" t="s">
        <v>252</v>
      </c>
      <c r="L470" s="88">
        <v>800</v>
      </c>
      <c r="M470" s="117">
        <v>0</v>
      </c>
      <c r="N470" s="89">
        <f t="shared" si="85"/>
        <v>8896000</v>
      </c>
      <c r="O470" s="89">
        <f t="shared" si="88"/>
        <v>8896000</v>
      </c>
    </row>
    <row r="471" spans="1:15" ht="14.1" customHeight="1">
      <c r="A471" s="124" t="s">
        <v>623</v>
      </c>
      <c r="B471" s="124" t="s">
        <v>243</v>
      </c>
      <c r="C471" s="125" t="s">
        <v>573</v>
      </c>
      <c r="D471" s="125" t="s">
        <v>134</v>
      </c>
      <c r="E471" s="126">
        <v>41979</v>
      </c>
      <c r="F471" s="126">
        <v>41979</v>
      </c>
      <c r="G471" s="124"/>
      <c r="H471" s="127">
        <v>19960</v>
      </c>
      <c r="I471" s="127">
        <v>5540</v>
      </c>
      <c r="J471" s="128">
        <v>14420</v>
      </c>
      <c r="K471" s="129"/>
      <c r="L471" s="130">
        <v>570</v>
      </c>
      <c r="M471" s="131">
        <v>0</v>
      </c>
      <c r="N471" s="132">
        <f t="shared" si="85"/>
        <v>8219400</v>
      </c>
      <c r="O471" s="132">
        <f t="shared" si="88"/>
        <v>8219400</v>
      </c>
    </row>
    <row r="472" spans="1:15" ht="14.1" customHeight="1">
      <c r="A472" s="124" t="s">
        <v>624</v>
      </c>
      <c r="B472" s="124" t="s">
        <v>36</v>
      </c>
      <c r="C472" s="125" t="s">
        <v>573</v>
      </c>
      <c r="D472" s="125" t="s">
        <v>134</v>
      </c>
      <c r="E472" s="126">
        <v>41979</v>
      </c>
      <c r="F472" s="126">
        <v>41979</v>
      </c>
      <c r="G472" s="124"/>
      <c r="H472" s="127">
        <v>6620</v>
      </c>
      <c r="I472" s="127">
        <v>1900</v>
      </c>
      <c r="J472" s="128">
        <v>4720</v>
      </c>
      <c r="K472" s="129"/>
      <c r="L472" s="130">
        <v>570</v>
      </c>
      <c r="M472" s="131">
        <v>0</v>
      </c>
      <c r="N472" s="132">
        <f t="shared" si="85"/>
        <v>2690400</v>
      </c>
      <c r="O472" s="132">
        <f t="shared" si="88"/>
        <v>2690400</v>
      </c>
    </row>
    <row r="473" spans="1:15" ht="14.1" customHeight="1">
      <c r="A473" s="124" t="s">
        <v>625</v>
      </c>
      <c r="B473" s="124" t="s">
        <v>36</v>
      </c>
      <c r="C473" s="125" t="s">
        <v>573</v>
      </c>
      <c r="D473" s="125" t="s">
        <v>134</v>
      </c>
      <c r="E473" s="126">
        <v>41981.338842592595</v>
      </c>
      <c r="F473" s="126">
        <v>41981.341446759259</v>
      </c>
      <c r="G473" s="124" t="s">
        <v>18</v>
      </c>
      <c r="H473" s="127">
        <v>6140</v>
      </c>
      <c r="I473" s="127">
        <v>1900</v>
      </c>
      <c r="J473" s="128">
        <v>4240</v>
      </c>
      <c r="K473" s="129"/>
      <c r="L473" s="130">
        <v>570</v>
      </c>
      <c r="M473" s="131">
        <v>0</v>
      </c>
      <c r="N473" s="132">
        <f t="shared" si="85"/>
        <v>2416800</v>
      </c>
      <c r="O473" s="132">
        <f t="shared" si="88"/>
        <v>2416800</v>
      </c>
    </row>
    <row r="474" spans="1:15" ht="14.1" customHeight="1">
      <c r="A474" s="124" t="s">
        <v>626</v>
      </c>
      <c r="B474" s="124" t="s">
        <v>36</v>
      </c>
      <c r="C474" s="125" t="s">
        <v>573</v>
      </c>
      <c r="D474" s="125" t="s">
        <v>134</v>
      </c>
      <c r="E474" s="126">
        <v>41981.402465277781</v>
      </c>
      <c r="F474" s="126">
        <v>41981.405428240738</v>
      </c>
      <c r="G474" s="124" t="s">
        <v>18</v>
      </c>
      <c r="H474" s="127">
        <v>6720</v>
      </c>
      <c r="I474" s="127">
        <v>1900</v>
      </c>
      <c r="J474" s="128">
        <v>4820</v>
      </c>
      <c r="K474" s="129"/>
      <c r="L474" s="130">
        <v>570</v>
      </c>
      <c r="M474" s="131">
        <v>0</v>
      </c>
      <c r="N474" s="132">
        <f t="shared" si="85"/>
        <v>2747400</v>
      </c>
      <c r="O474" s="132">
        <f t="shared" si="88"/>
        <v>2747400</v>
      </c>
    </row>
    <row r="475" spans="1:15" ht="14.1" customHeight="1">
      <c r="A475" s="124" t="s">
        <v>627</v>
      </c>
      <c r="B475" s="124" t="s">
        <v>268</v>
      </c>
      <c r="C475" s="125" t="s">
        <v>573</v>
      </c>
      <c r="D475" s="125" t="s">
        <v>134</v>
      </c>
      <c r="E475" s="126">
        <v>41981.411226851851</v>
      </c>
      <c r="F475" s="126">
        <v>41981.462222222224</v>
      </c>
      <c r="G475" s="124" t="s">
        <v>18</v>
      </c>
      <c r="H475" s="127">
        <v>21340</v>
      </c>
      <c r="I475" s="127">
        <v>5520</v>
      </c>
      <c r="J475" s="128">
        <v>15820</v>
      </c>
      <c r="K475" s="129"/>
      <c r="L475" s="130">
        <v>570</v>
      </c>
      <c r="M475" s="131">
        <v>0</v>
      </c>
      <c r="N475" s="132">
        <f t="shared" si="85"/>
        <v>9017400</v>
      </c>
      <c r="O475" s="132">
        <f t="shared" si="88"/>
        <v>9017400</v>
      </c>
    </row>
    <row r="476" spans="1:15" ht="14.1" customHeight="1">
      <c r="A476" s="124" t="s">
        <v>628</v>
      </c>
      <c r="B476" s="124" t="s">
        <v>36</v>
      </c>
      <c r="C476" s="125" t="s">
        <v>573</v>
      </c>
      <c r="D476" s="125" t="s">
        <v>134</v>
      </c>
      <c r="E476" s="126">
        <v>41981.450752314813</v>
      </c>
      <c r="F476" s="126">
        <v>41981.453703703701</v>
      </c>
      <c r="G476" s="124" t="s">
        <v>18</v>
      </c>
      <c r="H476" s="127">
        <v>6400</v>
      </c>
      <c r="I476" s="127">
        <v>1900</v>
      </c>
      <c r="J476" s="128">
        <v>4500</v>
      </c>
      <c r="K476" s="129"/>
      <c r="L476" s="130">
        <v>570</v>
      </c>
      <c r="M476" s="131">
        <v>0</v>
      </c>
      <c r="N476" s="132">
        <f t="shared" si="85"/>
        <v>2565000</v>
      </c>
      <c r="O476" s="132">
        <f t="shared" si="88"/>
        <v>2565000</v>
      </c>
    </row>
    <row r="477" spans="1:15" ht="14.1" customHeight="1">
      <c r="A477" s="82" t="s">
        <v>629</v>
      </c>
      <c r="B477" s="82" t="s">
        <v>483</v>
      </c>
      <c r="C477" s="83" t="s">
        <v>569</v>
      </c>
      <c r="D477" s="83" t="s">
        <v>40</v>
      </c>
      <c r="E477" s="84">
        <v>41981.474803240744</v>
      </c>
      <c r="F477" s="84">
        <v>41981.643703703703</v>
      </c>
      <c r="G477" s="82" t="s">
        <v>375</v>
      </c>
      <c r="H477" s="85">
        <v>32860</v>
      </c>
      <c r="I477" s="85">
        <v>11780</v>
      </c>
      <c r="J477" s="86">
        <v>21080</v>
      </c>
      <c r="K477" s="87" t="s">
        <v>252</v>
      </c>
      <c r="L477" s="88">
        <v>800</v>
      </c>
      <c r="M477" s="117">
        <v>0</v>
      </c>
      <c r="N477" s="89">
        <f t="shared" si="85"/>
        <v>16864000</v>
      </c>
      <c r="O477" s="89">
        <f t="shared" si="88"/>
        <v>16864000</v>
      </c>
    </row>
    <row r="478" spans="1:15" ht="14.1" customHeight="1">
      <c r="A478" s="124" t="s">
        <v>630</v>
      </c>
      <c r="B478" s="124" t="s">
        <v>36</v>
      </c>
      <c r="C478" s="125" t="s">
        <v>573</v>
      </c>
      <c r="D478" s="125" t="s">
        <v>134</v>
      </c>
      <c r="E478" s="126">
        <v>41981.553391203706</v>
      </c>
      <c r="F478" s="126">
        <v>41981.555671296293</v>
      </c>
      <c r="G478" s="124" t="s">
        <v>18</v>
      </c>
      <c r="H478" s="127">
        <v>6760</v>
      </c>
      <c r="I478" s="127">
        <v>1900</v>
      </c>
      <c r="J478" s="128">
        <v>4860</v>
      </c>
      <c r="K478" s="129"/>
      <c r="L478" s="130">
        <v>570</v>
      </c>
      <c r="M478" s="131">
        <v>0</v>
      </c>
      <c r="N478" s="132">
        <f t="shared" si="85"/>
        <v>2770200</v>
      </c>
      <c r="O478" s="132">
        <f t="shared" si="88"/>
        <v>2770200</v>
      </c>
    </row>
    <row r="479" spans="1:15" ht="14.1" customHeight="1">
      <c r="A479" s="124" t="s">
        <v>631</v>
      </c>
      <c r="B479" s="124" t="s">
        <v>268</v>
      </c>
      <c r="C479" s="125" t="s">
        <v>573</v>
      </c>
      <c r="D479" s="125" t="s">
        <v>134</v>
      </c>
      <c r="E479" s="126">
        <v>41981.631030092591</v>
      </c>
      <c r="F479" s="126">
        <v>41981.675428240742</v>
      </c>
      <c r="G479" s="124" t="s">
        <v>18</v>
      </c>
      <c r="H479" s="127">
        <v>14100</v>
      </c>
      <c r="I479" s="127">
        <v>5520</v>
      </c>
      <c r="J479" s="128">
        <v>8580</v>
      </c>
      <c r="K479" s="129"/>
      <c r="L479" s="130">
        <v>570</v>
      </c>
      <c r="M479" s="131">
        <v>0</v>
      </c>
      <c r="N479" s="132">
        <f t="shared" si="85"/>
        <v>4890600</v>
      </c>
      <c r="O479" s="132">
        <f t="shared" si="88"/>
        <v>4890600</v>
      </c>
    </row>
    <row r="480" spans="1:15" ht="14.1" customHeight="1">
      <c r="A480" s="82" t="s">
        <v>632</v>
      </c>
      <c r="B480" s="82" t="s">
        <v>588</v>
      </c>
      <c r="C480" s="83" t="s">
        <v>569</v>
      </c>
      <c r="D480" s="83" t="s">
        <v>40</v>
      </c>
      <c r="E480" s="84">
        <v>41982.339884259258</v>
      </c>
      <c r="F480" s="84">
        <v>41982.357476851852</v>
      </c>
      <c r="G480" s="82" t="s">
        <v>375</v>
      </c>
      <c r="H480" s="85">
        <v>26100</v>
      </c>
      <c r="I480" s="85">
        <v>13080</v>
      </c>
      <c r="J480" s="86">
        <v>13020</v>
      </c>
      <c r="K480" s="87" t="s">
        <v>252</v>
      </c>
      <c r="L480" s="88">
        <v>800</v>
      </c>
      <c r="M480" s="117">
        <v>0</v>
      </c>
      <c r="N480" s="89">
        <f t="shared" si="85"/>
        <v>10416000</v>
      </c>
      <c r="O480" s="89">
        <f t="shared" si="88"/>
        <v>10416000</v>
      </c>
    </row>
    <row r="481" spans="1:15" ht="14.1" customHeight="1">
      <c r="A481" s="124" t="s">
        <v>633</v>
      </c>
      <c r="B481" s="124" t="s">
        <v>268</v>
      </c>
      <c r="C481" s="125" t="s">
        <v>573</v>
      </c>
      <c r="D481" s="125" t="s">
        <v>134</v>
      </c>
      <c r="E481" s="126">
        <v>41982.542407407411</v>
      </c>
      <c r="F481" s="126">
        <v>41982.614606481482</v>
      </c>
      <c r="G481" s="124" t="s">
        <v>18</v>
      </c>
      <c r="H481" s="127">
        <v>17820</v>
      </c>
      <c r="I481" s="127">
        <v>5520</v>
      </c>
      <c r="J481" s="128">
        <v>12300</v>
      </c>
      <c r="K481" s="129"/>
      <c r="L481" s="130">
        <v>570</v>
      </c>
      <c r="M481" s="131">
        <v>0</v>
      </c>
      <c r="N481" s="132">
        <f t="shared" si="85"/>
        <v>7011000</v>
      </c>
      <c r="O481" s="132">
        <f t="shared" si="88"/>
        <v>7011000</v>
      </c>
    </row>
    <row r="482" spans="1:15" ht="14.1" customHeight="1">
      <c r="A482" s="82" t="s">
        <v>634</v>
      </c>
      <c r="B482" s="82" t="s">
        <v>588</v>
      </c>
      <c r="C482" s="83" t="s">
        <v>569</v>
      </c>
      <c r="D482" s="83" t="s">
        <v>40</v>
      </c>
      <c r="E482" s="84">
        <v>41982.574062500003</v>
      </c>
      <c r="F482" s="84">
        <v>41982.591956018521</v>
      </c>
      <c r="G482" s="82" t="s">
        <v>375</v>
      </c>
      <c r="H482" s="85">
        <v>24380</v>
      </c>
      <c r="I482" s="85">
        <v>13040</v>
      </c>
      <c r="J482" s="86">
        <v>11340</v>
      </c>
      <c r="K482" s="87" t="s">
        <v>252</v>
      </c>
      <c r="L482" s="88">
        <v>800</v>
      </c>
      <c r="M482" s="117">
        <v>0</v>
      </c>
      <c r="N482" s="89">
        <f t="shared" si="85"/>
        <v>9072000</v>
      </c>
      <c r="O482" s="89">
        <f t="shared" si="88"/>
        <v>9072000</v>
      </c>
    </row>
    <row r="483" spans="1:15" ht="14.1" customHeight="1">
      <c r="A483" s="82" t="s">
        <v>635</v>
      </c>
      <c r="B483" s="82" t="s">
        <v>588</v>
      </c>
      <c r="C483" s="83" t="s">
        <v>569</v>
      </c>
      <c r="D483" s="83" t="s">
        <v>40</v>
      </c>
      <c r="E483" s="84">
        <v>41983.314108796294</v>
      </c>
      <c r="F483" s="84">
        <v>41983.350659722222</v>
      </c>
      <c r="G483" s="82" t="s">
        <v>375</v>
      </c>
      <c r="H483" s="85">
        <v>25100</v>
      </c>
      <c r="I483" s="85">
        <v>13000</v>
      </c>
      <c r="J483" s="86">
        <v>12100</v>
      </c>
      <c r="K483" s="87" t="s">
        <v>252</v>
      </c>
      <c r="L483" s="88">
        <v>800</v>
      </c>
      <c r="M483" s="117">
        <v>0</v>
      </c>
      <c r="N483" s="89">
        <f t="shared" si="85"/>
        <v>9680000</v>
      </c>
      <c r="O483" s="89">
        <f t="shared" si="88"/>
        <v>9680000</v>
      </c>
    </row>
    <row r="484" spans="1:15" ht="14.1" customHeight="1">
      <c r="A484" s="82" t="s">
        <v>636</v>
      </c>
      <c r="B484" s="82" t="s">
        <v>588</v>
      </c>
      <c r="C484" s="83" t="s">
        <v>569</v>
      </c>
      <c r="D484" s="83" t="s">
        <v>40</v>
      </c>
      <c r="E484" s="84">
        <v>41983.535717592589</v>
      </c>
      <c r="F484" s="84">
        <v>41983.561284722222</v>
      </c>
      <c r="G484" s="82" t="s">
        <v>375</v>
      </c>
      <c r="H484" s="85">
        <v>24640</v>
      </c>
      <c r="I484" s="85">
        <v>12980</v>
      </c>
      <c r="J484" s="86">
        <v>11660</v>
      </c>
      <c r="K484" s="87" t="s">
        <v>252</v>
      </c>
      <c r="L484" s="88">
        <v>800</v>
      </c>
      <c r="M484" s="117">
        <v>0</v>
      </c>
      <c r="N484" s="89">
        <f t="shared" si="85"/>
        <v>9328000</v>
      </c>
      <c r="O484" s="89">
        <f t="shared" si="88"/>
        <v>9328000</v>
      </c>
    </row>
    <row r="485" spans="1:15" ht="14.1" customHeight="1">
      <c r="A485" s="82" t="s">
        <v>637</v>
      </c>
      <c r="B485" s="82" t="s">
        <v>588</v>
      </c>
      <c r="C485" s="83" t="s">
        <v>569</v>
      </c>
      <c r="D485" s="83" t="s">
        <v>40</v>
      </c>
      <c r="E485" s="84">
        <v>41983.688125000001</v>
      </c>
      <c r="F485" s="84">
        <v>41983.706284722219</v>
      </c>
      <c r="G485" s="82" t="s">
        <v>375</v>
      </c>
      <c r="H485" s="85">
        <v>23980</v>
      </c>
      <c r="I485" s="85">
        <v>12940</v>
      </c>
      <c r="J485" s="86">
        <v>11040</v>
      </c>
      <c r="K485" s="87" t="s">
        <v>252</v>
      </c>
      <c r="L485" s="88">
        <v>800</v>
      </c>
      <c r="M485" s="117">
        <v>0</v>
      </c>
      <c r="N485" s="89">
        <f t="shared" si="85"/>
        <v>8832000</v>
      </c>
      <c r="O485" s="89">
        <f t="shared" si="88"/>
        <v>8832000</v>
      </c>
    </row>
    <row r="486" spans="1:15" ht="14.1" customHeight="1">
      <c r="A486" s="82" t="s">
        <v>638</v>
      </c>
      <c r="B486" s="82" t="s">
        <v>588</v>
      </c>
      <c r="C486" s="83" t="s">
        <v>569</v>
      </c>
      <c r="D486" s="83" t="s">
        <v>40</v>
      </c>
      <c r="E486" s="84">
        <v>41984.31559027778</v>
      </c>
      <c r="F486" s="84">
        <v>41984.339120370372</v>
      </c>
      <c r="G486" s="82" t="s">
        <v>375</v>
      </c>
      <c r="H486" s="85">
        <v>25000</v>
      </c>
      <c r="I486" s="85">
        <v>13060</v>
      </c>
      <c r="J486" s="86">
        <v>11940</v>
      </c>
      <c r="K486" s="87" t="s">
        <v>252</v>
      </c>
      <c r="L486" s="88">
        <v>800</v>
      </c>
      <c r="M486" s="117">
        <v>0</v>
      </c>
      <c r="N486" s="89">
        <f t="shared" si="85"/>
        <v>9552000</v>
      </c>
      <c r="O486" s="89">
        <f t="shared" si="88"/>
        <v>9552000</v>
      </c>
    </row>
    <row r="487" spans="1:15" ht="14.1" customHeight="1">
      <c r="A487" s="124" t="s">
        <v>639</v>
      </c>
      <c r="B487" s="124" t="s">
        <v>36</v>
      </c>
      <c r="C487" s="125" t="s">
        <v>573</v>
      </c>
      <c r="D487" s="125" t="s">
        <v>134</v>
      </c>
      <c r="E487" s="126">
        <v>41984.37809027778</v>
      </c>
      <c r="F487" s="126">
        <v>41984.380243055559</v>
      </c>
      <c r="G487" s="124" t="s">
        <v>18</v>
      </c>
      <c r="H487" s="127">
        <v>7000</v>
      </c>
      <c r="I487" s="127">
        <v>1900</v>
      </c>
      <c r="J487" s="128">
        <v>5100</v>
      </c>
      <c r="K487" s="129"/>
      <c r="L487" s="130">
        <v>570</v>
      </c>
      <c r="M487" s="131">
        <v>0</v>
      </c>
      <c r="N487" s="132">
        <f t="shared" si="85"/>
        <v>2907000</v>
      </c>
      <c r="O487" s="132">
        <f t="shared" si="88"/>
        <v>2907000</v>
      </c>
    </row>
    <row r="488" spans="1:15" ht="14.1" customHeight="1">
      <c r="A488" s="124" t="s">
        <v>640</v>
      </c>
      <c r="B488" s="124" t="s">
        <v>567</v>
      </c>
      <c r="C488" s="125" t="s">
        <v>16</v>
      </c>
      <c r="D488" s="125" t="s">
        <v>62</v>
      </c>
      <c r="E488" s="126">
        <v>41984.40121527778</v>
      </c>
      <c r="F488" s="126">
        <v>41984.423495370371</v>
      </c>
      <c r="G488" s="124" t="s">
        <v>18</v>
      </c>
      <c r="H488" s="127">
        <v>13120</v>
      </c>
      <c r="I488" s="127">
        <v>5380</v>
      </c>
      <c r="J488" s="128">
        <v>7740</v>
      </c>
      <c r="K488" s="129"/>
      <c r="L488" s="130">
        <f>+[1]DonGia!O35</f>
        <v>570</v>
      </c>
      <c r="M488" s="131">
        <v>0</v>
      </c>
      <c r="N488" s="132">
        <f>+J488*L488</f>
        <v>4411800</v>
      </c>
      <c r="O488" s="132">
        <f>+N488</f>
        <v>4411800</v>
      </c>
    </row>
    <row r="489" spans="1:15" ht="14.1" customHeight="1">
      <c r="A489" s="124" t="s">
        <v>641</v>
      </c>
      <c r="B489" s="124" t="s">
        <v>36</v>
      </c>
      <c r="C489" s="125" t="s">
        <v>573</v>
      </c>
      <c r="D489" s="125" t="s">
        <v>134</v>
      </c>
      <c r="E489" s="126">
        <v>41984.449016203704</v>
      </c>
      <c r="F489" s="126">
        <v>41984.45103009259</v>
      </c>
      <c r="G489" s="124" t="s">
        <v>18</v>
      </c>
      <c r="H489" s="127">
        <v>6780</v>
      </c>
      <c r="I489" s="127">
        <v>1900</v>
      </c>
      <c r="J489" s="128">
        <v>4880</v>
      </c>
      <c r="K489" s="129"/>
      <c r="L489" s="130">
        <v>570</v>
      </c>
      <c r="M489" s="131">
        <v>0</v>
      </c>
      <c r="N489" s="132">
        <f t="shared" si="85"/>
        <v>2781600</v>
      </c>
      <c r="O489" s="132">
        <f t="shared" ref="O489" si="89">+N489</f>
        <v>2781600</v>
      </c>
    </row>
    <row r="490" spans="1:15" ht="14.1" customHeight="1">
      <c r="A490" s="124" t="s">
        <v>642</v>
      </c>
      <c r="B490" s="124" t="s">
        <v>36</v>
      </c>
      <c r="C490" s="125" t="s">
        <v>16</v>
      </c>
      <c r="D490" s="125" t="s">
        <v>643</v>
      </c>
      <c r="E490" s="126">
        <v>41984.458726851852</v>
      </c>
      <c r="F490" s="126">
        <v>41984.460844907408</v>
      </c>
      <c r="G490" s="124" t="s">
        <v>18</v>
      </c>
      <c r="H490" s="127">
        <v>9400</v>
      </c>
      <c r="I490" s="127">
        <v>3720</v>
      </c>
      <c r="J490" s="128">
        <v>5680</v>
      </c>
      <c r="K490" s="129"/>
      <c r="L490" s="130">
        <f>+[1]DonGia!$O$34</f>
        <v>650</v>
      </c>
      <c r="M490" s="131">
        <v>0</v>
      </c>
      <c r="N490" s="132">
        <f>+J490*L490</f>
        <v>3692000</v>
      </c>
      <c r="O490" s="132">
        <f>+N490</f>
        <v>3692000</v>
      </c>
    </row>
    <row r="491" spans="1:15" ht="14.1" customHeight="1">
      <c r="A491" s="82" t="s">
        <v>644</v>
      </c>
      <c r="B491" s="82" t="s">
        <v>588</v>
      </c>
      <c r="C491" s="83" t="s">
        <v>569</v>
      </c>
      <c r="D491" s="83" t="s">
        <v>40</v>
      </c>
      <c r="E491" s="84">
        <v>41984.473298611112</v>
      </c>
      <c r="F491" s="84">
        <v>41984.508125</v>
      </c>
      <c r="G491" s="82" t="s">
        <v>375</v>
      </c>
      <c r="H491" s="85">
        <v>25660</v>
      </c>
      <c r="I491" s="85">
        <v>13020</v>
      </c>
      <c r="J491" s="86">
        <v>12640</v>
      </c>
      <c r="K491" s="87" t="s">
        <v>252</v>
      </c>
      <c r="L491" s="88">
        <v>800</v>
      </c>
      <c r="M491" s="117">
        <v>0</v>
      </c>
      <c r="N491" s="89">
        <f t="shared" ref="N491:N498" si="90">+J491*L491</f>
        <v>10112000</v>
      </c>
      <c r="O491" s="89">
        <f t="shared" ref="O491:O498" si="91">+N491</f>
        <v>10112000</v>
      </c>
    </row>
    <row r="492" spans="1:15" ht="14.1" customHeight="1">
      <c r="A492" s="124" t="s">
        <v>645</v>
      </c>
      <c r="B492" s="124" t="s">
        <v>36</v>
      </c>
      <c r="C492" s="125" t="s">
        <v>573</v>
      </c>
      <c r="D492" s="125" t="s">
        <v>134</v>
      </c>
      <c r="E492" s="126">
        <v>41984.590763888889</v>
      </c>
      <c r="F492" s="126">
        <v>41984.593449074076</v>
      </c>
      <c r="G492" s="124" t="s">
        <v>18</v>
      </c>
      <c r="H492" s="127">
        <v>7240</v>
      </c>
      <c r="I492" s="127">
        <v>1900</v>
      </c>
      <c r="J492" s="128">
        <v>5340</v>
      </c>
      <c r="K492" s="129"/>
      <c r="L492" s="130">
        <v>570</v>
      </c>
      <c r="M492" s="131">
        <v>0</v>
      </c>
      <c r="N492" s="132">
        <f t="shared" si="90"/>
        <v>3043800</v>
      </c>
      <c r="O492" s="132">
        <f t="shared" si="91"/>
        <v>3043800</v>
      </c>
    </row>
    <row r="493" spans="1:15" ht="14.1" customHeight="1">
      <c r="A493" s="124" t="s">
        <v>646</v>
      </c>
      <c r="B493" s="124" t="s">
        <v>268</v>
      </c>
      <c r="C493" s="125" t="s">
        <v>573</v>
      </c>
      <c r="D493" s="125" t="s">
        <v>134</v>
      </c>
      <c r="E493" s="126">
        <v>41984.61309027778</v>
      </c>
      <c r="F493" s="126">
        <v>41984.665856481479</v>
      </c>
      <c r="G493" s="124" t="s">
        <v>18</v>
      </c>
      <c r="H493" s="127">
        <v>22620</v>
      </c>
      <c r="I493" s="127">
        <v>5520</v>
      </c>
      <c r="J493" s="128">
        <v>17100</v>
      </c>
      <c r="K493" s="129"/>
      <c r="L493" s="130">
        <v>570</v>
      </c>
      <c r="M493" s="131">
        <v>0</v>
      </c>
      <c r="N493" s="132">
        <f t="shared" si="90"/>
        <v>9747000</v>
      </c>
      <c r="O493" s="132">
        <f t="shared" si="91"/>
        <v>9747000</v>
      </c>
    </row>
    <row r="494" spans="1:15" ht="14.1" customHeight="1">
      <c r="A494" s="82" t="s">
        <v>647</v>
      </c>
      <c r="B494" s="82" t="s">
        <v>588</v>
      </c>
      <c r="C494" s="83" t="s">
        <v>569</v>
      </c>
      <c r="D494" s="83" t="s">
        <v>40</v>
      </c>
      <c r="E494" s="84">
        <v>41984.634675925925</v>
      </c>
      <c r="F494" s="84">
        <v>41984.664502314816</v>
      </c>
      <c r="G494" s="82" t="s">
        <v>375</v>
      </c>
      <c r="H494" s="85">
        <v>27740</v>
      </c>
      <c r="I494" s="85">
        <v>13000</v>
      </c>
      <c r="J494" s="86">
        <v>14740</v>
      </c>
      <c r="K494" s="87" t="s">
        <v>252</v>
      </c>
      <c r="L494" s="88">
        <v>800</v>
      </c>
      <c r="M494" s="117">
        <v>0</v>
      </c>
      <c r="N494" s="89">
        <f t="shared" si="90"/>
        <v>11792000</v>
      </c>
      <c r="O494" s="89">
        <f t="shared" si="91"/>
        <v>11792000</v>
      </c>
    </row>
    <row r="495" spans="1:15" ht="14.1" customHeight="1">
      <c r="A495" s="124" t="s">
        <v>648</v>
      </c>
      <c r="B495" s="124" t="s">
        <v>36</v>
      </c>
      <c r="C495" s="125" t="s">
        <v>16</v>
      </c>
      <c r="D495" s="125" t="s">
        <v>62</v>
      </c>
      <c r="E495" s="126">
        <v>41984.644745370373</v>
      </c>
      <c r="F495" s="126">
        <v>41984.646932870368</v>
      </c>
      <c r="G495" s="124" t="s">
        <v>18</v>
      </c>
      <c r="H495" s="127">
        <v>6940</v>
      </c>
      <c r="I495" s="127">
        <v>3700</v>
      </c>
      <c r="J495" s="128">
        <v>3240</v>
      </c>
      <c r="K495" s="129"/>
      <c r="L495" s="130">
        <v>570</v>
      </c>
      <c r="M495" s="131">
        <v>0</v>
      </c>
      <c r="N495" s="132">
        <f t="shared" si="90"/>
        <v>1846800</v>
      </c>
      <c r="O495" s="132">
        <f t="shared" si="91"/>
        <v>1846800</v>
      </c>
    </row>
    <row r="496" spans="1:15" ht="14.1" customHeight="1">
      <c r="A496" s="124" t="s">
        <v>649</v>
      </c>
      <c r="B496" s="124" t="s">
        <v>36</v>
      </c>
      <c r="C496" s="125" t="s">
        <v>16</v>
      </c>
      <c r="D496" s="125" t="s">
        <v>643</v>
      </c>
      <c r="E496" s="126">
        <v>41984.649594907409</v>
      </c>
      <c r="F496" s="126">
        <v>41984.652662037035</v>
      </c>
      <c r="G496" s="124" t="s">
        <v>18</v>
      </c>
      <c r="H496" s="127">
        <v>11840</v>
      </c>
      <c r="I496" s="127">
        <v>4860</v>
      </c>
      <c r="J496" s="128">
        <v>6980</v>
      </c>
      <c r="K496" s="129"/>
      <c r="L496" s="130">
        <f>+[1]DonGia!$O$34</f>
        <v>650</v>
      </c>
      <c r="M496" s="131">
        <v>0</v>
      </c>
      <c r="N496" s="132">
        <f t="shared" si="90"/>
        <v>4537000</v>
      </c>
      <c r="O496" s="132">
        <f t="shared" si="91"/>
        <v>4537000</v>
      </c>
    </row>
    <row r="497" spans="1:15" ht="14.1" customHeight="1">
      <c r="A497" s="82" t="s">
        <v>650</v>
      </c>
      <c r="B497" s="82" t="s">
        <v>588</v>
      </c>
      <c r="C497" s="83" t="s">
        <v>569</v>
      </c>
      <c r="D497" s="83" t="s">
        <v>40</v>
      </c>
      <c r="E497" s="84">
        <v>41985.315532407411</v>
      </c>
      <c r="F497" s="84">
        <v>41985.349618055552</v>
      </c>
      <c r="G497" s="82" t="s">
        <v>375</v>
      </c>
      <c r="H497" s="85">
        <v>27700</v>
      </c>
      <c r="I497" s="85">
        <v>13040</v>
      </c>
      <c r="J497" s="86">
        <v>14660</v>
      </c>
      <c r="K497" s="87" t="s">
        <v>252</v>
      </c>
      <c r="L497" s="88">
        <v>800</v>
      </c>
      <c r="M497" s="117">
        <v>0</v>
      </c>
      <c r="N497" s="89">
        <f t="shared" si="90"/>
        <v>11728000</v>
      </c>
      <c r="O497" s="89">
        <f t="shared" si="91"/>
        <v>11728000</v>
      </c>
    </row>
    <row r="498" spans="1:15" ht="14.1" customHeight="1">
      <c r="A498" s="124" t="s">
        <v>651</v>
      </c>
      <c r="B498" s="124" t="s">
        <v>36</v>
      </c>
      <c r="C498" s="125" t="s">
        <v>573</v>
      </c>
      <c r="D498" s="125" t="s">
        <v>134</v>
      </c>
      <c r="E498" s="126">
        <v>41985.334432870368</v>
      </c>
      <c r="F498" s="126">
        <v>41985.336296296293</v>
      </c>
      <c r="G498" s="124" t="s">
        <v>18</v>
      </c>
      <c r="H498" s="127">
        <v>6740</v>
      </c>
      <c r="I498" s="127">
        <v>1900</v>
      </c>
      <c r="J498" s="128">
        <v>4840</v>
      </c>
      <c r="K498" s="129"/>
      <c r="L498" s="130">
        <v>570</v>
      </c>
      <c r="M498" s="131">
        <v>0</v>
      </c>
      <c r="N498" s="132">
        <f t="shared" si="90"/>
        <v>2758800</v>
      </c>
      <c r="O498" s="132">
        <f t="shared" si="91"/>
        <v>2758800</v>
      </c>
    </row>
    <row r="499" spans="1:15" ht="14.1" customHeight="1">
      <c r="A499" s="124" t="s">
        <v>652</v>
      </c>
      <c r="B499" s="124" t="s">
        <v>36</v>
      </c>
      <c r="C499" s="125" t="s">
        <v>16</v>
      </c>
      <c r="D499" s="125" t="s">
        <v>643</v>
      </c>
      <c r="E499" s="126">
        <v>41985.390335648146</v>
      </c>
      <c r="F499" s="126">
        <v>41985.40115740741</v>
      </c>
      <c r="G499" s="124" t="s">
        <v>18</v>
      </c>
      <c r="H499" s="127">
        <v>9700</v>
      </c>
      <c r="I499" s="127">
        <v>4200</v>
      </c>
      <c r="J499" s="128">
        <v>5500</v>
      </c>
      <c r="K499" s="129"/>
      <c r="L499" s="130">
        <f>+[1]DonGia!$O$34</f>
        <v>650</v>
      </c>
      <c r="M499" s="131">
        <v>0</v>
      </c>
      <c r="N499" s="132">
        <f>+J499*L499</f>
        <v>3575000</v>
      </c>
      <c r="O499" s="132">
        <f>+N499</f>
        <v>3575000</v>
      </c>
    </row>
    <row r="500" spans="1:15" ht="14.1" customHeight="1">
      <c r="A500" s="124" t="s">
        <v>653</v>
      </c>
      <c r="B500" s="124" t="s">
        <v>36</v>
      </c>
      <c r="C500" s="125" t="s">
        <v>573</v>
      </c>
      <c r="D500" s="125" t="s">
        <v>134</v>
      </c>
      <c r="E500" s="126">
        <v>41985.394768518519</v>
      </c>
      <c r="F500" s="126">
        <v>41985.396979166668</v>
      </c>
      <c r="G500" s="124" t="s">
        <v>18</v>
      </c>
      <c r="H500" s="127">
        <v>6660</v>
      </c>
      <c r="I500" s="127">
        <v>1900</v>
      </c>
      <c r="J500" s="128">
        <v>4760</v>
      </c>
      <c r="K500" s="129"/>
      <c r="L500" s="130">
        <v>570</v>
      </c>
      <c r="M500" s="131">
        <v>0</v>
      </c>
      <c r="N500" s="132">
        <f t="shared" ref="N500" si="92">+J500*L500</f>
        <v>2713200</v>
      </c>
      <c r="O500" s="132">
        <f t="shared" ref="O500" si="93">+N500</f>
        <v>2713200</v>
      </c>
    </row>
    <row r="501" spans="1:15" ht="14.1" customHeight="1">
      <c r="A501" s="124" t="s">
        <v>654</v>
      </c>
      <c r="B501" s="124" t="s">
        <v>36</v>
      </c>
      <c r="C501" s="125" t="s">
        <v>16</v>
      </c>
      <c r="D501" s="125" t="s">
        <v>643</v>
      </c>
      <c r="E501" s="126">
        <v>41985.441655092596</v>
      </c>
      <c r="F501" s="126">
        <v>41985.445717592593</v>
      </c>
      <c r="G501" s="124" t="s">
        <v>18</v>
      </c>
      <c r="H501" s="127">
        <v>11740</v>
      </c>
      <c r="I501" s="127">
        <v>4860</v>
      </c>
      <c r="J501" s="128">
        <v>6880</v>
      </c>
      <c r="K501" s="129"/>
      <c r="L501" s="130">
        <f>+[1]DonGia!$O$34</f>
        <v>650</v>
      </c>
      <c r="M501" s="131">
        <v>0</v>
      </c>
      <c r="N501" s="132">
        <f>+J501*L501</f>
        <v>4472000</v>
      </c>
      <c r="O501" s="132">
        <f>+N501</f>
        <v>4472000</v>
      </c>
    </row>
    <row r="502" spans="1:15" ht="14.1" customHeight="1">
      <c r="A502" s="124" t="s">
        <v>655</v>
      </c>
      <c r="B502" s="124" t="s">
        <v>268</v>
      </c>
      <c r="C502" s="125" t="s">
        <v>573</v>
      </c>
      <c r="D502" s="125" t="s">
        <v>134</v>
      </c>
      <c r="E502" s="126">
        <v>41985.525000000001</v>
      </c>
      <c r="F502" s="126">
        <v>41985.587118055555</v>
      </c>
      <c r="G502" s="124" t="s">
        <v>18</v>
      </c>
      <c r="H502" s="127">
        <v>22720</v>
      </c>
      <c r="I502" s="127">
        <v>5520</v>
      </c>
      <c r="J502" s="128">
        <v>17200</v>
      </c>
      <c r="K502" s="129"/>
      <c r="L502" s="130">
        <v>570</v>
      </c>
      <c r="M502" s="131">
        <v>0</v>
      </c>
      <c r="N502" s="132">
        <f t="shared" ref="N502:N503" si="94">+J502*L502</f>
        <v>9804000</v>
      </c>
      <c r="O502" s="132">
        <f t="shared" ref="O502:O503" si="95">+N502</f>
        <v>9804000</v>
      </c>
    </row>
    <row r="503" spans="1:15" ht="14.1" customHeight="1">
      <c r="A503" s="124" t="s">
        <v>656</v>
      </c>
      <c r="B503" s="124" t="s">
        <v>36</v>
      </c>
      <c r="C503" s="125" t="s">
        <v>573</v>
      </c>
      <c r="D503" s="125" t="s">
        <v>134</v>
      </c>
      <c r="E503" s="126">
        <v>41985.525775462964</v>
      </c>
      <c r="F503" s="126">
        <v>41985.529942129629</v>
      </c>
      <c r="G503" s="124" t="s">
        <v>18</v>
      </c>
      <c r="H503" s="127">
        <v>6560</v>
      </c>
      <c r="I503" s="127">
        <v>1900</v>
      </c>
      <c r="J503" s="128">
        <v>4660</v>
      </c>
      <c r="K503" s="129"/>
      <c r="L503" s="130">
        <v>570</v>
      </c>
      <c r="M503" s="131">
        <v>0</v>
      </c>
      <c r="N503" s="132">
        <f t="shared" si="94"/>
        <v>2656200</v>
      </c>
      <c r="O503" s="132">
        <f t="shared" si="95"/>
        <v>2656200</v>
      </c>
    </row>
    <row r="504" spans="1:15" ht="14.1" customHeight="1">
      <c r="A504" s="124" t="s">
        <v>657</v>
      </c>
      <c r="B504" s="124" t="s">
        <v>36</v>
      </c>
      <c r="C504" s="125" t="s">
        <v>16</v>
      </c>
      <c r="D504" s="125" t="s">
        <v>643</v>
      </c>
      <c r="E504" s="126">
        <v>41985.527905092589</v>
      </c>
      <c r="F504" s="126">
        <v>41985.530300925922</v>
      </c>
      <c r="G504" s="124" t="s">
        <v>18</v>
      </c>
      <c r="H504" s="127">
        <v>9100</v>
      </c>
      <c r="I504" s="127">
        <v>3680</v>
      </c>
      <c r="J504" s="128">
        <v>5420</v>
      </c>
      <c r="K504" s="129"/>
      <c r="L504" s="130">
        <f>+[1]DonGia!$O$34</f>
        <v>650</v>
      </c>
      <c r="M504" s="131">
        <v>0</v>
      </c>
      <c r="N504" s="132">
        <f>+J504*L504</f>
        <v>3523000</v>
      </c>
      <c r="O504" s="132">
        <f>+N504</f>
        <v>3523000</v>
      </c>
    </row>
    <row r="505" spans="1:15" ht="14.1" customHeight="1">
      <c r="A505" s="124" t="s">
        <v>658</v>
      </c>
      <c r="B505" s="124" t="s">
        <v>36</v>
      </c>
      <c r="C505" s="125" t="s">
        <v>573</v>
      </c>
      <c r="D505" s="125" t="s">
        <v>134</v>
      </c>
      <c r="E505" s="126">
        <v>41985.573275462964</v>
      </c>
      <c r="F505" s="126">
        <v>41985.576643518521</v>
      </c>
      <c r="G505" s="124" t="s">
        <v>18</v>
      </c>
      <c r="H505" s="127">
        <v>6340</v>
      </c>
      <c r="I505" s="127">
        <v>1900</v>
      </c>
      <c r="J505" s="128">
        <v>4440</v>
      </c>
      <c r="K505" s="129"/>
      <c r="L505" s="130">
        <v>570</v>
      </c>
      <c r="M505" s="131">
        <v>0</v>
      </c>
      <c r="N505" s="132">
        <f t="shared" ref="N505" si="96">+J505*L505</f>
        <v>2530800</v>
      </c>
      <c r="O505" s="132">
        <f t="shared" ref="O505" si="97">+N505</f>
        <v>2530800</v>
      </c>
    </row>
    <row r="506" spans="1:15" ht="14.1" customHeight="1">
      <c r="A506" s="124" t="s">
        <v>659</v>
      </c>
      <c r="B506" s="124" t="s">
        <v>36</v>
      </c>
      <c r="C506" s="125" t="s">
        <v>16</v>
      </c>
      <c r="D506" s="125" t="s">
        <v>643</v>
      </c>
      <c r="E506" s="126">
        <v>41985.683506944442</v>
      </c>
      <c r="F506" s="126">
        <v>41985.686273148145</v>
      </c>
      <c r="G506" s="124" t="s">
        <v>18</v>
      </c>
      <c r="H506" s="127">
        <v>11860</v>
      </c>
      <c r="I506" s="127">
        <v>4860</v>
      </c>
      <c r="J506" s="128">
        <v>7000</v>
      </c>
      <c r="K506" s="129"/>
      <c r="L506" s="130">
        <f>+[1]DonGia!$O$34</f>
        <v>650</v>
      </c>
      <c r="M506" s="131">
        <v>0</v>
      </c>
      <c r="N506" s="132">
        <f>+J506*L506</f>
        <v>4550000</v>
      </c>
      <c r="O506" s="132">
        <f>+N506</f>
        <v>4550000</v>
      </c>
    </row>
    <row r="507" spans="1:15" ht="14.1" customHeight="1">
      <c r="A507" s="82" t="s">
        <v>660</v>
      </c>
      <c r="B507" s="82" t="s">
        <v>588</v>
      </c>
      <c r="C507" s="83" t="s">
        <v>569</v>
      </c>
      <c r="D507" s="83" t="s">
        <v>40</v>
      </c>
      <c r="E507" s="84">
        <v>41986.315057870372</v>
      </c>
      <c r="F507" s="84">
        <v>41986.402037037034</v>
      </c>
      <c r="G507" s="82" t="s">
        <v>375</v>
      </c>
      <c r="H507" s="85">
        <v>27280</v>
      </c>
      <c r="I507" s="85">
        <v>13020</v>
      </c>
      <c r="J507" s="86">
        <v>14260</v>
      </c>
      <c r="K507" s="87" t="s">
        <v>252</v>
      </c>
      <c r="L507" s="88">
        <v>800</v>
      </c>
      <c r="M507" s="117">
        <v>0</v>
      </c>
      <c r="N507" s="89">
        <f t="shared" ref="N507" si="98">+J507*L507</f>
        <v>11408000</v>
      </c>
      <c r="O507" s="89">
        <f t="shared" ref="O507" si="99">+N507</f>
        <v>11408000</v>
      </c>
    </row>
    <row r="508" spans="1:15" ht="14.1" customHeight="1">
      <c r="A508" s="124" t="s">
        <v>661</v>
      </c>
      <c r="B508" s="124" t="s">
        <v>36</v>
      </c>
      <c r="C508" s="125" t="s">
        <v>16</v>
      </c>
      <c r="D508" s="125" t="s">
        <v>643</v>
      </c>
      <c r="E508" s="126">
        <v>41986.315787037034</v>
      </c>
      <c r="F508" s="126">
        <v>41986.322592592594</v>
      </c>
      <c r="G508" s="124" t="s">
        <v>18</v>
      </c>
      <c r="H508" s="127">
        <v>9140</v>
      </c>
      <c r="I508" s="127">
        <v>3700</v>
      </c>
      <c r="J508" s="128">
        <v>5440</v>
      </c>
      <c r="K508" s="129"/>
      <c r="L508" s="130">
        <f>+[1]DonGia!$O$34</f>
        <v>650</v>
      </c>
      <c r="M508" s="131">
        <v>0</v>
      </c>
      <c r="N508" s="132">
        <f>+J508*L508</f>
        <v>3536000</v>
      </c>
      <c r="O508" s="132">
        <f>+N508</f>
        <v>3536000</v>
      </c>
    </row>
    <row r="509" spans="1:15" ht="14.1" customHeight="1">
      <c r="A509" s="124" t="s">
        <v>662</v>
      </c>
      <c r="B509" s="124" t="s">
        <v>268</v>
      </c>
      <c r="C509" s="125" t="s">
        <v>573</v>
      </c>
      <c r="D509" s="125" t="s">
        <v>134</v>
      </c>
      <c r="E509" s="126">
        <v>41986.415601851855</v>
      </c>
      <c r="F509" s="126">
        <v>41986.466747685183</v>
      </c>
      <c r="G509" s="124" t="s">
        <v>18</v>
      </c>
      <c r="H509" s="127">
        <v>23180</v>
      </c>
      <c r="I509" s="127">
        <v>5520</v>
      </c>
      <c r="J509" s="128">
        <v>17660</v>
      </c>
      <c r="K509" s="129"/>
      <c r="L509" s="130">
        <v>570</v>
      </c>
      <c r="M509" s="131">
        <v>0</v>
      </c>
      <c r="N509" s="132">
        <f t="shared" ref="N509" si="100">+J509*L509</f>
        <v>10066200</v>
      </c>
      <c r="O509" s="132">
        <f t="shared" ref="O509" si="101">+N509</f>
        <v>10066200</v>
      </c>
    </row>
    <row r="510" spans="1:15" ht="14.1" customHeight="1">
      <c r="A510" s="124" t="s">
        <v>663</v>
      </c>
      <c r="B510" s="124" t="s">
        <v>36</v>
      </c>
      <c r="C510" s="125" t="s">
        <v>16</v>
      </c>
      <c r="D510" s="125" t="s">
        <v>643</v>
      </c>
      <c r="E510" s="126">
        <v>41986.436354166668</v>
      </c>
      <c r="F510" s="126">
        <v>41986.439629629633</v>
      </c>
      <c r="G510" s="124" t="s">
        <v>18</v>
      </c>
      <c r="H510" s="127">
        <v>9700</v>
      </c>
      <c r="I510" s="127">
        <v>4840</v>
      </c>
      <c r="J510" s="128">
        <v>4860</v>
      </c>
      <c r="K510" s="129"/>
      <c r="L510" s="130">
        <f>+[1]DonGia!$O$34</f>
        <v>650</v>
      </c>
      <c r="M510" s="131">
        <v>0</v>
      </c>
      <c r="N510" s="132">
        <f>+J510*L510</f>
        <v>3159000</v>
      </c>
      <c r="O510" s="132">
        <f>+N510</f>
        <v>3159000</v>
      </c>
    </row>
    <row r="511" spans="1:15" ht="14.1" customHeight="1">
      <c r="A511" s="82" t="s">
        <v>664</v>
      </c>
      <c r="B511" s="82" t="s">
        <v>588</v>
      </c>
      <c r="C511" s="83" t="s">
        <v>569</v>
      </c>
      <c r="D511" s="83" t="s">
        <v>40</v>
      </c>
      <c r="E511" s="84">
        <v>41986.563634259262</v>
      </c>
      <c r="F511" s="84">
        <v>41986.587858796294</v>
      </c>
      <c r="G511" s="82" t="s">
        <v>375</v>
      </c>
      <c r="H511" s="85">
        <v>26440</v>
      </c>
      <c r="I511" s="85">
        <v>12980</v>
      </c>
      <c r="J511" s="86">
        <v>13460</v>
      </c>
      <c r="K511" s="87" t="s">
        <v>252</v>
      </c>
      <c r="L511" s="88">
        <v>800</v>
      </c>
      <c r="M511" s="117">
        <v>0</v>
      </c>
      <c r="N511" s="89">
        <f t="shared" ref="N511:N514" si="102">+J511*L511</f>
        <v>10768000</v>
      </c>
      <c r="O511" s="89">
        <f t="shared" ref="O511:O514" si="103">+N511</f>
        <v>10768000</v>
      </c>
    </row>
    <row r="512" spans="1:15" ht="14.1" customHeight="1">
      <c r="A512" s="124" t="s">
        <v>665</v>
      </c>
      <c r="B512" s="124" t="s">
        <v>268</v>
      </c>
      <c r="C512" s="125" t="s">
        <v>573</v>
      </c>
      <c r="D512" s="125" t="s">
        <v>134</v>
      </c>
      <c r="E512" s="126">
        <v>41986.659502314818</v>
      </c>
      <c r="F512" s="126">
        <v>41986.696597222224</v>
      </c>
      <c r="G512" s="124" t="s">
        <v>18</v>
      </c>
      <c r="H512" s="127">
        <v>17040</v>
      </c>
      <c r="I512" s="127">
        <v>5520</v>
      </c>
      <c r="J512" s="128">
        <v>11520</v>
      </c>
      <c r="K512" s="129"/>
      <c r="L512" s="130">
        <v>570</v>
      </c>
      <c r="M512" s="131">
        <v>0</v>
      </c>
      <c r="N512" s="132">
        <f t="shared" si="102"/>
        <v>6566400</v>
      </c>
      <c r="O512" s="132">
        <f t="shared" si="103"/>
        <v>6566400</v>
      </c>
    </row>
    <row r="513" spans="1:15" ht="14.1" customHeight="1">
      <c r="A513" s="82" t="s">
        <v>666</v>
      </c>
      <c r="B513" s="82" t="s">
        <v>588</v>
      </c>
      <c r="C513" s="83" t="s">
        <v>569</v>
      </c>
      <c r="D513" s="83" t="s">
        <v>40</v>
      </c>
      <c r="E513" s="84">
        <v>41987.295914351853</v>
      </c>
      <c r="F513" s="84">
        <v>41987.322974537034</v>
      </c>
      <c r="G513" s="82" t="s">
        <v>375</v>
      </c>
      <c r="H513" s="85">
        <v>27240</v>
      </c>
      <c r="I513" s="85">
        <v>13020</v>
      </c>
      <c r="J513" s="86">
        <v>14220</v>
      </c>
      <c r="K513" s="87" t="s">
        <v>252</v>
      </c>
      <c r="L513" s="88">
        <v>800</v>
      </c>
      <c r="M513" s="117">
        <v>0</v>
      </c>
      <c r="N513" s="89">
        <f t="shared" si="102"/>
        <v>11376000</v>
      </c>
      <c r="O513" s="89">
        <f t="shared" si="103"/>
        <v>11376000</v>
      </c>
    </row>
    <row r="514" spans="1:15" ht="14.1" customHeight="1">
      <c r="A514" s="82" t="s">
        <v>667</v>
      </c>
      <c r="B514" s="82" t="s">
        <v>588</v>
      </c>
      <c r="C514" s="83" t="s">
        <v>569</v>
      </c>
      <c r="D514" s="83" t="s">
        <v>40</v>
      </c>
      <c r="E514" s="84">
        <v>41987.442245370374</v>
      </c>
      <c r="F514" s="84">
        <v>41987.471388888887</v>
      </c>
      <c r="G514" s="82" t="s">
        <v>375</v>
      </c>
      <c r="H514" s="85">
        <v>26300</v>
      </c>
      <c r="I514" s="85">
        <v>13080</v>
      </c>
      <c r="J514" s="86">
        <v>13220</v>
      </c>
      <c r="K514" s="87" t="s">
        <v>252</v>
      </c>
      <c r="L514" s="88">
        <v>800</v>
      </c>
      <c r="M514" s="117">
        <v>0</v>
      </c>
      <c r="N514" s="89">
        <f t="shared" si="102"/>
        <v>10576000</v>
      </c>
      <c r="O514" s="89">
        <f t="shared" si="103"/>
        <v>10576000</v>
      </c>
    </row>
    <row r="515" spans="1:15" ht="14.1" customHeight="1">
      <c r="A515" s="124" t="s">
        <v>668</v>
      </c>
      <c r="B515" s="124" t="s">
        <v>36</v>
      </c>
      <c r="C515" s="125" t="s">
        <v>669</v>
      </c>
      <c r="D515" s="125" t="s">
        <v>134</v>
      </c>
      <c r="E515" s="126">
        <v>41988.374618055554</v>
      </c>
      <c r="F515" s="126">
        <v>41988.379560185182</v>
      </c>
      <c r="G515" s="124" t="s">
        <v>18</v>
      </c>
      <c r="H515" s="127">
        <v>8200</v>
      </c>
      <c r="I515" s="127">
        <v>2440</v>
      </c>
      <c r="J515" s="128">
        <v>5760</v>
      </c>
      <c r="K515" s="129"/>
      <c r="L515" s="130">
        <v>590</v>
      </c>
      <c r="M515" s="131">
        <v>0</v>
      </c>
      <c r="N515" s="132">
        <f>J515*L515</f>
        <v>3398400</v>
      </c>
      <c r="O515" s="132">
        <f>+N515</f>
        <v>3398400</v>
      </c>
    </row>
    <row r="516" spans="1:15" ht="14.1" customHeight="1">
      <c r="A516" s="124" t="s">
        <v>670</v>
      </c>
      <c r="B516" s="124" t="s">
        <v>36</v>
      </c>
      <c r="C516" s="125" t="s">
        <v>669</v>
      </c>
      <c r="D516" s="125" t="s">
        <v>134</v>
      </c>
      <c r="E516" s="126">
        <v>41988.465868055559</v>
      </c>
      <c r="F516" s="126">
        <v>41988.468530092592</v>
      </c>
      <c r="G516" s="124" t="s">
        <v>18</v>
      </c>
      <c r="H516" s="127">
        <v>8120</v>
      </c>
      <c r="I516" s="127">
        <v>2440</v>
      </c>
      <c r="J516" s="128">
        <v>5680</v>
      </c>
      <c r="K516" s="129"/>
      <c r="L516" s="130">
        <v>590</v>
      </c>
      <c r="M516" s="131">
        <v>0</v>
      </c>
      <c r="N516" s="132">
        <f t="shared" ref="N516" si="104">J516*L516</f>
        <v>3351200</v>
      </c>
      <c r="O516" s="132">
        <f>+N516</f>
        <v>3351200</v>
      </c>
    </row>
    <row r="517" spans="1:15" ht="14.1" customHeight="1">
      <c r="A517" s="82" t="s">
        <v>671</v>
      </c>
      <c r="B517" s="82" t="s">
        <v>588</v>
      </c>
      <c r="C517" s="83" t="s">
        <v>569</v>
      </c>
      <c r="D517" s="83" t="s">
        <v>40</v>
      </c>
      <c r="E517" s="84">
        <v>41988.472974537035</v>
      </c>
      <c r="F517" s="84">
        <v>41988.510810185187</v>
      </c>
      <c r="G517" s="82" t="s">
        <v>375</v>
      </c>
      <c r="H517" s="85">
        <v>26800</v>
      </c>
      <c r="I517" s="85">
        <v>13020</v>
      </c>
      <c r="J517" s="86">
        <v>13780</v>
      </c>
      <c r="K517" s="87" t="s">
        <v>252</v>
      </c>
      <c r="L517" s="88">
        <v>800</v>
      </c>
      <c r="M517" s="117">
        <v>0</v>
      </c>
      <c r="N517" s="89">
        <f t="shared" ref="N517" si="105">+J517*L517</f>
        <v>11024000</v>
      </c>
      <c r="O517" s="89">
        <f t="shared" ref="O517" si="106">+N517</f>
        <v>11024000</v>
      </c>
    </row>
    <row r="518" spans="1:15" ht="14.1" customHeight="1">
      <c r="A518" s="124" t="s">
        <v>672</v>
      </c>
      <c r="B518" s="124" t="s">
        <v>36</v>
      </c>
      <c r="C518" s="125" t="s">
        <v>16</v>
      </c>
      <c r="D518" s="125" t="s">
        <v>643</v>
      </c>
      <c r="E518" s="126">
        <v>41988.540324074071</v>
      </c>
      <c r="F518" s="126">
        <v>41988.542986111112</v>
      </c>
      <c r="G518" s="124" t="s">
        <v>18</v>
      </c>
      <c r="H518" s="127">
        <v>9400</v>
      </c>
      <c r="I518" s="127">
        <v>3680</v>
      </c>
      <c r="J518" s="128">
        <v>5720</v>
      </c>
      <c r="K518" s="129"/>
      <c r="L518" s="130">
        <f>+[2]DonGia!$O$33</f>
        <v>650</v>
      </c>
      <c r="M518" s="131">
        <v>0</v>
      </c>
      <c r="N518" s="132">
        <f t="shared" ref="N518:N520" si="107">J518*L518</f>
        <v>3718000</v>
      </c>
      <c r="O518" s="132">
        <f>+N518</f>
        <v>3718000</v>
      </c>
    </row>
    <row r="519" spans="1:15" ht="14.1" customHeight="1">
      <c r="A519" s="124" t="s">
        <v>673</v>
      </c>
      <c r="B519" s="124" t="s">
        <v>268</v>
      </c>
      <c r="C519" s="125" t="s">
        <v>573</v>
      </c>
      <c r="D519" s="125" t="s">
        <v>134</v>
      </c>
      <c r="E519" s="126">
        <v>41988.547465277778</v>
      </c>
      <c r="F519" s="126">
        <v>41988.605891203704</v>
      </c>
      <c r="G519" s="124" t="s">
        <v>18</v>
      </c>
      <c r="H519" s="127">
        <v>22640</v>
      </c>
      <c r="I519" s="127">
        <v>5520</v>
      </c>
      <c r="J519" s="128">
        <v>17120</v>
      </c>
      <c r="K519" s="129"/>
      <c r="L519" s="130">
        <v>570</v>
      </c>
      <c r="M519" s="131">
        <v>0</v>
      </c>
      <c r="N519" s="132">
        <f t="shared" si="107"/>
        <v>9758400</v>
      </c>
      <c r="O519" s="132">
        <f t="shared" ref="O519" si="108">+N519</f>
        <v>9758400</v>
      </c>
    </row>
    <row r="520" spans="1:15" ht="14.1" customHeight="1">
      <c r="A520" s="124" t="s">
        <v>674</v>
      </c>
      <c r="B520" s="124" t="s">
        <v>36</v>
      </c>
      <c r="C520" s="125" t="s">
        <v>669</v>
      </c>
      <c r="D520" s="125" t="s">
        <v>134</v>
      </c>
      <c r="E520" s="126">
        <v>41988.578460648147</v>
      </c>
      <c r="F520" s="126">
        <v>41988.580231481479</v>
      </c>
      <c r="G520" s="124" t="s">
        <v>18</v>
      </c>
      <c r="H520" s="127">
        <v>7460</v>
      </c>
      <c r="I520" s="127">
        <v>2440</v>
      </c>
      <c r="J520" s="128">
        <v>5020</v>
      </c>
      <c r="K520" s="129"/>
      <c r="L520" s="130">
        <v>590</v>
      </c>
      <c r="M520" s="131">
        <v>0</v>
      </c>
      <c r="N520" s="132">
        <f t="shared" si="107"/>
        <v>2961800</v>
      </c>
      <c r="O520" s="132">
        <f>+N520</f>
        <v>2961800</v>
      </c>
    </row>
    <row r="521" spans="1:15" ht="14.1" customHeight="1">
      <c r="A521" s="82" t="s">
        <v>675</v>
      </c>
      <c r="B521" s="82" t="s">
        <v>588</v>
      </c>
      <c r="C521" s="83" t="s">
        <v>569</v>
      </c>
      <c r="D521" s="83" t="s">
        <v>40</v>
      </c>
      <c r="E521" s="84">
        <v>41988.637662037036</v>
      </c>
      <c r="F521" s="84">
        <v>41988.659548611111</v>
      </c>
      <c r="G521" s="82" t="s">
        <v>375</v>
      </c>
      <c r="H521" s="85">
        <v>26320</v>
      </c>
      <c r="I521" s="85">
        <v>12920</v>
      </c>
      <c r="J521" s="86">
        <v>13400</v>
      </c>
      <c r="K521" s="87" t="s">
        <v>252</v>
      </c>
      <c r="L521" s="88">
        <v>800</v>
      </c>
      <c r="M521" s="117">
        <v>0</v>
      </c>
      <c r="N521" s="89">
        <f t="shared" ref="N521" si="109">+J521*L521</f>
        <v>10720000</v>
      </c>
      <c r="O521" s="89">
        <f t="shared" ref="O521" si="110">+N521</f>
        <v>10720000</v>
      </c>
    </row>
    <row r="522" spans="1:15" ht="14.1" customHeight="1">
      <c r="A522" s="124" t="s">
        <v>676</v>
      </c>
      <c r="B522" s="124" t="s">
        <v>36</v>
      </c>
      <c r="C522" s="125" t="s">
        <v>669</v>
      </c>
      <c r="D522" s="125" t="s">
        <v>134</v>
      </c>
      <c r="E522" s="126">
        <v>41988.658472222225</v>
      </c>
      <c r="F522" s="126">
        <v>41988.661076388889</v>
      </c>
      <c r="G522" s="124" t="s">
        <v>18</v>
      </c>
      <c r="H522" s="127">
        <v>8280</v>
      </c>
      <c r="I522" s="127">
        <v>2440</v>
      </c>
      <c r="J522" s="128">
        <v>5840</v>
      </c>
      <c r="K522" s="129"/>
      <c r="L522" s="130">
        <v>590</v>
      </c>
      <c r="M522" s="131">
        <v>0</v>
      </c>
      <c r="N522" s="132">
        <f t="shared" ref="N522:N549" si="111">J522*L522</f>
        <v>3445600</v>
      </c>
      <c r="O522" s="132">
        <f>+N522</f>
        <v>3445600</v>
      </c>
    </row>
    <row r="523" spans="1:15" ht="14.1" customHeight="1">
      <c r="A523" s="124" t="s">
        <v>677</v>
      </c>
      <c r="B523" s="124" t="s">
        <v>36</v>
      </c>
      <c r="C523" s="125" t="s">
        <v>573</v>
      </c>
      <c r="D523" s="125" t="s">
        <v>134</v>
      </c>
      <c r="E523" s="126">
        <v>41989.313645833332</v>
      </c>
      <c r="F523" s="126">
        <v>41989.316608796296</v>
      </c>
      <c r="G523" s="124" t="s">
        <v>18</v>
      </c>
      <c r="H523" s="127">
        <v>6640</v>
      </c>
      <c r="I523" s="127">
        <v>1900</v>
      </c>
      <c r="J523" s="128">
        <v>4740</v>
      </c>
      <c r="K523" s="129"/>
      <c r="L523" s="130">
        <v>570</v>
      </c>
      <c r="M523" s="131">
        <v>0</v>
      </c>
      <c r="N523" s="132">
        <f t="shared" si="111"/>
        <v>2701800</v>
      </c>
      <c r="O523" s="132">
        <f t="shared" ref="O523:O524" si="112">+N523</f>
        <v>2701800</v>
      </c>
    </row>
    <row r="524" spans="1:15" ht="14.1" customHeight="1">
      <c r="A524" s="82" t="s">
        <v>678</v>
      </c>
      <c r="B524" s="82" t="s">
        <v>483</v>
      </c>
      <c r="C524" s="83" t="s">
        <v>569</v>
      </c>
      <c r="D524" s="83" t="s">
        <v>40</v>
      </c>
      <c r="E524" s="84">
        <v>41989.315023148149</v>
      </c>
      <c r="F524" s="84">
        <v>41989.349247685182</v>
      </c>
      <c r="G524" s="82" t="s">
        <v>375</v>
      </c>
      <c r="H524" s="85">
        <v>23120</v>
      </c>
      <c r="I524" s="85">
        <v>11760</v>
      </c>
      <c r="J524" s="86">
        <v>11360</v>
      </c>
      <c r="K524" s="87" t="s">
        <v>252</v>
      </c>
      <c r="L524" s="88">
        <v>800</v>
      </c>
      <c r="M524" s="117">
        <v>0</v>
      </c>
      <c r="N524" s="89">
        <f t="shared" ref="N524" si="113">+J524*L524</f>
        <v>9088000</v>
      </c>
      <c r="O524" s="89">
        <f t="shared" si="112"/>
        <v>9088000</v>
      </c>
    </row>
    <row r="525" spans="1:15" ht="14.1" customHeight="1">
      <c r="A525" s="124" t="s">
        <v>679</v>
      </c>
      <c r="B525" s="124" t="s">
        <v>36</v>
      </c>
      <c r="C525" s="125" t="s">
        <v>669</v>
      </c>
      <c r="D525" s="125" t="s">
        <v>134</v>
      </c>
      <c r="E525" s="126">
        <v>41989.321527777778</v>
      </c>
      <c r="F525" s="126">
        <v>41989.323564814818</v>
      </c>
      <c r="G525" s="124" t="s">
        <v>18</v>
      </c>
      <c r="H525" s="127">
        <v>7480</v>
      </c>
      <c r="I525" s="127">
        <v>2420</v>
      </c>
      <c r="J525" s="128">
        <v>5060</v>
      </c>
      <c r="K525" s="129"/>
      <c r="L525" s="130">
        <v>590</v>
      </c>
      <c r="M525" s="131">
        <v>0</v>
      </c>
      <c r="N525" s="132">
        <f t="shared" si="111"/>
        <v>2985400</v>
      </c>
      <c r="O525" s="132">
        <f>+N525</f>
        <v>2985400</v>
      </c>
    </row>
    <row r="526" spans="1:15" ht="14.1" customHeight="1">
      <c r="A526" s="124" t="s">
        <v>680</v>
      </c>
      <c r="B526" s="124" t="s">
        <v>36</v>
      </c>
      <c r="C526" s="125" t="s">
        <v>16</v>
      </c>
      <c r="D526" s="125" t="s">
        <v>643</v>
      </c>
      <c r="E526" s="126">
        <v>41989.330937500003</v>
      </c>
      <c r="F526" s="126">
        <v>41989.3356712963</v>
      </c>
      <c r="G526" s="124" t="s">
        <v>18</v>
      </c>
      <c r="H526" s="127">
        <v>9000</v>
      </c>
      <c r="I526" s="127">
        <v>3720</v>
      </c>
      <c r="J526" s="128">
        <v>5280</v>
      </c>
      <c r="K526" s="129"/>
      <c r="L526" s="130">
        <v>650</v>
      </c>
      <c r="M526" s="131">
        <v>0</v>
      </c>
      <c r="N526" s="132">
        <f t="shared" si="111"/>
        <v>3432000</v>
      </c>
      <c r="O526" s="132">
        <f>+N526</f>
        <v>3432000</v>
      </c>
    </row>
    <row r="527" spans="1:15" ht="14.1" customHeight="1">
      <c r="A527" s="124" t="s">
        <v>681</v>
      </c>
      <c r="B527" s="124" t="s">
        <v>36</v>
      </c>
      <c r="C527" s="125" t="s">
        <v>573</v>
      </c>
      <c r="D527" s="125" t="s">
        <v>134</v>
      </c>
      <c r="E527" s="126">
        <v>41989.386863425927</v>
      </c>
      <c r="F527" s="126">
        <v>41989.389374999999</v>
      </c>
      <c r="G527" s="124" t="s">
        <v>18</v>
      </c>
      <c r="H527" s="127">
        <v>6980</v>
      </c>
      <c r="I527" s="127">
        <v>1900</v>
      </c>
      <c r="J527" s="128">
        <v>5080</v>
      </c>
      <c r="K527" s="129"/>
      <c r="L527" s="130">
        <v>570</v>
      </c>
      <c r="M527" s="131">
        <v>0</v>
      </c>
      <c r="N527" s="132">
        <f t="shared" si="111"/>
        <v>2895600</v>
      </c>
      <c r="O527" s="132">
        <f t="shared" ref="O527" si="114">+N527</f>
        <v>2895600</v>
      </c>
    </row>
    <row r="528" spans="1:15" ht="14.1" customHeight="1">
      <c r="A528" s="124" t="s">
        <v>682</v>
      </c>
      <c r="B528" s="124" t="s">
        <v>36</v>
      </c>
      <c r="C528" s="125" t="s">
        <v>669</v>
      </c>
      <c r="D528" s="125" t="s">
        <v>134</v>
      </c>
      <c r="E528" s="126">
        <v>41989.415763888886</v>
      </c>
      <c r="F528" s="126">
        <v>41989.417187500003</v>
      </c>
      <c r="G528" s="124" t="s">
        <v>18</v>
      </c>
      <c r="H528" s="127">
        <v>7640</v>
      </c>
      <c r="I528" s="127">
        <v>2420</v>
      </c>
      <c r="J528" s="128">
        <v>5220</v>
      </c>
      <c r="K528" s="129"/>
      <c r="L528" s="130">
        <v>590</v>
      </c>
      <c r="M528" s="131">
        <v>0</v>
      </c>
      <c r="N528" s="132">
        <f t="shared" si="111"/>
        <v>3079800</v>
      </c>
      <c r="O528" s="132">
        <f>+N528</f>
        <v>3079800</v>
      </c>
    </row>
    <row r="529" spans="1:15" ht="14.1" customHeight="1">
      <c r="A529" s="124" t="s">
        <v>683</v>
      </c>
      <c r="B529" s="124" t="s">
        <v>268</v>
      </c>
      <c r="C529" s="125" t="s">
        <v>573</v>
      </c>
      <c r="D529" s="125" t="s">
        <v>134</v>
      </c>
      <c r="E529" s="126">
        <v>41989.538912037038</v>
      </c>
      <c r="F529" s="126">
        <v>41989.599409722221</v>
      </c>
      <c r="G529" s="124" t="s">
        <v>18</v>
      </c>
      <c r="H529" s="127">
        <v>22680</v>
      </c>
      <c r="I529" s="127">
        <v>5520</v>
      </c>
      <c r="J529" s="128">
        <v>17160</v>
      </c>
      <c r="K529" s="129"/>
      <c r="L529" s="130">
        <v>570</v>
      </c>
      <c r="M529" s="131">
        <v>0</v>
      </c>
      <c r="N529" s="132">
        <f t="shared" si="111"/>
        <v>9781200</v>
      </c>
      <c r="O529" s="132">
        <f t="shared" ref="O529:O530" si="115">+N529</f>
        <v>9781200</v>
      </c>
    </row>
    <row r="530" spans="1:15" ht="14.1" customHeight="1">
      <c r="A530" s="124" t="s">
        <v>684</v>
      </c>
      <c r="B530" s="124" t="s">
        <v>36</v>
      </c>
      <c r="C530" s="125" t="s">
        <v>573</v>
      </c>
      <c r="D530" s="125" t="s">
        <v>134</v>
      </c>
      <c r="E530" s="126">
        <v>41989.539490740739</v>
      </c>
      <c r="F530" s="126">
        <v>41989.542118055557</v>
      </c>
      <c r="G530" s="124" t="s">
        <v>18</v>
      </c>
      <c r="H530" s="127">
        <v>7120</v>
      </c>
      <c r="I530" s="127">
        <v>1900</v>
      </c>
      <c r="J530" s="128">
        <v>5220</v>
      </c>
      <c r="K530" s="129"/>
      <c r="L530" s="130">
        <v>570</v>
      </c>
      <c r="M530" s="131">
        <v>0</v>
      </c>
      <c r="N530" s="132">
        <f t="shared" si="111"/>
        <v>2975400</v>
      </c>
      <c r="O530" s="132">
        <f t="shared" si="115"/>
        <v>2975400</v>
      </c>
    </row>
    <row r="531" spans="1:15" ht="14.1" customHeight="1">
      <c r="A531" s="124" t="s">
        <v>685</v>
      </c>
      <c r="B531" s="124" t="s">
        <v>36</v>
      </c>
      <c r="C531" s="125" t="s">
        <v>669</v>
      </c>
      <c r="D531" s="125" t="s">
        <v>134</v>
      </c>
      <c r="E531" s="126">
        <v>41989.559537037036</v>
      </c>
      <c r="F531" s="126">
        <v>41989.561400462961</v>
      </c>
      <c r="G531" s="124" t="s">
        <v>18</v>
      </c>
      <c r="H531" s="127">
        <v>7780</v>
      </c>
      <c r="I531" s="127">
        <v>2420</v>
      </c>
      <c r="J531" s="128">
        <v>5360</v>
      </c>
      <c r="K531" s="129"/>
      <c r="L531" s="130">
        <v>590</v>
      </c>
      <c r="M531" s="131">
        <v>0</v>
      </c>
      <c r="N531" s="132">
        <f t="shared" si="111"/>
        <v>3162400</v>
      </c>
      <c r="O531" s="132">
        <f>+N531</f>
        <v>3162400</v>
      </c>
    </row>
    <row r="532" spans="1:15" ht="14.1" customHeight="1">
      <c r="A532" s="124" t="s">
        <v>686</v>
      </c>
      <c r="B532" s="124" t="s">
        <v>36</v>
      </c>
      <c r="C532" s="125" t="s">
        <v>16</v>
      </c>
      <c r="D532" s="125" t="s">
        <v>643</v>
      </c>
      <c r="E532" s="126">
        <v>41989.595324074071</v>
      </c>
      <c r="F532" s="126">
        <v>41989.599907407406</v>
      </c>
      <c r="G532" s="124" t="s">
        <v>18</v>
      </c>
      <c r="H532" s="127">
        <v>11880</v>
      </c>
      <c r="I532" s="127">
        <v>4820</v>
      </c>
      <c r="J532" s="128">
        <v>7060</v>
      </c>
      <c r="K532" s="129"/>
      <c r="L532" s="130">
        <v>650</v>
      </c>
      <c r="M532" s="131">
        <v>0</v>
      </c>
      <c r="N532" s="132">
        <f t="shared" si="111"/>
        <v>4589000</v>
      </c>
      <c r="O532" s="132">
        <f>+N532</f>
        <v>4589000</v>
      </c>
    </row>
    <row r="533" spans="1:15" ht="14.1" customHeight="1">
      <c r="A533" s="124" t="s">
        <v>687</v>
      </c>
      <c r="B533" s="124" t="s">
        <v>36</v>
      </c>
      <c r="C533" s="125" t="s">
        <v>573</v>
      </c>
      <c r="D533" s="125" t="s">
        <v>134</v>
      </c>
      <c r="E533" s="126">
        <v>41989.597685185188</v>
      </c>
      <c r="F533" s="126">
        <v>41989.600555555553</v>
      </c>
      <c r="G533" s="124" t="s">
        <v>18</v>
      </c>
      <c r="H533" s="127">
        <v>6940</v>
      </c>
      <c r="I533" s="127">
        <v>1900</v>
      </c>
      <c r="J533" s="128">
        <v>5040</v>
      </c>
      <c r="K533" s="129"/>
      <c r="L533" s="130">
        <v>570</v>
      </c>
      <c r="M533" s="131">
        <v>0</v>
      </c>
      <c r="N533" s="132">
        <f t="shared" si="111"/>
        <v>2872800</v>
      </c>
      <c r="O533" s="132">
        <f t="shared" ref="O533" si="116">+N533</f>
        <v>2872800</v>
      </c>
    </row>
    <row r="534" spans="1:15" ht="14.1" customHeight="1">
      <c r="A534" s="124" t="s">
        <v>688</v>
      </c>
      <c r="B534" s="124" t="s">
        <v>36</v>
      </c>
      <c r="C534" s="125" t="s">
        <v>669</v>
      </c>
      <c r="D534" s="125" t="s">
        <v>134</v>
      </c>
      <c r="E534" s="126">
        <v>41989.643101851849</v>
      </c>
      <c r="F534" s="126">
        <v>41989.646249999998</v>
      </c>
      <c r="G534" s="124" t="s">
        <v>18</v>
      </c>
      <c r="H534" s="127">
        <v>8500</v>
      </c>
      <c r="I534" s="127">
        <v>2420</v>
      </c>
      <c r="J534" s="128">
        <v>6080</v>
      </c>
      <c r="K534" s="129"/>
      <c r="L534" s="130">
        <v>590</v>
      </c>
      <c r="M534" s="131">
        <v>0</v>
      </c>
      <c r="N534" s="132">
        <f t="shared" si="111"/>
        <v>3587200</v>
      </c>
      <c r="O534" s="132">
        <f>+N534</f>
        <v>3587200</v>
      </c>
    </row>
    <row r="535" spans="1:15" ht="14.1" customHeight="1">
      <c r="A535" s="124" t="s">
        <v>689</v>
      </c>
      <c r="B535" s="124" t="s">
        <v>36</v>
      </c>
      <c r="C535" s="125" t="s">
        <v>16</v>
      </c>
      <c r="D535" s="125" t="s">
        <v>94</v>
      </c>
      <c r="E535" s="126">
        <v>41989.686828703707</v>
      </c>
      <c r="F535" s="126">
        <v>41989.694756944446</v>
      </c>
      <c r="G535" s="124" t="s">
        <v>18</v>
      </c>
      <c r="H535" s="127">
        <v>6440</v>
      </c>
      <c r="I535" s="127">
        <v>3540</v>
      </c>
      <c r="J535" s="128">
        <v>2900</v>
      </c>
      <c r="K535" s="129"/>
      <c r="L535" s="127">
        <f>+[1]DonGia!$O$12</f>
        <v>520</v>
      </c>
      <c r="M535" s="131">
        <v>0</v>
      </c>
      <c r="N535" s="132">
        <f t="shared" si="111"/>
        <v>1508000</v>
      </c>
      <c r="O535" s="132">
        <f>+N535</f>
        <v>1508000</v>
      </c>
    </row>
    <row r="536" spans="1:15" ht="14.1" customHeight="1">
      <c r="A536" s="82" t="s">
        <v>690</v>
      </c>
      <c r="B536" s="82" t="s">
        <v>483</v>
      </c>
      <c r="C536" s="83" t="s">
        <v>569</v>
      </c>
      <c r="D536" s="83" t="s">
        <v>40</v>
      </c>
      <c r="E536" s="84">
        <v>41990.317777777775</v>
      </c>
      <c r="F536" s="84">
        <v>41990.348495370374</v>
      </c>
      <c r="G536" s="82" t="s">
        <v>375</v>
      </c>
      <c r="H536" s="85">
        <v>24320</v>
      </c>
      <c r="I536" s="85">
        <v>11700</v>
      </c>
      <c r="J536" s="86">
        <v>12620</v>
      </c>
      <c r="K536" s="87" t="s">
        <v>252</v>
      </c>
      <c r="L536" s="88">
        <v>800</v>
      </c>
      <c r="M536" s="117">
        <v>0</v>
      </c>
      <c r="N536" s="89">
        <f t="shared" ref="N536:N537" si="117">+J536*L536</f>
        <v>10096000</v>
      </c>
      <c r="O536" s="89">
        <f t="shared" ref="O536:O537" si="118">+N536</f>
        <v>10096000</v>
      </c>
    </row>
    <row r="537" spans="1:15" ht="14.1" customHeight="1">
      <c r="A537" s="82" t="s">
        <v>691</v>
      </c>
      <c r="B537" s="82" t="s">
        <v>588</v>
      </c>
      <c r="C537" s="83" t="s">
        <v>569</v>
      </c>
      <c r="D537" s="83" t="s">
        <v>40</v>
      </c>
      <c r="E537" s="84">
        <v>41990.318402777775</v>
      </c>
      <c r="F537" s="84">
        <v>41990.360590277778</v>
      </c>
      <c r="G537" s="82" t="s">
        <v>375</v>
      </c>
      <c r="H537" s="85">
        <v>26120</v>
      </c>
      <c r="I537" s="85">
        <v>13040</v>
      </c>
      <c r="J537" s="86">
        <v>13080</v>
      </c>
      <c r="K537" s="87" t="s">
        <v>252</v>
      </c>
      <c r="L537" s="88">
        <v>800</v>
      </c>
      <c r="M537" s="117">
        <v>0</v>
      </c>
      <c r="N537" s="89">
        <f t="shared" si="117"/>
        <v>10464000</v>
      </c>
      <c r="O537" s="89">
        <f t="shared" si="118"/>
        <v>10464000</v>
      </c>
    </row>
    <row r="538" spans="1:15" ht="14.1" customHeight="1">
      <c r="A538" s="124" t="s">
        <v>692</v>
      </c>
      <c r="B538" s="124" t="s">
        <v>36</v>
      </c>
      <c r="C538" s="125" t="s">
        <v>669</v>
      </c>
      <c r="D538" s="125" t="s">
        <v>134</v>
      </c>
      <c r="E538" s="126">
        <v>41990.382268518515</v>
      </c>
      <c r="F538" s="126">
        <v>41990.384571759256</v>
      </c>
      <c r="G538" s="124" t="s">
        <v>18</v>
      </c>
      <c r="H538" s="127">
        <v>8560</v>
      </c>
      <c r="I538" s="127">
        <v>2420</v>
      </c>
      <c r="J538" s="128">
        <v>6140</v>
      </c>
      <c r="K538" s="129"/>
      <c r="L538" s="130">
        <v>590</v>
      </c>
      <c r="M538" s="131">
        <v>0</v>
      </c>
      <c r="N538" s="132">
        <f t="shared" si="111"/>
        <v>3622600</v>
      </c>
      <c r="O538" s="132">
        <f>+N538</f>
        <v>3622600</v>
      </c>
    </row>
    <row r="539" spans="1:15" ht="14.1" customHeight="1">
      <c r="A539" s="124" t="s">
        <v>693</v>
      </c>
      <c r="B539" s="124" t="s">
        <v>36</v>
      </c>
      <c r="C539" s="125" t="s">
        <v>573</v>
      </c>
      <c r="D539" s="125" t="s">
        <v>134</v>
      </c>
      <c r="E539" s="126">
        <v>41990.383101851854</v>
      </c>
      <c r="F539" s="126">
        <v>41990.38559027778</v>
      </c>
      <c r="G539" s="124" t="s">
        <v>18</v>
      </c>
      <c r="H539" s="127">
        <v>7340</v>
      </c>
      <c r="I539" s="127">
        <v>1900</v>
      </c>
      <c r="J539" s="128">
        <v>5440</v>
      </c>
      <c r="K539" s="129"/>
      <c r="L539" s="130">
        <v>570</v>
      </c>
      <c r="M539" s="131">
        <v>0</v>
      </c>
      <c r="N539" s="132">
        <f t="shared" si="111"/>
        <v>3100800</v>
      </c>
      <c r="O539" s="132">
        <f t="shared" ref="O539" si="119">+N539</f>
        <v>3100800</v>
      </c>
    </row>
    <row r="540" spans="1:15" ht="14.1" customHeight="1">
      <c r="A540" s="124" t="s">
        <v>694</v>
      </c>
      <c r="B540" s="124" t="s">
        <v>36</v>
      </c>
      <c r="C540" s="125" t="s">
        <v>16</v>
      </c>
      <c r="D540" s="125" t="s">
        <v>94</v>
      </c>
      <c r="E540" s="126">
        <v>41990.477523148147</v>
      </c>
      <c r="F540" s="126">
        <v>41990.482048611113</v>
      </c>
      <c r="G540" s="124" t="s">
        <v>18</v>
      </c>
      <c r="H540" s="127">
        <v>6480</v>
      </c>
      <c r="I540" s="127">
        <v>3520</v>
      </c>
      <c r="J540" s="128">
        <v>2960</v>
      </c>
      <c r="K540" s="129"/>
      <c r="L540" s="130">
        <v>520</v>
      </c>
      <c r="M540" s="131">
        <v>0</v>
      </c>
      <c r="N540" s="132">
        <f t="shared" si="111"/>
        <v>1539200</v>
      </c>
      <c r="O540" s="132">
        <f>+N540</f>
        <v>1539200</v>
      </c>
    </row>
    <row r="541" spans="1:15" ht="14.1" customHeight="1">
      <c r="A541" s="124" t="s">
        <v>695</v>
      </c>
      <c r="B541" s="124" t="s">
        <v>36</v>
      </c>
      <c r="C541" s="125" t="s">
        <v>573</v>
      </c>
      <c r="D541" s="125" t="s">
        <v>134</v>
      </c>
      <c r="E541" s="126">
        <v>41990.542569444442</v>
      </c>
      <c r="F541" s="126">
        <v>41990.545810185184</v>
      </c>
      <c r="G541" s="124" t="s">
        <v>18</v>
      </c>
      <c r="H541" s="127">
        <v>7500</v>
      </c>
      <c r="I541" s="127">
        <v>1900</v>
      </c>
      <c r="J541" s="128">
        <v>5600</v>
      </c>
      <c r="K541" s="129"/>
      <c r="L541" s="130">
        <v>570</v>
      </c>
      <c r="M541" s="131">
        <v>0</v>
      </c>
      <c r="N541" s="132">
        <f t="shared" si="111"/>
        <v>3192000</v>
      </c>
      <c r="O541" s="132">
        <f t="shared" ref="O541:O542" si="120">+N541</f>
        <v>3192000</v>
      </c>
    </row>
    <row r="542" spans="1:15" ht="14.1" customHeight="1">
      <c r="A542" s="82" t="s">
        <v>696</v>
      </c>
      <c r="B542" s="82" t="s">
        <v>483</v>
      </c>
      <c r="C542" s="83" t="s">
        <v>569</v>
      </c>
      <c r="D542" s="83" t="s">
        <v>40</v>
      </c>
      <c r="E542" s="84">
        <v>41990.559050925927</v>
      </c>
      <c r="F542" s="84">
        <v>41990.58153935185</v>
      </c>
      <c r="G542" s="82" t="s">
        <v>375</v>
      </c>
      <c r="H542" s="85">
        <v>24100</v>
      </c>
      <c r="I542" s="85">
        <v>11800</v>
      </c>
      <c r="J542" s="86">
        <v>12300</v>
      </c>
      <c r="K542" s="87" t="s">
        <v>252</v>
      </c>
      <c r="L542" s="88">
        <v>800</v>
      </c>
      <c r="M542" s="117">
        <v>0</v>
      </c>
      <c r="N542" s="89">
        <f t="shared" ref="N542" si="121">+J542*L542</f>
        <v>9840000</v>
      </c>
      <c r="O542" s="89">
        <f t="shared" si="120"/>
        <v>9840000</v>
      </c>
    </row>
    <row r="543" spans="1:15" ht="14.1" customHeight="1">
      <c r="A543" s="124" t="s">
        <v>697</v>
      </c>
      <c r="B543" s="124" t="s">
        <v>421</v>
      </c>
      <c r="C543" s="125"/>
      <c r="D543" s="125" t="s">
        <v>249</v>
      </c>
      <c r="E543" s="126">
        <v>41990.559814814813</v>
      </c>
      <c r="F543" s="126"/>
      <c r="G543" s="124" t="s">
        <v>698</v>
      </c>
      <c r="H543" s="127">
        <v>0</v>
      </c>
      <c r="I543" s="127">
        <v>0</v>
      </c>
      <c r="J543" s="127">
        <v>0</v>
      </c>
      <c r="K543" s="133" t="s">
        <v>698</v>
      </c>
      <c r="L543" s="130">
        <v>50000</v>
      </c>
      <c r="M543" s="130"/>
      <c r="N543" s="132">
        <f>+L543</f>
        <v>50000</v>
      </c>
      <c r="O543" s="132">
        <f>+N543</f>
        <v>50000</v>
      </c>
    </row>
    <row r="544" spans="1:15" ht="14.1" customHeight="1">
      <c r="A544" s="124" t="s">
        <v>699</v>
      </c>
      <c r="B544" s="124" t="s">
        <v>36</v>
      </c>
      <c r="C544" s="125" t="s">
        <v>669</v>
      </c>
      <c r="D544" s="125" t="s">
        <v>134</v>
      </c>
      <c r="E544" s="126">
        <v>41990.561909722222</v>
      </c>
      <c r="F544" s="126">
        <v>41990.564351851855</v>
      </c>
      <c r="G544" s="124" t="s">
        <v>18</v>
      </c>
      <c r="H544" s="127">
        <v>8700</v>
      </c>
      <c r="I544" s="127">
        <v>2420</v>
      </c>
      <c r="J544" s="128">
        <v>6280</v>
      </c>
      <c r="K544" s="129"/>
      <c r="L544" s="130">
        <v>590</v>
      </c>
      <c r="M544" s="131">
        <v>0</v>
      </c>
      <c r="N544" s="132">
        <f t="shared" si="111"/>
        <v>3705200</v>
      </c>
      <c r="O544" s="132">
        <f>+N544</f>
        <v>3705200</v>
      </c>
    </row>
    <row r="545" spans="1:15" ht="14.1" customHeight="1">
      <c r="A545" s="124" t="s">
        <v>700</v>
      </c>
      <c r="B545" s="124" t="s">
        <v>268</v>
      </c>
      <c r="C545" s="125" t="s">
        <v>573</v>
      </c>
      <c r="D545" s="125" t="s">
        <v>134</v>
      </c>
      <c r="E545" s="126">
        <v>41990.602638888886</v>
      </c>
      <c r="F545" s="126">
        <v>41990.661203703705</v>
      </c>
      <c r="G545" s="124" t="s">
        <v>18</v>
      </c>
      <c r="H545" s="127">
        <v>22720</v>
      </c>
      <c r="I545" s="127">
        <v>5520</v>
      </c>
      <c r="J545" s="128">
        <v>17200</v>
      </c>
      <c r="K545" s="129"/>
      <c r="L545" s="130">
        <v>570</v>
      </c>
      <c r="M545" s="131">
        <v>0</v>
      </c>
      <c r="N545" s="132">
        <f t="shared" si="111"/>
        <v>9804000</v>
      </c>
      <c r="O545" s="132">
        <f t="shared" ref="O545:O546" si="122">+N545</f>
        <v>9804000</v>
      </c>
    </row>
    <row r="546" spans="1:15" ht="14.1" customHeight="1">
      <c r="A546" s="124" t="s">
        <v>701</v>
      </c>
      <c r="B546" s="124" t="s">
        <v>36</v>
      </c>
      <c r="C546" s="125" t="s">
        <v>573</v>
      </c>
      <c r="D546" s="125" t="s">
        <v>134</v>
      </c>
      <c r="E546" s="126">
        <v>41990.612442129626</v>
      </c>
      <c r="F546" s="126">
        <v>41990.614976851852</v>
      </c>
      <c r="G546" s="124" t="s">
        <v>18</v>
      </c>
      <c r="H546" s="127">
        <v>6660</v>
      </c>
      <c r="I546" s="127">
        <v>1920</v>
      </c>
      <c r="J546" s="128">
        <v>4740</v>
      </c>
      <c r="K546" s="129"/>
      <c r="L546" s="130">
        <v>570</v>
      </c>
      <c r="M546" s="131">
        <v>0</v>
      </c>
      <c r="N546" s="132">
        <f t="shared" si="111"/>
        <v>2701800</v>
      </c>
      <c r="O546" s="132">
        <f t="shared" si="122"/>
        <v>2701800</v>
      </c>
    </row>
    <row r="547" spans="1:15" ht="14.1" customHeight="1">
      <c r="A547" s="124" t="s">
        <v>702</v>
      </c>
      <c r="B547" s="124" t="s">
        <v>36</v>
      </c>
      <c r="C547" s="125" t="s">
        <v>16</v>
      </c>
      <c r="D547" s="125" t="s">
        <v>643</v>
      </c>
      <c r="E547" s="126">
        <v>41990.662175925929</v>
      </c>
      <c r="F547" s="126">
        <v>41990.664953703701</v>
      </c>
      <c r="G547" s="124" t="s">
        <v>18</v>
      </c>
      <c r="H547" s="127">
        <v>9440</v>
      </c>
      <c r="I547" s="127">
        <v>3640</v>
      </c>
      <c r="J547" s="128">
        <v>5800</v>
      </c>
      <c r="K547" s="129"/>
      <c r="L547" s="130">
        <v>650</v>
      </c>
      <c r="M547" s="131">
        <v>0</v>
      </c>
      <c r="N547" s="132">
        <f t="shared" si="111"/>
        <v>3770000</v>
      </c>
      <c r="O547" s="132">
        <f>+N547</f>
        <v>3770000</v>
      </c>
    </row>
    <row r="548" spans="1:15" ht="14.1" customHeight="1">
      <c r="A548" s="124" t="s">
        <v>703</v>
      </c>
      <c r="B548" s="124" t="s">
        <v>36</v>
      </c>
      <c r="C548" s="125" t="s">
        <v>669</v>
      </c>
      <c r="D548" s="125" t="s">
        <v>134</v>
      </c>
      <c r="E548" s="126">
        <v>41990.671111111114</v>
      </c>
      <c r="F548" s="126">
        <v>41990.674340277779</v>
      </c>
      <c r="G548" s="124" t="s">
        <v>18</v>
      </c>
      <c r="H548" s="127">
        <v>9040</v>
      </c>
      <c r="I548" s="127">
        <v>2420</v>
      </c>
      <c r="J548" s="128">
        <v>6620</v>
      </c>
      <c r="K548" s="129"/>
      <c r="L548" s="130">
        <v>590</v>
      </c>
      <c r="M548" s="131">
        <v>0</v>
      </c>
      <c r="N548" s="132">
        <f t="shared" si="111"/>
        <v>3905800</v>
      </c>
      <c r="O548" s="132">
        <f>+N548</f>
        <v>3905800</v>
      </c>
    </row>
    <row r="549" spans="1:15" ht="14.1" customHeight="1">
      <c r="A549" s="124" t="s">
        <v>704</v>
      </c>
      <c r="B549" s="124" t="s">
        <v>36</v>
      </c>
      <c r="C549" s="125" t="s">
        <v>573</v>
      </c>
      <c r="D549" s="125" t="s">
        <v>134</v>
      </c>
      <c r="E549" s="126">
        <v>41990.671597222223</v>
      </c>
      <c r="F549" s="126">
        <v>41990.673935185187</v>
      </c>
      <c r="G549" s="124" t="s">
        <v>18</v>
      </c>
      <c r="H549" s="127">
        <v>6720</v>
      </c>
      <c r="I549" s="127">
        <v>1900</v>
      </c>
      <c r="J549" s="128">
        <v>4820</v>
      </c>
      <c r="K549" s="129"/>
      <c r="L549" s="130">
        <v>570</v>
      </c>
      <c r="M549" s="131">
        <v>0</v>
      </c>
      <c r="N549" s="132">
        <f t="shared" si="111"/>
        <v>2747400</v>
      </c>
      <c r="O549" s="132">
        <f t="shared" ref="O549:O562" si="123">+N549</f>
        <v>2747400</v>
      </c>
    </row>
    <row r="550" spans="1:15" ht="14.1" customHeight="1">
      <c r="A550" s="82" t="s">
        <v>705</v>
      </c>
      <c r="B550" s="82" t="s">
        <v>500</v>
      </c>
      <c r="C550" s="83" t="s">
        <v>569</v>
      </c>
      <c r="D550" s="83" t="s">
        <v>40</v>
      </c>
      <c r="E550" s="84">
        <v>41991.300995370373</v>
      </c>
      <c r="F550" s="84">
        <v>41991.325474537036</v>
      </c>
      <c r="G550" s="82" t="s">
        <v>375</v>
      </c>
      <c r="H550" s="85">
        <v>24220</v>
      </c>
      <c r="I550" s="85">
        <v>11780</v>
      </c>
      <c r="J550" s="86">
        <v>12440</v>
      </c>
      <c r="K550" s="87" t="s">
        <v>252</v>
      </c>
      <c r="L550" s="88">
        <v>800</v>
      </c>
      <c r="M550" s="117">
        <v>0</v>
      </c>
      <c r="N550" s="89">
        <f t="shared" ref="N550" si="124">+J550*L550</f>
        <v>9952000</v>
      </c>
      <c r="O550" s="89">
        <f t="shared" si="123"/>
        <v>9952000</v>
      </c>
    </row>
    <row r="551" spans="1:15" ht="14.1" customHeight="1">
      <c r="A551" s="124" t="s">
        <v>706</v>
      </c>
      <c r="B551" s="124" t="s">
        <v>36</v>
      </c>
      <c r="C551" s="125" t="s">
        <v>16</v>
      </c>
      <c r="D551" s="125" t="s">
        <v>643</v>
      </c>
      <c r="E551" s="126">
        <v>41991.316967592589</v>
      </c>
      <c r="F551" s="126">
        <v>41991.319803240738</v>
      </c>
      <c r="G551" s="124" t="s">
        <v>18</v>
      </c>
      <c r="H551" s="127">
        <v>9260</v>
      </c>
      <c r="I551" s="127">
        <v>3660</v>
      </c>
      <c r="J551" s="128">
        <v>5600</v>
      </c>
      <c r="K551" s="129"/>
      <c r="L551" s="130">
        <v>650</v>
      </c>
      <c r="M551" s="131">
        <v>0</v>
      </c>
      <c r="N551" s="132">
        <f t="shared" ref="N551:N558" si="125">J551*L551</f>
        <v>3640000</v>
      </c>
      <c r="O551" s="132">
        <f t="shared" si="123"/>
        <v>3640000</v>
      </c>
    </row>
    <row r="552" spans="1:15" ht="14.1" customHeight="1">
      <c r="A552" s="124" t="s">
        <v>707</v>
      </c>
      <c r="B552" s="124" t="s">
        <v>36</v>
      </c>
      <c r="C552" s="125" t="s">
        <v>16</v>
      </c>
      <c r="D552" s="125" t="s">
        <v>94</v>
      </c>
      <c r="E552" s="126">
        <v>41991.343032407407</v>
      </c>
      <c r="F552" s="126">
        <v>41991.354155092595</v>
      </c>
      <c r="G552" s="124" t="s">
        <v>18</v>
      </c>
      <c r="H552" s="127">
        <v>6720</v>
      </c>
      <c r="I552" s="127">
        <v>3520</v>
      </c>
      <c r="J552" s="128">
        <v>3200</v>
      </c>
      <c r="K552" s="129"/>
      <c r="L552" s="130">
        <v>520</v>
      </c>
      <c r="M552" s="131">
        <v>0</v>
      </c>
      <c r="N552" s="132">
        <f t="shared" si="125"/>
        <v>1664000</v>
      </c>
      <c r="O552" s="132">
        <f t="shared" si="123"/>
        <v>1664000</v>
      </c>
    </row>
    <row r="553" spans="1:15" ht="14.1" customHeight="1">
      <c r="A553" s="124" t="s">
        <v>708</v>
      </c>
      <c r="B553" s="124" t="s">
        <v>36</v>
      </c>
      <c r="C553" s="125" t="s">
        <v>669</v>
      </c>
      <c r="D553" s="125" t="s">
        <v>134</v>
      </c>
      <c r="E553" s="126">
        <v>41991.348078703704</v>
      </c>
      <c r="F553" s="126">
        <v>41991.350254629629</v>
      </c>
      <c r="G553" s="124" t="s">
        <v>18</v>
      </c>
      <c r="H553" s="127">
        <v>7800</v>
      </c>
      <c r="I553" s="127">
        <v>2420</v>
      </c>
      <c r="J553" s="128">
        <v>5380</v>
      </c>
      <c r="K553" s="129"/>
      <c r="L553" s="130">
        <v>590</v>
      </c>
      <c r="M553" s="131">
        <v>0</v>
      </c>
      <c r="N553" s="132">
        <f t="shared" si="125"/>
        <v>3174200</v>
      </c>
      <c r="O553" s="132">
        <f t="shared" si="123"/>
        <v>3174200</v>
      </c>
    </row>
    <row r="554" spans="1:15" ht="14.1" customHeight="1">
      <c r="A554" s="124" t="s">
        <v>709</v>
      </c>
      <c r="B554" s="124" t="s">
        <v>36</v>
      </c>
      <c r="C554" s="125" t="s">
        <v>669</v>
      </c>
      <c r="D554" s="125" t="s">
        <v>134</v>
      </c>
      <c r="E554" s="126">
        <v>41991.417534722219</v>
      </c>
      <c r="F554" s="126">
        <v>41991.420543981483</v>
      </c>
      <c r="G554" s="124" t="s">
        <v>18</v>
      </c>
      <c r="H554" s="127">
        <v>7920</v>
      </c>
      <c r="I554" s="127">
        <v>2420</v>
      </c>
      <c r="J554" s="128">
        <v>5500</v>
      </c>
      <c r="K554" s="129"/>
      <c r="L554" s="130">
        <v>590</v>
      </c>
      <c r="M554" s="131">
        <v>0</v>
      </c>
      <c r="N554" s="132">
        <f t="shared" si="125"/>
        <v>3245000</v>
      </c>
      <c r="O554" s="132">
        <f t="shared" si="123"/>
        <v>3245000</v>
      </c>
    </row>
    <row r="555" spans="1:15" ht="14.1" customHeight="1">
      <c r="A555" s="82" t="s">
        <v>710</v>
      </c>
      <c r="B555" s="82" t="s">
        <v>483</v>
      </c>
      <c r="C555" s="83" t="s">
        <v>569</v>
      </c>
      <c r="D555" s="83" t="s">
        <v>40</v>
      </c>
      <c r="E555" s="84">
        <v>41991.445613425924</v>
      </c>
      <c r="F555" s="84">
        <v>41991.469224537039</v>
      </c>
      <c r="G555" s="82" t="s">
        <v>375</v>
      </c>
      <c r="H555" s="85">
        <v>24140</v>
      </c>
      <c r="I555" s="85">
        <v>11760</v>
      </c>
      <c r="J555" s="86">
        <v>12380</v>
      </c>
      <c r="K555" s="87" t="s">
        <v>252</v>
      </c>
      <c r="L555" s="88">
        <v>800</v>
      </c>
      <c r="M555" s="117">
        <v>0</v>
      </c>
      <c r="N555" s="89">
        <f t="shared" ref="N555" si="126">+J555*L555</f>
        <v>9904000</v>
      </c>
      <c r="O555" s="89">
        <f t="shared" si="123"/>
        <v>9904000</v>
      </c>
    </row>
    <row r="556" spans="1:15" ht="14.1" customHeight="1">
      <c r="A556" s="124" t="s">
        <v>711</v>
      </c>
      <c r="B556" s="124" t="s">
        <v>36</v>
      </c>
      <c r="C556" s="125" t="s">
        <v>16</v>
      </c>
      <c r="D556" s="125" t="s">
        <v>94</v>
      </c>
      <c r="E556" s="126">
        <v>41991.538287037038</v>
      </c>
      <c r="F556" s="126">
        <v>41991.545729166668</v>
      </c>
      <c r="G556" s="124" t="s">
        <v>18</v>
      </c>
      <c r="H556" s="127">
        <v>6320</v>
      </c>
      <c r="I556" s="127">
        <v>3520</v>
      </c>
      <c r="J556" s="128">
        <v>2800</v>
      </c>
      <c r="K556" s="129"/>
      <c r="L556" s="130">
        <v>520</v>
      </c>
      <c r="M556" s="131">
        <v>0</v>
      </c>
      <c r="N556" s="132">
        <f t="shared" si="125"/>
        <v>1456000</v>
      </c>
      <c r="O556" s="132">
        <f t="shared" si="123"/>
        <v>1456000</v>
      </c>
    </row>
    <row r="557" spans="1:15" ht="14.1" customHeight="1">
      <c r="A557" s="124" t="s">
        <v>712</v>
      </c>
      <c r="B557" s="124" t="s">
        <v>36</v>
      </c>
      <c r="C557" s="125" t="s">
        <v>669</v>
      </c>
      <c r="D557" s="125" t="s">
        <v>134</v>
      </c>
      <c r="E557" s="126">
        <v>41991.56181712963</v>
      </c>
      <c r="F557" s="126">
        <v>41991.564282407409</v>
      </c>
      <c r="G557" s="124" t="s">
        <v>18</v>
      </c>
      <c r="H557" s="127">
        <v>8020</v>
      </c>
      <c r="I557" s="127">
        <v>2420</v>
      </c>
      <c r="J557" s="128">
        <v>5600</v>
      </c>
      <c r="K557" s="129"/>
      <c r="L557" s="130">
        <v>590</v>
      </c>
      <c r="M557" s="131">
        <v>0</v>
      </c>
      <c r="N557" s="132">
        <f t="shared" si="125"/>
        <v>3304000</v>
      </c>
      <c r="O557" s="132">
        <f>+N557</f>
        <v>3304000</v>
      </c>
    </row>
    <row r="558" spans="1:15" ht="14.1" customHeight="1">
      <c r="A558" s="124" t="s">
        <v>713</v>
      </c>
      <c r="B558" s="124" t="s">
        <v>268</v>
      </c>
      <c r="C558" s="125" t="s">
        <v>573</v>
      </c>
      <c r="D558" s="125" t="s">
        <v>134</v>
      </c>
      <c r="E558" s="126">
        <v>41991.582349537035</v>
      </c>
      <c r="F558" s="126">
        <v>41991.635046296295</v>
      </c>
      <c r="G558" s="124" t="s">
        <v>18</v>
      </c>
      <c r="H558" s="127">
        <v>23140</v>
      </c>
      <c r="I558" s="127">
        <v>6320</v>
      </c>
      <c r="J558" s="128">
        <v>16820</v>
      </c>
      <c r="K558" s="129"/>
      <c r="L558" s="130">
        <v>570</v>
      </c>
      <c r="M558" s="131">
        <v>0</v>
      </c>
      <c r="N558" s="132">
        <f t="shared" si="125"/>
        <v>9587400</v>
      </c>
      <c r="O558" s="132">
        <f t="shared" si="123"/>
        <v>9587400</v>
      </c>
    </row>
    <row r="559" spans="1:15" ht="14.1" customHeight="1">
      <c r="A559" s="82" t="s">
        <v>714</v>
      </c>
      <c r="B559" s="82" t="s">
        <v>483</v>
      </c>
      <c r="C559" s="83" t="s">
        <v>569</v>
      </c>
      <c r="D559" s="83" t="s">
        <v>40</v>
      </c>
      <c r="E559" s="84">
        <v>41991.593888888892</v>
      </c>
      <c r="F559" s="84">
        <v>41991.612592592595</v>
      </c>
      <c r="G559" s="82" t="s">
        <v>375</v>
      </c>
      <c r="H559" s="85">
        <v>23840</v>
      </c>
      <c r="I559" s="85">
        <v>11740</v>
      </c>
      <c r="J559" s="86">
        <v>12100</v>
      </c>
      <c r="K559" s="87" t="s">
        <v>252</v>
      </c>
      <c r="L559" s="88">
        <v>800</v>
      </c>
      <c r="M559" s="117">
        <v>0</v>
      </c>
      <c r="N559" s="89">
        <f t="shared" ref="N559:N561" si="127">+J559*L559</f>
        <v>9680000</v>
      </c>
      <c r="O559" s="89">
        <f t="shared" si="123"/>
        <v>9680000</v>
      </c>
    </row>
    <row r="560" spans="1:15" ht="14.1" customHeight="1">
      <c r="A560" s="82" t="s">
        <v>715</v>
      </c>
      <c r="B560" s="82" t="s">
        <v>716</v>
      </c>
      <c r="C560" s="83" t="s">
        <v>569</v>
      </c>
      <c r="D560" s="83" t="s">
        <v>40</v>
      </c>
      <c r="E560" s="84">
        <v>41992.296423611115</v>
      </c>
      <c r="F560" s="84">
        <v>41992.315694444442</v>
      </c>
      <c r="G560" s="82" t="s">
        <v>375</v>
      </c>
      <c r="H560" s="85">
        <v>22660</v>
      </c>
      <c r="I560" s="85">
        <v>12940</v>
      </c>
      <c r="J560" s="86">
        <v>9720</v>
      </c>
      <c r="K560" s="87" t="s">
        <v>252</v>
      </c>
      <c r="L560" s="88">
        <v>800</v>
      </c>
      <c r="M560" s="117">
        <v>0</v>
      </c>
      <c r="N560" s="89">
        <f t="shared" si="127"/>
        <v>7776000</v>
      </c>
      <c r="O560" s="89">
        <f t="shared" si="123"/>
        <v>7776000</v>
      </c>
    </row>
    <row r="561" spans="1:15" ht="14.1" customHeight="1">
      <c r="A561" s="82" t="s">
        <v>717</v>
      </c>
      <c r="B561" s="82" t="s">
        <v>500</v>
      </c>
      <c r="C561" s="83" t="s">
        <v>569</v>
      </c>
      <c r="D561" s="83" t="s">
        <v>40</v>
      </c>
      <c r="E561" s="84">
        <v>41992.302997685183</v>
      </c>
      <c r="F561" s="84">
        <v>41992.33625</v>
      </c>
      <c r="G561" s="82" t="s">
        <v>375</v>
      </c>
      <c r="H561" s="85">
        <v>22780</v>
      </c>
      <c r="I561" s="85">
        <v>11700</v>
      </c>
      <c r="J561" s="86">
        <v>11080</v>
      </c>
      <c r="K561" s="87" t="s">
        <v>252</v>
      </c>
      <c r="L561" s="88">
        <v>800</v>
      </c>
      <c r="M561" s="117">
        <v>0</v>
      </c>
      <c r="N561" s="89">
        <f t="shared" si="127"/>
        <v>8864000</v>
      </c>
      <c r="O561" s="89">
        <f t="shared" si="123"/>
        <v>8864000</v>
      </c>
    </row>
    <row r="562" spans="1:15" ht="14.1" customHeight="1">
      <c r="A562" s="124" t="s">
        <v>718</v>
      </c>
      <c r="B562" s="124" t="s">
        <v>36</v>
      </c>
      <c r="C562" s="125" t="s">
        <v>16</v>
      </c>
      <c r="D562" s="125" t="s">
        <v>643</v>
      </c>
      <c r="E562" s="126">
        <v>41992.346273148149</v>
      </c>
      <c r="F562" s="126">
        <v>41992.353506944448</v>
      </c>
      <c r="G562" s="124" t="s">
        <v>18</v>
      </c>
      <c r="H562" s="127">
        <v>9540</v>
      </c>
      <c r="I562" s="127">
        <v>3780</v>
      </c>
      <c r="J562" s="128">
        <v>5760</v>
      </c>
      <c r="K562" s="129"/>
      <c r="L562" s="130">
        <v>650</v>
      </c>
      <c r="M562" s="131">
        <v>0</v>
      </c>
      <c r="N562" s="132">
        <f t="shared" ref="N562:N581" si="128">J562*L562</f>
        <v>3744000</v>
      </c>
      <c r="O562" s="132">
        <f t="shared" si="123"/>
        <v>3744000</v>
      </c>
    </row>
    <row r="563" spans="1:15" ht="14.1" customHeight="1">
      <c r="A563" s="124" t="s">
        <v>719</v>
      </c>
      <c r="B563" s="124" t="s">
        <v>36</v>
      </c>
      <c r="C563" s="125" t="s">
        <v>669</v>
      </c>
      <c r="D563" s="125" t="s">
        <v>134</v>
      </c>
      <c r="E563" s="126">
        <v>41992.371979166666</v>
      </c>
      <c r="F563" s="126">
        <v>41992.373923611114</v>
      </c>
      <c r="G563" s="124" t="s">
        <v>18</v>
      </c>
      <c r="H563" s="127">
        <v>7940</v>
      </c>
      <c r="I563" s="127">
        <v>2420</v>
      </c>
      <c r="J563" s="128">
        <v>5520</v>
      </c>
      <c r="K563" s="129"/>
      <c r="L563" s="130">
        <v>590</v>
      </c>
      <c r="M563" s="131">
        <v>0</v>
      </c>
      <c r="N563" s="132">
        <f t="shared" si="128"/>
        <v>3256800</v>
      </c>
      <c r="O563" s="132">
        <f>+N563</f>
        <v>3256800</v>
      </c>
    </row>
    <row r="564" spans="1:15" ht="14.1" customHeight="1">
      <c r="A564" s="82" t="s">
        <v>720</v>
      </c>
      <c r="B564" s="82" t="s">
        <v>588</v>
      </c>
      <c r="C564" s="83" t="s">
        <v>569</v>
      </c>
      <c r="D564" s="83" t="s">
        <v>40</v>
      </c>
      <c r="E564" s="84">
        <v>41992.430266203701</v>
      </c>
      <c r="F564" s="84">
        <v>41992.44672453704</v>
      </c>
      <c r="G564" s="82" t="s">
        <v>375</v>
      </c>
      <c r="H564" s="85">
        <v>22400</v>
      </c>
      <c r="I564" s="85">
        <v>12900</v>
      </c>
      <c r="J564" s="86">
        <v>9500</v>
      </c>
      <c r="K564" s="87" t="s">
        <v>252</v>
      </c>
      <c r="L564" s="88">
        <v>800</v>
      </c>
      <c r="M564" s="117">
        <v>0</v>
      </c>
      <c r="N564" s="89">
        <f t="shared" ref="N564" si="129">+J564*L564</f>
        <v>7600000</v>
      </c>
      <c r="O564" s="89">
        <f t="shared" ref="O564" si="130">+N564</f>
        <v>7600000</v>
      </c>
    </row>
    <row r="565" spans="1:15" ht="14.1" customHeight="1">
      <c r="A565" s="124" t="s">
        <v>721</v>
      </c>
      <c r="B565" s="124" t="s">
        <v>36</v>
      </c>
      <c r="C565" s="125" t="s">
        <v>669</v>
      </c>
      <c r="D565" s="125" t="s">
        <v>134</v>
      </c>
      <c r="E565" s="126">
        <v>41992.441817129627</v>
      </c>
      <c r="F565" s="126">
        <v>41992.443703703706</v>
      </c>
      <c r="G565" s="124" t="s">
        <v>18</v>
      </c>
      <c r="H565" s="127">
        <v>7600</v>
      </c>
      <c r="I565" s="127">
        <v>2420</v>
      </c>
      <c r="J565" s="128">
        <v>5180</v>
      </c>
      <c r="K565" s="129"/>
      <c r="L565" s="130">
        <v>590</v>
      </c>
      <c r="M565" s="131">
        <v>0</v>
      </c>
      <c r="N565" s="132">
        <f t="shared" si="128"/>
        <v>3056200</v>
      </c>
      <c r="O565" s="132">
        <f>+N565</f>
        <v>3056200</v>
      </c>
    </row>
    <row r="566" spans="1:15" ht="14.1" customHeight="1">
      <c r="A566" s="124" t="s">
        <v>722</v>
      </c>
      <c r="B566" s="124" t="s">
        <v>36</v>
      </c>
      <c r="C566" s="125" t="s">
        <v>16</v>
      </c>
      <c r="D566" s="125" t="s">
        <v>643</v>
      </c>
      <c r="E566" s="126">
        <v>41992.44734953704</v>
      </c>
      <c r="F566" s="126">
        <v>41992.449664351851</v>
      </c>
      <c r="G566" s="124" t="s">
        <v>18</v>
      </c>
      <c r="H566" s="127">
        <v>9240</v>
      </c>
      <c r="I566" s="127">
        <v>3660</v>
      </c>
      <c r="J566" s="128">
        <v>5580</v>
      </c>
      <c r="K566" s="129"/>
      <c r="L566" s="130">
        <v>650</v>
      </c>
      <c r="M566" s="131">
        <v>0</v>
      </c>
      <c r="N566" s="132">
        <f t="shared" si="128"/>
        <v>3627000</v>
      </c>
      <c r="O566" s="132">
        <f t="shared" ref="O566:O568" si="131">+N566</f>
        <v>3627000</v>
      </c>
    </row>
    <row r="567" spans="1:15" ht="14.1" customHeight="1">
      <c r="A567" s="82" t="s">
        <v>723</v>
      </c>
      <c r="B567" s="82" t="s">
        <v>483</v>
      </c>
      <c r="C567" s="83" t="s">
        <v>569</v>
      </c>
      <c r="D567" s="83" t="s">
        <v>40</v>
      </c>
      <c r="E567" s="84">
        <v>41992.495405092595</v>
      </c>
      <c r="F567" s="84">
        <v>41992.514016203706</v>
      </c>
      <c r="G567" s="82" t="s">
        <v>375</v>
      </c>
      <c r="H567" s="85">
        <v>22520</v>
      </c>
      <c r="I567" s="85">
        <v>11800</v>
      </c>
      <c r="J567" s="86">
        <v>10720</v>
      </c>
      <c r="K567" s="87" t="s">
        <v>252</v>
      </c>
      <c r="L567" s="88">
        <v>800</v>
      </c>
      <c r="M567" s="117">
        <v>0</v>
      </c>
      <c r="N567" s="89">
        <f t="shared" ref="N567" si="132">+J567*L567</f>
        <v>8576000</v>
      </c>
      <c r="O567" s="89">
        <f t="shared" si="131"/>
        <v>8576000</v>
      </c>
    </row>
    <row r="568" spans="1:15" ht="14.1" customHeight="1">
      <c r="A568" s="124" t="s">
        <v>724</v>
      </c>
      <c r="B568" s="124" t="s">
        <v>268</v>
      </c>
      <c r="C568" s="125" t="s">
        <v>573</v>
      </c>
      <c r="D568" s="125" t="s">
        <v>134</v>
      </c>
      <c r="E568" s="126">
        <v>41992.545578703706</v>
      </c>
      <c r="F568" s="126">
        <v>41992.610439814816</v>
      </c>
      <c r="G568" s="124" t="s">
        <v>18</v>
      </c>
      <c r="H568" s="127">
        <v>21800</v>
      </c>
      <c r="I568" s="127">
        <v>5500</v>
      </c>
      <c r="J568" s="128">
        <v>16300</v>
      </c>
      <c r="K568" s="129"/>
      <c r="L568" s="130">
        <v>570</v>
      </c>
      <c r="M568" s="131">
        <v>0</v>
      </c>
      <c r="N568" s="132">
        <f t="shared" si="128"/>
        <v>9291000</v>
      </c>
      <c r="O568" s="132">
        <f t="shared" si="131"/>
        <v>9291000</v>
      </c>
    </row>
    <row r="569" spans="1:15" ht="14.1" customHeight="1">
      <c r="A569" s="124" t="s">
        <v>725</v>
      </c>
      <c r="B569" s="124" t="s">
        <v>421</v>
      </c>
      <c r="C569" s="125"/>
      <c r="D569" s="125" t="s">
        <v>249</v>
      </c>
      <c r="E569" s="126">
        <v>41992.562268518515</v>
      </c>
      <c r="F569" s="126"/>
      <c r="G569" s="124" t="s">
        <v>698</v>
      </c>
      <c r="H569" s="127">
        <v>0</v>
      </c>
      <c r="I569" s="127">
        <v>0</v>
      </c>
      <c r="J569" s="127">
        <v>0</v>
      </c>
      <c r="K569" s="133" t="s">
        <v>698</v>
      </c>
      <c r="L569" s="130">
        <v>50000</v>
      </c>
      <c r="M569" s="130"/>
      <c r="N569" s="132">
        <f>+L569</f>
        <v>50000</v>
      </c>
      <c r="O569" s="132">
        <f>+N569</f>
        <v>50000</v>
      </c>
    </row>
    <row r="570" spans="1:15" ht="14.1" customHeight="1">
      <c r="A570" s="124" t="s">
        <v>726</v>
      </c>
      <c r="B570" s="124" t="s">
        <v>36</v>
      </c>
      <c r="C570" s="125" t="s">
        <v>669</v>
      </c>
      <c r="D570" s="125" t="s">
        <v>134</v>
      </c>
      <c r="E570" s="126">
        <v>41992.578842592593</v>
      </c>
      <c r="F570" s="126">
        <v>41992.581331018519</v>
      </c>
      <c r="G570" s="124" t="s">
        <v>18</v>
      </c>
      <c r="H570" s="127">
        <v>7860</v>
      </c>
      <c r="I570" s="127">
        <v>2420</v>
      </c>
      <c r="J570" s="128">
        <v>5440</v>
      </c>
      <c r="K570" s="129"/>
      <c r="L570" s="130">
        <v>590</v>
      </c>
      <c r="M570" s="131">
        <v>0</v>
      </c>
      <c r="N570" s="132">
        <f t="shared" si="128"/>
        <v>3209600</v>
      </c>
      <c r="O570" s="132">
        <f>+N570</f>
        <v>3209600</v>
      </c>
    </row>
    <row r="571" spans="1:15" ht="14.1" customHeight="1">
      <c r="A571" s="124" t="s">
        <v>727</v>
      </c>
      <c r="B571" s="124" t="s">
        <v>36</v>
      </c>
      <c r="C571" s="125" t="s">
        <v>16</v>
      </c>
      <c r="D571" s="125" t="s">
        <v>94</v>
      </c>
      <c r="E571" s="126">
        <v>41992.592013888891</v>
      </c>
      <c r="F571" s="126">
        <v>41992.601782407408</v>
      </c>
      <c r="G571" s="124" t="s">
        <v>18</v>
      </c>
      <c r="H571" s="127">
        <v>7120</v>
      </c>
      <c r="I571" s="127">
        <v>3520</v>
      </c>
      <c r="J571" s="128">
        <v>3600</v>
      </c>
      <c r="K571" s="129"/>
      <c r="L571" s="130">
        <v>520</v>
      </c>
      <c r="M571" s="131">
        <v>0</v>
      </c>
      <c r="N571" s="132">
        <f t="shared" si="128"/>
        <v>1872000</v>
      </c>
      <c r="O571" s="132">
        <f t="shared" ref="O571" si="133">+N571</f>
        <v>1872000</v>
      </c>
    </row>
    <row r="572" spans="1:15" ht="14.1" customHeight="1">
      <c r="A572" s="124" t="s">
        <v>728</v>
      </c>
      <c r="B572" s="124" t="s">
        <v>36</v>
      </c>
      <c r="C572" s="125" t="s">
        <v>669</v>
      </c>
      <c r="D572" s="125" t="s">
        <v>134</v>
      </c>
      <c r="E572" s="126">
        <v>41992.65452546296</v>
      </c>
      <c r="F572" s="126">
        <v>41992.65697916667</v>
      </c>
      <c r="G572" s="124" t="s">
        <v>18</v>
      </c>
      <c r="H572" s="127">
        <v>7860</v>
      </c>
      <c r="I572" s="127">
        <v>2420</v>
      </c>
      <c r="J572" s="128">
        <v>5440</v>
      </c>
      <c r="K572" s="129"/>
      <c r="L572" s="130">
        <v>590</v>
      </c>
      <c r="M572" s="131">
        <v>0</v>
      </c>
      <c r="N572" s="132">
        <f t="shared" si="128"/>
        <v>3209600</v>
      </c>
      <c r="O572" s="132">
        <f>+N572</f>
        <v>3209600</v>
      </c>
    </row>
    <row r="573" spans="1:15" ht="14.1" customHeight="1">
      <c r="A573" s="82" t="s">
        <v>729</v>
      </c>
      <c r="B573" s="82" t="s">
        <v>500</v>
      </c>
      <c r="C573" s="83" t="s">
        <v>569</v>
      </c>
      <c r="D573" s="83" t="s">
        <v>40</v>
      </c>
      <c r="E573" s="84">
        <v>41992.738958333335</v>
      </c>
      <c r="F573" s="84">
        <v>41992.763506944444</v>
      </c>
      <c r="G573" s="82" t="s">
        <v>375</v>
      </c>
      <c r="H573" s="85">
        <v>21900</v>
      </c>
      <c r="I573" s="85">
        <v>11780</v>
      </c>
      <c r="J573" s="86">
        <v>10120</v>
      </c>
      <c r="K573" s="87" t="s">
        <v>252</v>
      </c>
      <c r="L573" s="88">
        <v>800</v>
      </c>
      <c r="M573" s="117">
        <v>0</v>
      </c>
      <c r="N573" s="89">
        <f t="shared" ref="N573" si="134">+J573*L573</f>
        <v>8096000</v>
      </c>
      <c r="O573" s="89">
        <f t="shared" ref="O573" si="135">+N573</f>
        <v>8096000</v>
      </c>
    </row>
    <row r="574" spans="1:15" ht="14.1" customHeight="1">
      <c r="A574" s="124" t="s">
        <v>730</v>
      </c>
      <c r="B574" s="124" t="s">
        <v>36</v>
      </c>
      <c r="C574" s="125" t="s">
        <v>669</v>
      </c>
      <c r="D574" s="125" t="s">
        <v>134</v>
      </c>
      <c r="E574" s="126">
        <v>41993.373969907407</v>
      </c>
      <c r="F574" s="126">
        <v>41993.37605324074</v>
      </c>
      <c r="G574" s="124" t="s">
        <v>18</v>
      </c>
      <c r="H574" s="127">
        <v>8000</v>
      </c>
      <c r="I574" s="127">
        <v>2420</v>
      </c>
      <c r="J574" s="128">
        <v>5580</v>
      </c>
      <c r="K574" s="129"/>
      <c r="L574" s="130">
        <v>590</v>
      </c>
      <c r="M574" s="131">
        <v>0</v>
      </c>
      <c r="N574" s="132">
        <f t="shared" si="128"/>
        <v>3292200</v>
      </c>
      <c r="O574" s="132">
        <f>+N574</f>
        <v>3292200</v>
      </c>
    </row>
    <row r="575" spans="1:15" ht="14.1" customHeight="1">
      <c r="A575" s="82" t="s">
        <v>731</v>
      </c>
      <c r="B575" s="82" t="s">
        <v>483</v>
      </c>
      <c r="C575" s="83" t="s">
        <v>569</v>
      </c>
      <c r="D575" s="83" t="s">
        <v>40</v>
      </c>
      <c r="E575" s="84">
        <v>41993.427453703705</v>
      </c>
      <c r="F575" s="84">
        <v>41993.452118055553</v>
      </c>
      <c r="G575" s="82" t="s">
        <v>375</v>
      </c>
      <c r="H575" s="85">
        <v>22340</v>
      </c>
      <c r="I575" s="85">
        <v>11760</v>
      </c>
      <c r="J575" s="86">
        <v>10580</v>
      </c>
      <c r="K575" s="87" t="s">
        <v>252</v>
      </c>
      <c r="L575" s="88">
        <v>800</v>
      </c>
      <c r="M575" s="117">
        <v>0</v>
      </c>
      <c r="N575" s="89">
        <f t="shared" ref="N575" si="136">+J575*L575</f>
        <v>8464000</v>
      </c>
      <c r="O575" s="89">
        <f t="shared" ref="O575" si="137">+N575</f>
        <v>8464000</v>
      </c>
    </row>
    <row r="576" spans="1:15" ht="14.1" customHeight="1">
      <c r="A576" s="124" t="s">
        <v>732</v>
      </c>
      <c r="B576" s="124" t="s">
        <v>36</v>
      </c>
      <c r="C576" s="125" t="s">
        <v>669</v>
      </c>
      <c r="D576" s="125" t="s">
        <v>134</v>
      </c>
      <c r="E576" s="126">
        <v>41993.448344907411</v>
      </c>
      <c r="F576" s="126">
        <v>41993.451261574075</v>
      </c>
      <c r="G576" s="124" t="s">
        <v>18</v>
      </c>
      <c r="H576" s="127">
        <v>7700</v>
      </c>
      <c r="I576" s="127">
        <v>2420</v>
      </c>
      <c r="J576" s="128">
        <v>5280</v>
      </c>
      <c r="K576" s="129"/>
      <c r="L576" s="130">
        <v>590</v>
      </c>
      <c r="M576" s="131">
        <v>0</v>
      </c>
      <c r="N576" s="132">
        <f t="shared" si="128"/>
        <v>3115200</v>
      </c>
      <c r="O576" s="132">
        <f>+N576</f>
        <v>3115200</v>
      </c>
    </row>
    <row r="577" spans="1:15" ht="14.1" customHeight="1">
      <c r="A577" s="124" t="s">
        <v>733</v>
      </c>
      <c r="B577" s="124" t="s">
        <v>268</v>
      </c>
      <c r="C577" s="125" t="s">
        <v>573</v>
      </c>
      <c r="D577" s="125" t="s">
        <v>134</v>
      </c>
      <c r="E577" s="126">
        <v>41993.588969907411</v>
      </c>
      <c r="F577" s="126">
        <v>41993.645868055559</v>
      </c>
      <c r="G577" s="124" t="s">
        <v>18</v>
      </c>
      <c r="H577" s="127">
        <v>23040</v>
      </c>
      <c r="I577" s="127">
        <v>5500</v>
      </c>
      <c r="J577" s="128">
        <v>17540</v>
      </c>
      <c r="K577" s="129"/>
      <c r="L577" s="130">
        <v>570</v>
      </c>
      <c r="M577" s="131">
        <v>0</v>
      </c>
      <c r="N577" s="132">
        <f t="shared" si="128"/>
        <v>9997800</v>
      </c>
      <c r="O577" s="132">
        <f t="shared" ref="O577:O588" si="138">+N577</f>
        <v>9997800</v>
      </c>
    </row>
    <row r="578" spans="1:15" ht="14.1" customHeight="1">
      <c r="A578" s="82" t="s">
        <v>734</v>
      </c>
      <c r="B578" s="82" t="s">
        <v>483</v>
      </c>
      <c r="C578" s="83" t="s">
        <v>569</v>
      </c>
      <c r="D578" s="83" t="s">
        <v>40</v>
      </c>
      <c r="E578" s="84">
        <v>41993.621076388888</v>
      </c>
      <c r="F578" s="84">
        <v>41993.641828703701</v>
      </c>
      <c r="G578" s="82" t="s">
        <v>375</v>
      </c>
      <c r="H578" s="85">
        <v>22080</v>
      </c>
      <c r="I578" s="85">
        <v>11740</v>
      </c>
      <c r="J578" s="86">
        <v>10340</v>
      </c>
      <c r="K578" s="87" t="s">
        <v>252</v>
      </c>
      <c r="L578" s="88">
        <v>800</v>
      </c>
      <c r="M578" s="117">
        <v>0</v>
      </c>
      <c r="N578" s="89">
        <f t="shared" ref="N578" si="139">+J578*L578</f>
        <v>8272000</v>
      </c>
      <c r="O578" s="89">
        <f t="shared" si="138"/>
        <v>8272000</v>
      </c>
    </row>
    <row r="579" spans="1:15" ht="14.1" customHeight="1">
      <c r="A579" s="124" t="s">
        <v>735</v>
      </c>
      <c r="B579" s="124" t="s">
        <v>36</v>
      </c>
      <c r="C579" s="125" t="s">
        <v>16</v>
      </c>
      <c r="D579" s="125" t="s">
        <v>94</v>
      </c>
      <c r="E579" s="126">
        <v>41993.676712962966</v>
      </c>
      <c r="F579" s="126">
        <v>41993.679965277777</v>
      </c>
      <c r="G579" s="124" t="s">
        <v>18</v>
      </c>
      <c r="H579" s="127">
        <v>7160</v>
      </c>
      <c r="I579" s="127">
        <v>3520</v>
      </c>
      <c r="J579" s="128">
        <v>3640</v>
      </c>
      <c r="K579" s="129"/>
      <c r="L579" s="130">
        <v>520</v>
      </c>
      <c r="M579" s="131">
        <v>0</v>
      </c>
      <c r="N579" s="132">
        <f t="shared" si="128"/>
        <v>1892800</v>
      </c>
      <c r="O579" s="132">
        <f t="shared" si="138"/>
        <v>1892800</v>
      </c>
    </row>
    <row r="580" spans="1:15" ht="14.1" customHeight="1">
      <c r="A580" s="124" t="s">
        <v>736</v>
      </c>
      <c r="B580" s="124" t="s">
        <v>36</v>
      </c>
      <c r="C580" s="125" t="s">
        <v>16</v>
      </c>
      <c r="D580" s="125" t="s">
        <v>94</v>
      </c>
      <c r="E580" s="126">
        <v>41993.677222222221</v>
      </c>
      <c r="F580" s="126">
        <v>41993.679178240738</v>
      </c>
      <c r="G580" s="124" t="s">
        <v>18</v>
      </c>
      <c r="H580" s="127">
        <v>5620</v>
      </c>
      <c r="I580" s="127">
        <v>2960</v>
      </c>
      <c r="J580" s="128">
        <v>2660</v>
      </c>
      <c r="K580" s="129"/>
      <c r="L580" s="130">
        <v>520</v>
      </c>
      <c r="M580" s="131">
        <v>0</v>
      </c>
      <c r="N580" s="132">
        <f t="shared" si="128"/>
        <v>1383200</v>
      </c>
      <c r="O580" s="132">
        <f t="shared" si="138"/>
        <v>1383200</v>
      </c>
    </row>
    <row r="581" spans="1:15" ht="14.1" customHeight="1">
      <c r="A581" s="124" t="s">
        <v>737</v>
      </c>
      <c r="B581" s="124" t="s">
        <v>36</v>
      </c>
      <c r="C581" s="125" t="s">
        <v>16</v>
      </c>
      <c r="D581" s="125" t="s">
        <v>643</v>
      </c>
      <c r="E581" s="126">
        <v>41993.69599537037</v>
      </c>
      <c r="F581" s="126">
        <v>41993.698321759257</v>
      </c>
      <c r="G581" s="124" t="s">
        <v>18</v>
      </c>
      <c r="H581" s="127">
        <v>9080</v>
      </c>
      <c r="I581" s="127">
        <v>3640</v>
      </c>
      <c r="J581" s="128">
        <v>5440</v>
      </c>
      <c r="K581" s="129"/>
      <c r="L581" s="130">
        <v>650</v>
      </c>
      <c r="M581" s="131">
        <v>0</v>
      </c>
      <c r="N581" s="132">
        <f t="shared" si="128"/>
        <v>3536000</v>
      </c>
      <c r="O581" s="132">
        <f t="shared" si="138"/>
        <v>3536000</v>
      </c>
    </row>
    <row r="582" spans="1:15" ht="14.1" customHeight="1">
      <c r="A582" s="82" t="s">
        <v>738</v>
      </c>
      <c r="B582" s="82" t="s">
        <v>500</v>
      </c>
      <c r="C582" s="83" t="s">
        <v>569</v>
      </c>
      <c r="D582" s="83" t="s">
        <v>40</v>
      </c>
      <c r="E582" s="84">
        <v>41994.302083333336</v>
      </c>
      <c r="F582" s="84">
        <v>41994.33017361111</v>
      </c>
      <c r="G582" s="82" t="s">
        <v>375</v>
      </c>
      <c r="H582" s="85">
        <v>22600</v>
      </c>
      <c r="I582" s="85">
        <v>11700</v>
      </c>
      <c r="J582" s="86">
        <v>10900</v>
      </c>
      <c r="K582" s="87" t="s">
        <v>252</v>
      </c>
      <c r="L582" s="88">
        <v>800</v>
      </c>
      <c r="M582" s="117">
        <v>0</v>
      </c>
      <c r="N582" s="89">
        <f t="shared" ref="N582:N588" si="140">+J582*L582</f>
        <v>8720000</v>
      </c>
      <c r="O582" s="89">
        <f t="shared" si="138"/>
        <v>8720000</v>
      </c>
    </row>
    <row r="583" spans="1:15" ht="14.1" customHeight="1">
      <c r="A583" s="82" t="s">
        <v>739</v>
      </c>
      <c r="B583" s="82" t="s">
        <v>500</v>
      </c>
      <c r="C583" s="83" t="s">
        <v>569</v>
      </c>
      <c r="D583" s="83" t="s">
        <v>40</v>
      </c>
      <c r="E583" s="84">
        <v>41994.563773148147</v>
      </c>
      <c r="F583" s="84">
        <v>41994.592118055552</v>
      </c>
      <c r="G583" s="82" t="s">
        <v>375</v>
      </c>
      <c r="H583" s="85">
        <v>22940</v>
      </c>
      <c r="I583" s="85">
        <v>11700</v>
      </c>
      <c r="J583" s="86">
        <v>11240</v>
      </c>
      <c r="K583" s="87" t="s">
        <v>252</v>
      </c>
      <c r="L583" s="88">
        <v>800</v>
      </c>
      <c r="M583" s="117">
        <v>0</v>
      </c>
      <c r="N583" s="89">
        <f t="shared" si="140"/>
        <v>8992000</v>
      </c>
      <c r="O583" s="89">
        <f t="shared" si="138"/>
        <v>8992000</v>
      </c>
    </row>
    <row r="584" spans="1:15" ht="14.1" customHeight="1">
      <c r="A584" s="82" t="s">
        <v>740</v>
      </c>
      <c r="B584" s="82" t="s">
        <v>716</v>
      </c>
      <c r="C584" s="83" t="s">
        <v>569</v>
      </c>
      <c r="D584" s="83" t="s">
        <v>40</v>
      </c>
      <c r="E584" s="84">
        <v>41994.677511574075</v>
      </c>
      <c r="F584" s="84">
        <v>41994.700810185182</v>
      </c>
      <c r="G584" s="82" t="s">
        <v>375</v>
      </c>
      <c r="H584" s="85">
        <v>22880</v>
      </c>
      <c r="I584" s="85">
        <v>12900</v>
      </c>
      <c r="J584" s="86">
        <v>9980</v>
      </c>
      <c r="K584" s="87" t="s">
        <v>252</v>
      </c>
      <c r="L584" s="88">
        <v>800</v>
      </c>
      <c r="M584" s="117">
        <v>0</v>
      </c>
      <c r="N584" s="89">
        <f t="shared" si="140"/>
        <v>7984000</v>
      </c>
      <c r="O584" s="89">
        <f t="shared" si="138"/>
        <v>7984000</v>
      </c>
    </row>
    <row r="585" spans="1:15" ht="14.1" customHeight="1">
      <c r="A585" s="82" t="s">
        <v>741</v>
      </c>
      <c r="B585" s="82" t="s">
        <v>33</v>
      </c>
      <c r="C585" s="83" t="s">
        <v>569</v>
      </c>
      <c r="D585" s="83" t="s">
        <v>40</v>
      </c>
      <c r="E585" s="84">
        <v>41994.678437499999</v>
      </c>
      <c r="F585" s="84">
        <v>41994.701504629629</v>
      </c>
      <c r="G585" s="82" t="s">
        <v>375</v>
      </c>
      <c r="H585" s="85">
        <v>10460</v>
      </c>
      <c r="I585" s="85">
        <v>5060</v>
      </c>
      <c r="J585" s="86">
        <v>5400</v>
      </c>
      <c r="K585" s="87" t="s">
        <v>252</v>
      </c>
      <c r="L585" s="88">
        <v>800</v>
      </c>
      <c r="M585" s="117">
        <v>0</v>
      </c>
      <c r="N585" s="89">
        <f t="shared" si="140"/>
        <v>4320000</v>
      </c>
      <c r="O585" s="89">
        <f t="shared" si="138"/>
        <v>4320000</v>
      </c>
    </row>
    <row r="586" spans="1:15" ht="14.1" customHeight="1">
      <c r="A586" s="82" t="s">
        <v>742</v>
      </c>
      <c r="B586" s="82" t="s">
        <v>500</v>
      </c>
      <c r="C586" s="83" t="s">
        <v>569</v>
      </c>
      <c r="D586" s="83" t="s">
        <v>40</v>
      </c>
      <c r="E586" s="84">
        <v>41994.788344907407</v>
      </c>
      <c r="F586" s="84">
        <v>41994.815393518518</v>
      </c>
      <c r="G586" s="82" t="s">
        <v>375</v>
      </c>
      <c r="H586" s="85">
        <v>23460</v>
      </c>
      <c r="I586" s="85">
        <v>11780</v>
      </c>
      <c r="J586" s="86">
        <v>11680</v>
      </c>
      <c r="K586" s="87" t="s">
        <v>252</v>
      </c>
      <c r="L586" s="88">
        <v>800</v>
      </c>
      <c r="M586" s="117">
        <v>0</v>
      </c>
      <c r="N586" s="89">
        <f t="shared" si="140"/>
        <v>9344000</v>
      </c>
      <c r="O586" s="89">
        <f t="shared" si="138"/>
        <v>9344000</v>
      </c>
    </row>
    <row r="587" spans="1:15" ht="14.1" customHeight="1">
      <c r="A587" s="124" t="s">
        <v>743</v>
      </c>
      <c r="B587" s="124" t="s">
        <v>36</v>
      </c>
      <c r="C587" s="125" t="s">
        <v>669</v>
      </c>
      <c r="D587" s="125" t="s">
        <v>134</v>
      </c>
      <c r="E587" s="126">
        <v>41995.364687499998</v>
      </c>
      <c r="F587" s="126">
        <v>41995.379143518519</v>
      </c>
      <c r="G587" s="124" t="s">
        <v>18</v>
      </c>
      <c r="H587" s="127">
        <v>8060</v>
      </c>
      <c r="I587" s="127">
        <v>2440</v>
      </c>
      <c r="J587" s="128">
        <v>5620</v>
      </c>
      <c r="K587" s="129"/>
      <c r="L587" s="130">
        <v>590</v>
      </c>
      <c r="M587" s="131">
        <v>0</v>
      </c>
      <c r="N587" s="132">
        <f t="shared" ref="N587" si="141">J587*L587</f>
        <v>3315800</v>
      </c>
      <c r="O587" s="132">
        <f>+N587</f>
        <v>3315800</v>
      </c>
    </row>
    <row r="588" spans="1:15" ht="14.1" customHeight="1">
      <c r="A588" s="82" t="s">
        <v>744</v>
      </c>
      <c r="B588" s="82" t="s">
        <v>588</v>
      </c>
      <c r="C588" s="83" t="s">
        <v>569</v>
      </c>
      <c r="D588" s="83" t="s">
        <v>40</v>
      </c>
      <c r="E588" s="84">
        <v>41995.489502314813</v>
      </c>
      <c r="F588" s="84">
        <v>41995.509039351855</v>
      </c>
      <c r="G588" s="82" t="s">
        <v>375</v>
      </c>
      <c r="H588" s="85">
        <v>21660</v>
      </c>
      <c r="I588" s="85">
        <v>12980</v>
      </c>
      <c r="J588" s="86">
        <v>8680</v>
      </c>
      <c r="K588" s="87" t="s">
        <v>252</v>
      </c>
      <c r="L588" s="88">
        <v>850</v>
      </c>
      <c r="M588" s="117">
        <v>0</v>
      </c>
      <c r="N588" s="89">
        <f t="shared" si="140"/>
        <v>7378000</v>
      </c>
      <c r="O588" s="89">
        <f t="shared" si="138"/>
        <v>7378000</v>
      </c>
    </row>
    <row r="589" spans="1:15" ht="14.1" customHeight="1">
      <c r="A589" s="124" t="s">
        <v>745</v>
      </c>
      <c r="B589" s="124" t="s">
        <v>421</v>
      </c>
      <c r="C589" s="125"/>
      <c r="D589" s="125" t="s">
        <v>249</v>
      </c>
      <c r="E589" s="126">
        <v>41995.525023148148</v>
      </c>
      <c r="F589" s="126"/>
      <c r="G589" s="124" t="s">
        <v>698</v>
      </c>
      <c r="H589" s="127">
        <v>0</v>
      </c>
      <c r="I589" s="127">
        <v>0</v>
      </c>
      <c r="J589" s="127">
        <v>0</v>
      </c>
      <c r="K589" s="133" t="s">
        <v>698</v>
      </c>
      <c r="L589" s="130">
        <v>50000</v>
      </c>
      <c r="M589" s="130"/>
      <c r="N589" s="132">
        <f>+L589</f>
        <v>50000</v>
      </c>
      <c r="O589" s="132">
        <f>+N589</f>
        <v>50000</v>
      </c>
    </row>
    <row r="590" spans="1:15" ht="14.1" customHeight="1">
      <c r="A590" s="124" t="s">
        <v>746</v>
      </c>
      <c r="B590" s="124" t="s">
        <v>36</v>
      </c>
      <c r="C590" s="125" t="s">
        <v>669</v>
      </c>
      <c r="D590" s="125" t="s">
        <v>134</v>
      </c>
      <c r="E590" s="126">
        <v>41995.551203703704</v>
      </c>
      <c r="F590" s="126">
        <v>41995.55369212963</v>
      </c>
      <c r="G590" s="124" t="s">
        <v>18</v>
      </c>
      <c r="H590" s="127">
        <v>7840</v>
      </c>
      <c r="I590" s="127">
        <v>2440</v>
      </c>
      <c r="J590" s="128">
        <v>5400</v>
      </c>
      <c r="K590" s="129"/>
      <c r="L590" s="130">
        <v>590</v>
      </c>
      <c r="M590" s="131">
        <v>0</v>
      </c>
      <c r="N590" s="132">
        <f t="shared" ref="N590:N592" si="142">J590*L590</f>
        <v>3186000</v>
      </c>
      <c r="O590" s="132">
        <f t="shared" ref="O590:O595" si="143">+N590</f>
        <v>3186000</v>
      </c>
    </row>
    <row r="591" spans="1:15" ht="14.1" customHeight="1">
      <c r="A591" s="124" t="s">
        <v>747</v>
      </c>
      <c r="B591" s="124" t="s">
        <v>36</v>
      </c>
      <c r="C591" s="125" t="s">
        <v>669</v>
      </c>
      <c r="D591" s="125" t="s">
        <v>134</v>
      </c>
      <c r="E591" s="126">
        <v>41995.6012962963</v>
      </c>
      <c r="F591" s="126">
        <v>41995.605520833335</v>
      </c>
      <c r="G591" s="124" t="s">
        <v>18</v>
      </c>
      <c r="H591" s="127">
        <v>7480</v>
      </c>
      <c r="I591" s="127">
        <v>2440</v>
      </c>
      <c r="J591" s="128">
        <v>5040</v>
      </c>
      <c r="K591" s="129"/>
      <c r="L591" s="130">
        <v>590</v>
      </c>
      <c r="M591" s="131">
        <v>0</v>
      </c>
      <c r="N591" s="132">
        <f t="shared" si="142"/>
        <v>2973600</v>
      </c>
      <c r="O591" s="132">
        <f t="shared" si="143"/>
        <v>2973600</v>
      </c>
    </row>
    <row r="592" spans="1:15" ht="14.1" customHeight="1">
      <c r="A592" s="124" t="s">
        <v>748</v>
      </c>
      <c r="B592" s="124" t="s">
        <v>36</v>
      </c>
      <c r="C592" s="125" t="s">
        <v>669</v>
      </c>
      <c r="D592" s="125" t="s">
        <v>134</v>
      </c>
      <c r="E592" s="126">
        <v>41995.666678240741</v>
      </c>
      <c r="F592" s="126">
        <v>41995.670092592591</v>
      </c>
      <c r="G592" s="124" t="s">
        <v>18</v>
      </c>
      <c r="H592" s="127">
        <v>7940</v>
      </c>
      <c r="I592" s="127">
        <v>2440</v>
      </c>
      <c r="J592" s="128">
        <v>5500</v>
      </c>
      <c r="K592" s="129"/>
      <c r="L592" s="130">
        <v>590</v>
      </c>
      <c r="M592" s="131">
        <v>0</v>
      </c>
      <c r="N592" s="132">
        <f t="shared" si="142"/>
        <v>3245000</v>
      </c>
      <c r="O592" s="132">
        <f t="shared" si="143"/>
        <v>3245000</v>
      </c>
    </row>
    <row r="593" spans="1:15" ht="14.1" customHeight="1">
      <c r="A593" s="82" t="s">
        <v>749</v>
      </c>
      <c r="B593" s="82" t="s">
        <v>588</v>
      </c>
      <c r="C593" s="83" t="s">
        <v>569</v>
      </c>
      <c r="D593" s="83" t="s">
        <v>40</v>
      </c>
      <c r="E593" s="84">
        <v>41995.675682870373</v>
      </c>
      <c r="F593" s="84">
        <v>41995.700196759259</v>
      </c>
      <c r="G593" s="82" t="s">
        <v>375</v>
      </c>
      <c r="H593" s="85">
        <v>24800</v>
      </c>
      <c r="I593" s="85">
        <v>12960</v>
      </c>
      <c r="J593" s="86">
        <v>11840</v>
      </c>
      <c r="K593" s="87" t="s">
        <v>252</v>
      </c>
      <c r="L593" s="88">
        <v>850</v>
      </c>
      <c r="M593" s="117">
        <v>0</v>
      </c>
      <c r="N593" s="89">
        <f t="shared" ref="N593" si="144">+J593*L593</f>
        <v>10064000</v>
      </c>
      <c r="O593" s="89">
        <f t="shared" si="143"/>
        <v>10064000</v>
      </c>
    </row>
    <row r="594" spans="1:15" ht="14.1" customHeight="1">
      <c r="A594" s="124" t="s">
        <v>750</v>
      </c>
      <c r="B594" s="124" t="s">
        <v>33</v>
      </c>
      <c r="C594" s="125" t="s">
        <v>16</v>
      </c>
      <c r="D594" s="125" t="s">
        <v>94</v>
      </c>
      <c r="E594" s="126">
        <v>41995.726678240739</v>
      </c>
      <c r="F594" s="126">
        <v>41995.730729166666</v>
      </c>
      <c r="G594" s="124" t="s">
        <v>18</v>
      </c>
      <c r="H594" s="127">
        <v>7200</v>
      </c>
      <c r="I594" s="127">
        <v>3520</v>
      </c>
      <c r="J594" s="128">
        <v>3680</v>
      </c>
      <c r="K594" s="129"/>
      <c r="L594" s="130">
        <v>520</v>
      </c>
      <c r="M594" s="131">
        <v>0</v>
      </c>
      <c r="N594" s="132">
        <f t="shared" ref="N594:N608" si="145">J594*L594</f>
        <v>1913600</v>
      </c>
      <c r="O594" s="132">
        <f t="shared" si="143"/>
        <v>1913600</v>
      </c>
    </row>
    <row r="595" spans="1:15" ht="14.1" customHeight="1">
      <c r="A595" s="124" t="s">
        <v>751</v>
      </c>
      <c r="B595" s="124" t="s">
        <v>33</v>
      </c>
      <c r="C595" s="125" t="s">
        <v>16</v>
      </c>
      <c r="D595" s="125" t="s">
        <v>94</v>
      </c>
      <c r="E595" s="126">
        <v>41995.727314814816</v>
      </c>
      <c r="F595" s="126">
        <v>41995.72996527778</v>
      </c>
      <c r="G595" s="124" t="s">
        <v>18</v>
      </c>
      <c r="H595" s="127">
        <v>5680</v>
      </c>
      <c r="I595" s="127">
        <v>2960</v>
      </c>
      <c r="J595" s="128">
        <v>2720</v>
      </c>
      <c r="K595" s="129"/>
      <c r="L595" s="130">
        <v>520</v>
      </c>
      <c r="M595" s="131">
        <v>0</v>
      </c>
      <c r="N595" s="132">
        <f t="shared" si="145"/>
        <v>1414400</v>
      </c>
      <c r="O595" s="132">
        <f t="shared" si="143"/>
        <v>1414400</v>
      </c>
    </row>
    <row r="596" spans="1:15" ht="14.1" customHeight="1">
      <c r="A596" s="124" t="s">
        <v>752</v>
      </c>
      <c r="B596" s="124" t="s">
        <v>33</v>
      </c>
      <c r="C596" s="125" t="s">
        <v>669</v>
      </c>
      <c r="D596" s="125" t="s">
        <v>134</v>
      </c>
      <c r="E596" s="126">
        <v>41996.30978009259</v>
      </c>
      <c r="F596" s="126">
        <v>41996.312928240739</v>
      </c>
      <c r="G596" s="124" t="s">
        <v>18</v>
      </c>
      <c r="H596" s="127">
        <v>7780</v>
      </c>
      <c r="I596" s="127">
        <v>2420</v>
      </c>
      <c r="J596" s="128">
        <v>5360</v>
      </c>
      <c r="K596" s="129"/>
      <c r="L596" s="130">
        <v>590</v>
      </c>
      <c r="M596" s="131">
        <v>0</v>
      </c>
      <c r="N596" s="132">
        <f t="shared" si="145"/>
        <v>3162400</v>
      </c>
      <c r="O596" s="132">
        <f>+N596</f>
        <v>3162400</v>
      </c>
    </row>
    <row r="597" spans="1:15" ht="14.1" customHeight="1">
      <c r="A597" s="82" t="s">
        <v>753</v>
      </c>
      <c r="B597" s="82" t="s">
        <v>716</v>
      </c>
      <c r="C597" s="83" t="s">
        <v>569</v>
      </c>
      <c r="D597" s="83" t="s">
        <v>40</v>
      </c>
      <c r="E597" s="84">
        <v>41996.310486111113</v>
      </c>
      <c r="F597" s="84">
        <v>41996.334629629629</v>
      </c>
      <c r="G597" s="82" t="s">
        <v>375</v>
      </c>
      <c r="H597" s="85">
        <v>24200</v>
      </c>
      <c r="I597" s="85">
        <v>12940</v>
      </c>
      <c r="J597" s="86">
        <v>11260</v>
      </c>
      <c r="K597" s="87" t="s">
        <v>252</v>
      </c>
      <c r="L597" s="88">
        <v>850</v>
      </c>
      <c r="M597" s="117">
        <v>0</v>
      </c>
      <c r="N597" s="89">
        <f t="shared" ref="N597" si="146">+J597*L597</f>
        <v>9571000</v>
      </c>
      <c r="O597" s="89">
        <f t="shared" ref="O597:O598" si="147">+N597</f>
        <v>9571000</v>
      </c>
    </row>
    <row r="598" spans="1:15" ht="14.1" customHeight="1">
      <c r="A598" s="124" t="s">
        <v>754</v>
      </c>
      <c r="B598" s="124" t="s">
        <v>36</v>
      </c>
      <c r="C598" s="125" t="s">
        <v>573</v>
      </c>
      <c r="D598" s="125" t="s">
        <v>134</v>
      </c>
      <c r="E598" s="126">
        <v>41996.320405092592</v>
      </c>
      <c r="F598" s="126">
        <v>41996.322488425925</v>
      </c>
      <c r="G598" s="124" t="s">
        <v>18</v>
      </c>
      <c r="H598" s="127">
        <v>7040</v>
      </c>
      <c r="I598" s="127">
        <v>1900</v>
      </c>
      <c r="J598" s="128">
        <v>5140</v>
      </c>
      <c r="K598" s="129"/>
      <c r="L598" s="130">
        <v>570</v>
      </c>
      <c r="M598" s="131">
        <v>0</v>
      </c>
      <c r="N598" s="132">
        <f t="shared" si="145"/>
        <v>2929800</v>
      </c>
      <c r="O598" s="132">
        <f t="shared" si="147"/>
        <v>2929800</v>
      </c>
    </row>
    <row r="599" spans="1:15" ht="14.1" customHeight="1">
      <c r="A599" s="124" t="s">
        <v>755</v>
      </c>
      <c r="B599" s="124" t="s">
        <v>36</v>
      </c>
      <c r="C599" s="125" t="s">
        <v>669</v>
      </c>
      <c r="D599" s="125" t="s">
        <v>134</v>
      </c>
      <c r="E599" s="126">
        <v>41996.394675925927</v>
      </c>
      <c r="F599" s="126">
        <v>41996.397199074076</v>
      </c>
      <c r="G599" s="124" t="s">
        <v>18</v>
      </c>
      <c r="H599" s="127">
        <v>8040</v>
      </c>
      <c r="I599" s="127">
        <v>2440</v>
      </c>
      <c r="J599" s="128">
        <v>5600</v>
      </c>
      <c r="K599" s="129"/>
      <c r="L599" s="130">
        <v>590</v>
      </c>
      <c r="M599" s="131">
        <v>0</v>
      </c>
      <c r="N599" s="132">
        <f t="shared" si="145"/>
        <v>3304000</v>
      </c>
      <c r="O599" s="132">
        <f>+N599</f>
        <v>3304000</v>
      </c>
    </row>
    <row r="600" spans="1:15" ht="14.1" customHeight="1">
      <c r="A600" s="124" t="s">
        <v>756</v>
      </c>
      <c r="B600" s="124" t="s">
        <v>36</v>
      </c>
      <c r="C600" s="125" t="s">
        <v>573</v>
      </c>
      <c r="D600" s="125" t="s">
        <v>134</v>
      </c>
      <c r="E600" s="126">
        <v>41996.395509259259</v>
      </c>
      <c r="F600" s="126">
        <v>41996.397766203707</v>
      </c>
      <c r="G600" s="124" t="s">
        <v>18</v>
      </c>
      <c r="H600" s="127">
        <v>7000</v>
      </c>
      <c r="I600" s="127">
        <v>1900</v>
      </c>
      <c r="J600" s="128">
        <v>5100</v>
      </c>
      <c r="K600" s="129"/>
      <c r="L600" s="130">
        <v>570</v>
      </c>
      <c r="M600" s="131">
        <v>0</v>
      </c>
      <c r="N600" s="132">
        <f t="shared" si="145"/>
        <v>2907000</v>
      </c>
      <c r="O600" s="132">
        <f>+N600</f>
        <v>2907000</v>
      </c>
    </row>
    <row r="601" spans="1:15" ht="14.1" customHeight="1">
      <c r="A601" s="124" t="s">
        <v>757</v>
      </c>
      <c r="B601" s="124" t="s">
        <v>36</v>
      </c>
      <c r="C601" s="125" t="s">
        <v>669</v>
      </c>
      <c r="D601" s="125" t="s">
        <v>134</v>
      </c>
      <c r="E601" s="126">
        <v>41996.443969907406</v>
      </c>
      <c r="F601" s="126">
        <v>41996.446782407409</v>
      </c>
      <c r="G601" s="124" t="s">
        <v>18</v>
      </c>
      <c r="H601" s="127">
        <v>7060</v>
      </c>
      <c r="I601" s="127">
        <v>2440</v>
      </c>
      <c r="J601" s="128">
        <v>4620</v>
      </c>
      <c r="K601" s="129"/>
      <c r="L601" s="130">
        <v>590</v>
      </c>
      <c r="M601" s="131">
        <v>0</v>
      </c>
      <c r="N601" s="132">
        <f t="shared" si="145"/>
        <v>2725800</v>
      </c>
      <c r="O601" s="132">
        <f>+N601</f>
        <v>2725800</v>
      </c>
    </row>
    <row r="602" spans="1:15" ht="14.1" customHeight="1">
      <c r="A602" s="82" t="s">
        <v>758</v>
      </c>
      <c r="B602" s="82" t="s">
        <v>588</v>
      </c>
      <c r="C602" s="83" t="s">
        <v>569</v>
      </c>
      <c r="D602" s="83" t="s">
        <v>40</v>
      </c>
      <c r="E602" s="84">
        <v>41996.449259259258</v>
      </c>
      <c r="F602" s="84">
        <v>41996.469004629631</v>
      </c>
      <c r="G602" s="82" t="s">
        <v>375</v>
      </c>
      <c r="H602" s="85">
        <v>25840</v>
      </c>
      <c r="I602" s="85">
        <v>12900</v>
      </c>
      <c r="J602" s="86">
        <v>12940</v>
      </c>
      <c r="K602" s="87" t="s">
        <v>252</v>
      </c>
      <c r="L602" s="88">
        <v>850</v>
      </c>
      <c r="M602" s="117">
        <v>0</v>
      </c>
      <c r="N602" s="89">
        <f t="shared" ref="N602" si="148">+J602*L602</f>
        <v>10999000</v>
      </c>
      <c r="O602" s="89">
        <f t="shared" ref="O602:O605" si="149">+N602</f>
        <v>10999000</v>
      </c>
    </row>
    <row r="603" spans="1:15" ht="14.1" customHeight="1">
      <c r="A603" s="124" t="s">
        <v>759</v>
      </c>
      <c r="B603" s="124" t="s">
        <v>36</v>
      </c>
      <c r="C603" s="125" t="s">
        <v>16</v>
      </c>
      <c r="D603" s="125" t="s">
        <v>94</v>
      </c>
      <c r="E603" s="126">
        <v>41996.470069444447</v>
      </c>
      <c r="F603" s="126">
        <v>41996.472731481481</v>
      </c>
      <c r="G603" s="124" t="s">
        <v>18</v>
      </c>
      <c r="H603" s="127">
        <v>5560</v>
      </c>
      <c r="I603" s="127">
        <v>2960</v>
      </c>
      <c r="J603" s="128">
        <v>2600</v>
      </c>
      <c r="K603" s="129"/>
      <c r="L603" s="130">
        <v>520</v>
      </c>
      <c r="M603" s="131">
        <v>0</v>
      </c>
      <c r="N603" s="132">
        <f t="shared" si="145"/>
        <v>1352000</v>
      </c>
      <c r="O603" s="132">
        <f t="shared" si="149"/>
        <v>1352000</v>
      </c>
    </row>
    <row r="604" spans="1:15" ht="14.1" customHeight="1">
      <c r="A604" s="124" t="s">
        <v>760</v>
      </c>
      <c r="B604" s="124" t="s">
        <v>36</v>
      </c>
      <c r="C604" s="125" t="s">
        <v>669</v>
      </c>
      <c r="D604" s="125" t="s">
        <v>134</v>
      </c>
      <c r="E604" s="126">
        <v>41996.546226851853</v>
      </c>
      <c r="F604" s="126">
        <v>41996.549699074072</v>
      </c>
      <c r="G604" s="124" t="s">
        <v>18</v>
      </c>
      <c r="H604" s="127">
        <v>7880</v>
      </c>
      <c r="I604" s="127">
        <v>2440</v>
      </c>
      <c r="J604" s="128">
        <v>5440</v>
      </c>
      <c r="K604" s="129"/>
      <c r="L604" s="130">
        <v>590</v>
      </c>
      <c r="M604" s="131">
        <v>0</v>
      </c>
      <c r="N604" s="132">
        <f t="shared" si="145"/>
        <v>3209600</v>
      </c>
      <c r="O604" s="132">
        <f t="shared" si="149"/>
        <v>3209600</v>
      </c>
    </row>
    <row r="605" spans="1:15" ht="14.1" customHeight="1">
      <c r="A605" s="124" t="s">
        <v>761</v>
      </c>
      <c r="B605" s="124" t="s">
        <v>36</v>
      </c>
      <c r="C605" s="125" t="s">
        <v>669</v>
      </c>
      <c r="D605" s="125" t="s">
        <v>134</v>
      </c>
      <c r="E605" s="126">
        <v>41996.612650462965</v>
      </c>
      <c r="F605" s="126">
        <v>41996.615902777776</v>
      </c>
      <c r="G605" s="124" t="s">
        <v>18</v>
      </c>
      <c r="H605" s="127">
        <v>7620</v>
      </c>
      <c r="I605" s="127">
        <v>2440</v>
      </c>
      <c r="J605" s="128">
        <v>5180</v>
      </c>
      <c r="K605" s="129"/>
      <c r="L605" s="130">
        <v>590</v>
      </c>
      <c r="M605" s="131">
        <v>0</v>
      </c>
      <c r="N605" s="132">
        <f t="shared" si="145"/>
        <v>3056200</v>
      </c>
      <c r="O605" s="132">
        <f t="shared" si="149"/>
        <v>3056200</v>
      </c>
    </row>
    <row r="606" spans="1:15" ht="14.1" customHeight="1">
      <c r="A606" s="124" t="s">
        <v>762</v>
      </c>
      <c r="B606" s="124" t="s">
        <v>414</v>
      </c>
      <c r="C606" s="125"/>
      <c r="D606" s="125" t="s">
        <v>249</v>
      </c>
      <c r="E606" s="126">
        <v>41996.642789351848</v>
      </c>
      <c r="F606" s="126"/>
      <c r="G606" s="124" t="s">
        <v>698</v>
      </c>
      <c r="H606" s="127">
        <v>0</v>
      </c>
      <c r="I606" s="127">
        <v>0</v>
      </c>
      <c r="J606" s="127">
        <v>0</v>
      </c>
      <c r="K606" s="133" t="s">
        <v>698</v>
      </c>
      <c r="L606" s="130">
        <v>50000</v>
      </c>
      <c r="M606" s="130"/>
      <c r="N606" s="132">
        <f>+L606</f>
        <v>50000</v>
      </c>
      <c r="O606" s="132">
        <f>+N606</f>
        <v>50000</v>
      </c>
    </row>
    <row r="607" spans="1:15" ht="14.1" customHeight="1">
      <c r="A607" s="124" t="s">
        <v>763</v>
      </c>
      <c r="B607" s="124" t="s">
        <v>36</v>
      </c>
      <c r="C607" s="125" t="s">
        <v>669</v>
      </c>
      <c r="D607" s="125" t="s">
        <v>134</v>
      </c>
      <c r="E607" s="126">
        <v>41996.680879629632</v>
      </c>
      <c r="F607" s="126">
        <v>41996.683877314812</v>
      </c>
      <c r="G607" s="124" t="s">
        <v>18</v>
      </c>
      <c r="H607" s="127">
        <v>7560</v>
      </c>
      <c r="I607" s="127">
        <v>2480</v>
      </c>
      <c r="J607" s="128">
        <v>5080</v>
      </c>
      <c r="K607" s="129"/>
      <c r="L607" s="130">
        <v>590</v>
      </c>
      <c r="M607" s="131">
        <v>0</v>
      </c>
      <c r="N607" s="132">
        <f t="shared" si="145"/>
        <v>2997200</v>
      </c>
      <c r="O607" s="132">
        <f>+N607</f>
        <v>2997200</v>
      </c>
    </row>
    <row r="608" spans="1:15" ht="14.1" customHeight="1">
      <c r="A608" s="124" t="s">
        <v>764</v>
      </c>
      <c r="B608" s="124" t="s">
        <v>36</v>
      </c>
      <c r="C608" s="125" t="s">
        <v>16</v>
      </c>
      <c r="D608" s="125" t="s">
        <v>94</v>
      </c>
      <c r="E608" s="126">
        <v>41996.697511574072</v>
      </c>
      <c r="F608" s="126">
        <v>41996.702974537038</v>
      </c>
      <c r="G608" s="124" t="s">
        <v>18</v>
      </c>
      <c r="H608" s="127">
        <v>6820</v>
      </c>
      <c r="I608" s="127">
        <v>3520</v>
      </c>
      <c r="J608" s="128">
        <v>3300</v>
      </c>
      <c r="K608" s="129"/>
      <c r="L608" s="130">
        <v>520</v>
      </c>
      <c r="M608" s="131">
        <v>0</v>
      </c>
      <c r="N608" s="132">
        <f t="shared" si="145"/>
        <v>1716000</v>
      </c>
      <c r="O608" s="132">
        <f t="shared" ref="O608:O612" si="150">+N608</f>
        <v>1716000</v>
      </c>
    </row>
    <row r="609" spans="1:15" ht="14.1" customHeight="1">
      <c r="A609" s="82" t="s">
        <v>765</v>
      </c>
      <c r="B609" s="82" t="s">
        <v>483</v>
      </c>
      <c r="C609" s="83" t="s">
        <v>569</v>
      </c>
      <c r="D609" s="83" t="s">
        <v>40</v>
      </c>
      <c r="E609" s="84">
        <v>41997.313796296294</v>
      </c>
      <c r="F609" s="84">
        <v>41997.331747685188</v>
      </c>
      <c r="G609" s="82" t="s">
        <v>375</v>
      </c>
      <c r="H609" s="85">
        <v>22680</v>
      </c>
      <c r="I609" s="85">
        <v>11760</v>
      </c>
      <c r="J609" s="86">
        <v>10920</v>
      </c>
      <c r="K609" s="87" t="s">
        <v>252</v>
      </c>
      <c r="L609" s="88">
        <v>850</v>
      </c>
      <c r="M609" s="117">
        <v>0</v>
      </c>
      <c r="N609" s="89">
        <f t="shared" ref="N609" si="151">+J609*L609</f>
        <v>9282000</v>
      </c>
      <c r="O609" s="89">
        <f t="shared" si="150"/>
        <v>9282000</v>
      </c>
    </row>
    <row r="610" spans="1:15" ht="14.1" customHeight="1">
      <c r="A610" s="124" t="s">
        <v>766</v>
      </c>
      <c r="B610" s="124" t="s">
        <v>36</v>
      </c>
      <c r="C610" s="125" t="s">
        <v>669</v>
      </c>
      <c r="D610" s="125" t="s">
        <v>134</v>
      </c>
      <c r="E610" s="126">
        <v>41997.325891203705</v>
      </c>
      <c r="F610" s="126">
        <v>41997.329143518517</v>
      </c>
      <c r="G610" s="124" t="s">
        <v>18</v>
      </c>
      <c r="H610" s="127">
        <v>8040</v>
      </c>
      <c r="I610" s="127">
        <v>2440</v>
      </c>
      <c r="J610" s="128">
        <v>5600</v>
      </c>
      <c r="K610" s="129"/>
      <c r="L610" s="130">
        <v>590</v>
      </c>
      <c r="M610" s="131">
        <v>0</v>
      </c>
      <c r="N610" s="132">
        <f t="shared" ref="N610:N636" si="152">J610*L610</f>
        <v>3304000</v>
      </c>
      <c r="O610" s="132">
        <f t="shared" si="150"/>
        <v>3304000</v>
      </c>
    </row>
    <row r="611" spans="1:15" ht="14.1" customHeight="1">
      <c r="A611" s="124" t="s">
        <v>767</v>
      </c>
      <c r="B611" s="124" t="s">
        <v>36</v>
      </c>
      <c r="C611" s="125" t="s">
        <v>669</v>
      </c>
      <c r="D611" s="125" t="s">
        <v>134</v>
      </c>
      <c r="E611" s="126">
        <v>41997.392430555556</v>
      </c>
      <c r="F611" s="126">
        <v>41997.395879629628</v>
      </c>
      <c r="G611" s="124" t="s">
        <v>18</v>
      </c>
      <c r="H611" s="127">
        <v>8120</v>
      </c>
      <c r="I611" s="127">
        <v>2440</v>
      </c>
      <c r="J611" s="128">
        <v>5680</v>
      </c>
      <c r="K611" s="129"/>
      <c r="L611" s="130">
        <v>590</v>
      </c>
      <c r="M611" s="131">
        <v>0</v>
      </c>
      <c r="N611" s="132">
        <f t="shared" si="152"/>
        <v>3351200</v>
      </c>
      <c r="O611" s="132">
        <f t="shared" si="150"/>
        <v>3351200</v>
      </c>
    </row>
    <row r="612" spans="1:15" ht="14.1" customHeight="1">
      <c r="A612" s="124" t="s">
        <v>768</v>
      </c>
      <c r="B612" s="124" t="s">
        <v>36</v>
      </c>
      <c r="C612" s="125" t="s">
        <v>16</v>
      </c>
      <c r="D612" s="125" t="s">
        <v>94</v>
      </c>
      <c r="E612" s="126">
        <v>41997.434074074074</v>
      </c>
      <c r="F612" s="126">
        <v>41997.436331018522</v>
      </c>
      <c r="G612" s="124" t="s">
        <v>18</v>
      </c>
      <c r="H612" s="127">
        <v>5080</v>
      </c>
      <c r="I612" s="127">
        <v>2960</v>
      </c>
      <c r="J612" s="128">
        <v>2120</v>
      </c>
      <c r="K612" s="129"/>
      <c r="L612" s="130">
        <v>520</v>
      </c>
      <c r="M612" s="131">
        <v>0</v>
      </c>
      <c r="N612" s="132">
        <f t="shared" si="152"/>
        <v>1102400</v>
      </c>
      <c r="O612" s="132">
        <f t="shared" si="150"/>
        <v>1102400</v>
      </c>
    </row>
    <row r="613" spans="1:15" ht="14.1" customHeight="1">
      <c r="A613" s="124" t="s">
        <v>769</v>
      </c>
      <c r="B613" s="124" t="s">
        <v>36</v>
      </c>
      <c r="C613" s="125" t="s">
        <v>669</v>
      </c>
      <c r="D613" s="125" t="s">
        <v>134</v>
      </c>
      <c r="E613" s="126">
        <v>41997.447094907409</v>
      </c>
      <c r="F613" s="126">
        <v>41997.448935185188</v>
      </c>
      <c r="G613" s="124" t="s">
        <v>18</v>
      </c>
      <c r="H613" s="127">
        <v>6700</v>
      </c>
      <c r="I613" s="127">
        <v>2440</v>
      </c>
      <c r="J613" s="128">
        <v>4260</v>
      </c>
      <c r="K613" s="129"/>
      <c r="L613" s="130">
        <v>590</v>
      </c>
      <c r="M613" s="131">
        <v>0</v>
      </c>
      <c r="N613" s="132">
        <f t="shared" si="152"/>
        <v>2513400</v>
      </c>
      <c r="O613" s="132">
        <f>+N613</f>
        <v>2513400</v>
      </c>
    </row>
    <row r="614" spans="1:15" ht="14.1" customHeight="1">
      <c r="A614" s="82" t="s">
        <v>770</v>
      </c>
      <c r="B614" s="82" t="s">
        <v>588</v>
      </c>
      <c r="C614" s="83" t="s">
        <v>569</v>
      </c>
      <c r="D614" s="83" t="s">
        <v>40</v>
      </c>
      <c r="E614" s="84">
        <v>41997.558819444443</v>
      </c>
      <c r="F614" s="84">
        <v>41997.58011574074</v>
      </c>
      <c r="G614" s="82" t="s">
        <v>375</v>
      </c>
      <c r="H614" s="85">
        <v>26360</v>
      </c>
      <c r="I614" s="85">
        <v>12940</v>
      </c>
      <c r="J614" s="86">
        <v>13420</v>
      </c>
      <c r="K614" s="87" t="s">
        <v>252</v>
      </c>
      <c r="L614" s="88">
        <v>850</v>
      </c>
      <c r="M614" s="117">
        <v>0</v>
      </c>
      <c r="N614" s="89">
        <f t="shared" ref="N614" si="153">+J614*L614</f>
        <v>11407000</v>
      </c>
      <c r="O614" s="89">
        <f t="shared" ref="O614:O625" si="154">+N614</f>
        <v>11407000</v>
      </c>
    </row>
    <row r="615" spans="1:15" ht="14.1" customHeight="1">
      <c r="A615" s="124" t="s">
        <v>771</v>
      </c>
      <c r="B615" s="124" t="s">
        <v>36</v>
      </c>
      <c r="C615" s="125" t="s">
        <v>669</v>
      </c>
      <c r="D615" s="125" t="s">
        <v>134</v>
      </c>
      <c r="E615" s="126">
        <v>41997.569120370368</v>
      </c>
      <c r="F615" s="126">
        <v>41997.571944444448</v>
      </c>
      <c r="G615" s="124" t="s">
        <v>18</v>
      </c>
      <c r="H615" s="127">
        <v>7900</v>
      </c>
      <c r="I615" s="127">
        <v>2440</v>
      </c>
      <c r="J615" s="128">
        <v>5460</v>
      </c>
      <c r="K615" s="129"/>
      <c r="L615" s="130">
        <v>590</v>
      </c>
      <c r="M615" s="131">
        <v>0</v>
      </c>
      <c r="N615" s="132">
        <f t="shared" si="152"/>
        <v>3221400</v>
      </c>
      <c r="O615" s="132">
        <f t="shared" si="154"/>
        <v>3221400</v>
      </c>
    </row>
    <row r="616" spans="1:15" ht="14.1" customHeight="1">
      <c r="A616" s="124" t="s">
        <v>772</v>
      </c>
      <c r="B616" s="124" t="s">
        <v>36</v>
      </c>
      <c r="C616" s="125" t="s">
        <v>669</v>
      </c>
      <c r="D616" s="125" t="s">
        <v>134</v>
      </c>
      <c r="E616" s="126">
        <v>41997.641979166663</v>
      </c>
      <c r="F616" s="126">
        <v>41997.645104166666</v>
      </c>
      <c r="G616" s="124" t="s">
        <v>18</v>
      </c>
      <c r="H616" s="127">
        <v>8100</v>
      </c>
      <c r="I616" s="127">
        <v>2420</v>
      </c>
      <c r="J616" s="128">
        <v>5680</v>
      </c>
      <c r="K616" s="129"/>
      <c r="L616" s="130">
        <v>590</v>
      </c>
      <c r="M616" s="131">
        <v>0</v>
      </c>
      <c r="N616" s="132">
        <f t="shared" si="152"/>
        <v>3351200</v>
      </c>
      <c r="O616" s="132">
        <f t="shared" si="154"/>
        <v>3351200</v>
      </c>
    </row>
    <row r="617" spans="1:15" ht="14.1" customHeight="1">
      <c r="A617" s="124" t="s">
        <v>773</v>
      </c>
      <c r="B617" s="124" t="s">
        <v>36</v>
      </c>
      <c r="C617" s="125" t="s">
        <v>669</v>
      </c>
      <c r="D617" s="125" t="s">
        <v>134</v>
      </c>
      <c r="E617" s="126">
        <v>41997.692245370374</v>
      </c>
      <c r="F617" s="126">
        <v>41997.694085648145</v>
      </c>
      <c r="G617" s="124" t="s">
        <v>18</v>
      </c>
      <c r="H617" s="127">
        <v>6320</v>
      </c>
      <c r="I617" s="127">
        <v>2420</v>
      </c>
      <c r="J617" s="128">
        <v>3900</v>
      </c>
      <c r="K617" s="129"/>
      <c r="L617" s="130">
        <v>590</v>
      </c>
      <c r="M617" s="131">
        <v>0</v>
      </c>
      <c r="N617" s="132">
        <f t="shared" si="152"/>
        <v>2301000</v>
      </c>
      <c r="O617" s="132">
        <f t="shared" si="154"/>
        <v>2301000</v>
      </c>
    </row>
    <row r="618" spans="1:15" ht="14.1" customHeight="1">
      <c r="A618" s="124" t="s">
        <v>774</v>
      </c>
      <c r="B618" s="124" t="s">
        <v>36</v>
      </c>
      <c r="C618" s="125" t="s">
        <v>669</v>
      </c>
      <c r="D618" s="125" t="s">
        <v>134</v>
      </c>
      <c r="E618" s="126">
        <v>41998.314513888887</v>
      </c>
      <c r="F618" s="126">
        <v>41998.317326388889</v>
      </c>
      <c r="G618" s="124" t="s">
        <v>18</v>
      </c>
      <c r="H618" s="127">
        <v>8000</v>
      </c>
      <c r="I618" s="127">
        <v>2420</v>
      </c>
      <c r="J618" s="128">
        <v>5580</v>
      </c>
      <c r="K618" s="129"/>
      <c r="L618" s="130">
        <v>590</v>
      </c>
      <c r="M618" s="131">
        <v>0</v>
      </c>
      <c r="N618" s="132">
        <f t="shared" si="152"/>
        <v>3292200</v>
      </c>
      <c r="O618" s="132">
        <f t="shared" si="154"/>
        <v>3292200</v>
      </c>
    </row>
    <row r="619" spans="1:15" ht="14.1" customHeight="1">
      <c r="A619" s="82" t="s">
        <v>775</v>
      </c>
      <c r="B619" s="82" t="s">
        <v>588</v>
      </c>
      <c r="C619" s="83" t="s">
        <v>569</v>
      </c>
      <c r="D619" s="83" t="s">
        <v>40</v>
      </c>
      <c r="E619" s="84">
        <v>41998.318460648145</v>
      </c>
      <c r="F619" s="84">
        <v>41998.340289351851</v>
      </c>
      <c r="G619" s="82" t="s">
        <v>375</v>
      </c>
      <c r="H619" s="85">
        <v>25100</v>
      </c>
      <c r="I619" s="85">
        <v>12940</v>
      </c>
      <c r="J619" s="86">
        <v>12160</v>
      </c>
      <c r="K619" s="87" t="s">
        <v>252</v>
      </c>
      <c r="L619" s="88">
        <v>850</v>
      </c>
      <c r="M619" s="117">
        <v>0</v>
      </c>
      <c r="N619" s="89">
        <f t="shared" ref="N619" si="155">+J619*L619</f>
        <v>10336000</v>
      </c>
      <c r="O619" s="89">
        <f t="shared" si="154"/>
        <v>10336000</v>
      </c>
    </row>
    <row r="620" spans="1:15" ht="14.1" customHeight="1">
      <c r="A620" s="124" t="s">
        <v>776</v>
      </c>
      <c r="B620" s="124" t="s">
        <v>33</v>
      </c>
      <c r="C620" s="125" t="s">
        <v>669</v>
      </c>
      <c r="D620" s="125" t="s">
        <v>134</v>
      </c>
      <c r="E620" s="126">
        <v>41998.381585648145</v>
      </c>
      <c r="F620" s="126">
        <v>41998.385162037041</v>
      </c>
      <c r="G620" s="124" t="s">
        <v>18</v>
      </c>
      <c r="H620" s="127">
        <v>8160</v>
      </c>
      <c r="I620" s="127">
        <v>2420</v>
      </c>
      <c r="J620" s="128">
        <v>5740</v>
      </c>
      <c r="K620" s="129"/>
      <c r="L620" s="130">
        <v>590</v>
      </c>
      <c r="M620" s="131">
        <v>0</v>
      </c>
      <c r="N620" s="132">
        <f t="shared" si="152"/>
        <v>3386600</v>
      </c>
      <c r="O620" s="132">
        <f t="shared" si="154"/>
        <v>3386600</v>
      </c>
    </row>
    <row r="621" spans="1:15" ht="14.1" customHeight="1">
      <c r="A621" s="124" t="s">
        <v>777</v>
      </c>
      <c r="B621" s="124" t="s">
        <v>36</v>
      </c>
      <c r="C621" s="125" t="s">
        <v>669</v>
      </c>
      <c r="D621" s="125" t="s">
        <v>134</v>
      </c>
      <c r="E621" s="126">
        <v>41998.452534722222</v>
      </c>
      <c r="F621" s="126">
        <v>41998.456307870372</v>
      </c>
      <c r="G621" s="124" t="s">
        <v>18</v>
      </c>
      <c r="H621" s="127">
        <v>8240</v>
      </c>
      <c r="I621" s="127">
        <v>2420</v>
      </c>
      <c r="J621" s="128">
        <v>5820</v>
      </c>
      <c r="K621" s="129"/>
      <c r="L621" s="130">
        <v>590</v>
      </c>
      <c r="M621" s="131">
        <v>0</v>
      </c>
      <c r="N621" s="132">
        <f t="shared" si="152"/>
        <v>3433800</v>
      </c>
      <c r="O621" s="132">
        <f t="shared" si="154"/>
        <v>3433800</v>
      </c>
    </row>
    <row r="622" spans="1:15" ht="14.1" customHeight="1">
      <c r="A622" s="124" t="s">
        <v>778</v>
      </c>
      <c r="B622" s="124" t="s">
        <v>36</v>
      </c>
      <c r="C622" s="125" t="s">
        <v>669</v>
      </c>
      <c r="D622" s="125" t="s">
        <v>134</v>
      </c>
      <c r="E622" s="126">
        <v>41998.564247685186</v>
      </c>
      <c r="F622" s="126">
        <v>41998.568564814814</v>
      </c>
      <c r="G622" s="124" t="s">
        <v>18</v>
      </c>
      <c r="H622" s="127">
        <v>8240</v>
      </c>
      <c r="I622" s="127">
        <v>2420</v>
      </c>
      <c r="J622" s="128">
        <v>5820</v>
      </c>
      <c r="K622" s="129"/>
      <c r="L622" s="130">
        <v>590</v>
      </c>
      <c r="M622" s="131">
        <v>0</v>
      </c>
      <c r="N622" s="132">
        <f t="shared" si="152"/>
        <v>3433800</v>
      </c>
      <c r="O622" s="132">
        <f t="shared" si="154"/>
        <v>3433800</v>
      </c>
    </row>
    <row r="623" spans="1:15" ht="14.1" customHeight="1">
      <c r="A623" s="124" t="s">
        <v>779</v>
      </c>
      <c r="B623" s="124" t="s">
        <v>36</v>
      </c>
      <c r="C623" s="125" t="s">
        <v>669</v>
      </c>
      <c r="D623" s="125" t="s">
        <v>134</v>
      </c>
      <c r="E623" s="126">
        <v>41998.650347222225</v>
      </c>
      <c r="F623" s="126">
        <v>41998.654618055552</v>
      </c>
      <c r="G623" s="124" t="s">
        <v>18</v>
      </c>
      <c r="H623" s="127">
        <v>8000</v>
      </c>
      <c r="I623" s="127">
        <v>2420</v>
      </c>
      <c r="J623" s="128">
        <v>5580</v>
      </c>
      <c r="K623" s="129"/>
      <c r="L623" s="130">
        <v>590</v>
      </c>
      <c r="M623" s="131">
        <v>0</v>
      </c>
      <c r="N623" s="132">
        <f t="shared" si="152"/>
        <v>3292200</v>
      </c>
      <c r="O623" s="132">
        <f t="shared" si="154"/>
        <v>3292200</v>
      </c>
    </row>
    <row r="624" spans="1:15" ht="14.1" customHeight="1">
      <c r="A624" s="124" t="s">
        <v>780</v>
      </c>
      <c r="B624" s="124" t="s">
        <v>33</v>
      </c>
      <c r="C624" s="125" t="s">
        <v>669</v>
      </c>
      <c r="D624" s="125" t="s">
        <v>134</v>
      </c>
      <c r="E624" s="126">
        <v>41999.301157407404</v>
      </c>
      <c r="F624" s="126">
        <v>41999.303506944445</v>
      </c>
      <c r="G624" s="124" t="s">
        <v>18</v>
      </c>
      <c r="H624" s="127">
        <v>8140</v>
      </c>
      <c r="I624" s="127">
        <v>2420</v>
      </c>
      <c r="J624" s="128">
        <v>5720</v>
      </c>
      <c r="K624" s="129"/>
      <c r="L624" s="130">
        <v>590</v>
      </c>
      <c r="M624" s="131">
        <v>0</v>
      </c>
      <c r="N624" s="132">
        <f t="shared" si="152"/>
        <v>3374800</v>
      </c>
      <c r="O624" s="132">
        <f t="shared" si="154"/>
        <v>3374800</v>
      </c>
    </row>
    <row r="625" spans="1:15" ht="14.1" customHeight="1">
      <c r="A625" s="82" t="s">
        <v>781</v>
      </c>
      <c r="B625" s="82" t="s">
        <v>716</v>
      </c>
      <c r="C625" s="83" t="s">
        <v>569</v>
      </c>
      <c r="D625" s="83" t="s">
        <v>40</v>
      </c>
      <c r="E625" s="84">
        <v>41999.301805555559</v>
      </c>
      <c r="F625" s="84">
        <v>41999.326956018522</v>
      </c>
      <c r="G625" s="82" t="s">
        <v>375</v>
      </c>
      <c r="H625" s="85">
        <v>24480</v>
      </c>
      <c r="I625" s="85">
        <v>13060</v>
      </c>
      <c r="J625" s="86">
        <v>11420</v>
      </c>
      <c r="K625" s="87" t="s">
        <v>252</v>
      </c>
      <c r="L625" s="88">
        <v>850</v>
      </c>
      <c r="M625" s="117">
        <v>0</v>
      </c>
      <c r="N625" s="89">
        <f t="shared" ref="N625" si="156">+J625*L625</f>
        <v>9707000</v>
      </c>
      <c r="O625" s="89">
        <f t="shared" si="154"/>
        <v>9707000</v>
      </c>
    </row>
    <row r="626" spans="1:15" ht="14.1" customHeight="1">
      <c r="A626" s="124" t="s">
        <v>782</v>
      </c>
      <c r="B626" s="124" t="s">
        <v>36</v>
      </c>
      <c r="C626" s="125" t="s">
        <v>669</v>
      </c>
      <c r="D626" s="125" t="s">
        <v>134</v>
      </c>
      <c r="E626" s="126">
        <v>41999.373078703706</v>
      </c>
      <c r="F626" s="126">
        <v>41999.375844907408</v>
      </c>
      <c r="G626" s="124" t="s">
        <v>18</v>
      </c>
      <c r="H626" s="127">
        <v>8320</v>
      </c>
      <c r="I626" s="127">
        <v>2440</v>
      </c>
      <c r="J626" s="128">
        <v>5880</v>
      </c>
      <c r="K626" s="129"/>
      <c r="L626" s="130">
        <v>590</v>
      </c>
      <c r="M626" s="131">
        <v>0</v>
      </c>
      <c r="N626" s="132">
        <f t="shared" si="152"/>
        <v>3469200</v>
      </c>
      <c r="O626" s="132">
        <f>+N626</f>
        <v>3469200</v>
      </c>
    </row>
    <row r="627" spans="1:15" ht="14.1" customHeight="1">
      <c r="A627" s="82" t="s">
        <v>783</v>
      </c>
      <c r="B627" s="82" t="s">
        <v>588</v>
      </c>
      <c r="C627" s="83" t="s">
        <v>569</v>
      </c>
      <c r="D627" s="83" t="s">
        <v>40</v>
      </c>
      <c r="E627" s="84">
        <v>41999.433067129627</v>
      </c>
      <c r="F627" s="84">
        <v>41999.452303240738</v>
      </c>
      <c r="G627" s="82" t="s">
        <v>375</v>
      </c>
      <c r="H627" s="85">
        <v>24100</v>
      </c>
      <c r="I627" s="85">
        <v>13000</v>
      </c>
      <c r="J627" s="86">
        <v>11100</v>
      </c>
      <c r="K627" s="87" t="s">
        <v>252</v>
      </c>
      <c r="L627" s="88">
        <v>850</v>
      </c>
      <c r="M627" s="117">
        <v>0</v>
      </c>
      <c r="N627" s="89">
        <f t="shared" ref="N627" si="157">+J627*L627</f>
        <v>9435000</v>
      </c>
      <c r="O627" s="89">
        <f t="shared" ref="O627:O677" si="158">+N627</f>
        <v>9435000</v>
      </c>
    </row>
    <row r="628" spans="1:15" ht="14.1" customHeight="1">
      <c r="A628" s="124" t="s">
        <v>784</v>
      </c>
      <c r="B628" s="124" t="s">
        <v>36</v>
      </c>
      <c r="C628" s="125" t="s">
        <v>669</v>
      </c>
      <c r="D628" s="125" t="s">
        <v>134</v>
      </c>
      <c r="E628" s="126">
        <v>41999.451724537037</v>
      </c>
      <c r="F628" s="126">
        <v>41999.457685185182</v>
      </c>
      <c r="G628" s="124" t="s">
        <v>18</v>
      </c>
      <c r="H628" s="127">
        <v>8380</v>
      </c>
      <c r="I628" s="127">
        <v>2440</v>
      </c>
      <c r="J628" s="128">
        <v>5940</v>
      </c>
      <c r="K628" s="129"/>
      <c r="L628" s="130">
        <v>590</v>
      </c>
      <c r="M628" s="131">
        <v>0</v>
      </c>
      <c r="N628" s="132">
        <f t="shared" si="152"/>
        <v>3504600</v>
      </c>
      <c r="O628" s="132">
        <f t="shared" si="158"/>
        <v>3504600</v>
      </c>
    </row>
    <row r="629" spans="1:15" ht="14.1" customHeight="1">
      <c r="A629" s="124" t="s">
        <v>785</v>
      </c>
      <c r="B629" s="124" t="s">
        <v>36</v>
      </c>
      <c r="C629" s="125" t="s">
        <v>669</v>
      </c>
      <c r="D629" s="125" t="s">
        <v>134</v>
      </c>
      <c r="E629" s="126">
        <v>41999.577777777777</v>
      </c>
      <c r="F629" s="126">
        <v>41999.58084490741</v>
      </c>
      <c r="G629" s="124" t="s">
        <v>18</v>
      </c>
      <c r="H629" s="127">
        <v>8280</v>
      </c>
      <c r="I629" s="127">
        <v>2440</v>
      </c>
      <c r="J629" s="128">
        <v>5840</v>
      </c>
      <c r="K629" s="129"/>
      <c r="L629" s="130">
        <v>590</v>
      </c>
      <c r="M629" s="131">
        <v>0</v>
      </c>
      <c r="N629" s="132">
        <f t="shared" si="152"/>
        <v>3445600</v>
      </c>
      <c r="O629" s="132">
        <f t="shared" si="158"/>
        <v>3445600</v>
      </c>
    </row>
    <row r="630" spans="1:15" ht="14.1" customHeight="1">
      <c r="A630" s="82" t="s">
        <v>786</v>
      </c>
      <c r="B630" s="82" t="s">
        <v>588</v>
      </c>
      <c r="C630" s="83" t="s">
        <v>569</v>
      </c>
      <c r="D630" s="83" t="s">
        <v>40</v>
      </c>
      <c r="E630" s="84">
        <v>41999.586006944446</v>
      </c>
      <c r="F630" s="84">
        <v>41999.606539351851</v>
      </c>
      <c r="G630" s="82" t="s">
        <v>375</v>
      </c>
      <c r="H630" s="85">
        <v>24780</v>
      </c>
      <c r="I630" s="85">
        <v>12980</v>
      </c>
      <c r="J630" s="86">
        <v>11800</v>
      </c>
      <c r="K630" s="87" t="s">
        <v>252</v>
      </c>
      <c r="L630" s="88">
        <v>850</v>
      </c>
      <c r="M630" s="117">
        <v>0</v>
      </c>
      <c r="N630" s="89">
        <f t="shared" ref="N630" si="159">+J630*L630</f>
        <v>10030000</v>
      </c>
      <c r="O630" s="89">
        <f t="shared" si="158"/>
        <v>10030000</v>
      </c>
    </row>
    <row r="631" spans="1:15" ht="14.1" customHeight="1">
      <c r="A631" s="124" t="s">
        <v>787</v>
      </c>
      <c r="B631" s="124" t="s">
        <v>36</v>
      </c>
      <c r="C631" s="125" t="s">
        <v>669</v>
      </c>
      <c r="D631" s="125" t="s">
        <v>134</v>
      </c>
      <c r="E631" s="126">
        <v>41999.658043981479</v>
      </c>
      <c r="F631" s="126">
        <v>41999.660613425927</v>
      </c>
      <c r="G631" s="124" t="s">
        <v>18</v>
      </c>
      <c r="H631" s="127">
        <v>8320</v>
      </c>
      <c r="I631" s="127">
        <v>2440</v>
      </c>
      <c r="J631" s="128">
        <v>5880</v>
      </c>
      <c r="K631" s="129"/>
      <c r="L631" s="130">
        <v>590</v>
      </c>
      <c r="M631" s="131">
        <v>0</v>
      </c>
      <c r="N631" s="132">
        <f t="shared" si="152"/>
        <v>3469200</v>
      </c>
      <c r="O631" s="132">
        <f t="shared" si="158"/>
        <v>3469200</v>
      </c>
    </row>
    <row r="632" spans="1:15" ht="14.1" customHeight="1">
      <c r="A632" s="124" t="s">
        <v>788</v>
      </c>
      <c r="B632" s="124" t="s">
        <v>36</v>
      </c>
      <c r="C632" s="125" t="s">
        <v>669</v>
      </c>
      <c r="D632" s="125" t="s">
        <v>134</v>
      </c>
      <c r="E632" s="126">
        <v>42000.302858796298</v>
      </c>
      <c r="F632" s="126">
        <v>42000.306770833333</v>
      </c>
      <c r="G632" s="124" t="s">
        <v>18</v>
      </c>
      <c r="H632" s="127">
        <v>8260</v>
      </c>
      <c r="I632" s="127">
        <v>2420</v>
      </c>
      <c r="J632" s="128">
        <v>5840</v>
      </c>
      <c r="K632" s="129"/>
      <c r="L632" s="130">
        <v>590</v>
      </c>
      <c r="M632" s="131">
        <v>0</v>
      </c>
      <c r="N632" s="132">
        <f t="shared" si="152"/>
        <v>3445600</v>
      </c>
      <c r="O632" s="132">
        <f t="shared" si="158"/>
        <v>3445600</v>
      </c>
    </row>
    <row r="633" spans="1:15" ht="14.1" customHeight="1">
      <c r="A633" s="124" t="s">
        <v>789</v>
      </c>
      <c r="B633" s="124" t="s">
        <v>36</v>
      </c>
      <c r="C633" s="125" t="s">
        <v>669</v>
      </c>
      <c r="D633" s="125" t="s">
        <v>134</v>
      </c>
      <c r="E633" s="126">
        <v>42000.376944444448</v>
      </c>
      <c r="F633" s="126">
        <v>42000.382743055554</v>
      </c>
      <c r="G633" s="124" t="s">
        <v>18</v>
      </c>
      <c r="H633" s="127">
        <v>8620</v>
      </c>
      <c r="I633" s="127">
        <v>2420</v>
      </c>
      <c r="J633" s="128">
        <v>6200</v>
      </c>
      <c r="K633" s="129"/>
      <c r="L633" s="130">
        <v>590</v>
      </c>
      <c r="M633" s="131">
        <v>0</v>
      </c>
      <c r="N633" s="132">
        <f t="shared" si="152"/>
        <v>3658000</v>
      </c>
      <c r="O633" s="132">
        <f t="shared" si="158"/>
        <v>3658000</v>
      </c>
    </row>
    <row r="634" spans="1:15" ht="14.1" customHeight="1">
      <c r="A634" s="124" t="s">
        <v>790</v>
      </c>
      <c r="B634" s="124" t="s">
        <v>36</v>
      </c>
      <c r="C634" s="125" t="s">
        <v>669</v>
      </c>
      <c r="D634" s="125" t="s">
        <v>134</v>
      </c>
      <c r="E634" s="126">
        <v>42000.458229166667</v>
      </c>
      <c r="F634" s="126">
        <v>42000.461296296293</v>
      </c>
      <c r="G634" s="124" t="s">
        <v>18</v>
      </c>
      <c r="H634" s="127">
        <v>8380</v>
      </c>
      <c r="I634" s="127">
        <v>2420</v>
      </c>
      <c r="J634" s="128">
        <v>5960</v>
      </c>
      <c r="K634" s="129"/>
      <c r="L634" s="130">
        <v>590</v>
      </c>
      <c r="M634" s="131">
        <v>0</v>
      </c>
      <c r="N634" s="132">
        <f t="shared" si="152"/>
        <v>3516400</v>
      </c>
      <c r="O634" s="132">
        <f t="shared" si="158"/>
        <v>3516400</v>
      </c>
    </row>
    <row r="635" spans="1:15" ht="14.1" customHeight="1">
      <c r="A635" s="124" t="s">
        <v>791</v>
      </c>
      <c r="B635" s="124" t="s">
        <v>36</v>
      </c>
      <c r="C635" s="125" t="s">
        <v>669</v>
      </c>
      <c r="D635" s="125" t="s">
        <v>134</v>
      </c>
      <c r="E635" s="126">
        <v>42000.58792824074</v>
      </c>
      <c r="F635" s="126">
        <v>42000.591782407406</v>
      </c>
      <c r="G635" s="124" t="s">
        <v>18</v>
      </c>
      <c r="H635" s="127">
        <v>8540</v>
      </c>
      <c r="I635" s="127">
        <v>2440</v>
      </c>
      <c r="J635" s="128">
        <v>6100</v>
      </c>
      <c r="K635" s="129"/>
      <c r="L635" s="130">
        <v>590</v>
      </c>
      <c r="M635" s="131">
        <v>0</v>
      </c>
      <c r="N635" s="132">
        <f t="shared" si="152"/>
        <v>3599000</v>
      </c>
      <c r="O635" s="132">
        <f t="shared" si="158"/>
        <v>3599000</v>
      </c>
    </row>
    <row r="636" spans="1:15" ht="14.1" customHeight="1">
      <c r="A636" s="124" t="s">
        <v>792</v>
      </c>
      <c r="B636" s="124" t="s">
        <v>36</v>
      </c>
      <c r="C636" s="125" t="s">
        <v>669</v>
      </c>
      <c r="D636" s="125" t="s">
        <v>134</v>
      </c>
      <c r="E636" s="126">
        <v>42000.683946759258</v>
      </c>
      <c r="F636" s="126">
        <v>42000.687557870369</v>
      </c>
      <c r="G636" s="124" t="s">
        <v>18</v>
      </c>
      <c r="H636" s="127">
        <v>8380</v>
      </c>
      <c r="I636" s="127">
        <v>2440</v>
      </c>
      <c r="J636" s="128">
        <v>5940</v>
      </c>
      <c r="K636" s="129"/>
      <c r="L636" s="130">
        <v>590</v>
      </c>
      <c r="M636" s="131">
        <v>0</v>
      </c>
      <c r="N636" s="132">
        <f t="shared" si="152"/>
        <v>3504600</v>
      </c>
      <c r="O636" s="132">
        <f t="shared" si="158"/>
        <v>3504600</v>
      </c>
    </row>
    <row r="637" spans="1:15" ht="14.1" customHeight="1">
      <c r="A637" s="82" t="s">
        <v>793</v>
      </c>
      <c r="B637" s="82" t="s">
        <v>716</v>
      </c>
      <c r="C637" s="83" t="s">
        <v>569</v>
      </c>
      <c r="D637" s="83" t="s">
        <v>40</v>
      </c>
      <c r="E637" s="84">
        <v>42001.418263888889</v>
      </c>
      <c r="F637" s="84">
        <v>42001.443622685183</v>
      </c>
      <c r="G637" s="82" t="s">
        <v>375</v>
      </c>
      <c r="H637" s="85">
        <v>25260</v>
      </c>
      <c r="I637" s="85">
        <v>12900</v>
      </c>
      <c r="J637" s="86">
        <v>12360</v>
      </c>
      <c r="K637" s="87" t="s">
        <v>252</v>
      </c>
      <c r="L637" s="88">
        <v>850</v>
      </c>
      <c r="M637" s="117">
        <v>0</v>
      </c>
      <c r="N637" s="89">
        <f t="shared" ref="N637:N640" si="160">+J637*L637</f>
        <v>10506000</v>
      </c>
      <c r="O637" s="89">
        <f t="shared" si="158"/>
        <v>10506000</v>
      </c>
    </row>
    <row r="638" spans="1:15" ht="14.1" customHeight="1">
      <c r="A638" s="82" t="s">
        <v>794</v>
      </c>
      <c r="B638" s="82" t="s">
        <v>588</v>
      </c>
      <c r="C638" s="83" t="s">
        <v>569</v>
      </c>
      <c r="D638" s="83" t="s">
        <v>40</v>
      </c>
      <c r="E638" s="84">
        <v>42001.642546296294</v>
      </c>
      <c r="F638" s="84">
        <v>42001.665358796294</v>
      </c>
      <c r="G638" s="82" t="s">
        <v>375</v>
      </c>
      <c r="H638" s="85">
        <v>24640</v>
      </c>
      <c r="I638" s="85">
        <v>13020</v>
      </c>
      <c r="J638" s="86">
        <v>11620</v>
      </c>
      <c r="K638" s="87" t="s">
        <v>252</v>
      </c>
      <c r="L638" s="88">
        <v>850</v>
      </c>
      <c r="M638" s="117">
        <v>0</v>
      </c>
      <c r="N638" s="89">
        <f t="shared" si="160"/>
        <v>9877000</v>
      </c>
      <c r="O638" s="89">
        <f t="shared" si="158"/>
        <v>9877000</v>
      </c>
    </row>
    <row r="639" spans="1:15" ht="14.1" customHeight="1">
      <c r="A639" s="82" t="s">
        <v>795</v>
      </c>
      <c r="B639" s="82" t="s">
        <v>500</v>
      </c>
      <c r="C639" s="83" t="s">
        <v>569</v>
      </c>
      <c r="D639" s="83" t="s">
        <v>40</v>
      </c>
      <c r="E639" s="84">
        <v>42001.677673611113</v>
      </c>
      <c r="F639" s="84">
        <v>42001.697777777779</v>
      </c>
      <c r="G639" s="82" t="s">
        <v>375</v>
      </c>
      <c r="H639" s="85">
        <v>22620</v>
      </c>
      <c r="I639" s="85">
        <v>11780</v>
      </c>
      <c r="J639" s="86">
        <v>10840</v>
      </c>
      <c r="K639" s="87" t="s">
        <v>252</v>
      </c>
      <c r="L639" s="88">
        <v>850</v>
      </c>
      <c r="M639" s="117">
        <v>0</v>
      </c>
      <c r="N639" s="89">
        <f t="shared" si="160"/>
        <v>9214000</v>
      </c>
      <c r="O639" s="89">
        <f t="shared" si="158"/>
        <v>9214000</v>
      </c>
    </row>
    <row r="640" spans="1:15" ht="14.1" customHeight="1">
      <c r="A640" s="82" t="s">
        <v>796</v>
      </c>
      <c r="B640" s="82" t="s">
        <v>716</v>
      </c>
      <c r="C640" s="83" t="s">
        <v>569</v>
      </c>
      <c r="D640" s="83" t="s">
        <v>40</v>
      </c>
      <c r="E640" s="84">
        <v>42002.29960648148</v>
      </c>
      <c r="F640" s="84">
        <v>42002.324131944442</v>
      </c>
      <c r="G640" s="82" t="s">
        <v>375</v>
      </c>
      <c r="H640" s="85">
        <v>26240</v>
      </c>
      <c r="I640" s="85">
        <v>13000</v>
      </c>
      <c r="J640" s="86">
        <v>13240</v>
      </c>
      <c r="K640" s="87" t="s">
        <v>252</v>
      </c>
      <c r="L640" s="88">
        <v>850</v>
      </c>
      <c r="M640" s="117">
        <v>0</v>
      </c>
      <c r="N640" s="89">
        <f t="shared" si="160"/>
        <v>11254000</v>
      </c>
      <c r="O640" s="89">
        <f t="shared" si="158"/>
        <v>11254000</v>
      </c>
    </row>
    <row r="641" spans="1:15" ht="14.1" customHeight="1">
      <c r="A641" s="124" t="s">
        <v>797</v>
      </c>
      <c r="B641" s="124" t="s">
        <v>36</v>
      </c>
      <c r="C641" s="125" t="s">
        <v>669</v>
      </c>
      <c r="D641" s="125" t="s">
        <v>134</v>
      </c>
      <c r="E641" s="126">
        <v>42002.301608796297</v>
      </c>
      <c r="F641" s="126">
        <v>42002.305196759262</v>
      </c>
      <c r="G641" s="124" t="s">
        <v>18</v>
      </c>
      <c r="H641" s="127">
        <v>7860</v>
      </c>
      <c r="I641" s="127">
        <v>2460</v>
      </c>
      <c r="J641" s="128">
        <v>5400</v>
      </c>
      <c r="K641" s="129"/>
      <c r="L641" s="130">
        <v>590</v>
      </c>
      <c r="M641" s="131">
        <v>0</v>
      </c>
      <c r="N641" s="132">
        <f t="shared" ref="N641:N652" si="161">J641*L641</f>
        <v>3186000</v>
      </c>
      <c r="O641" s="132">
        <f t="shared" si="158"/>
        <v>3186000</v>
      </c>
    </row>
    <row r="642" spans="1:15" ht="14.1" customHeight="1">
      <c r="A642" s="124" t="s">
        <v>798</v>
      </c>
      <c r="B642" s="124" t="s">
        <v>36</v>
      </c>
      <c r="C642" s="125" t="s">
        <v>669</v>
      </c>
      <c r="D642" s="125" t="s">
        <v>134</v>
      </c>
      <c r="E642" s="126">
        <v>42002.336481481485</v>
      </c>
      <c r="F642" s="126">
        <v>42002.348923611113</v>
      </c>
      <c r="G642" s="124" t="s">
        <v>18</v>
      </c>
      <c r="H642" s="127">
        <v>4020</v>
      </c>
      <c r="I642" s="127">
        <v>1280</v>
      </c>
      <c r="J642" s="128">
        <v>2740</v>
      </c>
      <c r="K642" s="129"/>
      <c r="L642" s="130">
        <v>590</v>
      </c>
      <c r="M642" s="131">
        <v>0</v>
      </c>
      <c r="N642" s="132">
        <f t="shared" si="161"/>
        <v>1616600</v>
      </c>
      <c r="O642" s="132">
        <f t="shared" si="158"/>
        <v>1616600</v>
      </c>
    </row>
    <row r="643" spans="1:15" ht="14.1" customHeight="1">
      <c r="A643" s="124" t="s">
        <v>799</v>
      </c>
      <c r="B643" s="124" t="s">
        <v>36</v>
      </c>
      <c r="C643" s="125" t="s">
        <v>669</v>
      </c>
      <c r="D643" s="125" t="s">
        <v>134</v>
      </c>
      <c r="E643" s="126">
        <v>42002.374872685185</v>
      </c>
      <c r="F643" s="126">
        <v>42002.37767361111</v>
      </c>
      <c r="G643" s="124" t="s">
        <v>18</v>
      </c>
      <c r="H643" s="127">
        <v>8360</v>
      </c>
      <c r="I643" s="127">
        <v>2460</v>
      </c>
      <c r="J643" s="128">
        <v>5900</v>
      </c>
      <c r="K643" s="129"/>
      <c r="L643" s="130">
        <v>590</v>
      </c>
      <c r="M643" s="131">
        <v>0</v>
      </c>
      <c r="N643" s="132">
        <f t="shared" si="161"/>
        <v>3481000</v>
      </c>
      <c r="O643" s="132">
        <f t="shared" si="158"/>
        <v>3481000</v>
      </c>
    </row>
    <row r="644" spans="1:15" ht="14.1" customHeight="1">
      <c r="A644" s="82" t="s">
        <v>800</v>
      </c>
      <c r="B644" s="82" t="s">
        <v>483</v>
      </c>
      <c r="C644" s="83" t="s">
        <v>569</v>
      </c>
      <c r="D644" s="83" t="s">
        <v>40</v>
      </c>
      <c r="E644" s="84">
        <v>42002.384872685187</v>
      </c>
      <c r="F644" s="84">
        <v>42002.404687499999</v>
      </c>
      <c r="G644" s="82" t="s">
        <v>375</v>
      </c>
      <c r="H644" s="85">
        <v>24820</v>
      </c>
      <c r="I644" s="85">
        <v>11740</v>
      </c>
      <c r="J644" s="86">
        <v>13080</v>
      </c>
      <c r="K644" s="87" t="s">
        <v>252</v>
      </c>
      <c r="L644" s="88">
        <v>850</v>
      </c>
      <c r="M644" s="117">
        <v>0</v>
      </c>
      <c r="N644" s="89">
        <f t="shared" ref="N644" si="162">+J644*L644</f>
        <v>11118000</v>
      </c>
      <c r="O644" s="89">
        <f t="shared" si="158"/>
        <v>11118000</v>
      </c>
    </row>
    <row r="645" spans="1:15" ht="14.1" customHeight="1">
      <c r="A645" s="124" t="s">
        <v>801</v>
      </c>
      <c r="B645" s="124" t="s">
        <v>36</v>
      </c>
      <c r="C645" s="125" t="s">
        <v>669</v>
      </c>
      <c r="D645" s="125" t="s">
        <v>134</v>
      </c>
      <c r="E645" s="126">
        <v>42002.426134259258</v>
      </c>
      <c r="F645" s="126">
        <v>42002.429444444446</v>
      </c>
      <c r="G645" s="124" t="s">
        <v>18</v>
      </c>
      <c r="H645" s="127">
        <v>8520</v>
      </c>
      <c r="I645" s="127">
        <v>2460</v>
      </c>
      <c r="J645" s="128">
        <v>6060</v>
      </c>
      <c r="K645" s="129"/>
      <c r="L645" s="130">
        <v>590</v>
      </c>
      <c r="M645" s="131">
        <v>0</v>
      </c>
      <c r="N645" s="132">
        <f t="shared" si="161"/>
        <v>3575400</v>
      </c>
      <c r="O645" s="132">
        <f t="shared" si="158"/>
        <v>3575400</v>
      </c>
    </row>
    <row r="646" spans="1:15" ht="14.1" customHeight="1">
      <c r="A646" s="124" t="s">
        <v>802</v>
      </c>
      <c r="B646" s="124" t="s">
        <v>36</v>
      </c>
      <c r="C646" s="125" t="s">
        <v>669</v>
      </c>
      <c r="D646" s="125" t="s">
        <v>134</v>
      </c>
      <c r="E646" s="126">
        <v>42002.470150462963</v>
      </c>
      <c r="F646" s="126">
        <v>42002.475208333337</v>
      </c>
      <c r="G646" s="124" t="s">
        <v>18</v>
      </c>
      <c r="H646" s="127">
        <v>7980</v>
      </c>
      <c r="I646" s="127">
        <v>2460</v>
      </c>
      <c r="J646" s="128">
        <v>5520</v>
      </c>
      <c r="K646" s="129"/>
      <c r="L646" s="130">
        <v>590</v>
      </c>
      <c r="M646" s="131">
        <v>0</v>
      </c>
      <c r="N646" s="132">
        <f t="shared" si="161"/>
        <v>3256800</v>
      </c>
      <c r="O646" s="132">
        <f t="shared" si="158"/>
        <v>3256800</v>
      </c>
    </row>
    <row r="647" spans="1:15" ht="14.1" customHeight="1">
      <c r="A647" s="82" t="s">
        <v>803</v>
      </c>
      <c r="B647" s="82" t="s">
        <v>483</v>
      </c>
      <c r="C647" s="83" t="s">
        <v>569</v>
      </c>
      <c r="D647" s="83" t="s">
        <v>40</v>
      </c>
      <c r="E647" s="84">
        <v>42002.539004629631</v>
      </c>
      <c r="F647" s="84">
        <v>42002.558946759258</v>
      </c>
      <c r="G647" s="82" t="s">
        <v>375</v>
      </c>
      <c r="H647" s="85">
        <v>24040</v>
      </c>
      <c r="I647" s="85">
        <v>11720</v>
      </c>
      <c r="J647" s="86">
        <v>12320</v>
      </c>
      <c r="K647" s="87" t="s">
        <v>252</v>
      </c>
      <c r="L647" s="88">
        <v>850</v>
      </c>
      <c r="M647" s="117">
        <v>0</v>
      </c>
      <c r="N647" s="89">
        <f t="shared" ref="N647" si="163">+J647*L647</f>
        <v>10472000</v>
      </c>
      <c r="O647" s="89">
        <f t="shared" si="158"/>
        <v>10472000</v>
      </c>
    </row>
    <row r="648" spans="1:15" ht="14.1" customHeight="1">
      <c r="A648" s="124" t="s">
        <v>804</v>
      </c>
      <c r="B648" s="124" t="s">
        <v>36</v>
      </c>
      <c r="C648" s="125" t="s">
        <v>669</v>
      </c>
      <c r="D648" s="125" t="s">
        <v>134</v>
      </c>
      <c r="E648" s="126">
        <v>42002.573981481481</v>
      </c>
      <c r="F648" s="126">
        <v>42002.577592592592</v>
      </c>
      <c r="G648" s="124" t="s">
        <v>18</v>
      </c>
      <c r="H648" s="127">
        <v>4420</v>
      </c>
      <c r="I648" s="127">
        <v>1320</v>
      </c>
      <c r="J648" s="128">
        <v>3100</v>
      </c>
      <c r="K648" s="129"/>
      <c r="L648" s="130">
        <v>590</v>
      </c>
      <c r="M648" s="131">
        <v>0</v>
      </c>
      <c r="N648" s="132">
        <f t="shared" si="161"/>
        <v>1829000</v>
      </c>
      <c r="O648" s="132">
        <f t="shared" si="158"/>
        <v>1829000</v>
      </c>
    </row>
    <row r="649" spans="1:15" ht="14.1" customHeight="1">
      <c r="A649" s="124" t="s">
        <v>805</v>
      </c>
      <c r="B649" s="124" t="s">
        <v>36</v>
      </c>
      <c r="C649" s="125" t="s">
        <v>669</v>
      </c>
      <c r="D649" s="125" t="s">
        <v>134</v>
      </c>
      <c r="E649" s="126">
        <v>42002.593460648146</v>
      </c>
      <c r="F649" s="126">
        <v>42002.596203703702</v>
      </c>
      <c r="G649" s="124" t="s">
        <v>18</v>
      </c>
      <c r="H649" s="127">
        <v>8240</v>
      </c>
      <c r="I649" s="127">
        <v>2460</v>
      </c>
      <c r="J649" s="128">
        <v>5780</v>
      </c>
      <c r="K649" s="129"/>
      <c r="L649" s="130">
        <v>590</v>
      </c>
      <c r="M649" s="131">
        <v>0</v>
      </c>
      <c r="N649" s="132">
        <f t="shared" si="161"/>
        <v>3410200</v>
      </c>
      <c r="O649" s="132">
        <f t="shared" si="158"/>
        <v>3410200</v>
      </c>
    </row>
    <row r="650" spans="1:15" ht="14.1" customHeight="1">
      <c r="A650" s="124" t="s">
        <v>806</v>
      </c>
      <c r="B650" s="124" t="s">
        <v>36</v>
      </c>
      <c r="C650" s="125" t="s">
        <v>669</v>
      </c>
      <c r="D650" s="125" t="s">
        <v>134</v>
      </c>
      <c r="E650" s="126">
        <v>42002.648252314815</v>
      </c>
      <c r="F650" s="126">
        <v>42002.65152777778</v>
      </c>
      <c r="G650" s="124" t="s">
        <v>18</v>
      </c>
      <c r="H650" s="127">
        <v>8240</v>
      </c>
      <c r="I650" s="127">
        <v>2460</v>
      </c>
      <c r="J650" s="128">
        <v>5780</v>
      </c>
      <c r="K650" s="129"/>
      <c r="L650" s="130">
        <v>590</v>
      </c>
      <c r="M650" s="131">
        <v>0</v>
      </c>
      <c r="N650" s="132">
        <f t="shared" si="161"/>
        <v>3410200</v>
      </c>
      <c r="O650" s="132">
        <f t="shared" si="158"/>
        <v>3410200</v>
      </c>
    </row>
    <row r="651" spans="1:15" ht="14.1" customHeight="1">
      <c r="A651" s="124" t="s">
        <v>807</v>
      </c>
      <c r="B651" s="124" t="s">
        <v>36</v>
      </c>
      <c r="C651" s="125" t="s">
        <v>669</v>
      </c>
      <c r="D651" s="125" t="s">
        <v>134</v>
      </c>
      <c r="E651" s="126">
        <v>42002.688923611109</v>
      </c>
      <c r="F651" s="126">
        <v>42002.690601851849</v>
      </c>
      <c r="G651" s="124" t="s">
        <v>18</v>
      </c>
      <c r="H651" s="127">
        <v>3840</v>
      </c>
      <c r="I651" s="127">
        <v>1320</v>
      </c>
      <c r="J651" s="128">
        <v>2520</v>
      </c>
      <c r="K651" s="129"/>
      <c r="L651" s="130">
        <v>590</v>
      </c>
      <c r="M651" s="131">
        <v>0</v>
      </c>
      <c r="N651" s="132">
        <f t="shared" si="161"/>
        <v>1486800</v>
      </c>
      <c r="O651" s="132">
        <f t="shared" si="158"/>
        <v>1486800</v>
      </c>
    </row>
    <row r="652" spans="1:15" ht="14.1" customHeight="1">
      <c r="A652" s="124" t="s">
        <v>808</v>
      </c>
      <c r="B652" s="124" t="s">
        <v>36</v>
      </c>
      <c r="C652" s="125" t="s">
        <v>669</v>
      </c>
      <c r="D652" s="125" t="s">
        <v>134</v>
      </c>
      <c r="E652" s="126">
        <v>42002.693865740737</v>
      </c>
      <c r="F652" s="126">
        <v>42002.696099537039</v>
      </c>
      <c r="G652" s="124" t="s">
        <v>18</v>
      </c>
      <c r="H652" s="127">
        <v>6340</v>
      </c>
      <c r="I652" s="127">
        <v>2460</v>
      </c>
      <c r="J652" s="128">
        <v>3880</v>
      </c>
      <c r="K652" s="129"/>
      <c r="L652" s="130">
        <v>590</v>
      </c>
      <c r="M652" s="131">
        <v>0</v>
      </c>
      <c r="N652" s="132">
        <f t="shared" si="161"/>
        <v>2289200</v>
      </c>
      <c r="O652" s="132">
        <f t="shared" si="158"/>
        <v>2289200</v>
      </c>
    </row>
    <row r="653" spans="1:15" ht="14.1" customHeight="1">
      <c r="A653" s="82" t="s">
        <v>809</v>
      </c>
      <c r="B653" s="82" t="s">
        <v>588</v>
      </c>
      <c r="C653" s="83" t="s">
        <v>569</v>
      </c>
      <c r="D653" s="83" t="s">
        <v>40</v>
      </c>
      <c r="E653" s="84">
        <v>42002.6955787037</v>
      </c>
      <c r="F653" s="84">
        <v>42002.715694444443</v>
      </c>
      <c r="G653" s="82" t="s">
        <v>375</v>
      </c>
      <c r="H653" s="85">
        <v>25780</v>
      </c>
      <c r="I653" s="85">
        <v>12960</v>
      </c>
      <c r="J653" s="86">
        <v>12820</v>
      </c>
      <c r="K653" s="87" t="s">
        <v>252</v>
      </c>
      <c r="L653" s="88">
        <v>850</v>
      </c>
      <c r="M653" s="117">
        <v>0</v>
      </c>
      <c r="N653" s="89">
        <f t="shared" ref="N653" si="164">+J653*L653</f>
        <v>10897000</v>
      </c>
      <c r="O653" s="89">
        <f t="shared" si="158"/>
        <v>10897000</v>
      </c>
    </row>
    <row r="654" spans="1:15" ht="14.1" customHeight="1">
      <c r="A654" s="124" t="s">
        <v>810</v>
      </c>
      <c r="B654" s="124" t="s">
        <v>36</v>
      </c>
      <c r="C654" s="125" t="s">
        <v>669</v>
      </c>
      <c r="D654" s="125" t="s">
        <v>134</v>
      </c>
      <c r="E654" s="126">
        <v>42003.296759259261</v>
      </c>
      <c r="F654" s="126">
        <v>42003.30364583333</v>
      </c>
      <c r="G654" s="124" t="s">
        <v>18</v>
      </c>
      <c r="H654" s="127">
        <v>8020</v>
      </c>
      <c r="I654" s="127">
        <v>2460</v>
      </c>
      <c r="J654" s="128">
        <v>5560</v>
      </c>
      <c r="K654" s="129"/>
      <c r="L654" s="130">
        <v>590</v>
      </c>
      <c r="M654" s="131">
        <v>0</v>
      </c>
      <c r="N654" s="132">
        <f t="shared" ref="N654:N678" si="165">J654*L654</f>
        <v>3280400</v>
      </c>
      <c r="O654" s="132">
        <f t="shared" si="158"/>
        <v>3280400</v>
      </c>
    </row>
    <row r="655" spans="1:15" ht="14.1" customHeight="1">
      <c r="A655" s="82" t="s">
        <v>811</v>
      </c>
      <c r="B655" s="82" t="s">
        <v>483</v>
      </c>
      <c r="C655" s="83" t="s">
        <v>569</v>
      </c>
      <c r="D655" s="83" t="s">
        <v>40</v>
      </c>
      <c r="E655" s="84">
        <v>42003.305486111109</v>
      </c>
      <c r="F655" s="84">
        <v>42003.411990740744</v>
      </c>
      <c r="G655" s="82" t="s">
        <v>375</v>
      </c>
      <c r="H655" s="85">
        <v>25300</v>
      </c>
      <c r="I655" s="85">
        <v>11800</v>
      </c>
      <c r="J655" s="86">
        <v>13500</v>
      </c>
      <c r="K655" s="87" t="s">
        <v>252</v>
      </c>
      <c r="L655" s="88">
        <v>850</v>
      </c>
      <c r="M655" s="117">
        <v>0</v>
      </c>
      <c r="N655" s="89">
        <f t="shared" ref="N655" si="166">+J655*L655</f>
        <v>11475000</v>
      </c>
      <c r="O655" s="89">
        <f t="shared" si="158"/>
        <v>11475000</v>
      </c>
    </row>
    <row r="656" spans="1:15" ht="14.1" customHeight="1">
      <c r="A656" s="124" t="s">
        <v>812</v>
      </c>
      <c r="B656" s="124" t="s">
        <v>36</v>
      </c>
      <c r="C656" s="125" t="s">
        <v>669</v>
      </c>
      <c r="D656" s="125" t="s">
        <v>134</v>
      </c>
      <c r="E656" s="126">
        <v>42003.334745370368</v>
      </c>
      <c r="F656" s="126">
        <v>42003.336238425924</v>
      </c>
      <c r="G656" s="124" t="s">
        <v>18</v>
      </c>
      <c r="H656" s="127">
        <v>2680</v>
      </c>
      <c r="I656" s="127">
        <v>1320</v>
      </c>
      <c r="J656" s="128">
        <v>1360</v>
      </c>
      <c r="K656" s="129"/>
      <c r="L656" s="130">
        <v>590</v>
      </c>
      <c r="M656" s="131">
        <v>0</v>
      </c>
      <c r="N656" s="132">
        <f t="shared" si="165"/>
        <v>802400</v>
      </c>
      <c r="O656" s="132">
        <f t="shared" si="158"/>
        <v>802400</v>
      </c>
    </row>
    <row r="657" spans="1:15" ht="14.1" customHeight="1">
      <c r="A657" s="124" t="s">
        <v>813</v>
      </c>
      <c r="B657" s="124" t="s">
        <v>36</v>
      </c>
      <c r="C657" s="125" t="s">
        <v>669</v>
      </c>
      <c r="D657" s="125" t="s">
        <v>134</v>
      </c>
      <c r="E657" s="126">
        <v>42003.352523148147</v>
      </c>
      <c r="F657" s="126">
        <v>42003.353981481479</v>
      </c>
      <c r="G657" s="124" t="s">
        <v>18</v>
      </c>
      <c r="H657" s="127">
        <v>2680</v>
      </c>
      <c r="I657" s="127">
        <v>1320</v>
      </c>
      <c r="J657" s="128">
        <v>1360</v>
      </c>
      <c r="K657" s="129"/>
      <c r="L657" s="130">
        <v>590</v>
      </c>
      <c r="M657" s="131">
        <v>0</v>
      </c>
      <c r="N657" s="132">
        <f t="shared" si="165"/>
        <v>802400</v>
      </c>
      <c r="O657" s="132">
        <f t="shared" si="158"/>
        <v>802400</v>
      </c>
    </row>
    <row r="658" spans="1:15" ht="14.1" customHeight="1">
      <c r="A658" s="124" t="s">
        <v>814</v>
      </c>
      <c r="B658" s="124" t="s">
        <v>36</v>
      </c>
      <c r="C658" s="125" t="s">
        <v>669</v>
      </c>
      <c r="D658" s="125" t="s">
        <v>134</v>
      </c>
      <c r="E658" s="126">
        <v>42003.380509259259</v>
      </c>
      <c r="F658" s="126">
        <v>42003.385138888887</v>
      </c>
      <c r="G658" s="124" t="s">
        <v>18</v>
      </c>
      <c r="H658" s="127">
        <v>8260</v>
      </c>
      <c r="I658" s="127">
        <v>2460</v>
      </c>
      <c r="J658" s="128">
        <v>5800</v>
      </c>
      <c r="K658" s="129"/>
      <c r="L658" s="130">
        <v>590</v>
      </c>
      <c r="M658" s="131">
        <v>0</v>
      </c>
      <c r="N658" s="132">
        <f t="shared" si="165"/>
        <v>3422000</v>
      </c>
      <c r="O658" s="132">
        <f t="shared" si="158"/>
        <v>3422000</v>
      </c>
    </row>
    <row r="659" spans="1:15" ht="14.1" customHeight="1">
      <c r="A659" s="124" t="s">
        <v>815</v>
      </c>
      <c r="B659" s="124" t="s">
        <v>36</v>
      </c>
      <c r="C659" s="125" t="s">
        <v>669</v>
      </c>
      <c r="D659" s="125" t="s">
        <v>134</v>
      </c>
      <c r="E659" s="126">
        <v>42003.395879629628</v>
      </c>
      <c r="F659" s="126">
        <v>42003.400138888886</v>
      </c>
      <c r="G659" s="124" t="s">
        <v>18</v>
      </c>
      <c r="H659" s="127">
        <v>4240</v>
      </c>
      <c r="I659" s="127">
        <v>1300</v>
      </c>
      <c r="J659" s="128">
        <v>2940</v>
      </c>
      <c r="K659" s="129"/>
      <c r="L659" s="130">
        <v>590</v>
      </c>
      <c r="M659" s="131">
        <v>0</v>
      </c>
      <c r="N659" s="132">
        <f t="shared" si="165"/>
        <v>1734600</v>
      </c>
      <c r="O659" s="132">
        <f t="shared" si="158"/>
        <v>1734600</v>
      </c>
    </row>
    <row r="660" spans="1:15" ht="14.1" customHeight="1">
      <c r="A660" s="124" t="s">
        <v>816</v>
      </c>
      <c r="B660" s="124" t="s">
        <v>36</v>
      </c>
      <c r="C660" s="125" t="s">
        <v>817</v>
      </c>
      <c r="D660" s="125" t="s">
        <v>643</v>
      </c>
      <c r="E660" s="126">
        <v>42003.417453703703</v>
      </c>
      <c r="F660" s="126">
        <v>42003.420358796298</v>
      </c>
      <c r="G660" s="124" t="s">
        <v>18</v>
      </c>
      <c r="H660" s="127">
        <v>11640</v>
      </c>
      <c r="I660" s="127">
        <v>4860</v>
      </c>
      <c r="J660" s="128">
        <v>6780</v>
      </c>
      <c r="K660" s="129" t="s">
        <v>818</v>
      </c>
      <c r="L660" s="130">
        <v>600</v>
      </c>
      <c r="M660" s="131">
        <v>0</v>
      </c>
      <c r="N660" s="132">
        <f t="shared" si="165"/>
        <v>4068000</v>
      </c>
      <c r="O660" s="132">
        <f>+N660</f>
        <v>4068000</v>
      </c>
    </row>
    <row r="661" spans="1:15" ht="14.1" customHeight="1">
      <c r="A661" s="124" t="s">
        <v>819</v>
      </c>
      <c r="B661" s="124" t="s">
        <v>36</v>
      </c>
      <c r="C661" s="125" t="s">
        <v>669</v>
      </c>
      <c r="D661" s="125" t="s">
        <v>134</v>
      </c>
      <c r="E661" s="126">
        <v>42003.438287037039</v>
      </c>
      <c r="F661" s="126">
        <v>42003.441168981481</v>
      </c>
      <c r="G661" s="124" t="s">
        <v>18</v>
      </c>
      <c r="H661" s="127">
        <v>4200</v>
      </c>
      <c r="I661" s="127">
        <v>1300</v>
      </c>
      <c r="J661" s="128">
        <v>2900</v>
      </c>
      <c r="K661" s="129"/>
      <c r="L661" s="130">
        <v>590</v>
      </c>
      <c r="M661" s="131">
        <v>0</v>
      </c>
      <c r="N661" s="132">
        <f t="shared" si="165"/>
        <v>1711000</v>
      </c>
      <c r="O661" s="132">
        <f t="shared" si="158"/>
        <v>1711000</v>
      </c>
    </row>
    <row r="662" spans="1:15" ht="14.1" customHeight="1">
      <c r="A662" s="124" t="s">
        <v>820</v>
      </c>
      <c r="B662" s="124" t="s">
        <v>36</v>
      </c>
      <c r="C662" s="125" t="s">
        <v>669</v>
      </c>
      <c r="D662" s="125" t="s">
        <v>134</v>
      </c>
      <c r="E662" s="126">
        <v>42003.459953703707</v>
      </c>
      <c r="F662" s="126">
        <v>42003.463414351849</v>
      </c>
      <c r="G662" s="124" t="s">
        <v>18</v>
      </c>
      <c r="H662" s="127">
        <v>8220</v>
      </c>
      <c r="I662" s="127">
        <v>2460</v>
      </c>
      <c r="J662" s="128">
        <v>5760</v>
      </c>
      <c r="K662" s="129"/>
      <c r="L662" s="130">
        <v>590</v>
      </c>
      <c r="M662" s="131">
        <v>0</v>
      </c>
      <c r="N662" s="132">
        <f t="shared" si="165"/>
        <v>3398400</v>
      </c>
      <c r="O662" s="132">
        <f t="shared" si="158"/>
        <v>3398400</v>
      </c>
    </row>
    <row r="663" spans="1:15" ht="14.1" customHeight="1">
      <c r="A663" s="124" t="s">
        <v>821</v>
      </c>
      <c r="B663" s="124" t="s">
        <v>36</v>
      </c>
      <c r="C663" s="125" t="s">
        <v>669</v>
      </c>
      <c r="D663" s="125" t="s">
        <v>134</v>
      </c>
      <c r="E663" s="126">
        <v>42003.558055555557</v>
      </c>
      <c r="F663" s="126">
        <v>42003.560370370367</v>
      </c>
      <c r="G663" s="124" t="s">
        <v>18</v>
      </c>
      <c r="H663" s="127">
        <v>3880</v>
      </c>
      <c r="I663" s="127">
        <v>1300</v>
      </c>
      <c r="J663" s="128">
        <v>2580</v>
      </c>
      <c r="K663" s="129"/>
      <c r="L663" s="130">
        <v>590</v>
      </c>
      <c r="M663" s="131">
        <v>0</v>
      </c>
      <c r="N663" s="132">
        <f t="shared" si="165"/>
        <v>1522200</v>
      </c>
      <c r="O663" s="132">
        <f t="shared" si="158"/>
        <v>1522200</v>
      </c>
    </row>
    <row r="664" spans="1:15" ht="14.1" customHeight="1">
      <c r="A664" s="124" t="s">
        <v>822</v>
      </c>
      <c r="B664" s="124" t="s">
        <v>36</v>
      </c>
      <c r="C664" s="125" t="s">
        <v>669</v>
      </c>
      <c r="D664" s="125" t="s">
        <v>134</v>
      </c>
      <c r="E664" s="126">
        <v>42003.583379629628</v>
      </c>
      <c r="F664" s="126">
        <v>42003.587037037039</v>
      </c>
      <c r="G664" s="124" t="s">
        <v>18</v>
      </c>
      <c r="H664" s="127">
        <v>8140</v>
      </c>
      <c r="I664" s="127">
        <v>2460</v>
      </c>
      <c r="J664" s="128">
        <v>5680</v>
      </c>
      <c r="K664" s="129"/>
      <c r="L664" s="130">
        <v>590</v>
      </c>
      <c r="M664" s="131">
        <v>0</v>
      </c>
      <c r="N664" s="132">
        <f t="shared" si="165"/>
        <v>3351200</v>
      </c>
      <c r="O664" s="132">
        <f t="shared" si="158"/>
        <v>3351200</v>
      </c>
    </row>
    <row r="665" spans="1:15" ht="14.1" customHeight="1">
      <c r="A665" s="124" t="s">
        <v>823</v>
      </c>
      <c r="B665" s="124" t="s">
        <v>36</v>
      </c>
      <c r="C665" s="125" t="s">
        <v>669</v>
      </c>
      <c r="D665" s="125" t="s">
        <v>134</v>
      </c>
      <c r="E665" s="126">
        <v>42003.606747685182</v>
      </c>
      <c r="F665" s="126">
        <v>42003.610243055555</v>
      </c>
      <c r="G665" s="124" t="s">
        <v>18</v>
      </c>
      <c r="H665" s="127">
        <v>4180</v>
      </c>
      <c r="I665" s="127">
        <v>1300</v>
      </c>
      <c r="J665" s="128">
        <v>2880</v>
      </c>
      <c r="K665" s="129"/>
      <c r="L665" s="130">
        <v>590</v>
      </c>
      <c r="M665" s="131">
        <v>0</v>
      </c>
      <c r="N665" s="132">
        <f t="shared" si="165"/>
        <v>1699200</v>
      </c>
      <c r="O665" s="132">
        <f t="shared" si="158"/>
        <v>1699200</v>
      </c>
    </row>
    <row r="666" spans="1:15" ht="14.1" customHeight="1">
      <c r="A666" s="82" t="s">
        <v>824</v>
      </c>
      <c r="B666" s="82" t="s">
        <v>483</v>
      </c>
      <c r="C666" s="83" t="s">
        <v>569</v>
      </c>
      <c r="D666" s="83" t="s">
        <v>40</v>
      </c>
      <c r="E666" s="84">
        <v>42003.640127314815</v>
      </c>
      <c r="F666" s="84">
        <v>42003.66033564815</v>
      </c>
      <c r="G666" s="82" t="s">
        <v>375</v>
      </c>
      <c r="H666" s="85">
        <v>26120</v>
      </c>
      <c r="I666" s="85">
        <v>11780</v>
      </c>
      <c r="J666" s="86">
        <v>14340</v>
      </c>
      <c r="K666" s="87" t="s">
        <v>252</v>
      </c>
      <c r="L666" s="88">
        <v>850</v>
      </c>
      <c r="M666" s="117">
        <v>0</v>
      </c>
      <c r="N666" s="89">
        <f t="shared" ref="N666" si="167">+J666*L666</f>
        <v>12189000</v>
      </c>
      <c r="O666" s="89">
        <f t="shared" si="158"/>
        <v>12189000</v>
      </c>
    </row>
    <row r="667" spans="1:15" ht="14.1" customHeight="1">
      <c r="A667" s="124" t="s">
        <v>825</v>
      </c>
      <c r="B667" s="124" t="s">
        <v>36</v>
      </c>
      <c r="C667" s="125" t="s">
        <v>669</v>
      </c>
      <c r="D667" s="125" t="s">
        <v>134</v>
      </c>
      <c r="E667" s="126">
        <v>42003.646296296298</v>
      </c>
      <c r="F667" s="126">
        <v>42003.650659722225</v>
      </c>
      <c r="G667" s="124" t="s">
        <v>18</v>
      </c>
      <c r="H667" s="127">
        <v>8180</v>
      </c>
      <c r="I667" s="127">
        <v>2460</v>
      </c>
      <c r="J667" s="128">
        <v>5720</v>
      </c>
      <c r="K667" s="129"/>
      <c r="L667" s="130">
        <v>590</v>
      </c>
      <c r="M667" s="131">
        <v>0</v>
      </c>
      <c r="N667" s="132">
        <f t="shared" si="165"/>
        <v>3374800</v>
      </c>
      <c r="O667" s="132">
        <f t="shared" si="158"/>
        <v>3374800</v>
      </c>
    </row>
    <row r="668" spans="1:15" ht="14.1" customHeight="1">
      <c r="A668" s="124" t="s">
        <v>826</v>
      </c>
      <c r="B668" s="124" t="s">
        <v>36</v>
      </c>
      <c r="C668" s="125" t="s">
        <v>669</v>
      </c>
      <c r="D668" s="125" t="s">
        <v>134</v>
      </c>
      <c r="E668" s="126">
        <v>42003.691423611112</v>
      </c>
      <c r="F668" s="126">
        <v>42003.694780092592</v>
      </c>
      <c r="G668" s="124" t="s">
        <v>18</v>
      </c>
      <c r="H668" s="127">
        <v>3820</v>
      </c>
      <c r="I668" s="127">
        <v>1300</v>
      </c>
      <c r="J668" s="128">
        <v>2520</v>
      </c>
      <c r="K668" s="129"/>
      <c r="L668" s="130">
        <v>590</v>
      </c>
      <c r="M668" s="131">
        <v>0</v>
      </c>
      <c r="N668" s="132">
        <f t="shared" si="165"/>
        <v>1486800</v>
      </c>
      <c r="O668" s="132">
        <f t="shared" si="158"/>
        <v>1486800</v>
      </c>
    </row>
    <row r="669" spans="1:15" ht="14.1" customHeight="1">
      <c r="A669" s="124" t="s">
        <v>827</v>
      </c>
      <c r="B669" s="124" t="s">
        <v>36</v>
      </c>
      <c r="C669" s="125" t="s">
        <v>669</v>
      </c>
      <c r="D669" s="125" t="s">
        <v>134</v>
      </c>
      <c r="E669" s="126">
        <v>42003.692199074074</v>
      </c>
      <c r="F669" s="126">
        <v>42003.695162037038</v>
      </c>
      <c r="G669" s="124" t="s">
        <v>18</v>
      </c>
      <c r="H669" s="127">
        <v>5540</v>
      </c>
      <c r="I669" s="127">
        <v>2460</v>
      </c>
      <c r="J669" s="128">
        <v>3080</v>
      </c>
      <c r="K669" s="129"/>
      <c r="L669" s="130">
        <v>590</v>
      </c>
      <c r="M669" s="131">
        <v>0</v>
      </c>
      <c r="N669" s="132">
        <f t="shared" si="165"/>
        <v>1817200</v>
      </c>
      <c r="O669" s="132">
        <f t="shared" si="158"/>
        <v>1817200</v>
      </c>
    </row>
    <row r="670" spans="1:15" ht="14.1" customHeight="1">
      <c r="A670" s="124" t="s">
        <v>828</v>
      </c>
      <c r="B670" s="124" t="s">
        <v>36</v>
      </c>
      <c r="C670" s="125" t="s">
        <v>669</v>
      </c>
      <c r="D670" s="125" t="s">
        <v>134</v>
      </c>
      <c r="E670" s="126">
        <v>42004.333287037036</v>
      </c>
      <c r="F670" s="126">
        <v>42004.337476851855</v>
      </c>
      <c r="G670" s="124" t="s">
        <v>18</v>
      </c>
      <c r="H670" s="127">
        <v>8320</v>
      </c>
      <c r="I670" s="127">
        <v>2440</v>
      </c>
      <c r="J670" s="128">
        <v>5880</v>
      </c>
      <c r="K670" s="129"/>
      <c r="L670" s="130">
        <v>590</v>
      </c>
      <c r="M670" s="131">
        <v>0</v>
      </c>
      <c r="N670" s="132">
        <f t="shared" si="165"/>
        <v>3469200</v>
      </c>
      <c r="O670" s="132">
        <f t="shared" si="158"/>
        <v>3469200</v>
      </c>
    </row>
    <row r="671" spans="1:15" ht="14.1" customHeight="1">
      <c r="A671" s="82" t="s">
        <v>829</v>
      </c>
      <c r="B671" s="82" t="s">
        <v>588</v>
      </c>
      <c r="C671" s="83" t="s">
        <v>569</v>
      </c>
      <c r="D671" s="83" t="s">
        <v>40</v>
      </c>
      <c r="E671" s="84">
        <v>42004.345173611109</v>
      </c>
      <c r="F671" s="84">
        <v>42004.372233796297</v>
      </c>
      <c r="G671" s="82" t="s">
        <v>375</v>
      </c>
      <c r="H671" s="85">
        <v>26420</v>
      </c>
      <c r="I671" s="85">
        <v>12900</v>
      </c>
      <c r="J671" s="86">
        <v>13520</v>
      </c>
      <c r="K671" s="87" t="s">
        <v>252</v>
      </c>
      <c r="L671" s="88">
        <v>850</v>
      </c>
      <c r="M671" s="117">
        <v>0</v>
      </c>
      <c r="N671" s="89">
        <f t="shared" ref="N671" si="168">+J671*L671</f>
        <v>11492000</v>
      </c>
      <c r="O671" s="89">
        <f t="shared" si="158"/>
        <v>11492000</v>
      </c>
    </row>
    <row r="672" spans="1:15" ht="14.1" customHeight="1">
      <c r="A672" s="124" t="s">
        <v>830</v>
      </c>
      <c r="B672" s="124" t="s">
        <v>36</v>
      </c>
      <c r="C672" s="125" t="s">
        <v>669</v>
      </c>
      <c r="D672" s="125" t="s">
        <v>134</v>
      </c>
      <c r="E672" s="126">
        <v>42004.348344907405</v>
      </c>
      <c r="F672" s="126">
        <v>42004.351493055554</v>
      </c>
      <c r="G672" s="124" t="s">
        <v>18</v>
      </c>
      <c r="H672" s="127">
        <v>4360</v>
      </c>
      <c r="I672" s="127">
        <v>1300</v>
      </c>
      <c r="J672" s="128">
        <v>3060</v>
      </c>
      <c r="K672" s="129"/>
      <c r="L672" s="130">
        <v>590</v>
      </c>
      <c r="M672" s="131">
        <v>0</v>
      </c>
      <c r="N672" s="132">
        <f t="shared" si="165"/>
        <v>1805400</v>
      </c>
      <c r="O672" s="132">
        <f t="shared" si="158"/>
        <v>1805400</v>
      </c>
    </row>
    <row r="673" spans="1:15" ht="14.1" customHeight="1">
      <c r="A673" s="124" t="s">
        <v>831</v>
      </c>
      <c r="B673" s="124" t="s">
        <v>36</v>
      </c>
      <c r="C673" s="125" t="s">
        <v>669</v>
      </c>
      <c r="D673" s="125" t="s">
        <v>134</v>
      </c>
      <c r="E673" s="126">
        <v>42004.392476851855</v>
      </c>
      <c r="F673" s="126">
        <v>42004.395451388889</v>
      </c>
      <c r="G673" s="124" t="s">
        <v>18</v>
      </c>
      <c r="H673" s="127">
        <v>4440</v>
      </c>
      <c r="I673" s="127">
        <v>1300</v>
      </c>
      <c r="J673" s="128">
        <v>3140</v>
      </c>
      <c r="K673" s="129"/>
      <c r="L673" s="130">
        <v>590</v>
      </c>
      <c r="M673" s="131">
        <v>0</v>
      </c>
      <c r="N673" s="132">
        <f t="shared" si="165"/>
        <v>1852600</v>
      </c>
      <c r="O673" s="132">
        <f t="shared" si="158"/>
        <v>1852600</v>
      </c>
    </row>
    <row r="674" spans="1:15" ht="14.1" customHeight="1">
      <c r="A674" s="124" t="s">
        <v>832</v>
      </c>
      <c r="B674" s="124" t="s">
        <v>36</v>
      </c>
      <c r="C674" s="125" t="s">
        <v>669</v>
      </c>
      <c r="D674" s="125" t="s">
        <v>134</v>
      </c>
      <c r="E674" s="126">
        <v>42004.42591435185</v>
      </c>
      <c r="F674" s="126">
        <v>42004.430706018517</v>
      </c>
      <c r="G674" s="124" t="s">
        <v>18</v>
      </c>
      <c r="H674" s="127">
        <v>8460</v>
      </c>
      <c r="I674" s="127">
        <v>2440</v>
      </c>
      <c r="J674" s="128">
        <v>6020</v>
      </c>
      <c r="K674" s="129"/>
      <c r="L674" s="130">
        <v>590</v>
      </c>
      <c r="M674" s="131">
        <v>0</v>
      </c>
      <c r="N674" s="132">
        <f t="shared" si="165"/>
        <v>3551800</v>
      </c>
      <c r="O674" s="132">
        <f t="shared" si="158"/>
        <v>3551800</v>
      </c>
    </row>
    <row r="675" spans="1:15" ht="14.1" customHeight="1">
      <c r="A675" s="124" t="s">
        <v>833</v>
      </c>
      <c r="B675" s="124" t="s">
        <v>36</v>
      </c>
      <c r="C675" s="125" t="s">
        <v>834</v>
      </c>
      <c r="D675" s="125" t="s">
        <v>643</v>
      </c>
      <c r="E675" s="126">
        <v>42004.434131944443</v>
      </c>
      <c r="F675" s="126">
        <v>42004.444050925929</v>
      </c>
      <c r="G675" s="124" t="s">
        <v>18</v>
      </c>
      <c r="H675" s="127">
        <v>7360</v>
      </c>
      <c r="I675" s="127">
        <v>3120</v>
      </c>
      <c r="J675" s="128">
        <v>4240</v>
      </c>
      <c r="K675" s="129"/>
      <c r="L675" s="130">
        <f>+[1]DonGia!O39</f>
        <v>620</v>
      </c>
      <c r="M675" s="131">
        <v>0</v>
      </c>
      <c r="N675" s="132">
        <f t="shared" si="165"/>
        <v>2628800</v>
      </c>
      <c r="O675" s="132">
        <f>+N675</f>
        <v>2628800</v>
      </c>
    </row>
    <row r="676" spans="1:15" ht="14.1" customHeight="1">
      <c r="A676" s="124" t="s">
        <v>835</v>
      </c>
      <c r="B676" s="124" t="s">
        <v>36</v>
      </c>
      <c r="C676" s="125" t="s">
        <v>669</v>
      </c>
      <c r="D676" s="125" t="s">
        <v>134</v>
      </c>
      <c r="E676" s="126">
        <v>42004.462048611109</v>
      </c>
      <c r="F676" s="126">
        <v>42004.46634259259</v>
      </c>
      <c r="G676" s="124" t="s">
        <v>18</v>
      </c>
      <c r="H676" s="127">
        <v>4660</v>
      </c>
      <c r="I676" s="127">
        <v>1300</v>
      </c>
      <c r="J676" s="128">
        <v>3360</v>
      </c>
      <c r="K676" s="129"/>
      <c r="L676" s="130">
        <v>590</v>
      </c>
      <c r="M676" s="131">
        <v>0</v>
      </c>
      <c r="N676" s="132">
        <f t="shared" si="165"/>
        <v>1982400</v>
      </c>
      <c r="O676" s="132">
        <f t="shared" si="158"/>
        <v>1982400</v>
      </c>
    </row>
    <row r="677" spans="1:15" ht="14.1" customHeight="1">
      <c r="A677" s="124" t="s">
        <v>836</v>
      </c>
      <c r="B677" s="124" t="s">
        <v>36</v>
      </c>
      <c r="C677" s="125" t="s">
        <v>669</v>
      </c>
      <c r="D677" s="125" t="s">
        <v>134</v>
      </c>
      <c r="E677" s="126">
        <v>42004.544178240743</v>
      </c>
      <c r="F677" s="126">
        <v>42004.547650462962</v>
      </c>
      <c r="G677" s="124" t="s">
        <v>18</v>
      </c>
      <c r="H677" s="127">
        <v>8540</v>
      </c>
      <c r="I677" s="127">
        <v>2460</v>
      </c>
      <c r="J677" s="128">
        <v>6080</v>
      </c>
      <c r="K677" s="129"/>
      <c r="L677" s="130">
        <v>590</v>
      </c>
      <c r="M677" s="131">
        <v>0</v>
      </c>
      <c r="N677" s="132">
        <f t="shared" si="165"/>
        <v>3587200</v>
      </c>
      <c r="O677" s="132">
        <f t="shared" si="158"/>
        <v>3587200</v>
      </c>
    </row>
    <row r="678" spans="1:15" ht="14.1" customHeight="1">
      <c r="A678" s="124" t="s">
        <v>837</v>
      </c>
      <c r="B678" s="124" t="s">
        <v>36</v>
      </c>
      <c r="C678" s="125" t="s">
        <v>834</v>
      </c>
      <c r="D678" s="125" t="s">
        <v>643</v>
      </c>
      <c r="E678" s="126">
        <v>42004.665196759262</v>
      </c>
      <c r="F678" s="126">
        <v>42004.66851851852</v>
      </c>
      <c r="G678" s="124" t="s">
        <v>18</v>
      </c>
      <c r="H678" s="127">
        <v>7700</v>
      </c>
      <c r="I678" s="127">
        <v>3020</v>
      </c>
      <c r="J678" s="128">
        <v>4680</v>
      </c>
      <c r="K678" s="129"/>
      <c r="L678" s="130">
        <v>620</v>
      </c>
      <c r="M678" s="131">
        <v>0</v>
      </c>
      <c r="N678" s="132">
        <f t="shared" si="165"/>
        <v>2901600</v>
      </c>
      <c r="O678" s="132">
        <f>+N678</f>
        <v>2901600</v>
      </c>
    </row>
    <row r="679" spans="1:15" ht="14.1" customHeight="1">
      <c r="A679" s="82" t="s">
        <v>838</v>
      </c>
      <c r="B679" s="82" t="s">
        <v>500</v>
      </c>
      <c r="C679" s="83" t="s">
        <v>569</v>
      </c>
      <c r="D679" s="83" t="s">
        <v>40</v>
      </c>
      <c r="E679" s="84">
        <v>42005.319247685184</v>
      </c>
      <c r="F679" s="84">
        <v>42005.347893518519</v>
      </c>
      <c r="G679" s="82" t="s">
        <v>375</v>
      </c>
      <c r="H679" s="85">
        <v>23900</v>
      </c>
      <c r="I679" s="85">
        <v>11740</v>
      </c>
      <c r="J679" s="86">
        <v>12160</v>
      </c>
      <c r="K679" s="87" t="s">
        <v>252</v>
      </c>
      <c r="L679" s="88">
        <v>850</v>
      </c>
      <c r="M679" s="117">
        <v>0</v>
      </c>
      <c r="N679" s="89">
        <f t="shared" ref="N679:N684" si="169">+J679*L679</f>
        <v>10336000</v>
      </c>
      <c r="O679" s="89">
        <f t="shared" ref="O679:O684" si="170">+N679</f>
        <v>10336000</v>
      </c>
    </row>
    <row r="680" spans="1:15" ht="14.1" customHeight="1">
      <c r="A680" s="82" t="s">
        <v>839</v>
      </c>
      <c r="B680" s="82" t="s">
        <v>716</v>
      </c>
      <c r="C680" s="83" t="s">
        <v>569</v>
      </c>
      <c r="D680" s="83" t="s">
        <v>40</v>
      </c>
      <c r="E680" s="84">
        <v>42005.323611111111</v>
      </c>
      <c r="F680" s="84">
        <v>42005.37164351852</v>
      </c>
      <c r="G680" s="82" t="s">
        <v>375</v>
      </c>
      <c r="H680" s="85">
        <v>26940</v>
      </c>
      <c r="I680" s="85">
        <v>13020</v>
      </c>
      <c r="J680" s="86">
        <v>13920</v>
      </c>
      <c r="K680" s="87" t="s">
        <v>252</v>
      </c>
      <c r="L680" s="88">
        <v>850</v>
      </c>
      <c r="M680" s="117">
        <v>0</v>
      </c>
      <c r="N680" s="89">
        <f t="shared" si="169"/>
        <v>11832000</v>
      </c>
      <c r="O680" s="89">
        <f t="shared" si="170"/>
        <v>11832000</v>
      </c>
    </row>
    <row r="681" spans="1:15" ht="14.1" customHeight="1">
      <c r="A681" s="82" t="s">
        <v>840</v>
      </c>
      <c r="B681" s="82" t="s">
        <v>716</v>
      </c>
      <c r="C681" s="83" t="s">
        <v>569</v>
      </c>
      <c r="D681" s="83" t="s">
        <v>40</v>
      </c>
      <c r="E681" s="84">
        <v>42005.544606481482</v>
      </c>
      <c r="F681" s="84">
        <v>42005.565428240741</v>
      </c>
      <c r="G681" s="82" t="s">
        <v>375</v>
      </c>
      <c r="H681" s="85">
        <v>25860</v>
      </c>
      <c r="I681" s="85">
        <v>13000</v>
      </c>
      <c r="J681" s="86">
        <v>12860</v>
      </c>
      <c r="K681" s="87" t="s">
        <v>252</v>
      </c>
      <c r="L681" s="88">
        <v>850</v>
      </c>
      <c r="M681" s="117">
        <v>0</v>
      </c>
      <c r="N681" s="89">
        <f t="shared" si="169"/>
        <v>10931000</v>
      </c>
      <c r="O681" s="89">
        <f t="shared" si="170"/>
        <v>10931000</v>
      </c>
    </row>
    <row r="682" spans="1:15" ht="14.1" customHeight="1">
      <c r="A682" s="82" t="s">
        <v>841</v>
      </c>
      <c r="B682" s="82" t="s">
        <v>500</v>
      </c>
      <c r="C682" s="83" t="s">
        <v>569</v>
      </c>
      <c r="D682" s="83" t="s">
        <v>40</v>
      </c>
      <c r="E682" s="84">
        <v>42005.5469212963</v>
      </c>
      <c r="F682" s="84">
        <v>42005.588460648149</v>
      </c>
      <c r="G682" s="82" t="s">
        <v>375</v>
      </c>
      <c r="H682" s="85">
        <v>25280</v>
      </c>
      <c r="I682" s="85">
        <v>11720</v>
      </c>
      <c r="J682" s="86">
        <v>13560</v>
      </c>
      <c r="K682" s="87" t="s">
        <v>252</v>
      </c>
      <c r="L682" s="88">
        <v>850</v>
      </c>
      <c r="M682" s="117">
        <v>0</v>
      </c>
      <c r="N682" s="89">
        <f t="shared" si="169"/>
        <v>11526000</v>
      </c>
      <c r="O682" s="89">
        <f t="shared" si="170"/>
        <v>11526000</v>
      </c>
    </row>
    <row r="683" spans="1:15" ht="14.1" customHeight="1">
      <c r="A683" s="82" t="s">
        <v>842</v>
      </c>
      <c r="B683" s="82" t="s">
        <v>588</v>
      </c>
      <c r="C683" s="83" t="s">
        <v>569</v>
      </c>
      <c r="D683" s="83" t="s">
        <v>40</v>
      </c>
      <c r="E683" s="84">
        <v>42006.316793981481</v>
      </c>
      <c r="F683" s="84">
        <v>42006.339467592596</v>
      </c>
      <c r="G683" s="82" t="s">
        <v>375</v>
      </c>
      <c r="H683" s="85">
        <v>26900</v>
      </c>
      <c r="I683" s="85">
        <v>12960</v>
      </c>
      <c r="J683" s="86">
        <v>13940</v>
      </c>
      <c r="K683" s="87" t="s">
        <v>252</v>
      </c>
      <c r="L683" s="88">
        <v>850</v>
      </c>
      <c r="M683" s="117">
        <v>0</v>
      </c>
      <c r="N683" s="89">
        <f t="shared" si="169"/>
        <v>11849000</v>
      </c>
      <c r="O683" s="89">
        <f t="shared" si="170"/>
        <v>11849000</v>
      </c>
    </row>
    <row r="684" spans="1:15" ht="14.1" customHeight="1">
      <c r="A684" s="82" t="s">
        <v>843</v>
      </c>
      <c r="B684" s="82" t="s">
        <v>588</v>
      </c>
      <c r="C684" s="83" t="s">
        <v>569</v>
      </c>
      <c r="D684" s="83" t="s">
        <v>40</v>
      </c>
      <c r="E684" s="84">
        <v>42006.466307870367</v>
      </c>
      <c r="F684" s="84">
        <v>42006.486180555556</v>
      </c>
      <c r="G684" s="82" t="s">
        <v>375</v>
      </c>
      <c r="H684" s="85">
        <v>27020</v>
      </c>
      <c r="I684" s="85">
        <v>12940</v>
      </c>
      <c r="J684" s="86">
        <v>14080</v>
      </c>
      <c r="K684" s="87" t="s">
        <v>252</v>
      </c>
      <c r="L684" s="88">
        <v>850</v>
      </c>
      <c r="M684" s="117">
        <v>0</v>
      </c>
      <c r="N684" s="89">
        <f t="shared" si="169"/>
        <v>11968000</v>
      </c>
      <c r="O684" s="89">
        <f t="shared" si="170"/>
        <v>11968000</v>
      </c>
    </row>
    <row r="685" spans="1:15" ht="14.1" customHeight="1">
      <c r="A685" s="20" t="s">
        <v>844</v>
      </c>
      <c r="B685" s="20" t="s">
        <v>36</v>
      </c>
      <c r="C685" s="21" t="s">
        <v>845</v>
      </c>
      <c r="D685" s="21" t="s">
        <v>643</v>
      </c>
      <c r="E685" s="22">
        <v>42006.659189814818</v>
      </c>
      <c r="F685" s="22">
        <v>42006.663437499999</v>
      </c>
      <c r="G685" s="20" t="s">
        <v>18</v>
      </c>
      <c r="H685" s="39">
        <v>8420</v>
      </c>
      <c r="I685" s="39">
        <v>2860</v>
      </c>
      <c r="J685" s="102">
        <v>5560</v>
      </c>
      <c r="K685" s="25"/>
      <c r="L685" s="26">
        <v>600</v>
      </c>
      <c r="M685" s="26"/>
      <c r="N685" s="103">
        <f t="shared" ref="N685:N686" si="171">J685*L685</f>
        <v>3336000</v>
      </c>
      <c r="O685" s="103">
        <f>+N685</f>
        <v>3336000</v>
      </c>
    </row>
    <row r="686" spans="1:15" ht="14.1" customHeight="1">
      <c r="A686" s="20" t="s">
        <v>846</v>
      </c>
      <c r="B686" s="20" t="s">
        <v>36</v>
      </c>
      <c r="C686" s="21" t="s">
        <v>834</v>
      </c>
      <c r="D686" s="21" t="s">
        <v>643</v>
      </c>
      <c r="E686" s="22">
        <v>42006.703229166669</v>
      </c>
      <c r="F686" s="22">
        <v>42006.706296296295</v>
      </c>
      <c r="G686" s="20" t="s">
        <v>18</v>
      </c>
      <c r="H686" s="39">
        <v>7120</v>
      </c>
      <c r="I686" s="39">
        <v>2980</v>
      </c>
      <c r="J686" s="102">
        <v>4140</v>
      </c>
      <c r="K686" s="25"/>
      <c r="L686" s="26">
        <v>620</v>
      </c>
      <c r="M686" s="27">
        <v>0</v>
      </c>
      <c r="N686" s="103">
        <f t="shared" si="171"/>
        <v>2566800</v>
      </c>
      <c r="O686" s="103">
        <f>+N686</f>
        <v>2566800</v>
      </c>
    </row>
    <row r="687" spans="1:15" ht="14.1" customHeight="1">
      <c r="A687" s="82" t="s">
        <v>847</v>
      </c>
      <c r="B687" s="82" t="s">
        <v>716</v>
      </c>
      <c r="C687" s="83" t="s">
        <v>569</v>
      </c>
      <c r="D687" s="83" t="s">
        <v>40</v>
      </c>
      <c r="E687" s="84">
        <v>42007.304016203707</v>
      </c>
      <c r="F687" s="84">
        <v>42007.325335648151</v>
      </c>
      <c r="G687" s="82" t="s">
        <v>375</v>
      </c>
      <c r="H687" s="85">
        <v>26100</v>
      </c>
      <c r="I687" s="85">
        <v>12920</v>
      </c>
      <c r="J687" s="86">
        <v>13180</v>
      </c>
      <c r="K687" s="87" t="s">
        <v>252</v>
      </c>
      <c r="L687" s="88">
        <v>850</v>
      </c>
      <c r="M687" s="117">
        <v>0</v>
      </c>
      <c r="N687" s="89">
        <f t="shared" ref="N687" si="172">+J687*L687</f>
        <v>11203000</v>
      </c>
      <c r="O687" s="89">
        <f t="shared" ref="O687" si="173">+N687</f>
        <v>11203000</v>
      </c>
    </row>
    <row r="688" spans="1:15" ht="14.1" customHeight="1">
      <c r="A688" s="20" t="s">
        <v>848</v>
      </c>
      <c r="B688" s="20" t="s">
        <v>36</v>
      </c>
      <c r="C688" s="21" t="s">
        <v>669</v>
      </c>
      <c r="D688" s="21" t="s">
        <v>134</v>
      </c>
      <c r="E688" s="22">
        <v>42007.344444444447</v>
      </c>
      <c r="F688" s="22">
        <v>42007.347233796296</v>
      </c>
      <c r="G688" s="20" t="s">
        <v>18</v>
      </c>
      <c r="H688" s="39">
        <v>4480</v>
      </c>
      <c r="I688" s="39">
        <v>1460</v>
      </c>
      <c r="J688" s="102">
        <v>3020</v>
      </c>
      <c r="K688" s="25"/>
      <c r="L688" s="26">
        <v>590</v>
      </c>
      <c r="M688" s="27">
        <v>0</v>
      </c>
      <c r="N688" s="103">
        <f t="shared" ref="N688:N693" si="174">J688*L688</f>
        <v>1781800</v>
      </c>
      <c r="O688" s="103">
        <f>+N688</f>
        <v>1781800</v>
      </c>
    </row>
    <row r="689" spans="1:15" ht="14.1" customHeight="1">
      <c r="A689" s="20" t="s">
        <v>849</v>
      </c>
      <c r="B689" s="20" t="s">
        <v>36</v>
      </c>
      <c r="C689" s="21" t="s">
        <v>834</v>
      </c>
      <c r="D689" s="21" t="s">
        <v>94</v>
      </c>
      <c r="E689" s="22">
        <v>42007.34983796296</v>
      </c>
      <c r="F689" s="22">
        <v>42007.353472222225</v>
      </c>
      <c r="G689" s="20" t="s">
        <v>18</v>
      </c>
      <c r="H689" s="39">
        <v>5620</v>
      </c>
      <c r="I689" s="39">
        <v>2960</v>
      </c>
      <c r="J689" s="102">
        <v>2660</v>
      </c>
      <c r="K689" s="25"/>
      <c r="L689" s="26">
        <f>+[1]DonGia!O40</f>
        <v>480</v>
      </c>
      <c r="M689" s="27">
        <v>0</v>
      </c>
      <c r="N689" s="103">
        <f t="shared" si="174"/>
        <v>1276800</v>
      </c>
      <c r="O689" s="103">
        <f>+N689</f>
        <v>1276800</v>
      </c>
    </row>
    <row r="690" spans="1:15" ht="14.1" customHeight="1">
      <c r="A690" s="20" t="s">
        <v>850</v>
      </c>
      <c r="B690" s="20" t="s">
        <v>36</v>
      </c>
      <c r="C690" s="21" t="s">
        <v>669</v>
      </c>
      <c r="D690" s="21" t="s">
        <v>134</v>
      </c>
      <c r="E690" s="22">
        <v>42007.398668981485</v>
      </c>
      <c r="F690" s="22">
        <v>42007.402013888888</v>
      </c>
      <c r="G690" s="20" t="s">
        <v>18</v>
      </c>
      <c r="H690" s="39">
        <v>4680</v>
      </c>
      <c r="I690" s="39">
        <v>1460</v>
      </c>
      <c r="J690" s="102">
        <v>3220</v>
      </c>
      <c r="K690" s="25"/>
      <c r="L690" s="26">
        <v>590</v>
      </c>
      <c r="M690" s="27">
        <v>0</v>
      </c>
      <c r="N690" s="103">
        <f t="shared" si="174"/>
        <v>1899800</v>
      </c>
      <c r="O690" s="103">
        <f t="shared" ref="O690:O691" si="175">+N690</f>
        <v>1899800</v>
      </c>
    </row>
    <row r="691" spans="1:15" ht="14.1" customHeight="1">
      <c r="A691" s="20" t="s">
        <v>851</v>
      </c>
      <c r="B691" s="20" t="s">
        <v>36</v>
      </c>
      <c r="C691" s="21" t="s">
        <v>669</v>
      </c>
      <c r="D691" s="21" t="s">
        <v>134</v>
      </c>
      <c r="E691" s="22">
        <v>42007.414236111108</v>
      </c>
      <c r="F691" s="22">
        <v>42007.417627314811</v>
      </c>
      <c r="G691" s="20" t="s">
        <v>375</v>
      </c>
      <c r="H691" s="39">
        <v>8540</v>
      </c>
      <c r="I691" s="39">
        <v>2460</v>
      </c>
      <c r="J691" s="102">
        <v>6080</v>
      </c>
      <c r="K691" s="25"/>
      <c r="L691" s="26">
        <v>590</v>
      </c>
      <c r="M691" s="27">
        <v>0</v>
      </c>
      <c r="N691" s="103">
        <f t="shared" si="174"/>
        <v>3587200</v>
      </c>
      <c r="O691" s="103">
        <f t="shared" si="175"/>
        <v>3587200</v>
      </c>
    </row>
    <row r="692" spans="1:15" ht="14.1" customHeight="1">
      <c r="A692" s="20" t="s">
        <v>852</v>
      </c>
      <c r="B692" s="20" t="s">
        <v>36</v>
      </c>
      <c r="C692" s="21" t="s">
        <v>834</v>
      </c>
      <c r="D692" s="21" t="s">
        <v>94</v>
      </c>
      <c r="E692" s="22">
        <v>42007.434004629627</v>
      </c>
      <c r="F692" s="22">
        <v>42007.436539351853</v>
      </c>
      <c r="G692" s="20" t="s">
        <v>18</v>
      </c>
      <c r="H692" s="39">
        <v>5900</v>
      </c>
      <c r="I692" s="39">
        <v>2960</v>
      </c>
      <c r="J692" s="102">
        <v>2940</v>
      </c>
      <c r="K692" s="25"/>
      <c r="L692" s="26">
        <v>480</v>
      </c>
      <c r="M692" s="27">
        <v>0</v>
      </c>
      <c r="N692" s="103">
        <f t="shared" si="174"/>
        <v>1411200</v>
      </c>
      <c r="O692" s="103">
        <f>+N692</f>
        <v>1411200</v>
      </c>
    </row>
    <row r="693" spans="1:15" ht="14.1" customHeight="1">
      <c r="A693" s="20" t="s">
        <v>853</v>
      </c>
      <c r="B693" s="20" t="s">
        <v>36</v>
      </c>
      <c r="C693" s="21" t="s">
        <v>669</v>
      </c>
      <c r="D693" s="21" t="s">
        <v>134</v>
      </c>
      <c r="E693" s="22">
        <v>42007.446527777778</v>
      </c>
      <c r="F693" s="22">
        <v>42007.449097222219</v>
      </c>
      <c r="G693" s="20" t="s">
        <v>18</v>
      </c>
      <c r="H693" s="39">
        <v>4440</v>
      </c>
      <c r="I693" s="39">
        <v>1460</v>
      </c>
      <c r="J693" s="102">
        <v>2980</v>
      </c>
      <c r="K693" s="25"/>
      <c r="L693" s="26">
        <v>590</v>
      </c>
      <c r="M693" s="27">
        <v>0</v>
      </c>
      <c r="N693" s="103">
        <f t="shared" si="174"/>
        <v>1758200</v>
      </c>
      <c r="O693" s="103">
        <f>+N693</f>
        <v>1758200</v>
      </c>
    </row>
    <row r="694" spans="1:15" ht="14.1" customHeight="1">
      <c r="A694" s="82" t="s">
        <v>854</v>
      </c>
      <c r="B694" s="82" t="s">
        <v>588</v>
      </c>
      <c r="C694" s="83" t="s">
        <v>569</v>
      </c>
      <c r="D694" s="83" t="s">
        <v>40</v>
      </c>
      <c r="E694" s="84">
        <v>42007.551759259259</v>
      </c>
      <c r="F694" s="84">
        <v>42007.58625</v>
      </c>
      <c r="G694" s="82" t="s">
        <v>375</v>
      </c>
      <c r="H694" s="85">
        <v>25680</v>
      </c>
      <c r="I694" s="85">
        <v>13020</v>
      </c>
      <c r="J694" s="86">
        <v>12660</v>
      </c>
      <c r="K694" s="87" t="s">
        <v>252</v>
      </c>
      <c r="L694" s="88">
        <v>850</v>
      </c>
      <c r="M694" s="117">
        <v>0</v>
      </c>
      <c r="N694" s="89">
        <f t="shared" ref="N694" si="176">+J694*L694</f>
        <v>10761000</v>
      </c>
      <c r="O694" s="89">
        <f t="shared" ref="O694:O697" si="177">+N694</f>
        <v>10761000</v>
      </c>
    </row>
    <row r="695" spans="1:15" ht="14.1" customHeight="1">
      <c r="A695" s="20" t="s">
        <v>855</v>
      </c>
      <c r="B695" s="20" t="s">
        <v>36</v>
      </c>
      <c r="C695" s="21" t="s">
        <v>669</v>
      </c>
      <c r="D695" s="21" t="s">
        <v>134</v>
      </c>
      <c r="E695" s="22">
        <v>42007.554976851854</v>
      </c>
      <c r="F695" s="22">
        <v>42007.55878472222</v>
      </c>
      <c r="G695" s="20" t="s">
        <v>18</v>
      </c>
      <c r="H695" s="39">
        <v>4360</v>
      </c>
      <c r="I695" s="39">
        <v>1460</v>
      </c>
      <c r="J695" s="102">
        <v>2900</v>
      </c>
      <c r="K695" s="25"/>
      <c r="L695" s="26">
        <v>590</v>
      </c>
      <c r="M695" s="27">
        <v>0</v>
      </c>
      <c r="N695" s="103">
        <f t="shared" ref="N695:N696" si="178">J695*L695</f>
        <v>1711000</v>
      </c>
      <c r="O695" s="103">
        <f t="shared" si="177"/>
        <v>1711000</v>
      </c>
    </row>
    <row r="696" spans="1:15" ht="14.1" customHeight="1">
      <c r="A696" s="20" t="s">
        <v>856</v>
      </c>
      <c r="B696" s="20" t="s">
        <v>36</v>
      </c>
      <c r="C696" s="21" t="s">
        <v>669</v>
      </c>
      <c r="D696" s="21" t="s">
        <v>134</v>
      </c>
      <c r="E696" s="22">
        <v>42007.564467592594</v>
      </c>
      <c r="F696" s="22">
        <v>42007.568402777775</v>
      </c>
      <c r="G696" s="20" t="s">
        <v>18</v>
      </c>
      <c r="H696" s="39">
        <v>8440</v>
      </c>
      <c r="I696" s="39">
        <v>2460</v>
      </c>
      <c r="J696" s="102">
        <v>5980</v>
      </c>
      <c r="K696" s="25"/>
      <c r="L696" s="26">
        <v>590</v>
      </c>
      <c r="M696" s="27">
        <v>0</v>
      </c>
      <c r="N696" s="103">
        <f t="shared" si="178"/>
        <v>3528200</v>
      </c>
      <c r="O696" s="103">
        <f t="shared" si="177"/>
        <v>3528200</v>
      </c>
    </row>
    <row r="697" spans="1:15" ht="14.1" customHeight="1">
      <c r="A697" s="82" t="s">
        <v>857</v>
      </c>
      <c r="B697" s="82" t="s">
        <v>483</v>
      </c>
      <c r="C697" s="83" t="s">
        <v>569</v>
      </c>
      <c r="D697" s="83" t="s">
        <v>40</v>
      </c>
      <c r="E697" s="84">
        <v>42007.592349537037</v>
      </c>
      <c r="F697" s="84">
        <v>42007.618159722224</v>
      </c>
      <c r="G697" s="82" t="s">
        <v>375</v>
      </c>
      <c r="H697" s="85">
        <v>23820</v>
      </c>
      <c r="I697" s="85">
        <v>11740</v>
      </c>
      <c r="J697" s="86">
        <v>12080</v>
      </c>
      <c r="K697" s="87" t="s">
        <v>252</v>
      </c>
      <c r="L697" s="88">
        <v>850</v>
      </c>
      <c r="M697" s="117">
        <v>0</v>
      </c>
      <c r="N697" s="89">
        <f t="shared" ref="N697" si="179">+J697*L697</f>
        <v>10268000</v>
      </c>
      <c r="O697" s="89">
        <f t="shared" si="177"/>
        <v>10268000</v>
      </c>
    </row>
    <row r="698" spans="1:15" ht="14.1" customHeight="1">
      <c r="A698" s="20" t="s">
        <v>858</v>
      </c>
      <c r="B698" s="20" t="s">
        <v>36</v>
      </c>
      <c r="C698" s="21" t="s">
        <v>669</v>
      </c>
      <c r="D698" s="21" t="s">
        <v>134</v>
      </c>
      <c r="E698" s="22">
        <v>42007.601736111108</v>
      </c>
      <c r="F698" s="22">
        <v>42007.606180555558</v>
      </c>
      <c r="G698" s="20" t="s">
        <v>18</v>
      </c>
      <c r="H698" s="39">
        <v>4420</v>
      </c>
      <c r="I698" s="39">
        <v>1460</v>
      </c>
      <c r="J698" s="102">
        <v>2960</v>
      </c>
      <c r="K698" s="25"/>
      <c r="L698" s="26">
        <v>590</v>
      </c>
      <c r="M698" s="27">
        <v>0</v>
      </c>
      <c r="N698" s="103">
        <f t="shared" ref="N698:N701" si="180">J698*L698</f>
        <v>1746400</v>
      </c>
      <c r="O698" s="103">
        <f>+N698</f>
        <v>1746400</v>
      </c>
    </row>
    <row r="699" spans="1:15" ht="14.1" customHeight="1">
      <c r="A699" s="20" t="s">
        <v>859</v>
      </c>
      <c r="B699" s="20" t="s">
        <v>36</v>
      </c>
      <c r="C699" s="21" t="s">
        <v>834</v>
      </c>
      <c r="D699" s="21" t="s">
        <v>94</v>
      </c>
      <c r="E699" s="22">
        <v>42007.648206018515</v>
      </c>
      <c r="F699" s="22">
        <v>42007.650543981479</v>
      </c>
      <c r="G699" s="20" t="s">
        <v>18</v>
      </c>
      <c r="H699" s="39">
        <v>5560</v>
      </c>
      <c r="I699" s="39">
        <v>2960</v>
      </c>
      <c r="J699" s="102">
        <v>2600</v>
      </c>
      <c r="K699" s="25"/>
      <c r="L699" s="26">
        <v>480</v>
      </c>
      <c r="M699" s="27">
        <v>0</v>
      </c>
      <c r="N699" s="103">
        <f t="shared" si="180"/>
        <v>1248000</v>
      </c>
      <c r="O699" s="103">
        <f>+N699</f>
        <v>1248000</v>
      </c>
    </row>
    <row r="700" spans="1:15" ht="14.1" customHeight="1">
      <c r="A700" s="20" t="s">
        <v>860</v>
      </c>
      <c r="B700" s="20" t="s">
        <v>36</v>
      </c>
      <c r="C700" s="21" t="s">
        <v>669</v>
      </c>
      <c r="D700" s="21" t="s">
        <v>134</v>
      </c>
      <c r="E700" s="22">
        <v>42007.654629629629</v>
      </c>
      <c r="F700" s="22">
        <v>42007.65898148148</v>
      </c>
      <c r="G700" s="20" t="s">
        <v>18</v>
      </c>
      <c r="H700" s="39">
        <v>4560</v>
      </c>
      <c r="I700" s="39">
        <v>1460</v>
      </c>
      <c r="J700" s="102">
        <v>3100</v>
      </c>
      <c r="K700" s="25"/>
      <c r="L700" s="26">
        <v>590</v>
      </c>
      <c r="M700" s="27">
        <v>0</v>
      </c>
      <c r="N700" s="103">
        <f t="shared" si="180"/>
        <v>1829000</v>
      </c>
      <c r="O700" s="103">
        <f t="shared" ref="O700:O711" si="181">+N700</f>
        <v>1829000</v>
      </c>
    </row>
    <row r="701" spans="1:15" ht="14.1" customHeight="1">
      <c r="A701" s="20" t="s">
        <v>861</v>
      </c>
      <c r="B701" s="20" t="s">
        <v>36</v>
      </c>
      <c r="C701" s="21" t="s">
        <v>669</v>
      </c>
      <c r="D701" s="21" t="s">
        <v>134</v>
      </c>
      <c r="E701" s="22">
        <v>42007.685370370367</v>
      </c>
      <c r="F701" s="22">
        <v>42007.688888888886</v>
      </c>
      <c r="G701" s="20" t="s">
        <v>18</v>
      </c>
      <c r="H701" s="39">
        <v>8560</v>
      </c>
      <c r="I701" s="39">
        <v>2440</v>
      </c>
      <c r="J701" s="102">
        <v>6120</v>
      </c>
      <c r="K701" s="25"/>
      <c r="L701" s="26">
        <v>590</v>
      </c>
      <c r="M701" s="27">
        <v>0</v>
      </c>
      <c r="N701" s="103">
        <f t="shared" si="180"/>
        <v>3610800</v>
      </c>
      <c r="O701" s="103">
        <f t="shared" si="181"/>
        <v>3610800</v>
      </c>
    </row>
    <row r="702" spans="1:15" ht="14.1" customHeight="1">
      <c r="A702" s="82" t="s">
        <v>862</v>
      </c>
      <c r="B702" s="82" t="s">
        <v>716</v>
      </c>
      <c r="C702" s="83" t="s">
        <v>569</v>
      </c>
      <c r="D702" s="83" t="s">
        <v>40</v>
      </c>
      <c r="E702" s="84">
        <v>42008.326655092591</v>
      </c>
      <c r="F702" s="84">
        <v>42008.347500000003</v>
      </c>
      <c r="G702" s="82" t="s">
        <v>375</v>
      </c>
      <c r="H702" s="85">
        <v>26780</v>
      </c>
      <c r="I702" s="85">
        <v>13000</v>
      </c>
      <c r="J702" s="86">
        <v>13780</v>
      </c>
      <c r="K702" s="87" t="s">
        <v>252</v>
      </c>
      <c r="L702" s="88">
        <v>850</v>
      </c>
      <c r="M702" s="117">
        <v>0</v>
      </c>
      <c r="N702" s="89">
        <f t="shared" ref="N702:N703" si="182">+J702*L702</f>
        <v>11713000</v>
      </c>
      <c r="O702" s="89">
        <f t="shared" si="181"/>
        <v>11713000</v>
      </c>
    </row>
    <row r="703" spans="1:15" ht="14.1" customHeight="1">
      <c r="A703" s="82" t="s">
        <v>863</v>
      </c>
      <c r="B703" s="82" t="s">
        <v>500</v>
      </c>
      <c r="C703" s="83" t="s">
        <v>569</v>
      </c>
      <c r="D703" s="83" t="s">
        <v>40</v>
      </c>
      <c r="E703" s="84">
        <v>42008.327349537038</v>
      </c>
      <c r="F703" s="84">
        <v>42008.365254629629</v>
      </c>
      <c r="G703" s="82" t="s">
        <v>375</v>
      </c>
      <c r="H703" s="85">
        <v>25620</v>
      </c>
      <c r="I703" s="85">
        <v>11800</v>
      </c>
      <c r="J703" s="86">
        <v>13820</v>
      </c>
      <c r="K703" s="87" t="s">
        <v>252</v>
      </c>
      <c r="L703" s="88">
        <v>850</v>
      </c>
      <c r="M703" s="117">
        <v>0</v>
      </c>
      <c r="N703" s="89">
        <f t="shared" si="182"/>
        <v>11747000</v>
      </c>
      <c r="O703" s="89">
        <f t="shared" si="181"/>
        <v>11747000</v>
      </c>
    </row>
    <row r="704" spans="1:15" ht="14.1" customHeight="1">
      <c r="A704" s="20" t="s">
        <v>864</v>
      </c>
      <c r="B704" s="20" t="s">
        <v>36</v>
      </c>
      <c r="C704" s="21" t="s">
        <v>669</v>
      </c>
      <c r="D704" s="21" t="s">
        <v>134</v>
      </c>
      <c r="E704" s="22">
        <v>42009.31212962963</v>
      </c>
      <c r="F704" s="22">
        <v>42009.316122685188</v>
      </c>
      <c r="G704" s="20" t="s">
        <v>18</v>
      </c>
      <c r="H704" s="39">
        <v>8620</v>
      </c>
      <c r="I704" s="39">
        <v>2440</v>
      </c>
      <c r="J704" s="102">
        <v>6180</v>
      </c>
      <c r="K704" s="25"/>
      <c r="L704" s="26">
        <v>590</v>
      </c>
      <c r="M704" s="26"/>
      <c r="N704" s="103">
        <f t="shared" ref="N704:N721" si="183">J704*L704</f>
        <v>3646200</v>
      </c>
      <c r="O704" s="103">
        <f t="shared" si="181"/>
        <v>3646200</v>
      </c>
    </row>
    <row r="705" spans="1:15" ht="14.1" customHeight="1">
      <c r="A705" s="20" t="s">
        <v>865</v>
      </c>
      <c r="B705" s="20" t="s">
        <v>36</v>
      </c>
      <c r="C705" s="21" t="s">
        <v>669</v>
      </c>
      <c r="D705" s="21" t="s">
        <v>134</v>
      </c>
      <c r="E705" s="22">
        <v>42009.328460648147</v>
      </c>
      <c r="F705" s="22">
        <v>42009.332245370373</v>
      </c>
      <c r="G705" s="20" t="s">
        <v>18</v>
      </c>
      <c r="H705" s="39">
        <v>4680</v>
      </c>
      <c r="I705" s="39">
        <v>1460</v>
      </c>
      <c r="J705" s="102">
        <v>3220</v>
      </c>
      <c r="K705" s="25"/>
      <c r="L705" s="26">
        <v>590</v>
      </c>
      <c r="M705" s="26"/>
      <c r="N705" s="103">
        <f t="shared" si="183"/>
        <v>1899800</v>
      </c>
      <c r="O705" s="103">
        <f t="shared" si="181"/>
        <v>1899800</v>
      </c>
    </row>
    <row r="706" spans="1:15" ht="14.1" customHeight="1">
      <c r="A706" s="20" t="s">
        <v>866</v>
      </c>
      <c r="B706" s="20" t="s">
        <v>36</v>
      </c>
      <c r="C706" s="21" t="s">
        <v>669</v>
      </c>
      <c r="D706" s="21" t="s">
        <v>134</v>
      </c>
      <c r="E706" s="22">
        <v>42009.37226851852</v>
      </c>
      <c r="F706" s="22">
        <v>42009.376319444447</v>
      </c>
      <c r="G706" s="20" t="s">
        <v>18</v>
      </c>
      <c r="H706" s="39">
        <v>4960</v>
      </c>
      <c r="I706" s="39">
        <v>1480</v>
      </c>
      <c r="J706" s="102">
        <v>3480</v>
      </c>
      <c r="K706" s="25"/>
      <c r="L706" s="26">
        <v>590</v>
      </c>
      <c r="M706" s="26"/>
      <c r="N706" s="103">
        <f t="shared" si="183"/>
        <v>2053200</v>
      </c>
      <c r="O706" s="103">
        <f t="shared" si="181"/>
        <v>2053200</v>
      </c>
    </row>
    <row r="707" spans="1:15" ht="14.1" customHeight="1">
      <c r="A707" s="20" t="s">
        <v>867</v>
      </c>
      <c r="B707" s="20" t="s">
        <v>36</v>
      </c>
      <c r="C707" s="21" t="s">
        <v>669</v>
      </c>
      <c r="D707" s="21" t="s">
        <v>134</v>
      </c>
      <c r="E707" s="22">
        <v>42009.388923611114</v>
      </c>
      <c r="F707" s="22">
        <v>42009.392222222225</v>
      </c>
      <c r="G707" s="20" t="s">
        <v>18</v>
      </c>
      <c r="H707" s="39">
        <v>8600</v>
      </c>
      <c r="I707" s="39">
        <v>2440</v>
      </c>
      <c r="J707" s="102">
        <v>6160</v>
      </c>
      <c r="K707" s="25"/>
      <c r="L707" s="26">
        <v>590</v>
      </c>
      <c r="M707" s="26"/>
      <c r="N707" s="103">
        <f t="shared" si="183"/>
        <v>3634400</v>
      </c>
      <c r="O707" s="103">
        <f t="shared" si="181"/>
        <v>3634400</v>
      </c>
    </row>
    <row r="708" spans="1:15" ht="14.1" customHeight="1">
      <c r="A708" s="20" t="s">
        <v>868</v>
      </c>
      <c r="B708" s="20" t="s">
        <v>36</v>
      </c>
      <c r="C708" s="21" t="s">
        <v>669</v>
      </c>
      <c r="D708" s="21" t="s">
        <v>134</v>
      </c>
      <c r="E708" s="22">
        <v>42009.433472222219</v>
      </c>
      <c r="F708" s="22">
        <v>42009.436261574076</v>
      </c>
      <c r="G708" s="20" t="s">
        <v>18</v>
      </c>
      <c r="H708" s="39">
        <v>4840</v>
      </c>
      <c r="I708" s="39">
        <v>1460</v>
      </c>
      <c r="J708" s="102">
        <v>3380</v>
      </c>
      <c r="K708" s="25"/>
      <c r="L708" s="26">
        <v>590</v>
      </c>
      <c r="M708" s="26"/>
      <c r="N708" s="103">
        <f t="shared" si="183"/>
        <v>1994200</v>
      </c>
      <c r="O708" s="103">
        <f t="shared" si="181"/>
        <v>1994200</v>
      </c>
    </row>
    <row r="709" spans="1:15" ht="14.1" customHeight="1">
      <c r="A709" s="20" t="s">
        <v>869</v>
      </c>
      <c r="B709" s="20" t="s">
        <v>36</v>
      </c>
      <c r="C709" s="21" t="s">
        <v>669</v>
      </c>
      <c r="D709" s="21" t="s">
        <v>134</v>
      </c>
      <c r="E709" s="22">
        <v>42009.459456018521</v>
      </c>
      <c r="F709" s="22">
        <v>42009.462650462963</v>
      </c>
      <c r="G709" s="20" t="s">
        <v>18</v>
      </c>
      <c r="H709" s="39">
        <v>8480</v>
      </c>
      <c r="I709" s="39">
        <v>2440</v>
      </c>
      <c r="J709" s="102">
        <v>6040</v>
      </c>
      <c r="K709" s="25"/>
      <c r="L709" s="26">
        <v>590</v>
      </c>
      <c r="M709" s="26"/>
      <c r="N709" s="103">
        <f t="shared" si="183"/>
        <v>3563600</v>
      </c>
      <c r="O709" s="103">
        <f t="shared" si="181"/>
        <v>3563600</v>
      </c>
    </row>
    <row r="710" spans="1:15" ht="14.1" customHeight="1">
      <c r="A710" s="20" t="s">
        <v>870</v>
      </c>
      <c r="B710" s="20" t="s">
        <v>36</v>
      </c>
      <c r="C710" s="21" t="s">
        <v>669</v>
      </c>
      <c r="D710" s="21" t="s">
        <v>134</v>
      </c>
      <c r="E710" s="22">
        <v>42009.558379629627</v>
      </c>
      <c r="F710" s="22">
        <v>42009.561631944445</v>
      </c>
      <c r="G710" s="20" t="s">
        <v>18</v>
      </c>
      <c r="H710" s="39">
        <v>8740</v>
      </c>
      <c r="I710" s="39">
        <v>2460</v>
      </c>
      <c r="J710" s="102">
        <v>6280</v>
      </c>
      <c r="K710" s="25"/>
      <c r="L710" s="26">
        <v>590</v>
      </c>
      <c r="M710" s="26"/>
      <c r="N710" s="103">
        <f t="shared" si="183"/>
        <v>3705200</v>
      </c>
      <c r="O710" s="103">
        <f t="shared" si="181"/>
        <v>3705200</v>
      </c>
    </row>
    <row r="711" spans="1:15" ht="14.1" customHeight="1">
      <c r="A711" s="20" t="s">
        <v>871</v>
      </c>
      <c r="B711" s="20" t="s">
        <v>36</v>
      </c>
      <c r="C711" s="21" t="s">
        <v>669</v>
      </c>
      <c r="D711" s="21" t="s">
        <v>134</v>
      </c>
      <c r="E711" s="22">
        <v>42009.616238425922</v>
      </c>
      <c r="F711" s="22">
        <v>42009.619710648149</v>
      </c>
      <c r="G711" s="20" t="s">
        <v>18</v>
      </c>
      <c r="H711" s="39">
        <v>8580</v>
      </c>
      <c r="I711" s="39">
        <v>2440</v>
      </c>
      <c r="J711" s="102">
        <v>6140</v>
      </c>
      <c r="K711" s="25"/>
      <c r="L711" s="26">
        <v>590</v>
      </c>
      <c r="M711" s="26"/>
      <c r="N711" s="103">
        <f t="shared" si="183"/>
        <v>3622600</v>
      </c>
      <c r="O711" s="103">
        <f t="shared" si="181"/>
        <v>3622600</v>
      </c>
    </row>
    <row r="712" spans="1:15" ht="14.1" customHeight="1">
      <c r="A712" s="20" t="s">
        <v>872</v>
      </c>
      <c r="B712" s="20" t="s">
        <v>36</v>
      </c>
      <c r="C712" s="21" t="s">
        <v>817</v>
      </c>
      <c r="D712" s="21" t="s">
        <v>643</v>
      </c>
      <c r="E712" s="22">
        <v>42009.641597222224</v>
      </c>
      <c r="F712" s="22">
        <v>42009.644502314812</v>
      </c>
      <c r="G712" s="20" t="s">
        <v>18</v>
      </c>
      <c r="H712" s="39">
        <v>11720</v>
      </c>
      <c r="I712" s="39">
        <v>4840</v>
      </c>
      <c r="J712" s="102">
        <v>6880</v>
      </c>
      <c r="K712" s="25"/>
      <c r="L712" s="26">
        <f>+[1]DonGia!O41</f>
        <v>600</v>
      </c>
      <c r="M712" s="26"/>
      <c r="N712" s="103">
        <f t="shared" si="183"/>
        <v>4128000</v>
      </c>
      <c r="O712" s="103">
        <f>+N712</f>
        <v>4128000</v>
      </c>
    </row>
    <row r="713" spans="1:15" ht="14.1" customHeight="1">
      <c r="A713" s="20" t="s">
        <v>873</v>
      </c>
      <c r="B713" s="20" t="s">
        <v>36</v>
      </c>
      <c r="C713" s="21" t="s">
        <v>669</v>
      </c>
      <c r="D713" s="21" t="s">
        <v>134</v>
      </c>
      <c r="E713" s="22">
        <v>42009.674756944441</v>
      </c>
      <c r="F713" s="22">
        <v>42009.678749999999</v>
      </c>
      <c r="G713" s="20" t="s">
        <v>18</v>
      </c>
      <c r="H713" s="39">
        <v>8360</v>
      </c>
      <c r="I713" s="39">
        <v>2440</v>
      </c>
      <c r="J713" s="102">
        <v>5920</v>
      </c>
      <c r="K713" s="25"/>
      <c r="L713" s="26">
        <v>590</v>
      </c>
      <c r="M713" s="26"/>
      <c r="N713" s="103">
        <f t="shared" si="183"/>
        <v>3492800</v>
      </c>
      <c r="O713" s="103">
        <f>+N713</f>
        <v>3492800</v>
      </c>
    </row>
    <row r="714" spans="1:15" ht="14.1" customHeight="1">
      <c r="A714" s="20" t="s">
        <v>874</v>
      </c>
      <c r="B714" s="20" t="s">
        <v>36</v>
      </c>
      <c r="C714" s="21" t="s">
        <v>834</v>
      </c>
      <c r="D714" s="21" t="s">
        <v>643</v>
      </c>
      <c r="E714" s="22">
        <v>42009.682604166665</v>
      </c>
      <c r="F714" s="22">
        <v>42009.684791666667</v>
      </c>
      <c r="G714" s="20" t="s">
        <v>18</v>
      </c>
      <c r="H714" s="39">
        <v>6960</v>
      </c>
      <c r="I714" s="39">
        <v>2960</v>
      </c>
      <c r="J714" s="102">
        <v>4000</v>
      </c>
      <c r="K714" s="25"/>
      <c r="L714" s="26">
        <v>620</v>
      </c>
      <c r="M714" s="27">
        <v>0</v>
      </c>
      <c r="N714" s="103">
        <f t="shared" si="183"/>
        <v>2480000</v>
      </c>
      <c r="O714" s="103">
        <f>+N714</f>
        <v>2480000</v>
      </c>
    </row>
    <row r="715" spans="1:15" ht="14.1" customHeight="1">
      <c r="A715" s="20" t="s">
        <v>875</v>
      </c>
      <c r="B715" s="20" t="s">
        <v>36</v>
      </c>
      <c r="C715" s="21" t="s">
        <v>669</v>
      </c>
      <c r="D715" s="21" t="s">
        <v>134</v>
      </c>
      <c r="E715" s="22">
        <v>42009.692141203705</v>
      </c>
      <c r="F715" s="22">
        <v>42009.694953703707</v>
      </c>
      <c r="G715" s="20" t="s">
        <v>18</v>
      </c>
      <c r="H715" s="39">
        <v>3940</v>
      </c>
      <c r="I715" s="39">
        <v>2460</v>
      </c>
      <c r="J715" s="102">
        <v>1480</v>
      </c>
      <c r="K715" s="25"/>
      <c r="L715" s="26">
        <v>590</v>
      </c>
      <c r="M715" s="26"/>
      <c r="N715" s="103">
        <f t="shared" si="183"/>
        <v>873200</v>
      </c>
      <c r="O715" s="103">
        <f t="shared" ref="O715:O718" si="184">+N715</f>
        <v>873200</v>
      </c>
    </row>
    <row r="716" spans="1:15" ht="14.1" customHeight="1">
      <c r="A716" s="20" t="s">
        <v>876</v>
      </c>
      <c r="B716" s="20" t="s">
        <v>36</v>
      </c>
      <c r="C716" s="21" t="s">
        <v>669</v>
      </c>
      <c r="D716" s="21" t="s">
        <v>134</v>
      </c>
      <c r="E716" s="22">
        <v>42009.694166666668</v>
      </c>
      <c r="F716" s="22">
        <v>42009.697048611109</v>
      </c>
      <c r="G716" s="20" t="s">
        <v>18</v>
      </c>
      <c r="H716" s="39">
        <v>2640</v>
      </c>
      <c r="I716" s="39">
        <v>1460</v>
      </c>
      <c r="J716" s="102">
        <v>1180</v>
      </c>
      <c r="K716" s="25"/>
      <c r="L716" s="26">
        <v>590</v>
      </c>
      <c r="M716" s="26"/>
      <c r="N716" s="103">
        <f t="shared" si="183"/>
        <v>696200</v>
      </c>
      <c r="O716" s="103">
        <f t="shared" si="184"/>
        <v>696200</v>
      </c>
    </row>
    <row r="717" spans="1:15" ht="14.1" customHeight="1">
      <c r="A717" s="20" t="s">
        <v>877</v>
      </c>
      <c r="B717" s="20" t="s">
        <v>36</v>
      </c>
      <c r="C717" s="21" t="s">
        <v>834</v>
      </c>
      <c r="D717" s="21" t="s">
        <v>94</v>
      </c>
      <c r="E717" s="22">
        <v>42010.344178240739</v>
      </c>
      <c r="F717" s="22">
        <v>42010.346898148149</v>
      </c>
      <c r="G717" s="20" t="s">
        <v>18</v>
      </c>
      <c r="H717" s="39">
        <v>5580</v>
      </c>
      <c r="I717" s="39">
        <v>2960</v>
      </c>
      <c r="J717" s="102">
        <v>2620</v>
      </c>
      <c r="K717" s="25"/>
      <c r="L717" s="26">
        <v>480</v>
      </c>
      <c r="M717" s="27">
        <v>0</v>
      </c>
      <c r="N717" s="103">
        <f t="shared" si="183"/>
        <v>1257600</v>
      </c>
      <c r="O717" s="103">
        <f t="shared" si="184"/>
        <v>1257600</v>
      </c>
    </row>
    <row r="718" spans="1:15" ht="14.1" customHeight="1">
      <c r="A718" s="20" t="s">
        <v>878</v>
      </c>
      <c r="B718" s="20" t="s">
        <v>36</v>
      </c>
      <c r="C718" s="21" t="s">
        <v>834</v>
      </c>
      <c r="D718" s="21" t="s">
        <v>94</v>
      </c>
      <c r="E718" s="22">
        <v>42010.360636574071</v>
      </c>
      <c r="F718" s="22">
        <v>42010.363229166665</v>
      </c>
      <c r="G718" s="20" t="s">
        <v>18</v>
      </c>
      <c r="H718" s="39">
        <v>5840</v>
      </c>
      <c r="I718" s="39">
        <v>3200</v>
      </c>
      <c r="J718" s="102">
        <v>2640</v>
      </c>
      <c r="K718" s="25"/>
      <c r="L718" s="26">
        <v>480</v>
      </c>
      <c r="M718" s="27">
        <v>0</v>
      </c>
      <c r="N718" s="103">
        <f t="shared" si="183"/>
        <v>1267200</v>
      </c>
      <c r="O718" s="103">
        <f t="shared" si="184"/>
        <v>1267200</v>
      </c>
    </row>
    <row r="719" spans="1:15" ht="14.1" customHeight="1">
      <c r="A719" s="20" t="s">
        <v>879</v>
      </c>
      <c r="B719" s="20" t="s">
        <v>36</v>
      </c>
      <c r="C719" s="21" t="s">
        <v>834</v>
      </c>
      <c r="D719" s="21" t="s">
        <v>94</v>
      </c>
      <c r="E719" s="22">
        <v>42010.391770833332</v>
      </c>
      <c r="F719" s="22">
        <v>42010.393321759257</v>
      </c>
      <c r="G719" s="20" t="s">
        <v>18</v>
      </c>
      <c r="H719" s="39">
        <v>4480</v>
      </c>
      <c r="I719" s="39">
        <v>2960</v>
      </c>
      <c r="J719" s="102">
        <v>1520</v>
      </c>
      <c r="K719" s="25"/>
      <c r="L719" s="26">
        <v>480</v>
      </c>
      <c r="M719" s="27">
        <v>0</v>
      </c>
      <c r="N719" s="103">
        <f t="shared" si="183"/>
        <v>729600</v>
      </c>
      <c r="O719" s="103">
        <f>+N719</f>
        <v>729600</v>
      </c>
    </row>
    <row r="720" spans="1:15" ht="14.1" customHeight="1">
      <c r="A720" s="20" t="s">
        <v>880</v>
      </c>
      <c r="B720" s="20" t="s">
        <v>36</v>
      </c>
      <c r="C720" s="21" t="s">
        <v>817</v>
      </c>
      <c r="D720" s="21" t="s">
        <v>643</v>
      </c>
      <c r="E720" s="22">
        <v>42010.459976851853</v>
      </c>
      <c r="F720" s="22">
        <v>42010.463553240741</v>
      </c>
      <c r="G720" s="20" t="s">
        <v>18</v>
      </c>
      <c r="H720" s="39">
        <v>12020</v>
      </c>
      <c r="I720" s="39">
        <v>4920</v>
      </c>
      <c r="J720" s="102">
        <v>7100</v>
      </c>
      <c r="K720" s="25"/>
      <c r="L720" s="26">
        <v>600</v>
      </c>
      <c r="M720" s="26"/>
      <c r="N720" s="103">
        <f t="shared" si="183"/>
        <v>4260000</v>
      </c>
      <c r="O720" s="103">
        <f>+N720</f>
        <v>4260000</v>
      </c>
    </row>
    <row r="721" spans="1:15" ht="14.1" customHeight="1">
      <c r="A721" s="104" t="s">
        <v>881</v>
      </c>
      <c r="B721" s="20" t="s">
        <v>36</v>
      </c>
      <c r="C721" s="21" t="s">
        <v>882</v>
      </c>
      <c r="D721" s="21" t="s">
        <v>643</v>
      </c>
      <c r="E721" s="22">
        <v>42010.647569444445</v>
      </c>
      <c r="F721" s="22">
        <v>42010.658831018518</v>
      </c>
      <c r="G721" s="20" t="s">
        <v>18</v>
      </c>
      <c r="H721" s="39">
        <v>7580</v>
      </c>
      <c r="I721" s="39">
        <v>3720</v>
      </c>
      <c r="J721" s="105">
        <f>3860*0.65</f>
        <v>2509</v>
      </c>
      <c r="K721" s="106" t="s">
        <v>883</v>
      </c>
      <c r="L721" s="26">
        <f>+[1]DonGia!O42</f>
        <v>600</v>
      </c>
      <c r="M721" s="26"/>
      <c r="N721" s="107">
        <f t="shared" si="183"/>
        <v>1505400</v>
      </c>
      <c r="O721" s="107">
        <f>+N721</f>
        <v>1505400</v>
      </c>
    </row>
    <row r="722" spans="1:15" ht="14.1" customHeight="1">
      <c r="A722" s="82" t="s">
        <v>884</v>
      </c>
      <c r="B722" s="82" t="s">
        <v>588</v>
      </c>
      <c r="C722" s="83" t="s">
        <v>569</v>
      </c>
      <c r="D722" s="83" t="s">
        <v>40</v>
      </c>
      <c r="E722" s="84">
        <v>42011.314016203702</v>
      </c>
      <c r="F722" s="84">
        <v>42011.332280092596</v>
      </c>
      <c r="G722" s="82" t="s">
        <v>375</v>
      </c>
      <c r="H722" s="85">
        <v>25780</v>
      </c>
      <c r="I722" s="85">
        <v>12960</v>
      </c>
      <c r="J722" s="86">
        <v>12820</v>
      </c>
      <c r="K722" s="87" t="s">
        <v>252</v>
      </c>
      <c r="L722" s="88">
        <v>850</v>
      </c>
      <c r="M722" s="117">
        <v>0</v>
      </c>
      <c r="N722" s="89">
        <f t="shared" ref="N722:N726" si="185">+J722*L722</f>
        <v>10897000</v>
      </c>
      <c r="O722" s="89">
        <f t="shared" ref="O722:O724" si="186">+N722</f>
        <v>10897000</v>
      </c>
    </row>
    <row r="723" spans="1:15" ht="14.1" customHeight="1">
      <c r="A723" s="82" t="s">
        <v>885</v>
      </c>
      <c r="B723" s="82" t="s">
        <v>483</v>
      </c>
      <c r="C723" s="83" t="s">
        <v>569</v>
      </c>
      <c r="D723" s="83" t="s">
        <v>40</v>
      </c>
      <c r="E723" s="84">
        <v>42011.31517361111</v>
      </c>
      <c r="F723" s="84">
        <v>42011.353379629632</v>
      </c>
      <c r="G723" s="82" t="s">
        <v>375</v>
      </c>
      <c r="H723" s="85">
        <v>25580</v>
      </c>
      <c r="I723" s="85">
        <v>11780</v>
      </c>
      <c r="J723" s="86">
        <v>13800</v>
      </c>
      <c r="K723" s="87" t="s">
        <v>252</v>
      </c>
      <c r="L723" s="88">
        <v>850</v>
      </c>
      <c r="M723" s="117">
        <v>0</v>
      </c>
      <c r="N723" s="89">
        <f t="shared" si="185"/>
        <v>11730000</v>
      </c>
      <c r="O723" s="89">
        <f t="shared" si="186"/>
        <v>11730000</v>
      </c>
    </row>
    <row r="724" spans="1:15" ht="14.1" customHeight="1">
      <c r="A724" s="82" t="s">
        <v>886</v>
      </c>
      <c r="B724" s="82" t="s">
        <v>483</v>
      </c>
      <c r="C724" s="83" t="s">
        <v>569</v>
      </c>
      <c r="D724" s="83" t="s">
        <v>40</v>
      </c>
      <c r="E724" s="84">
        <v>42011.538993055554</v>
      </c>
      <c r="F724" s="84">
        <v>42011.550474537034</v>
      </c>
      <c r="G724" s="82" t="s">
        <v>375</v>
      </c>
      <c r="H724" s="85">
        <v>24320</v>
      </c>
      <c r="I724" s="85">
        <v>11760</v>
      </c>
      <c r="J724" s="86">
        <v>12560</v>
      </c>
      <c r="K724" s="87" t="s">
        <v>252</v>
      </c>
      <c r="L724" s="88">
        <v>850</v>
      </c>
      <c r="M724" s="117">
        <v>0</v>
      </c>
      <c r="N724" s="89">
        <f t="shared" si="185"/>
        <v>10676000</v>
      </c>
      <c r="O724" s="89">
        <f t="shared" si="186"/>
        <v>10676000</v>
      </c>
    </row>
    <row r="725" spans="1:15" ht="14.1" customHeight="1">
      <c r="A725" s="20" t="s">
        <v>887</v>
      </c>
      <c r="B725" s="20" t="s">
        <v>36</v>
      </c>
      <c r="C725" s="21" t="s">
        <v>834</v>
      </c>
      <c r="D725" s="21" t="s">
        <v>94</v>
      </c>
      <c r="E725" s="22">
        <v>42011.630601851852</v>
      </c>
      <c r="F725" s="22">
        <v>42011.634085648147</v>
      </c>
      <c r="G725" s="20" t="s">
        <v>18</v>
      </c>
      <c r="H725" s="39">
        <v>5200</v>
      </c>
      <c r="I725" s="39">
        <v>2960</v>
      </c>
      <c r="J725" s="102">
        <v>2240</v>
      </c>
      <c r="K725" s="25"/>
      <c r="L725" s="26">
        <v>480</v>
      </c>
      <c r="M725" s="27">
        <v>0</v>
      </c>
      <c r="N725" s="103">
        <f t="shared" ref="N725" si="187">J725*L725</f>
        <v>1075200</v>
      </c>
      <c r="O725" s="103">
        <f>+N725</f>
        <v>1075200</v>
      </c>
    </row>
    <row r="726" spans="1:15" ht="14.1" customHeight="1">
      <c r="A726" s="82" t="s">
        <v>888</v>
      </c>
      <c r="B726" s="82" t="s">
        <v>588</v>
      </c>
      <c r="C726" s="83" t="s">
        <v>569</v>
      </c>
      <c r="D726" s="83" t="s">
        <v>40</v>
      </c>
      <c r="E726" s="84">
        <v>42012.344317129631</v>
      </c>
      <c r="F726" s="84">
        <v>42012.381030092591</v>
      </c>
      <c r="G726" s="82" t="s">
        <v>375</v>
      </c>
      <c r="H726" s="85">
        <v>26000</v>
      </c>
      <c r="I726" s="85">
        <v>12920</v>
      </c>
      <c r="J726" s="86">
        <v>13080</v>
      </c>
      <c r="K726" s="87" t="s">
        <v>252</v>
      </c>
      <c r="L726" s="88">
        <v>850</v>
      </c>
      <c r="M726" s="117">
        <v>0</v>
      </c>
      <c r="N726" s="89">
        <f t="shared" si="185"/>
        <v>11118000</v>
      </c>
      <c r="O726" s="89">
        <f t="shared" ref="O726" si="188">+N726</f>
        <v>11118000</v>
      </c>
    </row>
    <row r="727" spans="1:15" ht="14.1" customHeight="1">
      <c r="A727" s="20" t="s">
        <v>889</v>
      </c>
      <c r="B727" s="20" t="s">
        <v>36</v>
      </c>
      <c r="C727" s="21" t="s">
        <v>834</v>
      </c>
      <c r="D727" s="21" t="s">
        <v>94</v>
      </c>
      <c r="E727" s="22">
        <v>42012.367569444446</v>
      </c>
      <c r="F727" s="22">
        <v>42012.381851851853</v>
      </c>
      <c r="G727" s="20" t="s">
        <v>18</v>
      </c>
      <c r="H727" s="39">
        <v>5960</v>
      </c>
      <c r="I727" s="39">
        <v>2980</v>
      </c>
      <c r="J727" s="102">
        <v>2980</v>
      </c>
      <c r="K727" s="25"/>
      <c r="L727" s="26">
        <v>480</v>
      </c>
      <c r="M727" s="26"/>
      <c r="N727" s="103">
        <f t="shared" ref="N727:N790" si="189">J727*L727</f>
        <v>1430400</v>
      </c>
      <c r="O727" s="103">
        <f>+N727</f>
        <v>1430400</v>
      </c>
    </row>
    <row r="728" spans="1:15" ht="14.1" customHeight="1">
      <c r="A728" s="20" t="s">
        <v>890</v>
      </c>
      <c r="B728" s="20" t="s">
        <v>36</v>
      </c>
      <c r="C728" s="21" t="s">
        <v>891</v>
      </c>
      <c r="D728" s="21" t="s">
        <v>94</v>
      </c>
      <c r="E728" s="22">
        <v>42012.386192129627</v>
      </c>
      <c r="F728" s="22">
        <v>42012.391446759262</v>
      </c>
      <c r="G728" s="20" t="s">
        <v>18</v>
      </c>
      <c r="H728" s="39">
        <v>12860</v>
      </c>
      <c r="I728" s="39">
        <v>5060</v>
      </c>
      <c r="J728" s="102">
        <v>7800</v>
      </c>
      <c r="K728" s="25"/>
      <c r="L728" s="26">
        <f>+[1]DonGia!O44</f>
        <v>480</v>
      </c>
      <c r="M728" s="26"/>
      <c r="N728" s="103">
        <f t="shared" si="189"/>
        <v>3744000</v>
      </c>
      <c r="O728" s="103">
        <f>+N728</f>
        <v>3744000</v>
      </c>
    </row>
    <row r="729" spans="1:15" ht="14.1" customHeight="1">
      <c r="A729" s="20" t="s">
        <v>892</v>
      </c>
      <c r="B729" s="20" t="s">
        <v>36</v>
      </c>
      <c r="C729" s="21" t="s">
        <v>891</v>
      </c>
      <c r="D729" s="21" t="s">
        <v>94</v>
      </c>
      <c r="E729" s="22">
        <v>42012.595335648148</v>
      </c>
      <c r="F729" s="22">
        <v>42012.598495370374</v>
      </c>
      <c r="G729" s="20" t="s">
        <v>18</v>
      </c>
      <c r="H729" s="39">
        <v>13480</v>
      </c>
      <c r="I729" s="39">
        <v>5060</v>
      </c>
      <c r="J729" s="102">
        <v>8420</v>
      </c>
      <c r="K729" s="25"/>
      <c r="L729" s="26">
        <v>480</v>
      </c>
      <c r="M729" s="26"/>
      <c r="N729" s="103">
        <f t="shared" si="189"/>
        <v>4041600</v>
      </c>
      <c r="O729" s="103">
        <f>+N729</f>
        <v>4041600</v>
      </c>
    </row>
    <row r="730" spans="1:15" ht="14.1" customHeight="1">
      <c r="A730" s="20" t="s">
        <v>893</v>
      </c>
      <c r="B730" s="20" t="s">
        <v>36</v>
      </c>
      <c r="C730" s="21" t="s">
        <v>669</v>
      </c>
      <c r="D730" s="21" t="s">
        <v>134</v>
      </c>
      <c r="E730" s="22">
        <v>42013.313842592594</v>
      </c>
      <c r="F730" s="22">
        <v>42013.318483796298</v>
      </c>
      <c r="G730" s="20" t="s">
        <v>18</v>
      </c>
      <c r="H730" s="39">
        <v>8480</v>
      </c>
      <c r="I730" s="39">
        <v>2440</v>
      </c>
      <c r="J730" s="102">
        <v>6040</v>
      </c>
      <c r="K730" s="25"/>
      <c r="L730" s="26">
        <f>+[1]DonGia!O43</f>
        <v>570</v>
      </c>
      <c r="M730" s="26"/>
      <c r="N730" s="103">
        <f t="shared" si="189"/>
        <v>3442800</v>
      </c>
      <c r="O730" s="103">
        <f t="shared" ref="O730:O732" si="190">+N730</f>
        <v>3442800</v>
      </c>
    </row>
    <row r="731" spans="1:15" ht="14.1" customHeight="1">
      <c r="A731" s="20" t="s">
        <v>894</v>
      </c>
      <c r="B731" s="20" t="s">
        <v>36</v>
      </c>
      <c r="C731" s="21" t="s">
        <v>669</v>
      </c>
      <c r="D731" s="21" t="s">
        <v>134</v>
      </c>
      <c r="E731" s="22">
        <v>42013.3750462963</v>
      </c>
      <c r="F731" s="22">
        <v>42013.379108796296</v>
      </c>
      <c r="G731" s="20" t="s">
        <v>18</v>
      </c>
      <c r="H731" s="39">
        <v>8680</v>
      </c>
      <c r="I731" s="39">
        <v>2440</v>
      </c>
      <c r="J731" s="102">
        <v>6240</v>
      </c>
      <c r="K731" s="25"/>
      <c r="L731" s="26">
        <v>570</v>
      </c>
      <c r="M731" s="26"/>
      <c r="N731" s="103">
        <f t="shared" si="189"/>
        <v>3556800</v>
      </c>
      <c r="O731" s="103">
        <f t="shared" si="190"/>
        <v>3556800</v>
      </c>
    </row>
    <row r="732" spans="1:15" ht="14.1" customHeight="1">
      <c r="A732" s="20" t="s">
        <v>895</v>
      </c>
      <c r="B732" s="20" t="s">
        <v>36</v>
      </c>
      <c r="C732" s="21" t="s">
        <v>669</v>
      </c>
      <c r="D732" s="21" t="s">
        <v>134</v>
      </c>
      <c r="E732" s="22">
        <v>42013.437569444446</v>
      </c>
      <c r="F732" s="22">
        <v>42013.441759259258</v>
      </c>
      <c r="G732" s="20" t="s">
        <v>18</v>
      </c>
      <c r="H732" s="39">
        <v>8400</v>
      </c>
      <c r="I732" s="39">
        <v>2440</v>
      </c>
      <c r="J732" s="102">
        <v>5960</v>
      </c>
      <c r="K732" s="25"/>
      <c r="L732" s="26">
        <v>570</v>
      </c>
      <c r="M732" s="26"/>
      <c r="N732" s="103">
        <f t="shared" si="189"/>
        <v>3397200</v>
      </c>
      <c r="O732" s="103">
        <f t="shared" si="190"/>
        <v>3397200</v>
      </c>
    </row>
    <row r="733" spans="1:15" ht="14.1" customHeight="1">
      <c r="A733" s="20" t="s">
        <v>896</v>
      </c>
      <c r="B733" s="20" t="s">
        <v>36</v>
      </c>
      <c r="C733" s="21" t="s">
        <v>891</v>
      </c>
      <c r="D733" s="21" t="s">
        <v>94</v>
      </c>
      <c r="E733" s="22">
        <v>42013.448622685188</v>
      </c>
      <c r="F733" s="22">
        <v>42013.452407407407</v>
      </c>
      <c r="G733" s="20" t="s">
        <v>18</v>
      </c>
      <c r="H733" s="39">
        <v>13440</v>
      </c>
      <c r="I733" s="39">
        <v>5080</v>
      </c>
      <c r="J733" s="102">
        <v>8360</v>
      </c>
      <c r="K733" s="25"/>
      <c r="L733" s="26">
        <v>480</v>
      </c>
      <c r="M733" s="26"/>
      <c r="N733" s="103">
        <f t="shared" si="189"/>
        <v>4012800</v>
      </c>
      <c r="O733" s="103">
        <f>+N733</f>
        <v>4012800</v>
      </c>
    </row>
    <row r="734" spans="1:15" ht="14.1" customHeight="1">
      <c r="A734" s="20" t="s">
        <v>897</v>
      </c>
      <c r="B734" s="20" t="s">
        <v>36</v>
      </c>
      <c r="C734" s="21" t="s">
        <v>834</v>
      </c>
      <c r="D734" s="21" t="s">
        <v>94</v>
      </c>
      <c r="E734" s="22">
        <v>42013.449930555558</v>
      </c>
      <c r="F734" s="22">
        <v>42013.457071759258</v>
      </c>
      <c r="G734" s="20" t="s">
        <v>18</v>
      </c>
      <c r="H734" s="39">
        <v>5840</v>
      </c>
      <c r="I734" s="39">
        <v>2960</v>
      </c>
      <c r="J734" s="102">
        <v>2880</v>
      </c>
      <c r="K734" s="25"/>
      <c r="L734" s="26">
        <v>480</v>
      </c>
      <c r="M734" s="26"/>
      <c r="N734" s="103">
        <f t="shared" si="189"/>
        <v>1382400</v>
      </c>
      <c r="O734" s="103">
        <f>+N734</f>
        <v>1382400</v>
      </c>
    </row>
    <row r="735" spans="1:15" ht="14.1" customHeight="1">
      <c r="A735" s="20" t="s">
        <v>898</v>
      </c>
      <c r="B735" s="20" t="s">
        <v>36</v>
      </c>
      <c r="C735" s="21" t="s">
        <v>669</v>
      </c>
      <c r="D735" s="21" t="s">
        <v>134</v>
      </c>
      <c r="E735" s="22">
        <v>42013.46366898148</v>
      </c>
      <c r="F735" s="22">
        <v>42013.466863425929</v>
      </c>
      <c r="G735" s="20" t="s">
        <v>18</v>
      </c>
      <c r="H735" s="39">
        <v>4560</v>
      </c>
      <c r="I735" s="39">
        <v>1480</v>
      </c>
      <c r="J735" s="102">
        <v>3080</v>
      </c>
      <c r="K735" s="25"/>
      <c r="L735" s="26">
        <v>570</v>
      </c>
      <c r="M735" s="26"/>
      <c r="N735" s="103">
        <f t="shared" si="189"/>
        <v>1755600</v>
      </c>
      <c r="O735" s="103">
        <f t="shared" ref="O735:O740" si="191">+N735</f>
        <v>1755600</v>
      </c>
    </row>
    <row r="736" spans="1:15" ht="14.1" customHeight="1">
      <c r="A736" s="20" t="s">
        <v>899</v>
      </c>
      <c r="B736" s="20" t="s">
        <v>36</v>
      </c>
      <c r="C736" s="21" t="s">
        <v>669</v>
      </c>
      <c r="D736" s="21" t="s">
        <v>134</v>
      </c>
      <c r="E736" s="22">
        <v>42013.560208333336</v>
      </c>
      <c r="F736" s="22">
        <v>42013.5625462963</v>
      </c>
      <c r="G736" s="20" t="s">
        <v>18</v>
      </c>
      <c r="H736" s="39">
        <v>4660</v>
      </c>
      <c r="I736" s="39">
        <v>1500</v>
      </c>
      <c r="J736" s="102">
        <v>3160</v>
      </c>
      <c r="K736" s="25"/>
      <c r="L736" s="26">
        <v>570</v>
      </c>
      <c r="M736" s="26"/>
      <c r="N736" s="103">
        <f t="shared" si="189"/>
        <v>1801200</v>
      </c>
      <c r="O736" s="103">
        <f t="shared" si="191"/>
        <v>1801200</v>
      </c>
    </row>
    <row r="737" spans="1:15" ht="14.1" customHeight="1">
      <c r="A737" s="20" t="s">
        <v>900</v>
      </c>
      <c r="B737" s="20" t="s">
        <v>36</v>
      </c>
      <c r="C737" s="21" t="s">
        <v>669</v>
      </c>
      <c r="D737" s="21" t="s">
        <v>134</v>
      </c>
      <c r="E737" s="22">
        <v>42013.596203703702</v>
      </c>
      <c r="F737" s="22">
        <v>42013.59884259259</v>
      </c>
      <c r="G737" s="20" t="s">
        <v>18</v>
      </c>
      <c r="H737" s="39">
        <v>8520</v>
      </c>
      <c r="I737" s="39">
        <v>2440</v>
      </c>
      <c r="J737" s="102">
        <v>6080</v>
      </c>
      <c r="K737" s="25"/>
      <c r="L737" s="26">
        <v>570</v>
      </c>
      <c r="M737" s="26"/>
      <c r="N737" s="103">
        <f t="shared" si="189"/>
        <v>3465600</v>
      </c>
      <c r="O737" s="103">
        <f t="shared" si="191"/>
        <v>3465600</v>
      </c>
    </row>
    <row r="738" spans="1:15" ht="14.1" customHeight="1">
      <c r="A738" s="20" t="s">
        <v>901</v>
      </c>
      <c r="B738" s="20" t="s">
        <v>36</v>
      </c>
      <c r="C738" s="21" t="s">
        <v>669</v>
      </c>
      <c r="D738" s="21" t="s">
        <v>134</v>
      </c>
      <c r="E738" s="22">
        <v>42013.612523148149</v>
      </c>
      <c r="F738" s="22">
        <v>42013.615335648145</v>
      </c>
      <c r="G738" s="20" t="s">
        <v>18</v>
      </c>
      <c r="H738" s="39">
        <v>4700</v>
      </c>
      <c r="I738" s="39">
        <v>1480</v>
      </c>
      <c r="J738" s="102">
        <v>3220</v>
      </c>
      <c r="K738" s="25"/>
      <c r="L738" s="26">
        <v>570</v>
      </c>
      <c r="M738" s="26"/>
      <c r="N738" s="103">
        <f t="shared" si="189"/>
        <v>1835400</v>
      </c>
      <c r="O738" s="103">
        <f t="shared" si="191"/>
        <v>1835400</v>
      </c>
    </row>
    <row r="739" spans="1:15" ht="14.1" customHeight="1">
      <c r="A739" s="20" t="s">
        <v>902</v>
      </c>
      <c r="B739" s="20" t="s">
        <v>36</v>
      </c>
      <c r="C739" s="21" t="s">
        <v>669</v>
      </c>
      <c r="D739" s="21" t="s">
        <v>134</v>
      </c>
      <c r="E739" s="22">
        <v>42013.682696759257</v>
      </c>
      <c r="F739" s="22">
        <v>42013.685682870368</v>
      </c>
      <c r="G739" s="20" t="s">
        <v>18</v>
      </c>
      <c r="H739" s="39">
        <v>4560</v>
      </c>
      <c r="I739" s="39">
        <v>1480</v>
      </c>
      <c r="J739" s="102">
        <v>3080</v>
      </c>
      <c r="K739" s="25"/>
      <c r="L739" s="26">
        <v>570</v>
      </c>
      <c r="M739" s="26"/>
      <c r="N739" s="103">
        <f t="shared" si="189"/>
        <v>1755600</v>
      </c>
      <c r="O739" s="103">
        <f t="shared" si="191"/>
        <v>1755600</v>
      </c>
    </row>
    <row r="740" spans="1:15" ht="14.1" customHeight="1">
      <c r="A740" s="20" t="s">
        <v>903</v>
      </c>
      <c r="B740" s="20" t="s">
        <v>36</v>
      </c>
      <c r="C740" s="21" t="s">
        <v>669</v>
      </c>
      <c r="D740" s="21" t="s">
        <v>134</v>
      </c>
      <c r="E740" s="22">
        <v>42013.693171296298</v>
      </c>
      <c r="F740" s="22">
        <v>42013.69599537037</v>
      </c>
      <c r="G740" s="20" t="s">
        <v>18</v>
      </c>
      <c r="H740" s="39">
        <v>8500</v>
      </c>
      <c r="I740" s="39">
        <v>2440</v>
      </c>
      <c r="J740" s="102">
        <v>6060</v>
      </c>
      <c r="K740" s="25"/>
      <c r="L740" s="26">
        <v>570</v>
      </c>
      <c r="M740" s="26"/>
      <c r="N740" s="103">
        <f t="shared" si="189"/>
        <v>3454200</v>
      </c>
      <c r="O740" s="103">
        <f t="shared" si="191"/>
        <v>3454200</v>
      </c>
    </row>
    <row r="741" spans="1:15" ht="14.1" customHeight="1">
      <c r="A741" s="20" t="s">
        <v>904</v>
      </c>
      <c r="B741" s="20" t="s">
        <v>36</v>
      </c>
      <c r="C741" s="21" t="s">
        <v>891</v>
      </c>
      <c r="D741" s="21" t="s">
        <v>94</v>
      </c>
      <c r="E741" s="22">
        <v>42013.707916666666</v>
      </c>
      <c r="F741" s="22">
        <v>42013.711157407408</v>
      </c>
      <c r="G741" s="20" t="s">
        <v>18</v>
      </c>
      <c r="H741" s="39">
        <v>13440</v>
      </c>
      <c r="I741" s="39">
        <v>5080</v>
      </c>
      <c r="J741" s="102">
        <v>8360</v>
      </c>
      <c r="K741" s="25"/>
      <c r="L741" s="26">
        <v>480</v>
      </c>
      <c r="M741" s="26"/>
      <c r="N741" s="103">
        <f t="shared" si="189"/>
        <v>4012800</v>
      </c>
      <c r="O741" s="103">
        <f>+N741</f>
        <v>4012800</v>
      </c>
    </row>
    <row r="742" spans="1:15" ht="14.1" customHeight="1">
      <c r="A742" s="20" t="s">
        <v>905</v>
      </c>
      <c r="B742" s="20" t="s">
        <v>36</v>
      </c>
      <c r="C742" s="21" t="s">
        <v>669</v>
      </c>
      <c r="D742" s="21" t="s">
        <v>134</v>
      </c>
      <c r="E742" s="22">
        <v>42014.312986111108</v>
      </c>
      <c r="F742" s="22">
        <v>42014.317094907405</v>
      </c>
      <c r="G742" s="20" t="s">
        <v>18</v>
      </c>
      <c r="H742" s="39">
        <v>8100</v>
      </c>
      <c r="I742" s="39">
        <v>2440</v>
      </c>
      <c r="J742" s="102">
        <v>5660</v>
      </c>
      <c r="K742" s="25"/>
      <c r="L742" s="26">
        <v>570</v>
      </c>
      <c r="M742" s="26"/>
      <c r="N742" s="103">
        <f t="shared" si="189"/>
        <v>3226200</v>
      </c>
      <c r="O742" s="103">
        <f t="shared" ref="O742:O744" si="192">+N742</f>
        <v>3226200</v>
      </c>
    </row>
    <row r="743" spans="1:15" ht="14.1" customHeight="1">
      <c r="A743" s="20" t="s">
        <v>906</v>
      </c>
      <c r="B743" s="20" t="s">
        <v>36</v>
      </c>
      <c r="C743" s="21" t="s">
        <v>669</v>
      </c>
      <c r="D743" s="21" t="s">
        <v>134</v>
      </c>
      <c r="E743" s="22">
        <v>42014.339444444442</v>
      </c>
      <c r="F743" s="22">
        <v>42014.343009259261</v>
      </c>
      <c r="G743" s="20" t="s">
        <v>18</v>
      </c>
      <c r="H743" s="39">
        <v>4760</v>
      </c>
      <c r="I743" s="39">
        <v>1480</v>
      </c>
      <c r="J743" s="102">
        <v>3280</v>
      </c>
      <c r="K743" s="25"/>
      <c r="L743" s="26">
        <v>570</v>
      </c>
      <c r="M743" s="26"/>
      <c r="N743" s="103">
        <f t="shared" si="189"/>
        <v>1869600</v>
      </c>
      <c r="O743" s="103">
        <f t="shared" si="192"/>
        <v>1869600</v>
      </c>
    </row>
    <row r="744" spans="1:15" ht="14.1" customHeight="1">
      <c r="A744" s="20" t="s">
        <v>907</v>
      </c>
      <c r="B744" s="20" t="s">
        <v>36</v>
      </c>
      <c r="C744" s="21" t="s">
        <v>669</v>
      </c>
      <c r="D744" s="21" t="s">
        <v>134</v>
      </c>
      <c r="E744" s="22">
        <v>42014.379201388889</v>
      </c>
      <c r="F744" s="22">
        <v>42014.381215277775</v>
      </c>
      <c r="G744" s="20" t="s">
        <v>18</v>
      </c>
      <c r="H744" s="39">
        <v>4580</v>
      </c>
      <c r="I744" s="39">
        <v>1480</v>
      </c>
      <c r="J744" s="102">
        <v>3100</v>
      </c>
      <c r="K744" s="25"/>
      <c r="L744" s="26">
        <v>570</v>
      </c>
      <c r="M744" s="26"/>
      <c r="N744" s="103">
        <f t="shared" si="189"/>
        <v>1767000</v>
      </c>
      <c r="O744" s="103">
        <f t="shared" si="192"/>
        <v>1767000</v>
      </c>
    </row>
    <row r="745" spans="1:15" ht="14.1" customHeight="1">
      <c r="A745" s="20" t="s">
        <v>908</v>
      </c>
      <c r="B745" s="20" t="s">
        <v>36</v>
      </c>
      <c r="C745" s="21" t="s">
        <v>834</v>
      </c>
      <c r="D745" s="21" t="s">
        <v>94</v>
      </c>
      <c r="E745" s="22">
        <v>42014.393333333333</v>
      </c>
      <c r="F745" s="22">
        <v>42014.397337962961</v>
      </c>
      <c r="G745" s="20" t="s">
        <v>18</v>
      </c>
      <c r="H745" s="39">
        <v>5280</v>
      </c>
      <c r="I745" s="39">
        <v>2960</v>
      </c>
      <c r="J745" s="102">
        <v>2320</v>
      </c>
      <c r="K745" s="25"/>
      <c r="L745" s="26">
        <v>480</v>
      </c>
      <c r="M745" s="26"/>
      <c r="N745" s="103">
        <f t="shared" si="189"/>
        <v>1113600</v>
      </c>
      <c r="O745" s="103">
        <f>+N745</f>
        <v>1113600</v>
      </c>
    </row>
    <row r="746" spans="1:15" ht="14.1" customHeight="1">
      <c r="A746" s="20" t="s">
        <v>909</v>
      </c>
      <c r="B746" s="20" t="s">
        <v>36</v>
      </c>
      <c r="C746" s="21" t="s">
        <v>669</v>
      </c>
      <c r="D746" s="21" t="s">
        <v>134</v>
      </c>
      <c r="E746" s="22">
        <v>42014.397939814815</v>
      </c>
      <c r="F746" s="22">
        <v>42014.401597222219</v>
      </c>
      <c r="G746" s="20" t="s">
        <v>18</v>
      </c>
      <c r="H746" s="39">
        <v>8620</v>
      </c>
      <c r="I746" s="39">
        <v>2440</v>
      </c>
      <c r="J746" s="102">
        <v>6180</v>
      </c>
      <c r="K746" s="25"/>
      <c r="L746" s="26">
        <v>570</v>
      </c>
      <c r="M746" s="26"/>
      <c r="N746" s="103">
        <f t="shared" si="189"/>
        <v>3522600</v>
      </c>
      <c r="O746" s="103">
        <f t="shared" ref="O746:O748" si="193">+N746</f>
        <v>3522600</v>
      </c>
    </row>
    <row r="747" spans="1:15" ht="14.1" customHeight="1">
      <c r="A747" s="20" t="s">
        <v>910</v>
      </c>
      <c r="B747" s="20" t="s">
        <v>36</v>
      </c>
      <c r="C747" s="21" t="s">
        <v>669</v>
      </c>
      <c r="D747" s="21" t="s">
        <v>134</v>
      </c>
      <c r="E747" s="22">
        <v>42014.419386574074</v>
      </c>
      <c r="F747" s="22">
        <v>42014.421307870369</v>
      </c>
      <c r="G747" s="20" t="s">
        <v>18</v>
      </c>
      <c r="H747" s="39">
        <v>4840</v>
      </c>
      <c r="I747" s="39">
        <v>1480</v>
      </c>
      <c r="J747" s="102">
        <v>3360</v>
      </c>
      <c r="K747" s="25"/>
      <c r="L747" s="26">
        <v>570</v>
      </c>
      <c r="M747" s="26"/>
      <c r="N747" s="103">
        <f t="shared" si="189"/>
        <v>1915200</v>
      </c>
      <c r="O747" s="103">
        <f t="shared" si="193"/>
        <v>1915200</v>
      </c>
    </row>
    <row r="748" spans="1:15" ht="14.1" customHeight="1">
      <c r="A748" s="20" t="s">
        <v>911</v>
      </c>
      <c r="B748" s="20" t="s">
        <v>36</v>
      </c>
      <c r="C748" s="21" t="s">
        <v>669</v>
      </c>
      <c r="D748" s="21" t="s">
        <v>134</v>
      </c>
      <c r="E748" s="22">
        <v>42014.560578703706</v>
      </c>
      <c r="F748" s="22">
        <v>42014.562627314815</v>
      </c>
      <c r="G748" s="20" t="s">
        <v>18</v>
      </c>
      <c r="H748" s="39">
        <v>4540</v>
      </c>
      <c r="I748" s="39">
        <v>1480</v>
      </c>
      <c r="J748" s="102">
        <v>3060</v>
      </c>
      <c r="K748" s="25"/>
      <c r="L748" s="26">
        <v>570</v>
      </c>
      <c r="M748" s="26"/>
      <c r="N748" s="103">
        <f t="shared" si="189"/>
        <v>1744200</v>
      </c>
      <c r="O748" s="103">
        <f t="shared" si="193"/>
        <v>1744200</v>
      </c>
    </row>
    <row r="749" spans="1:15" ht="14.1" customHeight="1">
      <c r="A749" s="20" t="s">
        <v>912</v>
      </c>
      <c r="B749" s="20" t="s">
        <v>36</v>
      </c>
      <c r="C749" s="21" t="s">
        <v>891</v>
      </c>
      <c r="D749" s="21" t="s">
        <v>94</v>
      </c>
      <c r="E749" s="22">
        <v>42014.569606481484</v>
      </c>
      <c r="F749" s="22">
        <v>42014.576516203706</v>
      </c>
      <c r="G749" s="20" t="s">
        <v>18</v>
      </c>
      <c r="H749" s="39">
        <v>13960</v>
      </c>
      <c r="I749" s="39">
        <v>5080</v>
      </c>
      <c r="J749" s="102">
        <v>8880</v>
      </c>
      <c r="K749" s="25"/>
      <c r="L749" s="26">
        <v>480</v>
      </c>
      <c r="M749" s="26"/>
      <c r="N749" s="103">
        <f t="shared" si="189"/>
        <v>4262400</v>
      </c>
      <c r="O749" s="103">
        <f>+N749</f>
        <v>4262400</v>
      </c>
    </row>
    <row r="750" spans="1:15" ht="14.1" customHeight="1">
      <c r="A750" s="20" t="s">
        <v>913</v>
      </c>
      <c r="B750" s="20" t="s">
        <v>36</v>
      </c>
      <c r="C750" s="21" t="s">
        <v>669</v>
      </c>
      <c r="D750" s="21" t="s">
        <v>134</v>
      </c>
      <c r="E750" s="22">
        <v>42014.578333333331</v>
      </c>
      <c r="F750" s="22">
        <v>42014.584861111114</v>
      </c>
      <c r="G750" s="20" t="s">
        <v>18</v>
      </c>
      <c r="H750" s="39">
        <v>8540</v>
      </c>
      <c r="I750" s="39">
        <v>2500</v>
      </c>
      <c r="J750" s="102">
        <v>6040</v>
      </c>
      <c r="K750" s="25"/>
      <c r="L750" s="26">
        <v>570</v>
      </c>
      <c r="M750" s="26"/>
      <c r="N750" s="103">
        <f t="shared" si="189"/>
        <v>3442800</v>
      </c>
      <c r="O750" s="103">
        <f t="shared" ref="O750:O753" si="194">+N750</f>
        <v>3442800</v>
      </c>
    </row>
    <row r="751" spans="1:15" ht="14.1" customHeight="1">
      <c r="A751" s="20" t="s">
        <v>914</v>
      </c>
      <c r="B751" s="20" t="s">
        <v>36</v>
      </c>
      <c r="C751" s="21" t="s">
        <v>669</v>
      </c>
      <c r="D751" s="21" t="s">
        <v>134</v>
      </c>
      <c r="E751" s="22">
        <v>42014.607986111114</v>
      </c>
      <c r="F751" s="22">
        <v>42014.610358796293</v>
      </c>
      <c r="G751" s="20" t="s">
        <v>18</v>
      </c>
      <c r="H751" s="39">
        <v>4460</v>
      </c>
      <c r="I751" s="39">
        <v>1480</v>
      </c>
      <c r="J751" s="102">
        <v>2980</v>
      </c>
      <c r="K751" s="25"/>
      <c r="L751" s="26">
        <v>570</v>
      </c>
      <c r="M751" s="26"/>
      <c r="N751" s="103">
        <f t="shared" si="189"/>
        <v>1698600</v>
      </c>
      <c r="O751" s="103">
        <f t="shared" si="194"/>
        <v>1698600</v>
      </c>
    </row>
    <row r="752" spans="1:15" ht="14.1" customHeight="1">
      <c r="A752" s="20" t="s">
        <v>915</v>
      </c>
      <c r="B752" s="20" t="s">
        <v>36</v>
      </c>
      <c r="C752" s="21" t="s">
        <v>669</v>
      </c>
      <c r="D752" s="21" t="s">
        <v>134</v>
      </c>
      <c r="E752" s="22">
        <v>42014.670266203706</v>
      </c>
      <c r="F752" s="22">
        <v>42014.673217592594</v>
      </c>
      <c r="G752" s="20" t="s">
        <v>18</v>
      </c>
      <c r="H752" s="39">
        <v>4880</v>
      </c>
      <c r="I752" s="39">
        <v>1500</v>
      </c>
      <c r="J752" s="102">
        <v>3380</v>
      </c>
      <c r="K752" s="25"/>
      <c r="L752" s="26">
        <v>570</v>
      </c>
      <c r="M752" s="26"/>
      <c r="N752" s="103">
        <f t="shared" si="189"/>
        <v>1926600</v>
      </c>
      <c r="O752" s="103">
        <f t="shared" si="194"/>
        <v>1926600</v>
      </c>
    </row>
    <row r="753" spans="1:15" ht="14.1" customHeight="1">
      <c r="A753" s="20" t="s">
        <v>916</v>
      </c>
      <c r="B753" s="20" t="s">
        <v>36</v>
      </c>
      <c r="C753" s="21" t="s">
        <v>669</v>
      </c>
      <c r="D753" s="21" t="s">
        <v>134</v>
      </c>
      <c r="E753" s="22">
        <v>42014.683599537035</v>
      </c>
      <c r="F753" s="22">
        <v>42014.687430555554</v>
      </c>
      <c r="G753" s="20" t="s">
        <v>18</v>
      </c>
      <c r="H753" s="39">
        <v>7860</v>
      </c>
      <c r="I753" s="39">
        <v>2500</v>
      </c>
      <c r="J753" s="102">
        <v>5360</v>
      </c>
      <c r="K753" s="25"/>
      <c r="L753" s="26">
        <v>570</v>
      </c>
      <c r="M753" s="26"/>
      <c r="N753" s="103">
        <f t="shared" si="189"/>
        <v>3055200</v>
      </c>
      <c r="O753" s="103">
        <f t="shared" si="194"/>
        <v>3055200</v>
      </c>
    </row>
    <row r="754" spans="1:15" ht="14.1" customHeight="1">
      <c r="A754" s="20" t="s">
        <v>917</v>
      </c>
      <c r="B754" s="20" t="s">
        <v>36</v>
      </c>
      <c r="C754" s="21" t="s">
        <v>834</v>
      </c>
      <c r="D754" s="21" t="s">
        <v>643</v>
      </c>
      <c r="E754" s="22">
        <v>42014.70380787037</v>
      </c>
      <c r="F754" s="22">
        <v>42014.707002314812</v>
      </c>
      <c r="G754" s="20" t="s">
        <v>18</v>
      </c>
      <c r="H754" s="39">
        <v>6600</v>
      </c>
      <c r="I754" s="39">
        <v>3000</v>
      </c>
      <c r="J754" s="102">
        <v>3600</v>
      </c>
      <c r="K754" s="25"/>
      <c r="L754" s="26">
        <v>620</v>
      </c>
      <c r="M754" s="26"/>
      <c r="N754" s="103">
        <f t="shared" si="189"/>
        <v>2232000</v>
      </c>
      <c r="O754" s="103">
        <f>+N754</f>
        <v>2232000</v>
      </c>
    </row>
    <row r="755" spans="1:15" ht="14.1" customHeight="1">
      <c r="A755" s="20" t="s">
        <v>918</v>
      </c>
      <c r="B755" s="20" t="s">
        <v>36</v>
      </c>
      <c r="C755" s="21" t="s">
        <v>669</v>
      </c>
      <c r="D755" s="21" t="s">
        <v>134</v>
      </c>
      <c r="E755" s="22">
        <v>42016.312754629631</v>
      </c>
      <c r="F755" s="22">
        <v>42016.31653935185</v>
      </c>
      <c r="G755" s="20" t="s">
        <v>18</v>
      </c>
      <c r="H755" s="39">
        <v>8240</v>
      </c>
      <c r="I755" s="39">
        <v>2440</v>
      </c>
      <c r="J755" s="102">
        <v>5800</v>
      </c>
      <c r="K755" s="25"/>
      <c r="L755" s="26">
        <v>570</v>
      </c>
      <c r="M755" s="26"/>
      <c r="N755" s="103">
        <f t="shared" si="189"/>
        <v>3306000</v>
      </c>
      <c r="O755" s="103">
        <f t="shared" ref="O755" si="195">+N755</f>
        <v>3306000</v>
      </c>
    </row>
    <row r="756" spans="1:15" ht="14.1" customHeight="1">
      <c r="A756" s="20" t="s">
        <v>919</v>
      </c>
      <c r="B756" s="20" t="s">
        <v>36</v>
      </c>
      <c r="C756" s="21" t="s">
        <v>891</v>
      </c>
      <c r="D756" s="21" t="s">
        <v>94</v>
      </c>
      <c r="E756" s="22">
        <v>42016.314062500001</v>
      </c>
      <c r="F756" s="22">
        <v>42016.31858796296</v>
      </c>
      <c r="G756" s="20" t="s">
        <v>18</v>
      </c>
      <c r="H756" s="39">
        <v>12880</v>
      </c>
      <c r="I756" s="39">
        <v>5120</v>
      </c>
      <c r="J756" s="102">
        <v>7760</v>
      </c>
      <c r="K756" s="25"/>
      <c r="L756" s="26">
        <v>480</v>
      </c>
      <c r="M756" s="26"/>
      <c r="N756" s="103">
        <f t="shared" si="189"/>
        <v>3724800</v>
      </c>
      <c r="O756" s="103">
        <f>+N756</f>
        <v>3724800</v>
      </c>
    </row>
    <row r="757" spans="1:15" ht="14.1" customHeight="1">
      <c r="A757" s="20" t="s">
        <v>920</v>
      </c>
      <c r="B757" s="20" t="s">
        <v>36</v>
      </c>
      <c r="C757" s="21" t="s">
        <v>669</v>
      </c>
      <c r="D757" s="21" t="s">
        <v>134</v>
      </c>
      <c r="E757" s="22">
        <v>42016.331886574073</v>
      </c>
      <c r="F757" s="22">
        <v>42016.334247685183</v>
      </c>
      <c r="G757" s="20" t="s">
        <v>18</v>
      </c>
      <c r="H757" s="39">
        <v>5200</v>
      </c>
      <c r="I757" s="39">
        <v>1480</v>
      </c>
      <c r="J757" s="102">
        <v>3720</v>
      </c>
      <c r="K757" s="25"/>
      <c r="L757" s="26">
        <v>570</v>
      </c>
      <c r="M757" s="26"/>
      <c r="N757" s="103">
        <f t="shared" si="189"/>
        <v>2120400</v>
      </c>
      <c r="O757" s="103">
        <f t="shared" ref="O757:O761" si="196">+N757</f>
        <v>2120400</v>
      </c>
    </row>
    <row r="758" spans="1:15" ht="14.1" customHeight="1">
      <c r="A758" s="20" t="s">
        <v>921</v>
      </c>
      <c r="B758" s="20" t="s">
        <v>36</v>
      </c>
      <c r="C758" s="21" t="s">
        <v>669</v>
      </c>
      <c r="D758" s="21" t="s">
        <v>134</v>
      </c>
      <c r="E758" s="22">
        <v>42016.385347222225</v>
      </c>
      <c r="F758" s="22">
        <v>42016.388923611114</v>
      </c>
      <c r="G758" s="20" t="s">
        <v>18</v>
      </c>
      <c r="H758" s="39">
        <v>5100</v>
      </c>
      <c r="I758" s="39">
        <v>1480</v>
      </c>
      <c r="J758" s="102">
        <v>3620</v>
      </c>
      <c r="K758" s="25"/>
      <c r="L758" s="26">
        <v>570</v>
      </c>
      <c r="M758" s="26"/>
      <c r="N758" s="103">
        <f t="shared" si="189"/>
        <v>2063400</v>
      </c>
      <c r="O758" s="103">
        <f t="shared" si="196"/>
        <v>2063400</v>
      </c>
    </row>
    <row r="759" spans="1:15" ht="14.1" customHeight="1">
      <c r="A759" s="20" t="s">
        <v>922</v>
      </c>
      <c r="B759" s="20" t="s">
        <v>36</v>
      </c>
      <c r="C759" s="21" t="s">
        <v>669</v>
      </c>
      <c r="D759" s="21" t="s">
        <v>134</v>
      </c>
      <c r="E759" s="22">
        <v>42016.400775462964</v>
      </c>
      <c r="F759" s="22">
        <v>42016.404143518521</v>
      </c>
      <c r="G759" s="20" t="s">
        <v>18</v>
      </c>
      <c r="H759" s="39">
        <v>8940</v>
      </c>
      <c r="I759" s="39">
        <v>2440</v>
      </c>
      <c r="J759" s="102">
        <v>6500</v>
      </c>
      <c r="K759" s="25"/>
      <c r="L759" s="26">
        <v>570</v>
      </c>
      <c r="M759" s="26"/>
      <c r="N759" s="103">
        <f t="shared" si="189"/>
        <v>3705000</v>
      </c>
      <c r="O759" s="103">
        <f t="shared" si="196"/>
        <v>3705000</v>
      </c>
    </row>
    <row r="760" spans="1:15" ht="14.1" customHeight="1">
      <c r="A760" s="20" t="s">
        <v>923</v>
      </c>
      <c r="B760" s="20" t="s">
        <v>36</v>
      </c>
      <c r="C760" s="21" t="s">
        <v>669</v>
      </c>
      <c r="D760" s="21" t="s">
        <v>134</v>
      </c>
      <c r="E760" s="22">
        <v>42016.45103009259</v>
      </c>
      <c r="F760" s="22">
        <v>42016.454710648148</v>
      </c>
      <c r="G760" s="20" t="s">
        <v>18</v>
      </c>
      <c r="H760" s="39">
        <v>5600</v>
      </c>
      <c r="I760" s="39">
        <v>1480</v>
      </c>
      <c r="J760" s="102">
        <v>4120</v>
      </c>
      <c r="K760" s="25"/>
      <c r="L760" s="26">
        <v>570</v>
      </c>
      <c r="M760" s="26"/>
      <c r="N760" s="103">
        <f t="shared" si="189"/>
        <v>2348400</v>
      </c>
      <c r="O760" s="103">
        <f t="shared" si="196"/>
        <v>2348400</v>
      </c>
    </row>
    <row r="761" spans="1:15" ht="14.1" customHeight="1">
      <c r="A761" s="20" t="s">
        <v>924</v>
      </c>
      <c r="B761" s="20" t="s">
        <v>36</v>
      </c>
      <c r="C761" s="21" t="s">
        <v>669</v>
      </c>
      <c r="D761" s="21" t="s">
        <v>134</v>
      </c>
      <c r="E761" s="22">
        <v>42016.466562499998</v>
      </c>
      <c r="F761" s="22">
        <v>42016.469826388886</v>
      </c>
      <c r="G761" s="20" t="s">
        <v>18</v>
      </c>
      <c r="H761" s="39">
        <v>7460</v>
      </c>
      <c r="I761" s="39">
        <v>2460</v>
      </c>
      <c r="J761" s="102">
        <v>5000</v>
      </c>
      <c r="K761" s="25"/>
      <c r="L761" s="26">
        <v>570</v>
      </c>
      <c r="M761" s="26"/>
      <c r="N761" s="103">
        <f t="shared" si="189"/>
        <v>2850000</v>
      </c>
      <c r="O761" s="103">
        <f t="shared" si="196"/>
        <v>2850000</v>
      </c>
    </row>
    <row r="762" spans="1:15" ht="14.1" customHeight="1">
      <c r="A762" s="20" t="s">
        <v>925</v>
      </c>
      <c r="B762" s="20" t="s">
        <v>36</v>
      </c>
      <c r="C762" s="21" t="s">
        <v>891</v>
      </c>
      <c r="D762" s="21" t="s">
        <v>94</v>
      </c>
      <c r="E762" s="22">
        <v>42016.541990740741</v>
      </c>
      <c r="F762" s="22">
        <v>42016.545960648145</v>
      </c>
      <c r="G762" s="20" t="s">
        <v>18</v>
      </c>
      <c r="H762" s="39">
        <v>12680</v>
      </c>
      <c r="I762" s="39">
        <v>5080</v>
      </c>
      <c r="J762" s="102">
        <v>7600</v>
      </c>
      <c r="K762" s="25"/>
      <c r="L762" s="26">
        <v>480</v>
      </c>
      <c r="M762" s="26"/>
      <c r="N762" s="103">
        <f t="shared" si="189"/>
        <v>3648000</v>
      </c>
      <c r="O762" s="103">
        <f>+N762</f>
        <v>3648000</v>
      </c>
    </row>
    <row r="763" spans="1:15" ht="14.1" customHeight="1">
      <c r="A763" s="20" t="s">
        <v>926</v>
      </c>
      <c r="B763" s="20" t="s">
        <v>36</v>
      </c>
      <c r="C763" s="21" t="s">
        <v>669</v>
      </c>
      <c r="D763" s="21" t="s">
        <v>134</v>
      </c>
      <c r="E763" s="22">
        <v>42016.583148148151</v>
      </c>
      <c r="F763" s="22">
        <v>42016.586585648147</v>
      </c>
      <c r="G763" s="20" t="s">
        <v>18</v>
      </c>
      <c r="H763" s="39">
        <v>5140</v>
      </c>
      <c r="I763" s="39">
        <v>1480</v>
      </c>
      <c r="J763" s="102">
        <v>3660</v>
      </c>
      <c r="K763" s="25"/>
      <c r="L763" s="26">
        <v>570</v>
      </c>
      <c r="M763" s="26"/>
      <c r="N763" s="103">
        <f t="shared" si="189"/>
        <v>2086200</v>
      </c>
      <c r="O763" s="103">
        <f t="shared" ref="O763:O771" si="197">+N763</f>
        <v>2086200</v>
      </c>
    </row>
    <row r="764" spans="1:15" ht="14.1" customHeight="1">
      <c r="A764" s="20" t="s">
        <v>927</v>
      </c>
      <c r="B764" s="20" t="s">
        <v>36</v>
      </c>
      <c r="C764" s="21" t="s">
        <v>669</v>
      </c>
      <c r="D764" s="21" t="s">
        <v>134</v>
      </c>
      <c r="E764" s="22">
        <v>42016.596944444442</v>
      </c>
      <c r="F764" s="22">
        <v>42016.600613425922</v>
      </c>
      <c r="G764" s="20" t="s">
        <v>18</v>
      </c>
      <c r="H764" s="39">
        <v>8540</v>
      </c>
      <c r="I764" s="39">
        <v>2460</v>
      </c>
      <c r="J764" s="102">
        <v>6080</v>
      </c>
      <c r="K764" s="25"/>
      <c r="L764" s="26">
        <v>570</v>
      </c>
      <c r="M764" s="26"/>
      <c r="N764" s="103">
        <f t="shared" si="189"/>
        <v>3465600</v>
      </c>
      <c r="O764" s="103">
        <f t="shared" si="197"/>
        <v>3465600</v>
      </c>
    </row>
    <row r="765" spans="1:15" ht="14.1" customHeight="1">
      <c r="A765" s="20" t="s">
        <v>928</v>
      </c>
      <c r="B765" s="20" t="s">
        <v>36</v>
      </c>
      <c r="C765" s="21" t="s">
        <v>669</v>
      </c>
      <c r="D765" s="21" t="s">
        <v>134</v>
      </c>
      <c r="E765" s="22">
        <v>42016.638159722221</v>
      </c>
      <c r="F765" s="22">
        <v>42016.641458333332</v>
      </c>
      <c r="G765" s="20" t="s">
        <v>18</v>
      </c>
      <c r="H765" s="39">
        <v>4880</v>
      </c>
      <c r="I765" s="39">
        <v>1480</v>
      </c>
      <c r="J765" s="102">
        <v>3400</v>
      </c>
      <c r="K765" s="25"/>
      <c r="L765" s="26">
        <v>570</v>
      </c>
      <c r="M765" s="26"/>
      <c r="N765" s="103">
        <f t="shared" si="189"/>
        <v>1938000</v>
      </c>
      <c r="O765" s="103">
        <f t="shared" si="197"/>
        <v>1938000</v>
      </c>
    </row>
    <row r="766" spans="1:15" ht="14.1" customHeight="1">
      <c r="A766" s="20" t="s">
        <v>929</v>
      </c>
      <c r="B766" s="20" t="s">
        <v>36</v>
      </c>
      <c r="C766" s="21" t="s">
        <v>669</v>
      </c>
      <c r="D766" s="21" t="s">
        <v>134</v>
      </c>
      <c r="E766" s="22">
        <v>42016.686539351853</v>
      </c>
      <c r="F766" s="22">
        <v>42016.689884259256</v>
      </c>
      <c r="G766" s="20" t="s">
        <v>18</v>
      </c>
      <c r="H766" s="39">
        <v>8160</v>
      </c>
      <c r="I766" s="39">
        <v>2440</v>
      </c>
      <c r="J766" s="102">
        <v>5720</v>
      </c>
      <c r="K766" s="25"/>
      <c r="L766" s="26">
        <v>570</v>
      </c>
      <c r="M766" s="26"/>
      <c r="N766" s="103">
        <f t="shared" si="189"/>
        <v>3260400</v>
      </c>
      <c r="O766" s="103">
        <f t="shared" si="197"/>
        <v>3260400</v>
      </c>
    </row>
    <row r="767" spans="1:15" ht="14.1" customHeight="1">
      <c r="A767" s="20" t="s">
        <v>930</v>
      </c>
      <c r="B767" s="20" t="s">
        <v>36</v>
      </c>
      <c r="C767" s="21" t="s">
        <v>669</v>
      </c>
      <c r="D767" s="21" t="s">
        <v>134</v>
      </c>
      <c r="E767" s="22">
        <v>42016.694131944445</v>
      </c>
      <c r="F767" s="22">
        <v>42016.696342592593</v>
      </c>
      <c r="G767" s="20" t="s">
        <v>18</v>
      </c>
      <c r="H767" s="39">
        <v>4400</v>
      </c>
      <c r="I767" s="39">
        <v>1480</v>
      </c>
      <c r="J767" s="102">
        <v>2920</v>
      </c>
      <c r="K767" s="25"/>
      <c r="L767" s="26">
        <v>570</v>
      </c>
      <c r="M767" s="26"/>
      <c r="N767" s="103">
        <f t="shared" si="189"/>
        <v>1664400</v>
      </c>
      <c r="O767" s="103">
        <f t="shared" si="197"/>
        <v>1664400</v>
      </c>
    </row>
    <row r="768" spans="1:15" ht="14.1" customHeight="1">
      <c r="A768" s="20" t="s">
        <v>931</v>
      </c>
      <c r="B768" s="20" t="s">
        <v>36</v>
      </c>
      <c r="C768" s="21" t="s">
        <v>669</v>
      </c>
      <c r="D768" s="21" t="s">
        <v>134</v>
      </c>
      <c r="E768" s="22">
        <v>42017.316435185188</v>
      </c>
      <c r="F768" s="22">
        <v>42017.320763888885</v>
      </c>
      <c r="G768" s="20" t="s">
        <v>18</v>
      </c>
      <c r="H768" s="39">
        <v>7940</v>
      </c>
      <c r="I768" s="39">
        <v>2440</v>
      </c>
      <c r="J768" s="102">
        <v>5500</v>
      </c>
      <c r="K768" s="25"/>
      <c r="L768" s="26">
        <v>570</v>
      </c>
      <c r="M768" s="26"/>
      <c r="N768" s="103">
        <f t="shared" si="189"/>
        <v>3135000</v>
      </c>
      <c r="O768" s="103">
        <f t="shared" si="197"/>
        <v>3135000</v>
      </c>
    </row>
    <row r="769" spans="1:15" ht="14.1" customHeight="1">
      <c r="A769" s="20" t="s">
        <v>932</v>
      </c>
      <c r="B769" s="20" t="s">
        <v>36</v>
      </c>
      <c r="C769" s="21" t="s">
        <v>669</v>
      </c>
      <c r="D769" s="21" t="s">
        <v>134</v>
      </c>
      <c r="E769" s="22">
        <v>42017.326388888891</v>
      </c>
      <c r="F769" s="22">
        <v>42017.328946759262</v>
      </c>
      <c r="G769" s="20" t="s">
        <v>18</v>
      </c>
      <c r="H769" s="39">
        <v>5100</v>
      </c>
      <c r="I769" s="39">
        <v>1480</v>
      </c>
      <c r="J769" s="102">
        <v>3620</v>
      </c>
      <c r="K769" s="25"/>
      <c r="L769" s="26">
        <v>570</v>
      </c>
      <c r="M769" s="26"/>
      <c r="N769" s="103">
        <f t="shared" si="189"/>
        <v>2063400</v>
      </c>
      <c r="O769" s="103">
        <f t="shared" si="197"/>
        <v>2063400</v>
      </c>
    </row>
    <row r="770" spans="1:15" ht="14.1" customHeight="1">
      <c r="A770" s="20" t="s">
        <v>933</v>
      </c>
      <c r="B770" s="20" t="s">
        <v>934</v>
      </c>
      <c r="C770" s="21" t="s">
        <v>669</v>
      </c>
      <c r="D770" s="21" t="s">
        <v>134</v>
      </c>
      <c r="E770" s="22">
        <v>42017.364432870374</v>
      </c>
      <c r="F770" s="22">
        <v>42017.383043981485</v>
      </c>
      <c r="G770" s="20" t="s">
        <v>18</v>
      </c>
      <c r="H770" s="39">
        <v>5000</v>
      </c>
      <c r="I770" s="39">
        <v>1740</v>
      </c>
      <c r="J770" s="102">
        <v>3260</v>
      </c>
      <c r="K770" s="25"/>
      <c r="L770" s="26">
        <v>570</v>
      </c>
      <c r="M770" s="26"/>
      <c r="N770" s="103">
        <f t="shared" si="189"/>
        <v>1858200</v>
      </c>
      <c r="O770" s="103">
        <f t="shared" si="197"/>
        <v>1858200</v>
      </c>
    </row>
    <row r="771" spans="1:15" ht="14.1" customHeight="1">
      <c r="A771" s="20" t="s">
        <v>935</v>
      </c>
      <c r="B771" s="20" t="s">
        <v>36</v>
      </c>
      <c r="C771" s="21" t="s">
        <v>669</v>
      </c>
      <c r="D771" s="21" t="s">
        <v>134</v>
      </c>
      <c r="E771" s="22">
        <v>42017.365370370368</v>
      </c>
      <c r="F771" s="22">
        <v>42017.369293981479</v>
      </c>
      <c r="G771" s="20" t="s">
        <v>18</v>
      </c>
      <c r="H771" s="39">
        <v>4800</v>
      </c>
      <c r="I771" s="39">
        <v>1480</v>
      </c>
      <c r="J771" s="102">
        <v>3320</v>
      </c>
      <c r="K771" s="25"/>
      <c r="L771" s="26">
        <v>570</v>
      </c>
      <c r="M771" s="26"/>
      <c r="N771" s="103">
        <f t="shared" si="189"/>
        <v>1892400</v>
      </c>
      <c r="O771" s="103">
        <f t="shared" si="197"/>
        <v>1892400</v>
      </c>
    </row>
    <row r="772" spans="1:15" ht="14.1" customHeight="1">
      <c r="A772" s="20" t="s">
        <v>936</v>
      </c>
      <c r="B772" s="20" t="s">
        <v>36</v>
      </c>
      <c r="C772" s="21" t="s">
        <v>891</v>
      </c>
      <c r="D772" s="21" t="s">
        <v>94</v>
      </c>
      <c r="E772" s="22">
        <v>42017.366840277777</v>
      </c>
      <c r="F772" s="22">
        <v>42017.371168981481</v>
      </c>
      <c r="G772" s="20" t="s">
        <v>18</v>
      </c>
      <c r="H772" s="39">
        <v>12880</v>
      </c>
      <c r="I772" s="39">
        <v>5140</v>
      </c>
      <c r="J772" s="102">
        <v>7740</v>
      </c>
      <c r="K772" s="25"/>
      <c r="L772" s="26">
        <v>480</v>
      </c>
      <c r="M772" s="26"/>
      <c r="N772" s="103">
        <f t="shared" si="189"/>
        <v>3715200</v>
      </c>
      <c r="O772" s="103">
        <f>+N772</f>
        <v>3715200</v>
      </c>
    </row>
    <row r="773" spans="1:15" ht="14.1" customHeight="1">
      <c r="A773" s="20" t="s">
        <v>937</v>
      </c>
      <c r="B773" s="20" t="s">
        <v>36</v>
      </c>
      <c r="C773" s="21" t="s">
        <v>669</v>
      </c>
      <c r="D773" s="21" t="s">
        <v>134</v>
      </c>
      <c r="E773" s="22">
        <v>42017.396319444444</v>
      </c>
      <c r="F773" s="22">
        <v>42017.402118055557</v>
      </c>
      <c r="G773" s="20" t="s">
        <v>18</v>
      </c>
      <c r="H773" s="39">
        <v>8900</v>
      </c>
      <c r="I773" s="39">
        <v>2440</v>
      </c>
      <c r="J773" s="102">
        <v>6460</v>
      </c>
      <c r="K773" s="25"/>
      <c r="L773" s="26">
        <v>570</v>
      </c>
      <c r="M773" s="26"/>
      <c r="N773" s="103">
        <f t="shared" si="189"/>
        <v>3682200</v>
      </c>
      <c r="O773" s="103">
        <f t="shared" ref="O773:O777" si="198">+N773</f>
        <v>3682200</v>
      </c>
    </row>
    <row r="774" spans="1:15" ht="14.1" customHeight="1">
      <c r="A774" s="20" t="s">
        <v>938</v>
      </c>
      <c r="B774" s="20" t="s">
        <v>36</v>
      </c>
      <c r="C774" s="21" t="s">
        <v>669</v>
      </c>
      <c r="D774" s="21" t="s">
        <v>134</v>
      </c>
      <c r="E774" s="22">
        <v>42017.417048611111</v>
      </c>
      <c r="F774" s="22">
        <v>42017.420694444445</v>
      </c>
      <c r="G774" s="20" t="s">
        <v>18</v>
      </c>
      <c r="H774" s="39">
        <v>4820</v>
      </c>
      <c r="I774" s="39">
        <v>1480</v>
      </c>
      <c r="J774" s="102">
        <v>3340</v>
      </c>
      <c r="K774" s="25"/>
      <c r="L774" s="26">
        <v>570</v>
      </c>
      <c r="M774" s="26"/>
      <c r="N774" s="103">
        <f t="shared" si="189"/>
        <v>1903800</v>
      </c>
      <c r="O774" s="103">
        <f t="shared" si="198"/>
        <v>1903800</v>
      </c>
    </row>
    <row r="775" spans="1:15" ht="14.1" customHeight="1">
      <c r="A775" s="20" t="s">
        <v>939</v>
      </c>
      <c r="B775" s="20" t="s">
        <v>934</v>
      </c>
      <c r="C775" s="21" t="s">
        <v>669</v>
      </c>
      <c r="D775" s="21" t="s">
        <v>134</v>
      </c>
      <c r="E775" s="22">
        <v>42017.430185185185</v>
      </c>
      <c r="F775" s="22">
        <v>42017.450624999998</v>
      </c>
      <c r="G775" s="20" t="s">
        <v>18</v>
      </c>
      <c r="H775" s="39">
        <v>5180</v>
      </c>
      <c r="I775" s="39">
        <v>1740</v>
      </c>
      <c r="J775" s="102">
        <v>3440</v>
      </c>
      <c r="K775" s="25"/>
      <c r="L775" s="26">
        <v>570</v>
      </c>
      <c r="M775" s="26"/>
      <c r="N775" s="103">
        <f t="shared" si="189"/>
        <v>1960800</v>
      </c>
      <c r="O775" s="103">
        <f t="shared" si="198"/>
        <v>1960800</v>
      </c>
    </row>
    <row r="776" spans="1:15" ht="14.1" customHeight="1">
      <c r="A776" s="20" t="s">
        <v>940</v>
      </c>
      <c r="B776" s="20" t="s">
        <v>36</v>
      </c>
      <c r="C776" s="21" t="s">
        <v>669</v>
      </c>
      <c r="D776" s="21" t="s">
        <v>134</v>
      </c>
      <c r="E776" s="22">
        <v>42017.460821759261</v>
      </c>
      <c r="F776" s="22">
        <v>42017.463587962964</v>
      </c>
      <c r="G776" s="20" t="s">
        <v>18</v>
      </c>
      <c r="H776" s="39">
        <v>3800</v>
      </c>
      <c r="I776" s="39">
        <v>1480</v>
      </c>
      <c r="J776" s="102">
        <v>2320</v>
      </c>
      <c r="K776" s="25"/>
      <c r="L776" s="26">
        <v>570</v>
      </c>
      <c r="M776" s="26"/>
      <c r="N776" s="103">
        <f t="shared" si="189"/>
        <v>1322400</v>
      </c>
      <c r="O776" s="103">
        <f t="shared" si="198"/>
        <v>1322400</v>
      </c>
    </row>
    <row r="777" spans="1:15" ht="14.1" customHeight="1">
      <c r="A777" s="20" t="s">
        <v>941</v>
      </c>
      <c r="B777" s="20" t="s">
        <v>36</v>
      </c>
      <c r="C777" s="21" t="s">
        <v>669</v>
      </c>
      <c r="D777" s="21" t="s">
        <v>134</v>
      </c>
      <c r="E777" s="22">
        <v>42017.468414351853</v>
      </c>
      <c r="F777" s="22">
        <v>42017.470439814817</v>
      </c>
      <c r="G777" s="20" t="s">
        <v>18</v>
      </c>
      <c r="H777" s="39">
        <v>7400</v>
      </c>
      <c r="I777" s="39">
        <v>2440</v>
      </c>
      <c r="J777" s="102">
        <v>4960</v>
      </c>
      <c r="K777" s="25"/>
      <c r="L777" s="26">
        <v>570</v>
      </c>
      <c r="M777" s="26"/>
      <c r="N777" s="103">
        <f t="shared" si="189"/>
        <v>2827200</v>
      </c>
      <c r="O777" s="103">
        <f t="shared" si="198"/>
        <v>2827200</v>
      </c>
    </row>
    <row r="778" spans="1:15" ht="14.1" customHeight="1">
      <c r="A778" s="20" t="s">
        <v>942</v>
      </c>
      <c r="B778" s="20" t="s">
        <v>36</v>
      </c>
      <c r="C778" s="21" t="s">
        <v>891</v>
      </c>
      <c r="D778" s="21" t="s">
        <v>94</v>
      </c>
      <c r="E778" s="22">
        <v>42017.573923611111</v>
      </c>
      <c r="F778" s="22">
        <v>42017.577847222223</v>
      </c>
      <c r="G778" s="20" t="s">
        <v>18</v>
      </c>
      <c r="H778" s="39">
        <v>13240</v>
      </c>
      <c r="I778" s="39">
        <v>5080</v>
      </c>
      <c r="J778" s="102">
        <v>8160</v>
      </c>
      <c r="K778" s="25"/>
      <c r="L778" s="26">
        <v>480</v>
      </c>
      <c r="M778" s="26"/>
      <c r="N778" s="103">
        <f t="shared" si="189"/>
        <v>3916800</v>
      </c>
      <c r="O778" s="103">
        <f>+N778</f>
        <v>3916800</v>
      </c>
    </row>
    <row r="779" spans="1:15" ht="14.1" customHeight="1">
      <c r="A779" s="20" t="s">
        <v>943</v>
      </c>
      <c r="B779" s="20" t="s">
        <v>934</v>
      </c>
      <c r="C779" s="21" t="s">
        <v>669</v>
      </c>
      <c r="D779" s="21" t="s">
        <v>134</v>
      </c>
      <c r="E779" s="22">
        <v>42017.576886574076</v>
      </c>
      <c r="F779" s="22">
        <v>42017.596782407411</v>
      </c>
      <c r="G779" s="20" t="s">
        <v>18</v>
      </c>
      <c r="H779" s="39">
        <v>5460</v>
      </c>
      <c r="I779" s="39">
        <v>1740</v>
      </c>
      <c r="J779" s="102">
        <v>3720</v>
      </c>
      <c r="K779" s="25"/>
      <c r="L779" s="26">
        <v>570</v>
      </c>
      <c r="M779" s="26"/>
      <c r="N779" s="103">
        <f t="shared" si="189"/>
        <v>2120400</v>
      </c>
      <c r="O779" s="103">
        <f t="shared" ref="O779:O788" si="199">+N779</f>
        <v>2120400</v>
      </c>
    </row>
    <row r="780" spans="1:15" ht="14.1" customHeight="1">
      <c r="A780" s="20" t="s">
        <v>944</v>
      </c>
      <c r="B780" s="20" t="s">
        <v>36</v>
      </c>
      <c r="C780" s="21" t="s">
        <v>669</v>
      </c>
      <c r="D780" s="21" t="s">
        <v>134</v>
      </c>
      <c r="E780" s="22">
        <v>42017.580104166664</v>
      </c>
      <c r="F780" s="22">
        <v>42017.58284722222</v>
      </c>
      <c r="G780" s="20" t="s">
        <v>18</v>
      </c>
      <c r="H780" s="39">
        <v>4740</v>
      </c>
      <c r="I780" s="39">
        <v>1480</v>
      </c>
      <c r="J780" s="102">
        <v>3260</v>
      </c>
      <c r="K780" s="25"/>
      <c r="L780" s="26">
        <v>570</v>
      </c>
      <c r="M780" s="26"/>
      <c r="N780" s="103">
        <f t="shared" si="189"/>
        <v>1858200</v>
      </c>
      <c r="O780" s="103">
        <f t="shared" si="199"/>
        <v>1858200</v>
      </c>
    </row>
    <row r="781" spans="1:15" ht="14.1" customHeight="1">
      <c r="A781" s="20" t="s">
        <v>945</v>
      </c>
      <c r="B781" s="20" t="s">
        <v>36</v>
      </c>
      <c r="C781" s="21" t="s">
        <v>669</v>
      </c>
      <c r="D781" s="21" t="s">
        <v>134</v>
      </c>
      <c r="E781" s="22">
        <v>42017.594143518516</v>
      </c>
      <c r="F781" s="22">
        <v>42017.599004629628</v>
      </c>
      <c r="G781" s="20" t="s">
        <v>18</v>
      </c>
      <c r="H781" s="39">
        <v>8480</v>
      </c>
      <c r="I781" s="39">
        <v>2440</v>
      </c>
      <c r="J781" s="102">
        <v>6040</v>
      </c>
      <c r="K781" s="25"/>
      <c r="L781" s="26">
        <v>570</v>
      </c>
      <c r="M781" s="26"/>
      <c r="N781" s="103">
        <f t="shared" si="189"/>
        <v>3442800</v>
      </c>
      <c r="O781" s="103">
        <f t="shared" si="199"/>
        <v>3442800</v>
      </c>
    </row>
    <row r="782" spans="1:15" ht="14.1" customHeight="1">
      <c r="A782" s="20" t="s">
        <v>946</v>
      </c>
      <c r="B782" s="20" t="s">
        <v>947</v>
      </c>
      <c r="C782" s="21" t="s">
        <v>669</v>
      </c>
      <c r="D782" s="21" t="s">
        <v>134</v>
      </c>
      <c r="E782" s="22">
        <v>42017.608206018522</v>
      </c>
      <c r="F782" s="22">
        <v>42017.641643518517</v>
      </c>
      <c r="G782" s="20" t="s">
        <v>18</v>
      </c>
      <c r="H782" s="39">
        <v>11280</v>
      </c>
      <c r="I782" s="39">
        <v>4140</v>
      </c>
      <c r="J782" s="102">
        <v>7140</v>
      </c>
      <c r="K782" s="25" t="s">
        <v>948</v>
      </c>
      <c r="L782" s="134">
        <v>550</v>
      </c>
      <c r="M782" s="26"/>
      <c r="N782" s="103">
        <f t="shared" si="189"/>
        <v>3927000</v>
      </c>
      <c r="O782" s="103">
        <f t="shared" si="199"/>
        <v>3927000</v>
      </c>
    </row>
    <row r="783" spans="1:15" ht="14.1" customHeight="1">
      <c r="A783" s="20" t="s">
        <v>949</v>
      </c>
      <c r="B783" s="20" t="s">
        <v>36</v>
      </c>
      <c r="C783" s="21" t="s">
        <v>669</v>
      </c>
      <c r="D783" s="21" t="s">
        <v>134</v>
      </c>
      <c r="E783" s="22">
        <v>42017.630590277775</v>
      </c>
      <c r="F783" s="22">
        <v>42017.634097222224</v>
      </c>
      <c r="G783" s="20" t="s">
        <v>18</v>
      </c>
      <c r="H783" s="39">
        <v>4880</v>
      </c>
      <c r="I783" s="39">
        <v>1480</v>
      </c>
      <c r="J783" s="102">
        <v>3400</v>
      </c>
      <c r="K783" s="25"/>
      <c r="L783" s="26">
        <v>570</v>
      </c>
      <c r="M783" s="26"/>
      <c r="N783" s="103">
        <f t="shared" si="189"/>
        <v>1938000</v>
      </c>
      <c r="O783" s="103">
        <f t="shared" si="199"/>
        <v>1938000</v>
      </c>
    </row>
    <row r="784" spans="1:15" ht="14.1" customHeight="1">
      <c r="A784" s="20" t="s">
        <v>950</v>
      </c>
      <c r="B784" s="20" t="s">
        <v>934</v>
      </c>
      <c r="C784" s="21" t="s">
        <v>669</v>
      </c>
      <c r="D784" s="21" t="s">
        <v>134</v>
      </c>
      <c r="E784" s="22">
        <v>42017.648935185185</v>
      </c>
      <c r="F784" s="22">
        <v>42017.668680555558</v>
      </c>
      <c r="G784" s="20" t="s">
        <v>18</v>
      </c>
      <c r="H784" s="39">
        <v>5380</v>
      </c>
      <c r="I784" s="39">
        <v>1740</v>
      </c>
      <c r="J784" s="102">
        <v>3640</v>
      </c>
      <c r="K784" s="25"/>
      <c r="L784" s="26">
        <v>570</v>
      </c>
      <c r="M784" s="26"/>
      <c r="N784" s="103">
        <f t="shared" si="189"/>
        <v>2074800</v>
      </c>
      <c r="O784" s="103">
        <f t="shared" si="199"/>
        <v>2074800</v>
      </c>
    </row>
    <row r="785" spans="1:15" ht="14.1" customHeight="1">
      <c r="A785" s="20" t="s">
        <v>951</v>
      </c>
      <c r="B785" s="20" t="s">
        <v>36</v>
      </c>
      <c r="C785" s="21" t="s">
        <v>669</v>
      </c>
      <c r="D785" s="21" t="s">
        <v>134</v>
      </c>
      <c r="E785" s="22">
        <v>42017.685081018521</v>
      </c>
      <c r="F785" s="22">
        <v>42017.688425925924</v>
      </c>
      <c r="G785" s="20" t="s">
        <v>18</v>
      </c>
      <c r="H785" s="39">
        <v>8080</v>
      </c>
      <c r="I785" s="39">
        <v>2440</v>
      </c>
      <c r="J785" s="102">
        <v>5640</v>
      </c>
      <c r="K785" s="25"/>
      <c r="L785" s="26">
        <v>570</v>
      </c>
      <c r="M785" s="26"/>
      <c r="N785" s="103">
        <f t="shared" si="189"/>
        <v>3214800</v>
      </c>
      <c r="O785" s="103">
        <f t="shared" si="199"/>
        <v>3214800</v>
      </c>
    </row>
    <row r="786" spans="1:15" ht="14.1" customHeight="1">
      <c r="A786" s="20" t="s">
        <v>952</v>
      </c>
      <c r="B786" s="20" t="s">
        <v>36</v>
      </c>
      <c r="C786" s="21" t="s">
        <v>669</v>
      </c>
      <c r="D786" s="21" t="s">
        <v>134</v>
      </c>
      <c r="E786" s="22">
        <v>42017.69121527778</v>
      </c>
      <c r="F786" s="22">
        <v>42017.694918981484</v>
      </c>
      <c r="G786" s="20" t="s">
        <v>18</v>
      </c>
      <c r="H786" s="39">
        <v>4340</v>
      </c>
      <c r="I786" s="39">
        <v>1480</v>
      </c>
      <c r="J786" s="102">
        <v>2860</v>
      </c>
      <c r="K786" s="25"/>
      <c r="L786" s="26">
        <v>570</v>
      </c>
      <c r="M786" s="26"/>
      <c r="N786" s="103">
        <f t="shared" si="189"/>
        <v>1630200</v>
      </c>
      <c r="O786" s="103">
        <f t="shared" si="199"/>
        <v>1630200</v>
      </c>
    </row>
    <row r="787" spans="1:15" ht="14.1" customHeight="1">
      <c r="A787" s="20" t="s">
        <v>953</v>
      </c>
      <c r="B787" s="20" t="s">
        <v>36</v>
      </c>
      <c r="C787" s="21" t="s">
        <v>669</v>
      </c>
      <c r="D787" s="21" t="s">
        <v>134</v>
      </c>
      <c r="E787" s="22">
        <v>42018.315335648149</v>
      </c>
      <c r="F787" s="22">
        <v>42018.319884259261</v>
      </c>
      <c r="G787" s="20" t="s">
        <v>18</v>
      </c>
      <c r="H787" s="39">
        <v>7700</v>
      </c>
      <c r="I787" s="39">
        <v>2440</v>
      </c>
      <c r="J787" s="102">
        <v>5260</v>
      </c>
      <c r="K787" s="25"/>
      <c r="L787" s="26">
        <v>570</v>
      </c>
      <c r="M787" s="26"/>
      <c r="N787" s="103">
        <f t="shared" si="189"/>
        <v>2998200</v>
      </c>
      <c r="O787" s="103">
        <f t="shared" si="199"/>
        <v>2998200</v>
      </c>
    </row>
    <row r="788" spans="1:15" ht="14.1" customHeight="1">
      <c r="A788" s="20" t="s">
        <v>954</v>
      </c>
      <c r="B788" s="20" t="s">
        <v>36</v>
      </c>
      <c r="C788" s="21" t="s">
        <v>669</v>
      </c>
      <c r="D788" s="21" t="s">
        <v>134</v>
      </c>
      <c r="E788" s="22">
        <v>42018.324780092589</v>
      </c>
      <c r="F788" s="22">
        <v>42018.327997685185</v>
      </c>
      <c r="G788" s="20" t="s">
        <v>18</v>
      </c>
      <c r="H788" s="39">
        <v>4960</v>
      </c>
      <c r="I788" s="39">
        <v>1480</v>
      </c>
      <c r="J788" s="102">
        <v>3480</v>
      </c>
      <c r="K788" s="25"/>
      <c r="L788" s="26">
        <v>570</v>
      </c>
      <c r="M788" s="26"/>
      <c r="N788" s="103">
        <f t="shared" si="189"/>
        <v>1983600</v>
      </c>
      <c r="O788" s="103">
        <f t="shared" si="199"/>
        <v>1983600</v>
      </c>
    </row>
    <row r="789" spans="1:15" ht="14.1" customHeight="1">
      <c r="A789" s="20" t="s">
        <v>955</v>
      </c>
      <c r="B789" s="20" t="s">
        <v>36</v>
      </c>
      <c r="C789" s="21" t="s">
        <v>891</v>
      </c>
      <c r="D789" s="21" t="s">
        <v>94</v>
      </c>
      <c r="E789" s="22">
        <v>42018.332268518519</v>
      </c>
      <c r="F789" s="22">
        <v>42018.336851851855</v>
      </c>
      <c r="G789" s="20" t="s">
        <v>18</v>
      </c>
      <c r="H789" s="39">
        <v>12300</v>
      </c>
      <c r="I789" s="39">
        <v>5080</v>
      </c>
      <c r="J789" s="102">
        <v>7220</v>
      </c>
      <c r="K789" s="25"/>
      <c r="L789" s="26">
        <v>480</v>
      </c>
      <c r="M789" s="26"/>
      <c r="N789" s="103">
        <f t="shared" si="189"/>
        <v>3465600</v>
      </c>
      <c r="O789" s="103">
        <f>+N789</f>
        <v>3465600</v>
      </c>
    </row>
    <row r="790" spans="1:15" ht="14.1" customHeight="1">
      <c r="A790" s="20" t="s">
        <v>956</v>
      </c>
      <c r="B790" s="20" t="s">
        <v>36</v>
      </c>
      <c r="C790" s="21" t="s">
        <v>669</v>
      </c>
      <c r="D790" s="21" t="s">
        <v>134</v>
      </c>
      <c r="E790" s="22">
        <v>42018.373541666668</v>
      </c>
      <c r="F790" s="22">
        <v>42018.377986111111</v>
      </c>
      <c r="G790" s="20" t="s">
        <v>18</v>
      </c>
      <c r="H790" s="39">
        <v>8640</v>
      </c>
      <c r="I790" s="39">
        <v>2440</v>
      </c>
      <c r="J790" s="102">
        <v>6200</v>
      </c>
      <c r="K790" s="25"/>
      <c r="L790" s="26">
        <v>570</v>
      </c>
      <c r="M790" s="26"/>
      <c r="N790" s="103">
        <f t="shared" si="189"/>
        <v>3534000</v>
      </c>
      <c r="O790" s="103">
        <f t="shared" ref="O790:O805" si="200">+N790</f>
        <v>3534000</v>
      </c>
    </row>
    <row r="791" spans="1:15" ht="14.1" customHeight="1">
      <c r="A791" s="20" t="s">
        <v>957</v>
      </c>
      <c r="B791" s="20" t="s">
        <v>36</v>
      </c>
      <c r="C791" s="21" t="s">
        <v>669</v>
      </c>
      <c r="D791" s="21" t="s">
        <v>134</v>
      </c>
      <c r="E791" s="22">
        <v>42018.382291666669</v>
      </c>
      <c r="F791" s="22">
        <v>42018.387060185189</v>
      </c>
      <c r="G791" s="20" t="s">
        <v>18</v>
      </c>
      <c r="H791" s="39">
        <v>5260</v>
      </c>
      <c r="I791" s="39">
        <v>1480</v>
      </c>
      <c r="J791" s="102">
        <v>3780</v>
      </c>
      <c r="K791" s="25"/>
      <c r="L791" s="26">
        <v>570</v>
      </c>
      <c r="M791" s="26"/>
      <c r="N791" s="103">
        <f t="shared" ref="N791:N854" si="201">J791*L791</f>
        <v>2154600</v>
      </c>
      <c r="O791" s="103">
        <f t="shared" si="200"/>
        <v>2154600</v>
      </c>
    </row>
    <row r="792" spans="1:15" ht="14.1" customHeight="1">
      <c r="A792" s="20" t="s">
        <v>958</v>
      </c>
      <c r="B792" s="20" t="s">
        <v>36</v>
      </c>
      <c r="C792" s="21" t="s">
        <v>669</v>
      </c>
      <c r="D792" s="21" t="s">
        <v>134</v>
      </c>
      <c r="E792" s="22">
        <v>42018.43167824074</v>
      </c>
      <c r="F792" s="22">
        <v>42018.437939814816</v>
      </c>
      <c r="G792" s="20" t="s">
        <v>18</v>
      </c>
      <c r="H792" s="39">
        <v>8740</v>
      </c>
      <c r="I792" s="39">
        <v>2440</v>
      </c>
      <c r="J792" s="102">
        <v>6300</v>
      </c>
      <c r="K792" s="25"/>
      <c r="L792" s="26">
        <v>570</v>
      </c>
      <c r="M792" s="26"/>
      <c r="N792" s="103">
        <f t="shared" si="201"/>
        <v>3591000</v>
      </c>
      <c r="O792" s="103">
        <f t="shared" si="200"/>
        <v>3591000</v>
      </c>
    </row>
    <row r="793" spans="1:15" ht="14.1" customHeight="1">
      <c r="A793" s="20" t="s">
        <v>959</v>
      </c>
      <c r="B793" s="20" t="s">
        <v>36</v>
      </c>
      <c r="C793" s="21" t="s">
        <v>669</v>
      </c>
      <c r="D793" s="21" t="s">
        <v>134</v>
      </c>
      <c r="E793" s="22">
        <v>42018.446493055555</v>
      </c>
      <c r="F793" s="22">
        <v>42018.450555555559</v>
      </c>
      <c r="G793" s="20" t="s">
        <v>18</v>
      </c>
      <c r="H793" s="39">
        <v>5220</v>
      </c>
      <c r="I793" s="39">
        <v>1480</v>
      </c>
      <c r="J793" s="102">
        <v>3740</v>
      </c>
      <c r="K793" s="25"/>
      <c r="L793" s="26">
        <v>570</v>
      </c>
      <c r="M793" s="26"/>
      <c r="N793" s="103">
        <f t="shared" si="201"/>
        <v>2131800</v>
      </c>
      <c r="O793" s="103">
        <f t="shared" si="200"/>
        <v>2131800</v>
      </c>
    </row>
    <row r="794" spans="1:15" ht="14.1" customHeight="1">
      <c r="A794" s="20" t="s">
        <v>960</v>
      </c>
      <c r="B794" s="20" t="s">
        <v>36</v>
      </c>
      <c r="C794" s="21" t="s">
        <v>669</v>
      </c>
      <c r="D794" s="21" t="s">
        <v>134</v>
      </c>
      <c r="E794" s="22">
        <v>42018.55568287037</v>
      </c>
      <c r="F794" s="22">
        <v>42018.560532407406</v>
      </c>
      <c r="G794" s="20" t="s">
        <v>18</v>
      </c>
      <c r="H794" s="39">
        <v>8540</v>
      </c>
      <c r="I794" s="39">
        <v>2460</v>
      </c>
      <c r="J794" s="102">
        <v>6080</v>
      </c>
      <c r="K794" s="25"/>
      <c r="L794" s="26">
        <v>570</v>
      </c>
      <c r="M794" s="26"/>
      <c r="N794" s="103">
        <f t="shared" si="201"/>
        <v>3465600</v>
      </c>
      <c r="O794" s="103">
        <f t="shared" si="200"/>
        <v>3465600</v>
      </c>
    </row>
    <row r="795" spans="1:15" ht="14.1" customHeight="1">
      <c r="A795" s="20" t="s">
        <v>961</v>
      </c>
      <c r="B795" s="20" t="s">
        <v>36</v>
      </c>
      <c r="C795" s="21" t="s">
        <v>669</v>
      </c>
      <c r="D795" s="21" t="s">
        <v>134</v>
      </c>
      <c r="E795" s="22">
        <v>42018.571886574071</v>
      </c>
      <c r="F795" s="22">
        <v>42018.575127314813</v>
      </c>
      <c r="G795" s="20" t="s">
        <v>18</v>
      </c>
      <c r="H795" s="39">
        <v>5340</v>
      </c>
      <c r="I795" s="39">
        <v>1480</v>
      </c>
      <c r="J795" s="102">
        <v>3860</v>
      </c>
      <c r="K795" s="25"/>
      <c r="L795" s="26">
        <v>570</v>
      </c>
      <c r="M795" s="26"/>
      <c r="N795" s="103">
        <f t="shared" si="201"/>
        <v>2200200</v>
      </c>
      <c r="O795" s="103">
        <f t="shared" si="200"/>
        <v>2200200</v>
      </c>
    </row>
    <row r="796" spans="1:15" ht="14.1" customHeight="1">
      <c r="A796" s="20" t="s">
        <v>962</v>
      </c>
      <c r="B796" s="20" t="s">
        <v>36</v>
      </c>
      <c r="C796" s="21" t="s">
        <v>669</v>
      </c>
      <c r="D796" s="21" t="s">
        <v>134</v>
      </c>
      <c r="E796" s="22">
        <v>42018.627951388888</v>
      </c>
      <c r="F796" s="22">
        <v>42018.6328587963</v>
      </c>
      <c r="G796" s="20" t="s">
        <v>18</v>
      </c>
      <c r="H796" s="39">
        <v>8440</v>
      </c>
      <c r="I796" s="39">
        <v>2440</v>
      </c>
      <c r="J796" s="102">
        <v>6000</v>
      </c>
      <c r="K796" s="25"/>
      <c r="L796" s="26">
        <v>570</v>
      </c>
      <c r="M796" s="26"/>
      <c r="N796" s="103">
        <f t="shared" si="201"/>
        <v>3420000</v>
      </c>
      <c r="O796" s="103">
        <f t="shared" si="200"/>
        <v>3420000</v>
      </c>
    </row>
    <row r="797" spans="1:15" ht="14.1" customHeight="1">
      <c r="A797" s="20" t="s">
        <v>963</v>
      </c>
      <c r="B797" s="20" t="s">
        <v>36</v>
      </c>
      <c r="C797" s="21" t="s">
        <v>669</v>
      </c>
      <c r="D797" s="21" t="s">
        <v>134</v>
      </c>
      <c r="E797" s="22">
        <v>42018.638819444444</v>
      </c>
      <c r="F797" s="22">
        <v>42018.641053240739</v>
      </c>
      <c r="G797" s="20" t="s">
        <v>18</v>
      </c>
      <c r="H797" s="39">
        <v>4940</v>
      </c>
      <c r="I797" s="39">
        <v>1500</v>
      </c>
      <c r="J797" s="102">
        <v>3440</v>
      </c>
      <c r="K797" s="25"/>
      <c r="L797" s="26">
        <v>570</v>
      </c>
      <c r="M797" s="26"/>
      <c r="N797" s="103">
        <f t="shared" si="201"/>
        <v>1960800</v>
      </c>
      <c r="O797" s="103">
        <f t="shared" si="200"/>
        <v>1960800</v>
      </c>
    </row>
    <row r="798" spans="1:15" ht="14.1" customHeight="1">
      <c r="A798" s="20" t="s">
        <v>964</v>
      </c>
      <c r="B798" s="20" t="s">
        <v>36</v>
      </c>
      <c r="C798" s="21" t="s">
        <v>669</v>
      </c>
      <c r="D798" s="21" t="s">
        <v>134</v>
      </c>
      <c r="E798" s="22">
        <v>42019.317523148151</v>
      </c>
      <c r="F798" s="22">
        <v>42019.321215277778</v>
      </c>
      <c r="G798" s="20" t="s">
        <v>18</v>
      </c>
      <c r="H798" s="39">
        <v>7740</v>
      </c>
      <c r="I798" s="39">
        <v>2440</v>
      </c>
      <c r="J798" s="102">
        <v>5300</v>
      </c>
      <c r="K798" s="25"/>
      <c r="L798" s="26">
        <v>570</v>
      </c>
      <c r="M798" s="26"/>
      <c r="N798" s="103">
        <f t="shared" si="201"/>
        <v>3021000</v>
      </c>
      <c r="O798" s="103">
        <f t="shared" si="200"/>
        <v>3021000</v>
      </c>
    </row>
    <row r="799" spans="1:15" ht="14.1" customHeight="1">
      <c r="A799" s="20" t="s">
        <v>965</v>
      </c>
      <c r="B799" s="20" t="s">
        <v>36</v>
      </c>
      <c r="C799" s="21" t="s">
        <v>669</v>
      </c>
      <c r="D799" s="21" t="s">
        <v>134</v>
      </c>
      <c r="E799" s="22">
        <v>42019.333692129629</v>
      </c>
      <c r="F799" s="22">
        <v>42019.337569444448</v>
      </c>
      <c r="G799" s="20" t="s">
        <v>18</v>
      </c>
      <c r="H799" s="39">
        <v>5440</v>
      </c>
      <c r="I799" s="39">
        <v>1480</v>
      </c>
      <c r="J799" s="102">
        <v>3960</v>
      </c>
      <c r="K799" s="25"/>
      <c r="L799" s="26">
        <v>570</v>
      </c>
      <c r="M799" s="26"/>
      <c r="N799" s="103">
        <f t="shared" si="201"/>
        <v>2257200</v>
      </c>
      <c r="O799" s="103">
        <f t="shared" si="200"/>
        <v>2257200</v>
      </c>
    </row>
    <row r="800" spans="1:15" ht="14.1" customHeight="1">
      <c r="A800" s="20" t="s">
        <v>966</v>
      </c>
      <c r="B800" s="20" t="s">
        <v>36</v>
      </c>
      <c r="C800" s="21" t="s">
        <v>669</v>
      </c>
      <c r="D800" s="21" t="s">
        <v>134</v>
      </c>
      <c r="E800" s="22">
        <v>42019.383472222224</v>
      </c>
      <c r="F800" s="22">
        <v>42019.388865740744</v>
      </c>
      <c r="G800" s="20" t="s">
        <v>18</v>
      </c>
      <c r="H800" s="39">
        <v>8720</v>
      </c>
      <c r="I800" s="39">
        <v>2440</v>
      </c>
      <c r="J800" s="102">
        <v>6280</v>
      </c>
      <c r="K800" s="25"/>
      <c r="L800" s="26">
        <v>570</v>
      </c>
      <c r="M800" s="26"/>
      <c r="N800" s="103">
        <f t="shared" si="201"/>
        <v>3579600</v>
      </c>
      <c r="O800" s="103">
        <f t="shared" si="200"/>
        <v>3579600</v>
      </c>
    </row>
    <row r="801" spans="1:15" ht="14.1" customHeight="1">
      <c r="A801" s="20" t="s">
        <v>967</v>
      </c>
      <c r="B801" s="20" t="s">
        <v>36</v>
      </c>
      <c r="C801" s="21" t="s">
        <v>669</v>
      </c>
      <c r="D801" s="21" t="s">
        <v>134</v>
      </c>
      <c r="E801" s="22">
        <v>42019.394675925927</v>
      </c>
      <c r="F801" s="22">
        <v>42019.399791666663</v>
      </c>
      <c r="G801" s="20" t="s">
        <v>18</v>
      </c>
      <c r="H801" s="39">
        <v>5440</v>
      </c>
      <c r="I801" s="39">
        <v>1480</v>
      </c>
      <c r="J801" s="102">
        <v>3960</v>
      </c>
      <c r="K801" s="25"/>
      <c r="L801" s="26">
        <v>570</v>
      </c>
      <c r="M801" s="26"/>
      <c r="N801" s="103">
        <f t="shared" si="201"/>
        <v>2257200</v>
      </c>
      <c r="O801" s="103">
        <f t="shared" si="200"/>
        <v>2257200</v>
      </c>
    </row>
    <row r="802" spans="1:15" ht="14.1" customHeight="1">
      <c r="A802" s="20" t="s">
        <v>968</v>
      </c>
      <c r="B802" s="20" t="s">
        <v>36</v>
      </c>
      <c r="C802" s="21" t="s">
        <v>669</v>
      </c>
      <c r="D802" s="21" t="s">
        <v>134</v>
      </c>
      <c r="E802" s="22">
        <v>42019.453865740739</v>
      </c>
      <c r="F802" s="22">
        <v>42019.458090277774</v>
      </c>
      <c r="G802" s="20" t="s">
        <v>18</v>
      </c>
      <c r="H802" s="39">
        <v>8680</v>
      </c>
      <c r="I802" s="39">
        <v>2440</v>
      </c>
      <c r="J802" s="102">
        <v>6240</v>
      </c>
      <c r="K802" s="25"/>
      <c r="L802" s="26">
        <v>570</v>
      </c>
      <c r="M802" s="26"/>
      <c r="N802" s="103">
        <f t="shared" si="201"/>
        <v>3556800</v>
      </c>
      <c r="O802" s="103">
        <f t="shared" si="200"/>
        <v>3556800</v>
      </c>
    </row>
    <row r="803" spans="1:15" ht="14.1" customHeight="1">
      <c r="A803" s="20" t="s">
        <v>969</v>
      </c>
      <c r="B803" s="20" t="s">
        <v>36</v>
      </c>
      <c r="C803" s="21" t="s">
        <v>669</v>
      </c>
      <c r="D803" s="21" t="s">
        <v>134</v>
      </c>
      <c r="E803" s="22">
        <v>42019.586550925924</v>
      </c>
      <c r="F803" s="22">
        <v>42019.591122685182</v>
      </c>
      <c r="G803" s="20" t="s">
        <v>18</v>
      </c>
      <c r="H803" s="39">
        <v>8320</v>
      </c>
      <c r="I803" s="39">
        <v>2440</v>
      </c>
      <c r="J803" s="102">
        <v>5880</v>
      </c>
      <c r="K803" s="25"/>
      <c r="L803" s="26">
        <v>570</v>
      </c>
      <c r="M803" s="26"/>
      <c r="N803" s="103">
        <f t="shared" si="201"/>
        <v>3351600</v>
      </c>
      <c r="O803" s="103">
        <f t="shared" si="200"/>
        <v>3351600</v>
      </c>
    </row>
    <row r="804" spans="1:15" ht="14.1" customHeight="1">
      <c r="A804" s="20" t="s">
        <v>970</v>
      </c>
      <c r="B804" s="20" t="s">
        <v>36</v>
      </c>
      <c r="C804" s="21" t="s">
        <v>669</v>
      </c>
      <c r="D804" s="21" t="s">
        <v>134</v>
      </c>
      <c r="E804" s="22">
        <v>42019.599097222221</v>
      </c>
      <c r="F804" s="22">
        <v>42019.601759259262</v>
      </c>
      <c r="G804" s="20" t="s">
        <v>18</v>
      </c>
      <c r="H804" s="39">
        <v>5040</v>
      </c>
      <c r="I804" s="39">
        <v>1480</v>
      </c>
      <c r="J804" s="102">
        <v>3560</v>
      </c>
      <c r="K804" s="25"/>
      <c r="L804" s="26">
        <v>570</v>
      </c>
      <c r="M804" s="26"/>
      <c r="N804" s="103">
        <f t="shared" si="201"/>
        <v>2029200</v>
      </c>
      <c r="O804" s="103">
        <f t="shared" si="200"/>
        <v>2029200</v>
      </c>
    </row>
    <row r="805" spans="1:15" ht="14.1" customHeight="1">
      <c r="A805" s="20" t="s">
        <v>971</v>
      </c>
      <c r="B805" s="20" t="s">
        <v>36</v>
      </c>
      <c r="C805" s="21" t="s">
        <v>669</v>
      </c>
      <c r="D805" s="21" t="s">
        <v>134</v>
      </c>
      <c r="E805" s="22">
        <v>42019.657870370371</v>
      </c>
      <c r="F805" s="22">
        <v>42019.662361111114</v>
      </c>
      <c r="G805" s="20" t="s">
        <v>18</v>
      </c>
      <c r="H805" s="39">
        <v>7520</v>
      </c>
      <c r="I805" s="39">
        <v>2440</v>
      </c>
      <c r="J805" s="102">
        <v>5080</v>
      </c>
      <c r="K805" s="25"/>
      <c r="L805" s="26">
        <v>570</v>
      </c>
      <c r="M805" s="26"/>
      <c r="N805" s="103">
        <f t="shared" si="201"/>
        <v>2895600</v>
      </c>
      <c r="O805" s="103">
        <f t="shared" si="200"/>
        <v>2895600</v>
      </c>
    </row>
    <row r="806" spans="1:15" ht="14.1" customHeight="1">
      <c r="A806" s="20" t="s">
        <v>972</v>
      </c>
      <c r="B806" s="20" t="s">
        <v>36</v>
      </c>
      <c r="C806" s="21" t="s">
        <v>669</v>
      </c>
      <c r="D806" s="21" t="s">
        <v>134</v>
      </c>
      <c r="E806" s="22">
        <v>42019.686238425929</v>
      </c>
      <c r="F806" s="22">
        <v>42019.688356481478</v>
      </c>
      <c r="G806" s="20" t="s">
        <v>18</v>
      </c>
      <c r="H806" s="39">
        <v>4480</v>
      </c>
      <c r="I806" s="39">
        <v>1480</v>
      </c>
      <c r="J806" s="102">
        <v>3000</v>
      </c>
      <c r="K806" s="25"/>
      <c r="L806" s="26">
        <v>570</v>
      </c>
      <c r="M806" s="26"/>
      <c r="N806" s="103">
        <f t="shared" si="201"/>
        <v>1710000</v>
      </c>
      <c r="O806" s="103">
        <f>+N806</f>
        <v>1710000</v>
      </c>
    </row>
    <row r="807" spans="1:15" ht="14.1" customHeight="1">
      <c r="A807" s="20" t="s">
        <v>973</v>
      </c>
      <c r="B807" s="20" t="s">
        <v>974</v>
      </c>
      <c r="C807" s="21" t="s">
        <v>975</v>
      </c>
      <c r="D807" s="21" t="s">
        <v>134</v>
      </c>
      <c r="E807" s="22">
        <v>42020.683321759258</v>
      </c>
      <c r="F807" s="22">
        <v>42020.705636574072</v>
      </c>
      <c r="G807" s="20" t="s">
        <v>18</v>
      </c>
      <c r="H807" s="39">
        <v>12340</v>
      </c>
      <c r="I807" s="39">
        <v>3420</v>
      </c>
      <c r="J807" s="39">
        <v>8920</v>
      </c>
      <c r="K807" s="25"/>
      <c r="L807" s="26">
        <f>+[1]DonGia!O45</f>
        <v>530</v>
      </c>
      <c r="M807" s="26"/>
      <c r="N807" s="103">
        <f t="shared" si="201"/>
        <v>4727600</v>
      </c>
      <c r="O807" s="103">
        <f>+N807</f>
        <v>4727600</v>
      </c>
    </row>
    <row r="808" spans="1:15" ht="14.1" customHeight="1">
      <c r="A808" s="20" t="s">
        <v>976</v>
      </c>
      <c r="B808" s="20" t="s">
        <v>974</v>
      </c>
      <c r="C808" s="21" t="s">
        <v>975</v>
      </c>
      <c r="D808" s="21" t="s">
        <v>134</v>
      </c>
      <c r="E808" s="22">
        <v>42021.530243055553</v>
      </c>
      <c r="F808" s="22">
        <v>42021.552314814813</v>
      </c>
      <c r="G808" s="20" t="s">
        <v>18</v>
      </c>
      <c r="H808" s="39">
        <v>12800</v>
      </c>
      <c r="I808" s="39">
        <v>3400</v>
      </c>
      <c r="J808" s="39">
        <v>9400</v>
      </c>
      <c r="K808" s="25"/>
      <c r="L808" s="26">
        <v>530</v>
      </c>
      <c r="M808" s="26"/>
      <c r="N808" s="103">
        <f t="shared" si="201"/>
        <v>4982000</v>
      </c>
      <c r="O808" s="103">
        <f>+N808</f>
        <v>4982000</v>
      </c>
    </row>
    <row r="809" spans="1:15" ht="14.1" customHeight="1">
      <c r="A809" s="82" t="s">
        <v>977</v>
      </c>
      <c r="B809" s="82" t="s">
        <v>978</v>
      </c>
      <c r="C809" s="83" t="s">
        <v>979</v>
      </c>
      <c r="D809" s="83" t="s">
        <v>40</v>
      </c>
      <c r="E809" s="84">
        <v>42021.577939814815</v>
      </c>
      <c r="F809" s="84">
        <v>42021.587534722225</v>
      </c>
      <c r="G809" s="82" t="s">
        <v>375</v>
      </c>
      <c r="H809" s="85">
        <v>7000</v>
      </c>
      <c r="I809" s="85">
        <v>3460</v>
      </c>
      <c r="J809" s="86">
        <v>3540</v>
      </c>
      <c r="K809" s="87" t="s">
        <v>252</v>
      </c>
      <c r="L809" s="88">
        <v>750</v>
      </c>
      <c r="M809" s="117"/>
      <c r="N809" s="89">
        <f t="shared" si="201"/>
        <v>2655000</v>
      </c>
      <c r="O809" s="89">
        <f t="shared" ref="O809:O811" si="202">+N809</f>
        <v>2655000</v>
      </c>
    </row>
    <row r="810" spans="1:15" ht="14.1" customHeight="1">
      <c r="A810" s="20" t="s">
        <v>980</v>
      </c>
      <c r="B810" s="20" t="s">
        <v>974</v>
      </c>
      <c r="C810" s="21" t="s">
        <v>975</v>
      </c>
      <c r="D810" s="21" t="s">
        <v>134</v>
      </c>
      <c r="E810" s="22">
        <v>42028.332418981481</v>
      </c>
      <c r="F810" s="22">
        <v>42028.359560185185</v>
      </c>
      <c r="G810" s="20" t="s">
        <v>18</v>
      </c>
      <c r="H810" s="39">
        <v>12700</v>
      </c>
      <c r="I810" s="39">
        <v>3360</v>
      </c>
      <c r="J810" s="39">
        <v>9340</v>
      </c>
      <c r="K810" s="25"/>
      <c r="L810" s="26">
        <v>530</v>
      </c>
      <c r="M810" s="26"/>
      <c r="N810" s="103">
        <f t="shared" si="201"/>
        <v>4950200</v>
      </c>
      <c r="O810" s="103">
        <f t="shared" si="202"/>
        <v>4950200</v>
      </c>
    </row>
    <row r="811" spans="1:15" ht="14.1" customHeight="1">
      <c r="A811" s="20" t="s">
        <v>981</v>
      </c>
      <c r="B811" s="20" t="s">
        <v>974</v>
      </c>
      <c r="C811" s="21" t="s">
        <v>975</v>
      </c>
      <c r="D811" s="21" t="s">
        <v>134</v>
      </c>
      <c r="E811" s="22">
        <v>42031.565451388888</v>
      </c>
      <c r="F811" s="22">
        <v>42031.592476851853</v>
      </c>
      <c r="G811" s="20" t="s">
        <v>18</v>
      </c>
      <c r="H811" s="39">
        <v>12620</v>
      </c>
      <c r="I811" s="39">
        <v>3360</v>
      </c>
      <c r="J811" s="39">
        <v>9260</v>
      </c>
      <c r="K811" s="25"/>
      <c r="L811" s="26">
        <v>530</v>
      </c>
      <c r="M811" s="26"/>
      <c r="N811" s="103">
        <f t="shared" si="201"/>
        <v>4907800</v>
      </c>
      <c r="O811" s="103">
        <f t="shared" si="202"/>
        <v>4907800</v>
      </c>
    </row>
    <row r="812" spans="1:15" ht="14.1" customHeight="1">
      <c r="A812" s="20" t="s">
        <v>982</v>
      </c>
      <c r="B812" s="20" t="s">
        <v>36</v>
      </c>
      <c r="C812" s="21" t="s">
        <v>834</v>
      </c>
      <c r="D812" s="21" t="s">
        <v>643</v>
      </c>
      <c r="E812" s="22">
        <v>42033.540127314816</v>
      </c>
      <c r="F812" s="22">
        <v>42033.543263888889</v>
      </c>
      <c r="G812" s="20" t="s">
        <v>18</v>
      </c>
      <c r="H812" s="39">
        <v>8000</v>
      </c>
      <c r="I812" s="39">
        <v>3200</v>
      </c>
      <c r="J812" s="102">
        <v>4800</v>
      </c>
      <c r="K812" s="25"/>
      <c r="L812" s="26">
        <v>620</v>
      </c>
      <c r="M812" s="26"/>
      <c r="N812" s="103">
        <f t="shared" si="201"/>
        <v>2976000</v>
      </c>
      <c r="O812" s="103">
        <f>+N812</f>
        <v>2976000</v>
      </c>
    </row>
    <row r="813" spans="1:15" ht="14.1" customHeight="1">
      <c r="A813" s="20" t="s">
        <v>983</v>
      </c>
      <c r="B813" s="20" t="s">
        <v>974</v>
      </c>
      <c r="C813" s="21" t="s">
        <v>975</v>
      </c>
      <c r="D813" s="21" t="s">
        <v>134</v>
      </c>
      <c r="E813" s="22">
        <v>42035.572118055556</v>
      </c>
      <c r="F813" s="22">
        <v>42035.595486111109</v>
      </c>
      <c r="G813" s="20" t="s">
        <v>18</v>
      </c>
      <c r="H813" s="39">
        <v>12820</v>
      </c>
      <c r="I813" s="39">
        <v>3380</v>
      </c>
      <c r="J813" s="39">
        <v>9440</v>
      </c>
      <c r="K813" s="25"/>
      <c r="L813" s="26">
        <v>520</v>
      </c>
      <c r="M813" s="26"/>
      <c r="N813" s="103">
        <f t="shared" si="201"/>
        <v>4908800</v>
      </c>
      <c r="O813" s="103">
        <f>+N813</f>
        <v>4908800</v>
      </c>
    </row>
    <row r="814" spans="1:15" ht="14.1" customHeight="1">
      <c r="A814" s="135" t="s">
        <v>984</v>
      </c>
      <c r="B814" s="135" t="s">
        <v>36</v>
      </c>
      <c r="C814" s="136" t="s">
        <v>834</v>
      </c>
      <c r="D814" s="136" t="s">
        <v>643</v>
      </c>
      <c r="E814" s="137">
        <v>42038.388912037037</v>
      </c>
      <c r="F814" s="137">
        <v>42038.391412037039</v>
      </c>
      <c r="G814" s="135" t="s">
        <v>18</v>
      </c>
      <c r="H814" s="138">
        <v>7960</v>
      </c>
      <c r="I814" s="138">
        <v>3020</v>
      </c>
      <c r="J814" s="139">
        <v>4940</v>
      </c>
      <c r="K814" s="140"/>
      <c r="L814" s="141">
        <v>620</v>
      </c>
      <c r="M814" s="141"/>
      <c r="N814" s="142">
        <f t="shared" si="201"/>
        <v>3062800</v>
      </c>
      <c r="O814" s="142">
        <f>+N814</f>
        <v>3062800</v>
      </c>
    </row>
    <row r="815" spans="1:15" ht="14.1" customHeight="1">
      <c r="A815" s="135" t="s">
        <v>985</v>
      </c>
      <c r="B815" s="135" t="s">
        <v>36</v>
      </c>
      <c r="C815" s="136" t="s">
        <v>834</v>
      </c>
      <c r="D815" s="136" t="s">
        <v>643</v>
      </c>
      <c r="E815" s="137">
        <v>42040.338587962964</v>
      </c>
      <c r="F815" s="137">
        <v>42040.347881944443</v>
      </c>
      <c r="G815" s="135" t="s">
        <v>18</v>
      </c>
      <c r="H815" s="138">
        <v>8100</v>
      </c>
      <c r="I815" s="138">
        <v>3500</v>
      </c>
      <c r="J815" s="139">
        <v>4600</v>
      </c>
      <c r="K815" s="140"/>
      <c r="L815" s="141">
        <v>620</v>
      </c>
      <c r="M815" s="141"/>
      <c r="N815" s="142">
        <f t="shared" si="201"/>
        <v>2852000</v>
      </c>
      <c r="O815" s="142">
        <f>+N815</f>
        <v>2852000</v>
      </c>
    </row>
    <row r="816" spans="1:15" ht="14.1" customHeight="1">
      <c r="A816" s="82" t="s">
        <v>986</v>
      </c>
      <c r="B816" s="82" t="s">
        <v>987</v>
      </c>
      <c r="C816" s="83" t="s">
        <v>979</v>
      </c>
      <c r="D816" s="83" t="s">
        <v>40</v>
      </c>
      <c r="E816" s="84">
        <v>42049.328032407408</v>
      </c>
      <c r="F816" s="84">
        <v>42049.354189814818</v>
      </c>
      <c r="G816" s="85" t="s">
        <v>375</v>
      </c>
      <c r="H816" s="85">
        <v>12660</v>
      </c>
      <c r="I816" s="85">
        <v>5860</v>
      </c>
      <c r="J816" s="143">
        <v>6800</v>
      </c>
      <c r="K816" s="87" t="s">
        <v>252</v>
      </c>
      <c r="L816" s="88">
        <v>735</v>
      </c>
      <c r="M816" s="88"/>
      <c r="N816" s="89">
        <f t="shared" si="201"/>
        <v>4998000</v>
      </c>
      <c r="O816" s="89">
        <f>+N816</f>
        <v>4998000</v>
      </c>
    </row>
    <row r="817" spans="1:15" ht="14.1" customHeight="1">
      <c r="A817" s="82" t="s">
        <v>988</v>
      </c>
      <c r="B817" s="82" t="s">
        <v>989</v>
      </c>
      <c r="C817" s="83" t="s">
        <v>990</v>
      </c>
      <c r="D817" s="83" t="s">
        <v>40</v>
      </c>
      <c r="E817" s="84">
        <v>42061.717962962961</v>
      </c>
      <c r="F817" s="84">
        <v>42061.735601851855</v>
      </c>
      <c r="G817" s="85" t="s">
        <v>375</v>
      </c>
      <c r="H817" s="85">
        <v>10040</v>
      </c>
      <c r="I817" s="85">
        <v>3880</v>
      </c>
      <c r="J817" s="143">
        <v>6160</v>
      </c>
      <c r="K817" s="87" t="s">
        <v>252</v>
      </c>
      <c r="L817" s="88">
        <v>730</v>
      </c>
      <c r="M817" s="88"/>
      <c r="N817" s="89">
        <f t="shared" si="201"/>
        <v>4496800</v>
      </c>
      <c r="O817" s="89">
        <f t="shared" ref="O817:O818" si="203">+N817</f>
        <v>4496800</v>
      </c>
    </row>
    <row r="818" spans="1:15" ht="14.1" customHeight="1">
      <c r="A818" s="82" t="s">
        <v>991</v>
      </c>
      <c r="B818" s="82" t="s">
        <v>992</v>
      </c>
      <c r="C818" s="83" t="s">
        <v>990</v>
      </c>
      <c r="D818" s="83" t="s">
        <v>40</v>
      </c>
      <c r="E818" s="84">
        <v>42061.719050925924</v>
      </c>
      <c r="F818" s="84">
        <v>42061.743368055555</v>
      </c>
      <c r="G818" s="85" t="s">
        <v>375</v>
      </c>
      <c r="H818" s="85">
        <v>11720</v>
      </c>
      <c r="I818" s="85">
        <v>5280</v>
      </c>
      <c r="J818" s="143">
        <v>6440</v>
      </c>
      <c r="K818" s="87" t="s">
        <v>252</v>
      </c>
      <c r="L818" s="88">
        <v>730</v>
      </c>
      <c r="M818" s="88"/>
      <c r="N818" s="89">
        <f t="shared" si="201"/>
        <v>4701200</v>
      </c>
      <c r="O818" s="89">
        <f t="shared" si="203"/>
        <v>4701200</v>
      </c>
    </row>
    <row r="819" spans="1:15" ht="14.1" customHeight="1">
      <c r="A819" s="82" t="s">
        <v>993</v>
      </c>
      <c r="B819" s="82" t="s">
        <v>588</v>
      </c>
      <c r="C819" s="83" t="s">
        <v>891</v>
      </c>
      <c r="D819" s="83" t="s">
        <v>40</v>
      </c>
      <c r="E819" s="84">
        <v>42063.310416666667</v>
      </c>
      <c r="F819" s="84">
        <v>42063.33489583333</v>
      </c>
      <c r="G819" s="85" t="s">
        <v>375</v>
      </c>
      <c r="H819" s="85">
        <v>25240</v>
      </c>
      <c r="I819" s="85">
        <v>12860</v>
      </c>
      <c r="J819" s="143">
        <v>12380</v>
      </c>
      <c r="K819" s="87" t="s">
        <v>252</v>
      </c>
      <c r="L819" s="88">
        <v>740</v>
      </c>
      <c r="M819" s="88"/>
      <c r="N819" s="89">
        <f t="shared" si="201"/>
        <v>9161200</v>
      </c>
      <c r="O819" s="89">
        <f>+N819</f>
        <v>9161200</v>
      </c>
    </row>
    <row r="820" spans="1:15" ht="14.1" customHeight="1">
      <c r="A820" s="82" t="s">
        <v>994</v>
      </c>
      <c r="B820" s="82" t="s">
        <v>483</v>
      </c>
      <c r="C820" s="83" t="s">
        <v>891</v>
      </c>
      <c r="D820" s="83" t="s">
        <v>40</v>
      </c>
      <c r="E820" s="84">
        <v>42063.326342592591</v>
      </c>
      <c r="F820" s="84">
        <v>42063.353437500002</v>
      </c>
      <c r="G820" s="85" t="s">
        <v>375</v>
      </c>
      <c r="H820" s="85">
        <v>23780</v>
      </c>
      <c r="I820" s="85">
        <v>11800</v>
      </c>
      <c r="J820" s="143">
        <v>11980</v>
      </c>
      <c r="K820" s="87" t="s">
        <v>252</v>
      </c>
      <c r="L820" s="88">
        <v>740</v>
      </c>
      <c r="M820" s="88"/>
      <c r="N820" s="89">
        <f t="shared" si="201"/>
        <v>8865200</v>
      </c>
      <c r="O820" s="89">
        <f t="shared" ref="O820:O826" si="204">+N820</f>
        <v>8865200</v>
      </c>
    </row>
    <row r="821" spans="1:15" ht="14.1" customHeight="1">
      <c r="A821" s="82" t="s">
        <v>995</v>
      </c>
      <c r="B821" s="82" t="s">
        <v>588</v>
      </c>
      <c r="C821" s="83" t="s">
        <v>891</v>
      </c>
      <c r="D821" s="83" t="s">
        <v>40</v>
      </c>
      <c r="E821" s="84">
        <v>42063.574594907404</v>
      </c>
      <c r="F821" s="84">
        <v>42063.596828703703</v>
      </c>
      <c r="G821" s="85" t="s">
        <v>375</v>
      </c>
      <c r="H821" s="85">
        <v>27520</v>
      </c>
      <c r="I821" s="85">
        <v>12860</v>
      </c>
      <c r="J821" s="143">
        <v>14660</v>
      </c>
      <c r="K821" s="87" t="s">
        <v>252</v>
      </c>
      <c r="L821" s="88">
        <v>740</v>
      </c>
      <c r="M821" s="88"/>
      <c r="N821" s="89">
        <f t="shared" si="201"/>
        <v>10848400</v>
      </c>
      <c r="O821" s="89">
        <f t="shared" si="204"/>
        <v>10848400</v>
      </c>
    </row>
    <row r="822" spans="1:15" ht="14.1" customHeight="1">
      <c r="A822" s="82" t="s">
        <v>996</v>
      </c>
      <c r="B822" s="82" t="s">
        <v>483</v>
      </c>
      <c r="C822" s="83" t="s">
        <v>891</v>
      </c>
      <c r="D822" s="83" t="s">
        <v>40</v>
      </c>
      <c r="E822" s="84">
        <v>42063.62332175926</v>
      </c>
      <c r="F822" s="84">
        <v>42063.643819444442</v>
      </c>
      <c r="G822" s="85" t="s">
        <v>375</v>
      </c>
      <c r="H822" s="85">
        <v>24620</v>
      </c>
      <c r="I822" s="85">
        <v>11800</v>
      </c>
      <c r="J822" s="143">
        <v>12820</v>
      </c>
      <c r="K822" s="87" t="s">
        <v>252</v>
      </c>
      <c r="L822" s="88">
        <v>740</v>
      </c>
      <c r="M822" s="88"/>
      <c r="N822" s="89">
        <f t="shared" si="201"/>
        <v>9486800</v>
      </c>
      <c r="O822" s="89">
        <f t="shared" si="204"/>
        <v>9486800</v>
      </c>
    </row>
    <row r="823" spans="1:15" ht="14.1" customHeight="1">
      <c r="A823" s="82" t="s">
        <v>997</v>
      </c>
      <c r="B823" s="82" t="s">
        <v>588</v>
      </c>
      <c r="C823" s="83" t="s">
        <v>891</v>
      </c>
      <c r="D823" s="83" t="s">
        <v>40</v>
      </c>
      <c r="E823" s="84">
        <v>42065.30605324074</v>
      </c>
      <c r="F823" s="84">
        <v>42065.330451388887</v>
      </c>
      <c r="G823" s="85" t="s">
        <v>375</v>
      </c>
      <c r="H823" s="85">
        <v>26300</v>
      </c>
      <c r="I823" s="85">
        <v>12860</v>
      </c>
      <c r="J823" s="143">
        <v>13440</v>
      </c>
      <c r="K823" s="87" t="s">
        <v>252</v>
      </c>
      <c r="L823" s="88">
        <v>740</v>
      </c>
      <c r="M823" s="88"/>
      <c r="N823" s="89">
        <f t="shared" si="201"/>
        <v>9945600</v>
      </c>
      <c r="O823" s="89">
        <f t="shared" si="204"/>
        <v>9945600</v>
      </c>
    </row>
    <row r="824" spans="1:15" ht="14.1" customHeight="1">
      <c r="A824" s="82" t="s">
        <v>998</v>
      </c>
      <c r="B824" s="82" t="s">
        <v>483</v>
      </c>
      <c r="C824" s="83" t="s">
        <v>891</v>
      </c>
      <c r="D824" s="83" t="s">
        <v>40</v>
      </c>
      <c r="E824" s="84">
        <v>42065.306597222225</v>
      </c>
      <c r="F824" s="84">
        <v>42065.353229166663</v>
      </c>
      <c r="G824" s="85" t="s">
        <v>375</v>
      </c>
      <c r="H824" s="85">
        <v>25360</v>
      </c>
      <c r="I824" s="85">
        <v>11780</v>
      </c>
      <c r="J824" s="143">
        <v>13580</v>
      </c>
      <c r="K824" s="87" t="s">
        <v>252</v>
      </c>
      <c r="L824" s="88">
        <v>740</v>
      </c>
      <c r="M824" s="88"/>
      <c r="N824" s="89">
        <f t="shared" si="201"/>
        <v>10049200</v>
      </c>
      <c r="O824" s="89">
        <f t="shared" si="204"/>
        <v>10049200</v>
      </c>
    </row>
    <row r="825" spans="1:15" ht="14.1" customHeight="1">
      <c r="A825" s="82" t="s">
        <v>999</v>
      </c>
      <c r="B825" s="82" t="s">
        <v>588</v>
      </c>
      <c r="C825" s="83" t="s">
        <v>891</v>
      </c>
      <c r="D825" s="83" t="s">
        <v>40</v>
      </c>
      <c r="E825" s="84">
        <v>42065.411087962966</v>
      </c>
      <c r="F825" s="84">
        <v>42065.433599537035</v>
      </c>
      <c r="G825" s="85" t="s">
        <v>375</v>
      </c>
      <c r="H825" s="85">
        <v>24360</v>
      </c>
      <c r="I825" s="85">
        <v>12840</v>
      </c>
      <c r="J825" s="143">
        <v>11520</v>
      </c>
      <c r="K825" s="87" t="s">
        <v>252</v>
      </c>
      <c r="L825" s="88">
        <v>740</v>
      </c>
      <c r="M825" s="88"/>
      <c r="N825" s="89">
        <f t="shared" si="201"/>
        <v>8524800</v>
      </c>
      <c r="O825" s="89">
        <f t="shared" si="204"/>
        <v>8524800</v>
      </c>
    </row>
    <row r="826" spans="1:15" ht="14.1" customHeight="1">
      <c r="A826" s="82" t="s">
        <v>1000</v>
      </c>
      <c r="B826" s="82" t="s">
        <v>500</v>
      </c>
      <c r="C826" s="83" t="s">
        <v>891</v>
      </c>
      <c r="D826" s="83" t="s">
        <v>40</v>
      </c>
      <c r="E826" s="84">
        <v>42065.54146990741</v>
      </c>
      <c r="F826" s="84">
        <v>42065.561550925922</v>
      </c>
      <c r="G826" s="85" t="s">
        <v>375</v>
      </c>
      <c r="H826" s="85">
        <v>24880</v>
      </c>
      <c r="I826" s="85">
        <v>11860</v>
      </c>
      <c r="J826" s="143">
        <v>13020</v>
      </c>
      <c r="K826" s="87" t="s">
        <v>252</v>
      </c>
      <c r="L826" s="88">
        <v>740</v>
      </c>
      <c r="M826" s="88"/>
      <c r="N826" s="89">
        <f t="shared" si="201"/>
        <v>9634800</v>
      </c>
      <c r="O826" s="89">
        <f t="shared" si="204"/>
        <v>9634800</v>
      </c>
    </row>
    <row r="827" spans="1:15" ht="14.1" customHeight="1">
      <c r="A827" s="49" t="s">
        <v>1001</v>
      </c>
      <c r="B827" s="49" t="s">
        <v>1002</v>
      </c>
      <c r="C827" s="50" t="s">
        <v>1003</v>
      </c>
      <c r="D827" s="50" t="s">
        <v>134</v>
      </c>
      <c r="E827" s="51">
        <v>42065.726840277777</v>
      </c>
      <c r="F827" s="51">
        <v>42065.726840277777</v>
      </c>
      <c r="G827" s="49" t="s">
        <v>18</v>
      </c>
      <c r="H827" s="119">
        <v>29760</v>
      </c>
      <c r="I827" s="119">
        <v>8820</v>
      </c>
      <c r="J827" s="120">
        <v>20940</v>
      </c>
      <c r="K827" s="53"/>
      <c r="L827" s="121">
        <f>+[1]DonGia!O48</f>
        <v>540</v>
      </c>
      <c r="M827" s="121"/>
      <c r="N827" s="122">
        <f>J827*L827</f>
        <v>11307600</v>
      </c>
      <c r="O827" s="122">
        <f>+N827</f>
        <v>11307600</v>
      </c>
    </row>
    <row r="828" spans="1:15" ht="14.1" customHeight="1">
      <c r="A828" s="82" t="s">
        <v>1004</v>
      </c>
      <c r="B828" s="82" t="s">
        <v>483</v>
      </c>
      <c r="C828" s="83" t="s">
        <v>891</v>
      </c>
      <c r="D828" s="83" t="s">
        <v>40</v>
      </c>
      <c r="E828" s="84">
        <v>42066.311724537038</v>
      </c>
      <c r="F828" s="84">
        <v>42066.336527777778</v>
      </c>
      <c r="G828" s="85" t="s">
        <v>375</v>
      </c>
      <c r="H828" s="85">
        <v>25380</v>
      </c>
      <c r="I828" s="85">
        <v>11740</v>
      </c>
      <c r="J828" s="143">
        <v>13640</v>
      </c>
      <c r="K828" s="87" t="s">
        <v>252</v>
      </c>
      <c r="L828" s="88">
        <v>740</v>
      </c>
      <c r="M828" s="88"/>
      <c r="N828" s="89">
        <f t="shared" si="201"/>
        <v>10093600</v>
      </c>
      <c r="O828" s="89">
        <f>+N828</f>
        <v>10093600</v>
      </c>
    </row>
    <row r="829" spans="1:15" ht="14.1" customHeight="1">
      <c r="A829" s="49" t="s">
        <v>1005</v>
      </c>
      <c r="B829" s="49" t="s">
        <v>36</v>
      </c>
      <c r="C829" s="50" t="s">
        <v>669</v>
      </c>
      <c r="D829" s="50" t="s">
        <v>134</v>
      </c>
      <c r="E829" s="51">
        <v>42067.3124537037</v>
      </c>
      <c r="F829" s="51">
        <v>42067.31627314815</v>
      </c>
      <c r="G829" s="49" t="s">
        <v>18</v>
      </c>
      <c r="H829" s="119">
        <v>6180</v>
      </c>
      <c r="I829" s="119">
        <v>2480</v>
      </c>
      <c r="J829" s="120">
        <v>3700</v>
      </c>
      <c r="K829" s="53"/>
      <c r="L829" s="121">
        <f>+[1]DonGia!O47</f>
        <v>540</v>
      </c>
      <c r="M829" s="121"/>
      <c r="N829" s="122">
        <f>J829*L829</f>
        <v>1998000</v>
      </c>
      <c r="O829" s="122">
        <f>+N829</f>
        <v>1998000</v>
      </c>
    </row>
    <row r="830" spans="1:15" ht="14.1" customHeight="1">
      <c r="A830" s="82" t="s">
        <v>1006</v>
      </c>
      <c r="B830" s="82" t="s">
        <v>483</v>
      </c>
      <c r="C830" s="83" t="s">
        <v>891</v>
      </c>
      <c r="D830" s="83" t="s">
        <v>40</v>
      </c>
      <c r="E830" s="84">
        <v>42067.313125000001</v>
      </c>
      <c r="F830" s="84">
        <v>42067.360162037039</v>
      </c>
      <c r="G830" s="85" t="s">
        <v>375</v>
      </c>
      <c r="H830" s="85">
        <v>24820</v>
      </c>
      <c r="I830" s="85">
        <v>11740</v>
      </c>
      <c r="J830" s="143">
        <v>13080</v>
      </c>
      <c r="K830" s="87" t="s">
        <v>252</v>
      </c>
      <c r="L830" s="88">
        <v>740</v>
      </c>
      <c r="M830" s="88"/>
      <c r="N830" s="89">
        <f t="shared" si="201"/>
        <v>9679200</v>
      </c>
      <c r="O830" s="89">
        <f>+N830</f>
        <v>9679200</v>
      </c>
    </row>
    <row r="831" spans="1:15" ht="14.1" customHeight="1">
      <c r="A831" s="49" t="s">
        <v>1007</v>
      </c>
      <c r="B831" s="49" t="s">
        <v>36</v>
      </c>
      <c r="C831" s="50" t="s">
        <v>669</v>
      </c>
      <c r="D831" s="50" t="s">
        <v>134</v>
      </c>
      <c r="E831" s="51">
        <v>42067.376296296294</v>
      </c>
      <c r="F831" s="51">
        <v>42067.380266203705</v>
      </c>
      <c r="G831" s="49" t="s">
        <v>18</v>
      </c>
      <c r="H831" s="119">
        <v>6300</v>
      </c>
      <c r="I831" s="119">
        <v>2480</v>
      </c>
      <c r="J831" s="120">
        <v>3820</v>
      </c>
      <c r="K831" s="53"/>
      <c r="L831" s="121">
        <v>540</v>
      </c>
      <c r="M831" s="121"/>
      <c r="N831" s="122">
        <f t="shared" si="201"/>
        <v>2062800</v>
      </c>
      <c r="O831" s="122">
        <f t="shared" ref="O831:O838" si="205">+N831</f>
        <v>2062800</v>
      </c>
    </row>
    <row r="832" spans="1:15" ht="14.1" customHeight="1">
      <c r="A832" s="49" t="s">
        <v>1008</v>
      </c>
      <c r="B832" s="49" t="s">
        <v>36</v>
      </c>
      <c r="C832" s="50" t="s">
        <v>669</v>
      </c>
      <c r="D832" s="50" t="s">
        <v>134</v>
      </c>
      <c r="E832" s="51">
        <v>42067.43954861111</v>
      </c>
      <c r="F832" s="51">
        <v>42067.44226851852</v>
      </c>
      <c r="G832" s="49" t="s">
        <v>375</v>
      </c>
      <c r="H832" s="119">
        <v>6380</v>
      </c>
      <c r="I832" s="119">
        <v>2480</v>
      </c>
      <c r="J832" s="120">
        <v>3900</v>
      </c>
      <c r="K832" s="53"/>
      <c r="L832" s="121">
        <v>540</v>
      </c>
      <c r="M832" s="121"/>
      <c r="N832" s="122">
        <f t="shared" si="201"/>
        <v>2106000</v>
      </c>
      <c r="O832" s="122">
        <f t="shared" si="205"/>
        <v>2106000</v>
      </c>
    </row>
    <row r="833" spans="1:15" ht="14.1" customHeight="1">
      <c r="A833" s="49" t="s">
        <v>1009</v>
      </c>
      <c r="B833" s="49" t="s">
        <v>36</v>
      </c>
      <c r="C833" s="50" t="s">
        <v>669</v>
      </c>
      <c r="D833" s="50" t="s">
        <v>134</v>
      </c>
      <c r="E833" s="51">
        <v>42067.558020833334</v>
      </c>
      <c r="F833" s="51">
        <v>42067.562048611115</v>
      </c>
      <c r="G833" s="49" t="s">
        <v>18</v>
      </c>
      <c r="H833" s="119">
        <v>6520</v>
      </c>
      <c r="I833" s="119">
        <v>2480</v>
      </c>
      <c r="J833" s="120">
        <v>4040</v>
      </c>
      <c r="K833" s="53"/>
      <c r="L833" s="121">
        <v>540</v>
      </c>
      <c r="M833" s="121"/>
      <c r="N833" s="122">
        <f t="shared" si="201"/>
        <v>2181600</v>
      </c>
      <c r="O833" s="122">
        <f t="shared" si="205"/>
        <v>2181600</v>
      </c>
    </row>
    <row r="834" spans="1:15" ht="14.1" customHeight="1">
      <c r="A834" s="49" t="s">
        <v>1010</v>
      </c>
      <c r="B834" s="49" t="s">
        <v>36</v>
      </c>
      <c r="C834" s="50" t="s">
        <v>669</v>
      </c>
      <c r="D834" s="50" t="s">
        <v>134</v>
      </c>
      <c r="E834" s="51">
        <v>42067.622025462966</v>
      </c>
      <c r="F834" s="51">
        <v>42067.6253125</v>
      </c>
      <c r="G834" s="49" t="s">
        <v>18</v>
      </c>
      <c r="H834" s="119">
        <v>6660</v>
      </c>
      <c r="I834" s="119">
        <v>2480</v>
      </c>
      <c r="J834" s="120">
        <v>4180</v>
      </c>
      <c r="K834" s="53"/>
      <c r="L834" s="121">
        <v>540</v>
      </c>
      <c r="M834" s="121"/>
      <c r="N834" s="122">
        <f t="shared" si="201"/>
        <v>2257200</v>
      </c>
      <c r="O834" s="122">
        <f t="shared" si="205"/>
        <v>2257200</v>
      </c>
    </row>
    <row r="835" spans="1:15" ht="14.1" customHeight="1">
      <c r="A835" s="49" t="s">
        <v>1011</v>
      </c>
      <c r="B835" s="49" t="s">
        <v>36</v>
      </c>
      <c r="C835" s="50" t="s">
        <v>669</v>
      </c>
      <c r="D835" s="50" t="s">
        <v>134</v>
      </c>
      <c r="E835" s="51">
        <v>42067.688854166663</v>
      </c>
      <c r="F835" s="51">
        <v>42067.693055555559</v>
      </c>
      <c r="G835" s="49" t="s">
        <v>18</v>
      </c>
      <c r="H835" s="119">
        <v>6480</v>
      </c>
      <c r="I835" s="119">
        <v>2480</v>
      </c>
      <c r="J835" s="120">
        <v>4000</v>
      </c>
      <c r="K835" s="53"/>
      <c r="L835" s="121">
        <v>540</v>
      </c>
      <c r="M835" s="121"/>
      <c r="N835" s="122">
        <f t="shared" si="201"/>
        <v>2160000</v>
      </c>
      <c r="O835" s="122">
        <f t="shared" si="205"/>
        <v>2160000</v>
      </c>
    </row>
    <row r="836" spans="1:15" ht="14.1" customHeight="1">
      <c r="A836" s="49" t="s">
        <v>1012</v>
      </c>
      <c r="B836" s="49" t="s">
        <v>36</v>
      </c>
      <c r="C836" s="50" t="s">
        <v>669</v>
      </c>
      <c r="D836" s="50" t="s">
        <v>134</v>
      </c>
      <c r="E836" s="51">
        <v>42068.352951388886</v>
      </c>
      <c r="F836" s="51">
        <v>42068.355995370373</v>
      </c>
      <c r="G836" s="49" t="s">
        <v>18</v>
      </c>
      <c r="H836" s="119">
        <v>7100</v>
      </c>
      <c r="I836" s="119">
        <v>2480</v>
      </c>
      <c r="J836" s="120">
        <v>4620</v>
      </c>
      <c r="K836" s="53"/>
      <c r="L836" s="121">
        <v>540</v>
      </c>
      <c r="M836" s="121"/>
      <c r="N836" s="122">
        <f t="shared" si="201"/>
        <v>2494800</v>
      </c>
      <c r="O836" s="122">
        <f t="shared" si="205"/>
        <v>2494800</v>
      </c>
    </row>
    <row r="837" spans="1:15" ht="14.1" customHeight="1">
      <c r="A837" s="49" t="s">
        <v>1013</v>
      </c>
      <c r="B837" s="49" t="s">
        <v>36</v>
      </c>
      <c r="C837" s="50" t="s">
        <v>669</v>
      </c>
      <c r="D837" s="50" t="s">
        <v>134</v>
      </c>
      <c r="E837" s="51">
        <v>42068.426469907405</v>
      </c>
      <c r="F837" s="51">
        <v>42068.430069444446</v>
      </c>
      <c r="G837" s="49" t="s">
        <v>18</v>
      </c>
      <c r="H837" s="119">
        <v>7300</v>
      </c>
      <c r="I837" s="119">
        <v>2480</v>
      </c>
      <c r="J837" s="120">
        <v>4820</v>
      </c>
      <c r="K837" s="53"/>
      <c r="L837" s="121">
        <v>540</v>
      </c>
      <c r="M837" s="121"/>
      <c r="N837" s="122">
        <f t="shared" si="201"/>
        <v>2602800</v>
      </c>
      <c r="O837" s="122">
        <f t="shared" si="205"/>
        <v>2602800</v>
      </c>
    </row>
    <row r="838" spans="1:15" ht="14.1" customHeight="1">
      <c r="A838" s="49" t="s">
        <v>1014</v>
      </c>
      <c r="B838" s="49" t="s">
        <v>36</v>
      </c>
      <c r="C838" s="50" t="s">
        <v>669</v>
      </c>
      <c r="D838" s="50" t="s">
        <v>134</v>
      </c>
      <c r="E838" s="51">
        <v>42068.581435185188</v>
      </c>
      <c r="F838" s="51">
        <v>42068.584675925929</v>
      </c>
      <c r="G838" s="49" t="s">
        <v>18</v>
      </c>
      <c r="H838" s="119">
        <v>6960</v>
      </c>
      <c r="I838" s="119">
        <v>2480</v>
      </c>
      <c r="J838" s="120">
        <v>4480</v>
      </c>
      <c r="K838" s="53"/>
      <c r="L838" s="121">
        <v>540</v>
      </c>
      <c r="M838" s="121"/>
      <c r="N838" s="122">
        <f t="shared" si="201"/>
        <v>2419200</v>
      </c>
      <c r="O838" s="122">
        <f t="shared" si="205"/>
        <v>2419200</v>
      </c>
    </row>
    <row r="839" spans="1:15" ht="14.1" customHeight="1">
      <c r="A839" s="82" t="s">
        <v>1015</v>
      </c>
      <c r="B839" s="82" t="s">
        <v>1016</v>
      </c>
      <c r="C839" s="83" t="s">
        <v>990</v>
      </c>
      <c r="D839" s="83" t="s">
        <v>40</v>
      </c>
      <c r="E839" s="84">
        <v>42068.608136574076</v>
      </c>
      <c r="F839" s="84">
        <v>42068.65693287037</v>
      </c>
      <c r="G839" s="85" t="s">
        <v>375</v>
      </c>
      <c r="H839" s="85">
        <v>36980</v>
      </c>
      <c r="I839" s="85">
        <v>17240</v>
      </c>
      <c r="J839" s="143">
        <v>19740</v>
      </c>
      <c r="K839" s="87" t="s">
        <v>252</v>
      </c>
      <c r="L839" s="88">
        <v>740</v>
      </c>
      <c r="M839" s="88"/>
      <c r="N839" s="89">
        <f t="shared" si="201"/>
        <v>14607600</v>
      </c>
      <c r="O839" s="89">
        <f>+N839</f>
        <v>14607600</v>
      </c>
    </row>
    <row r="840" spans="1:15" ht="14.1" customHeight="1">
      <c r="A840" s="49" t="s">
        <v>1017</v>
      </c>
      <c r="B840" s="49" t="s">
        <v>1018</v>
      </c>
      <c r="C840" s="50" t="s">
        <v>1003</v>
      </c>
      <c r="D840" s="50" t="s">
        <v>134</v>
      </c>
      <c r="E840" s="51">
        <v>42068.631724537037</v>
      </c>
      <c r="F840" s="51">
        <v>42068.65896990741</v>
      </c>
      <c r="G840" s="49" t="s">
        <v>18</v>
      </c>
      <c r="H840" s="119">
        <v>30160</v>
      </c>
      <c r="I840" s="119">
        <v>8840</v>
      </c>
      <c r="J840" s="120">
        <v>21320</v>
      </c>
      <c r="K840" s="53"/>
      <c r="L840" s="121">
        <f>+[1]DonGia!O48</f>
        <v>540</v>
      </c>
      <c r="M840" s="121"/>
      <c r="N840" s="122">
        <f t="shared" si="201"/>
        <v>11512800</v>
      </c>
      <c r="O840" s="122">
        <f>+N840</f>
        <v>11512800</v>
      </c>
    </row>
    <row r="841" spans="1:15" ht="14.1" customHeight="1">
      <c r="A841" s="49" t="s">
        <v>1019</v>
      </c>
      <c r="B841" s="49" t="s">
        <v>36</v>
      </c>
      <c r="C841" s="50" t="s">
        <v>669</v>
      </c>
      <c r="D841" s="50" t="s">
        <v>134</v>
      </c>
      <c r="E841" s="51">
        <v>42068.664629629631</v>
      </c>
      <c r="F841" s="51">
        <v>42068.669363425928</v>
      </c>
      <c r="G841" s="49" t="s">
        <v>18</v>
      </c>
      <c r="H841" s="119">
        <v>7120</v>
      </c>
      <c r="I841" s="119">
        <v>2500</v>
      </c>
      <c r="J841" s="120">
        <v>4620</v>
      </c>
      <c r="K841" s="53"/>
      <c r="L841" s="121">
        <v>540</v>
      </c>
      <c r="M841" s="121"/>
      <c r="N841" s="122">
        <f t="shared" si="201"/>
        <v>2494800</v>
      </c>
      <c r="O841" s="122">
        <f t="shared" ref="O841:O851" si="206">+N841</f>
        <v>2494800</v>
      </c>
    </row>
    <row r="842" spans="1:15" ht="14.1" customHeight="1">
      <c r="A842" s="49" t="s">
        <v>1020</v>
      </c>
      <c r="B842" s="49" t="s">
        <v>36</v>
      </c>
      <c r="C842" s="50" t="s">
        <v>669</v>
      </c>
      <c r="D842" s="50" t="s">
        <v>134</v>
      </c>
      <c r="E842" s="51">
        <v>42069.315868055557</v>
      </c>
      <c r="F842" s="51">
        <v>42069.319155092591</v>
      </c>
      <c r="G842" s="49" t="s">
        <v>18</v>
      </c>
      <c r="H842" s="119">
        <v>7080</v>
      </c>
      <c r="I842" s="119">
        <v>2480</v>
      </c>
      <c r="J842" s="120">
        <v>4600</v>
      </c>
      <c r="K842" s="53"/>
      <c r="L842" s="121">
        <v>540</v>
      </c>
      <c r="M842" s="121"/>
      <c r="N842" s="122">
        <f t="shared" si="201"/>
        <v>2484000</v>
      </c>
      <c r="O842" s="122">
        <f t="shared" si="206"/>
        <v>2484000</v>
      </c>
    </row>
    <row r="843" spans="1:15" ht="14.1" customHeight="1">
      <c r="A843" s="49" t="s">
        <v>1021</v>
      </c>
      <c r="B843" s="49" t="s">
        <v>36</v>
      </c>
      <c r="C843" s="50" t="s">
        <v>669</v>
      </c>
      <c r="D843" s="50" t="s">
        <v>134</v>
      </c>
      <c r="E843" s="51">
        <v>42069.397974537038</v>
      </c>
      <c r="F843" s="51">
        <v>42069.401296296295</v>
      </c>
      <c r="G843" s="49" t="s">
        <v>18</v>
      </c>
      <c r="H843" s="119">
        <v>7160</v>
      </c>
      <c r="I843" s="119">
        <v>2480</v>
      </c>
      <c r="J843" s="120">
        <v>4680</v>
      </c>
      <c r="K843" s="53"/>
      <c r="L843" s="121">
        <v>540</v>
      </c>
      <c r="M843" s="121"/>
      <c r="N843" s="122">
        <f t="shared" si="201"/>
        <v>2527200</v>
      </c>
      <c r="O843" s="122">
        <f t="shared" si="206"/>
        <v>2527200</v>
      </c>
    </row>
    <row r="844" spans="1:15" ht="14.1" customHeight="1">
      <c r="A844" s="49" t="s">
        <v>1022</v>
      </c>
      <c r="B844" s="49" t="s">
        <v>36</v>
      </c>
      <c r="C844" s="50" t="s">
        <v>669</v>
      </c>
      <c r="D844" s="50" t="s">
        <v>134</v>
      </c>
      <c r="E844" s="51">
        <v>42069.467476851853</v>
      </c>
      <c r="F844" s="51">
        <v>42069.47016203704</v>
      </c>
      <c r="G844" s="49" t="s">
        <v>18</v>
      </c>
      <c r="H844" s="119">
        <v>6960</v>
      </c>
      <c r="I844" s="119">
        <v>2480</v>
      </c>
      <c r="J844" s="120">
        <v>4480</v>
      </c>
      <c r="K844" s="53"/>
      <c r="L844" s="121">
        <v>540</v>
      </c>
      <c r="M844" s="121"/>
      <c r="N844" s="122">
        <f t="shared" si="201"/>
        <v>2419200</v>
      </c>
      <c r="O844" s="122">
        <f t="shared" si="206"/>
        <v>2419200</v>
      </c>
    </row>
    <row r="845" spans="1:15" ht="14.1" customHeight="1">
      <c r="A845" s="49" t="s">
        <v>1023</v>
      </c>
      <c r="B845" s="49" t="s">
        <v>36</v>
      </c>
      <c r="C845" s="50" t="s">
        <v>669</v>
      </c>
      <c r="D845" s="50" t="s">
        <v>134</v>
      </c>
      <c r="E845" s="51">
        <v>42069.597245370373</v>
      </c>
      <c r="F845" s="51">
        <v>42069.599710648145</v>
      </c>
      <c r="G845" s="49" t="s">
        <v>18</v>
      </c>
      <c r="H845" s="119">
        <v>7160</v>
      </c>
      <c r="I845" s="119">
        <v>2480</v>
      </c>
      <c r="J845" s="120">
        <v>4680</v>
      </c>
      <c r="K845" s="53"/>
      <c r="L845" s="121">
        <v>540</v>
      </c>
      <c r="M845" s="121"/>
      <c r="N845" s="122">
        <f t="shared" si="201"/>
        <v>2527200</v>
      </c>
      <c r="O845" s="122">
        <f t="shared" si="206"/>
        <v>2527200</v>
      </c>
    </row>
    <row r="846" spans="1:15" ht="14.1" customHeight="1">
      <c r="A846" s="49" t="s">
        <v>1024</v>
      </c>
      <c r="B846" s="49" t="s">
        <v>36</v>
      </c>
      <c r="C846" s="50" t="s">
        <v>669</v>
      </c>
      <c r="D846" s="50" t="s">
        <v>134</v>
      </c>
      <c r="E846" s="51">
        <v>42069.689791666664</v>
      </c>
      <c r="F846" s="51">
        <v>42069.693715277775</v>
      </c>
      <c r="G846" s="49" t="s">
        <v>18</v>
      </c>
      <c r="H846" s="119">
        <v>6900</v>
      </c>
      <c r="I846" s="119">
        <v>2480</v>
      </c>
      <c r="J846" s="120">
        <v>4420</v>
      </c>
      <c r="K846" s="53"/>
      <c r="L846" s="121">
        <v>540</v>
      </c>
      <c r="M846" s="121"/>
      <c r="N846" s="122">
        <f t="shared" si="201"/>
        <v>2386800</v>
      </c>
      <c r="O846" s="122">
        <f t="shared" si="206"/>
        <v>2386800</v>
      </c>
    </row>
    <row r="847" spans="1:15" ht="14.1" customHeight="1">
      <c r="A847" s="49" t="s">
        <v>1025</v>
      </c>
      <c r="B847" s="49" t="s">
        <v>36</v>
      </c>
      <c r="C847" s="50" t="s">
        <v>669</v>
      </c>
      <c r="D847" s="50" t="s">
        <v>134</v>
      </c>
      <c r="E847" s="51">
        <v>42070.318773148145</v>
      </c>
      <c r="F847" s="51">
        <v>42070.32199074074</v>
      </c>
      <c r="G847" s="49" t="s">
        <v>18</v>
      </c>
      <c r="H847" s="119">
        <v>6960</v>
      </c>
      <c r="I847" s="119">
        <v>2480</v>
      </c>
      <c r="J847" s="120">
        <v>4480</v>
      </c>
      <c r="K847" s="53"/>
      <c r="L847" s="121">
        <v>540</v>
      </c>
      <c r="M847" s="121"/>
      <c r="N847" s="122">
        <f t="shared" si="201"/>
        <v>2419200</v>
      </c>
      <c r="O847" s="122">
        <f t="shared" si="206"/>
        <v>2419200</v>
      </c>
    </row>
    <row r="848" spans="1:15" ht="14.1" customHeight="1">
      <c r="A848" s="49" t="s">
        <v>1026</v>
      </c>
      <c r="B848" s="49" t="s">
        <v>36</v>
      </c>
      <c r="C848" s="50" t="s">
        <v>669</v>
      </c>
      <c r="D848" s="50" t="s">
        <v>134</v>
      </c>
      <c r="E848" s="51">
        <v>42070.385821759257</v>
      </c>
      <c r="F848" s="51">
        <v>42070.388715277775</v>
      </c>
      <c r="G848" s="49" t="s">
        <v>18</v>
      </c>
      <c r="H848" s="119">
        <v>7100</v>
      </c>
      <c r="I848" s="119">
        <v>2480</v>
      </c>
      <c r="J848" s="120">
        <v>4620</v>
      </c>
      <c r="K848" s="53"/>
      <c r="L848" s="121">
        <v>540</v>
      </c>
      <c r="M848" s="121"/>
      <c r="N848" s="122">
        <f t="shared" si="201"/>
        <v>2494800</v>
      </c>
      <c r="O848" s="122">
        <f t="shared" si="206"/>
        <v>2494800</v>
      </c>
    </row>
    <row r="849" spans="1:15" ht="14.1" customHeight="1">
      <c r="A849" s="49" t="s">
        <v>1027</v>
      </c>
      <c r="B849" s="49" t="s">
        <v>36</v>
      </c>
      <c r="C849" s="50" t="s">
        <v>669</v>
      </c>
      <c r="D849" s="50" t="s">
        <v>134</v>
      </c>
      <c r="E849" s="51">
        <v>42070.453587962962</v>
      </c>
      <c r="F849" s="51">
        <v>42070.45621527778</v>
      </c>
      <c r="G849" s="49" t="s">
        <v>18</v>
      </c>
      <c r="H849" s="119">
        <v>6960</v>
      </c>
      <c r="I849" s="119">
        <v>2480</v>
      </c>
      <c r="J849" s="120">
        <v>4480</v>
      </c>
      <c r="K849" s="53"/>
      <c r="L849" s="121">
        <v>540</v>
      </c>
      <c r="M849" s="121"/>
      <c r="N849" s="122">
        <f t="shared" si="201"/>
        <v>2419200</v>
      </c>
      <c r="O849" s="122">
        <f t="shared" si="206"/>
        <v>2419200</v>
      </c>
    </row>
    <row r="850" spans="1:15" ht="14.1" customHeight="1">
      <c r="A850" s="49" t="s">
        <v>1028</v>
      </c>
      <c r="B850" s="49" t="s">
        <v>36</v>
      </c>
      <c r="C850" s="50" t="s">
        <v>669</v>
      </c>
      <c r="D850" s="50" t="s">
        <v>134</v>
      </c>
      <c r="E850" s="51">
        <v>42070.575277777774</v>
      </c>
      <c r="F850" s="51">
        <v>42070.5780787037</v>
      </c>
      <c r="G850" s="49" t="s">
        <v>18</v>
      </c>
      <c r="H850" s="119">
        <v>6700</v>
      </c>
      <c r="I850" s="119">
        <v>2480</v>
      </c>
      <c r="J850" s="120">
        <v>4220</v>
      </c>
      <c r="K850" s="53"/>
      <c r="L850" s="121">
        <v>540</v>
      </c>
      <c r="M850" s="121"/>
      <c r="N850" s="122">
        <f t="shared" si="201"/>
        <v>2278800</v>
      </c>
      <c r="O850" s="122">
        <f t="shared" si="206"/>
        <v>2278800</v>
      </c>
    </row>
    <row r="851" spans="1:15" ht="14.1" customHeight="1">
      <c r="A851" s="49" t="s">
        <v>1029</v>
      </c>
      <c r="B851" s="49" t="s">
        <v>36</v>
      </c>
      <c r="C851" s="50" t="s">
        <v>669</v>
      </c>
      <c r="D851" s="50" t="s">
        <v>134</v>
      </c>
      <c r="E851" s="51">
        <v>42072.312407407408</v>
      </c>
      <c r="F851" s="51">
        <v>42072.315925925926</v>
      </c>
      <c r="G851" s="49" t="s">
        <v>18</v>
      </c>
      <c r="H851" s="119">
        <v>6540</v>
      </c>
      <c r="I851" s="119">
        <v>2580</v>
      </c>
      <c r="J851" s="120">
        <v>3960</v>
      </c>
      <c r="K851" s="53"/>
      <c r="L851" s="121">
        <v>540</v>
      </c>
      <c r="M851" s="121"/>
      <c r="N851" s="122">
        <f t="shared" si="201"/>
        <v>2138400</v>
      </c>
      <c r="O851" s="122">
        <f t="shared" si="206"/>
        <v>2138400</v>
      </c>
    </row>
    <row r="852" spans="1:15" ht="14.1" customHeight="1">
      <c r="A852" s="82" t="s">
        <v>1030</v>
      </c>
      <c r="B852" s="82" t="s">
        <v>588</v>
      </c>
      <c r="C852" s="83" t="s">
        <v>891</v>
      </c>
      <c r="D852" s="83" t="s">
        <v>40</v>
      </c>
      <c r="E852" s="84">
        <v>42072.313148148147</v>
      </c>
      <c r="F852" s="84">
        <v>42072.355266203704</v>
      </c>
      <c r="G852" s="85" t="s">
        <v>375</v>
      </c>
      <c r="H852" s="85">
        <v>28620</v>
      </c>
      <c r="I852" s="85">
        <v>12840</v>
      </c>
      <c r="J852" s="143">
        <v>15780</v>
      </c>
      <c r="K852" s="87" t="s">
        <v>252</v>
      </c>
      <c r="L852" s="88">
        <v>740</v>
      </c>
      <c r="M852" s="88"/>
      <c r="N852" s="89">
        <f t="shared" si="201"/>
        <v>11677200</v>
      </c>
      <c r="O852" s="89">
        <f>+N852</f>
        <v>11677200</v>
      </c>
    </row>
    <row r="853" spans="1:15" ht="14.1" customHeight="1">
      <c r="A853" s="49" t="s">
        <v>1031</v>
      </c>
      <c r="B853" s="49" t="s">
        <v>509</v>
      </c>
      <c r="C853" s="50" t="s">
        <v>507</v>
      </c>
      <c r="D853" s="50" t="s">
        <v>134</v>
      </c>
      <c r="E853" s="51">
        <v>42072.333796296298</v>
      </c>
      <c r="F853" s="51">
        <v>42072.3752662037</v>
      </c>
      <c r="G853" s="49" t="s">
        <v>18</v>
      </c>
      <c r="H853" s="119">
        <v>18460</v>
      </c>
      <c r="I853" s="119">
        <v>5980</v>
      </c>
      <c r="J853" s="120">
        <v>12480</v>
      </c>
      <c r="K853" s="53"/>
      <c r="L853" s="121">
        <f>+[1]DonGia!O50</f>
        <v>530</v>
      </c>
      <c r="M853" s="121"/>
      <c r="N853" s="122">
        <f t="shared" si="201"/>
        <v>6614400</v>
      </c>
      <c r="O853" s="122">
        <f>+N853</f>
        <v>6614400</v>
      </c>
    </row>
    <row r="854" spans="1:15" ht="14.1" customHeight="1">
      <c r="A854" s="49" t="s">
        <v>1032</v>
      </c>
      <c r="B854" s="49" t="s">
        <v>36</v>
      </c>
      <c r="C854" s="50" t="s">
        <v>669</v>
      </c>
      <c r="D854" s="50" t="s">
        <v>134</v>
      </c>
      <c r="E854" s="51">
        <v>42072.366944444446</v>
      </c>
      <c r="F854" s="51">
        <v>42072.37096064815</v>
      </c>
      <c r="G854" s="49" t="s">
        <v>18</v>
      </c>
      <c r="H854" s="119">
        <v>6440</v>
      </c>
      <c r="I854" s="119">
        <v>2580</v>
      </c>
      <c r="J854" s="120">
        <v>3860</v>
      </c>
      <c r="K854" s="53"/>
      <c r="L854" s="121">
        <v>540</v>
      </c>
      <c r="M854" s="121"/>
      <c r="N854" s="122">
        <f t="shared" si="201"/>
        <v>2084400</v>
      </c>
      <c r="O854" s="122">
        <f t="shared" ref="O854:O855" si="207">+N854</f>
        <v>2084400</v>
      </c>
    </row>
    <row r="855" spans="1:15" ht="14.1" customHeight="1">
      <c r="A855" s="49" t="s">
        <v>1033</v>
      </c>
      <c r="B855" s="49" t="s">
        <v>36</v>
      </c>
      <c r="C855" s="50" t="s">
        <v>669</v>
      </c>
      <c r="D855" s="50" t="s">
        <v>134</v>
      </c>
      <c r="E855" s="51">
        <v>42072.423587962963</v>
      </c>
      <c r="F855" s="51">
        <v>42072.427673611113</v>
      </c>
      <c r="G855" s="49" t="s">
        <v>18</v>
      </c>
      <c r="H855" s="119">
        <v>6760</v>
      </c>
      <c r="I855" s="119">
        <v>2580</v>
      </c>
      <c r="J855" s="120">
        <v>4180</v>
      </c>
      <c r="K855" s="53"/>
      <c r="L855" s="121">
        <v>540</v>
      </c>
      <c r="M855" s="121"/>
      <c r="N855" s="122">
        <f t="shared" ref="N855:N872" si="208">J855*L855</f>
        <v>2257200</v>
      </c>
      <c r="O855" s="122">
        <f t="shared" si="207"/>
        <v>2257200</v>
      </c>
    </row>
    <row r="856" spans="1:15" ht="14.1" customHeight="1">
      <c r="A856" s="49" t="s">
        <v>1034</v>
      </c>
      <c r="B856" s="49" t="s">
        <v>1035</v>
      </c>
      <c r="C856" s="50" t="s">
        <v>1003</v>
      </c>
      <c r="D856" s="50" t="s">
        <v>134</v>
      </c>
      <c r="E856" s="51">
        <v>42072.539594907408</v>
      </c>
      <c r="F856" s="51">
        <v>42072.593333333331</v>
      </c>
      <c r="G856" s="49" t="s">
        <v>18</v>
      </c>
      <c r="H856" s="119">
        <v>28660</v>
      </c>
      <c r="I856" s="119">
        <v>13240</v>
      </c>
      <c r="J856" s="144">
        <v>15420</v>
      </c>
      <c r="K856" s="53"/>
      <c r="L856" s="121">
        <v>540</v>
      </c>
      <c r="M856" s="121"/>
      <c r="N856" s="122">
        <f t="shared" si="208"/>
        <v>8326800</v>
      </c>
      <c r="O856" s="122">
        <f>+N856</f>
        <v>8326800</v>
      </c>
    </row>
    <row r="857" spans="1:15" ht="14.1" customHeight="1">
      <c r="A857" s="49" t="s">
        <v>1036</v>
      </c>
      <c r="B857" s="49" t="s">
        <v>36</v>
      </c>
      <c r="C857" s="50" t="s">
        <v>669</v>
      </c>
      <c r="D857" s="50" t="s">
        <v>134</v>
      </c>
      <c r="E857" s="51">
        <v>42072.540659722225</v>
      </c>
      <c r="F857" s="51">
        <v>42072.544652777775</v>
      </c>
      <c r="G857" s="49" t="s">
        <v>18</v>
      </c>
      <c r="H857" s="119">
        <v>6660</v>
      </c>
      <c r="I857" s="119">
        <v>2580</v>
      </c>
      <c r="J857" s="120">
        <v>4080</v>
      </c>
      <c r="K857" s="53"/>
      <c r="L857" s="121">
        <v>540</v>
      </c>
      <c r="M857" s="121"/>
      <c r="N857" s="122">
        <f t="shared" si="208"/>
        <v>2203200</v>
      </c>
      <c r="O857" s="122">
        <f>+N857</f>
        <v>2203200</v>
      </c>
    </row>
    <row r="858" spans="1:15" ht="14.1" customHeight="1">
      <c r="A858" s="82" t="s">
        <v>1037</v>
      </c>
      <c r="B858" s="82" t="s">
        <v>588</v>
      </c>
      <c r="C858" s="83" t="s">
        <v>891</v>
      </c>
      <c r="D858" s="83" t="s">
        <v>40</v>
      </c>
      <c r="E858" s="84">
        <v>42072.566435185188</v>
      </c>
      <c r="F858" s="84">
        <v>42072.58866898148</v>
      </c>
      <c r="G858" s="85" t="s">
        <v>375</v>
      </c>
      <c r="H858" s="85">
        <v>27220</v>
      </c>
      <c r="I858" s="85">
        <v>12920</v>
      </c>
      <c r="J858" s="143">
        <v>14300</v>
      </c>
      <c r="K858" s="87" t="s">
        <v>252</v>
      </c>
      <c r="L858" s="88">
        <v>740</v>
      </c>
      <c r="M858" s="88"/>
      <c r="N858" s="89">
        <f t="shared" si="208"/>
        <v>10582000</v>
      </c>
      <c r="O858" s="89">
        <f>+N858</f>
        <v>10582000</v>
      </c>
    </row>
    <row r="859" spans="1:15" ht="14.1" customHeight="1">
      <c r="A859" s="49" t="s">
        <v>1038</v>
      </c>
      <c r="B859" s="49" t="s">
        <v>36</v>
      </c>
      <c r="C859" s="50" t="s">
        <v>669</v>
      </c>
      <c r="D859" s="50" t="s">
        <v>134</v>
      </c>
      <c r="E859" s="51">
        <v>42072.596516203703</v>
      </c>
      <c r="F859" s="51">
        <v>42072.599895833337</v>
      </c>
      <c r="G859" s="49" t="s">
        <v>18</v>
      </c>
      <c r="H859" s="119">
        <v>6600</v>
      </c>
      <c r="I859" s="119">
        <v>2580</v>
      </c>
      <c r="J859" s="120">
        <v>4020</v>
      </c>
      <c r="K859" s="53"/>
      <c r="L859" s="121">
        <v>540</v>
      </c>
      <c r="M859" s="121"/>
      <c r="N859" s="122">
        <f t="shared" si="208"/>
        <v>2170800</v>
      </c>
      <c r="O859" s="122">
        <f t="shared" ref="O859:O870" si="209">+N859</f>
        <v>2170800</v>
      </c>
    </row>
    <row r="860" spans="1:15" ht="14.1" customHeight="1">
      <c r="A860" s="49" t="s">
        <v>1039</v>
      </c>
      <c r="B860" s="49" t="s">
        <v>36</v>
      </c>
      <c r="C860" s="50" t="s">
        <v>669</v>
      </c>
      <c r="D860" s="50" t="s">
        <v>134</v>
      </c>
      <c r="E860" s="51">
        <v>42072.66574074074</v>
      </c>
      <c r="F860" s="51">
        <v>42072.669675925928</v>
      </c>
      <c r="G860" s="49" t="s">
        <v>18</v>
      </c>
      <c r="H860" s="119">
        <v>6500</v>
      </c>
      <c r="I860" s="119">
        <v>2580</v>
      </c>
      <c r="J860" s="120">
        <v>3920</v>
      </c>
      <c r="K860" s="53"/>
      <c r="L860" s="121">
        <v>540</v>
      </c>
      <c r="M860" s="121"/>
      <c r="N860" s="122">
        <f t="shared" si="208"/>
        <v>2116800</v>
      </c>
      <c r="O860" s="122">
        <f t="shared" si="209"/>
        <v>2116800</v>
      </c>
    </row>
    <row r="861" spans="1:15" ht="14.1" customHeight="1">
      <c r="A861" s="49" t="s">
        <v>1040</v>
      </c>
      <c r="B861" s="49" t="s">
        <v>509</v>
      </c>
      <c r="C861" s="50" t="s">
        <v>507</v>
      </c>
      <c r="D861" s="50" t="s">
        <v>134</v>
      </c>
      <c r="E861" s="51">
        <v>42072.667037037034</v>
      </c>
      <c r="F861" s="51">
        <v>42072.711793981478</v>
      </c>
      <c r="G861" s="49" t="s">
        <v>18</v>
      </c>
      <c r="H861" s="119">
        <v>18300</v>
      </c>
      <c r="I861" s="119">
        <v>5960</v>
      </c>
      <c r="J861" s="120">
        <v>12340</v>
      </c>
      <c r="K861" s="53"/>
      <c r="L861" s="121">
        <v>530</v>
      </c>
      <c r="M861" s="121"/>
      <c r="N861" s="122">
        <f t="shared" si="208"/>
        <v>6540200</v>
      </c>
      <c r="O861" s="122">
        <f t="shared" si="209"/>
        <v>6540200</v>
      </c>
    </row>
    <row r="862" spans="1:15" ht="14.1" customHeight="1">
      <c r="A862" s="49" t="s">
        <v>1041</v>
      </c>
      <c r="B862" s="49" t="s">
        <v>36</v>
      </c>
      <c r="C862" s="50" t="s">
        <v>669</v>
      </c>
      <c r="D862" s="50" t="s">
        <v>134</v>
      </c>
      <c r="E862" s="51">
        <v>42073.308379629627</v>
      </c>
      <c r="F862" s="51">
        <v>42073.313506944447</v>
      </c>
      <c r="G862" s="49" t="s">
        <v>18</v>
      </c>
      <c r="H862" s="119">
        <v>6660</v>
      </c>
      <c r="I862" s="119">
        <v>2580</v>
      </c>
      <c r="J862" s="120">
        <v>4080</v>
      </c>
      <c r="K862" s="53"/>
      <c r="L862" s="121">
        <v>540</v>
      </c>
      <c r="M862" s="121"/>
      <c r="N862" s="122">
        <f t="shared" si="208"/>
        <v>2203200</v>
      </c>
      <c r="O862" s="122">
        <f t="shared" si="209"/>
        <v>2203200</v>
      </c>
    </row>
    <row r="863" spans="1:15" ht="14.1" customHeight="1">
      <c r="A863" s="82" t="s">
        <v>1042</v>
      </c>
      <c r="B863" s="82" t="s">
        <v>588</v>
      </c>
      <c r="C863" s="83" t="s">
        <v>891</v>
      </c>
      <c r="D863" s="83" t="s">
        <v>40</v>
      </c>
      <c r="E863" s="84">
        <v>42073.309074074074</v>
      </c>
      <c r="F863" s="84">
        <v>42073.33902777778</v>
      </c>
      <c r="G863" s="85" t="s">
        <v>375</v>
      </c>
      <c r="H863" s="85">
        <v>26740</v>
      </c>
      <c r="I863" s="85">
        <v>12900</v>
      </c>
      <c r="J863" s="143">
        <v>13840</v>
      </c>
      <c r="K863" s="87" t="s">
        <v>252</v>
      </c>
      <c r="L863" s="88">
        <v>740</v>
      </c>
      <c r="M863" s="88"/>
      <c r="N863" s="89">
        <f t="shared" si="208"/>
        <v>10241600</v>
      </c>
      <c r="O863" s="89">
        <f t="shared" si="209"/>
        <v>10241600</v>
      </c>
    </row>
    <row r="864" spans="1:15" ht="14.1" customHeight="1">
      <c r="A864" s="49" t="s">
        <v>1043</v>
      </c>
      <c r="B864" s="49" t="s">
        <v>1044</v>
      </c>
      <c r="C864" s="50" t="s">
        <v>507</v>
      </c>
      <c r="D864" s="50" t="s">
        <v>134</v>
      </c>
      <c r="E864" s="51">
        <v>42073.376527777778</v>
      </c>
      <c r="F864" s="51">
        <v>42073.425937499997</v>
      </c>
      <c r="G864" s="49" t="s">
        <v>18</v>
      </c>
      <c r="H864" s="119">
        <v>17860</v>
      </c>
      <c r="I864" s="119">
        <v>4900</v>
      </c>
      <c r="J864" s="120">
        <v>12960</v>
      </c>
      <c r="K864" s="53"/>
      <c r="L864" s="121">
        <v>530</v>
      </c>
      <c r="M864" s="121"/>
      <c r="N864" s="122">
        <f t="shared" si="208"/>
        <v>6868800</v>
      </c>
      <c r="O864" s="122">
        <f t="shared" si="209"/>
        <v>6868800</v>
      </c>
    </row>
    <row r="865" spans="1:15" ht="14.1" customHeight="1">
      <c r="A865" s="49" t="s">
        <v>1045</v>
      </c>
      <c r="B865" s="49" t="s">
        <v>36</v>
      </c>
      <c r="C865" s="50" t="s">
        <v>669</v>
      </c>
      <c r="D865" s="50" t="s">
        <v>134</v>
      </c>
      <c r="E865" s="51">
        <v>42073.387314814812</v>
      </c>
      <c r="F865" s="51">
        <v>42073.391724537039</v>
      </c>
      <c r="G865" s="49" t="s">
        <v>18</v>
      </c>
      <c r="H865" s="119">
        <v>6580</v>
      </c>
      <c r="I865" s="119">
        <v>2640</v>
      </c>
      <c r="J865" s="120">
        <v>3940</v>
      </c>
      <c r="K865" s="53"/>
      <c r="L865" s="121">
        <v>540</v>
      </c>
      <c r="M865" s="121"/>
      <c r="N865" s="122">
        <f t="shared" si="208"/>
        <v>2127600</v>
      </c>
      <c r="O865" s="122">
        <f t="shared" si="209"/>
        <v>2127600</v>
      </c>
    </row>
    <row r="866" spans="1:15" ht="14.1" customHeight="1">
      <c r="A866" s="82" t="s">
        <v>1046</v>
      </c>
      <c r="B866" s="82" t="s">
        <v>588</v>
      </c>
      <c r="C866" s="83" t="s">
        <v>891</v>
      </c>
      <c r="D866" s="83" t="s">
        <v>40</v>
      </c>
      <c r="E866" s="84">
        <v>42073.448541666665</v>
      </c>
      <c r="F866" s="84">
        <v>42073.466886574075</v>
      </c>
      <c r="G866" s="85" t="s">
        <v>375</v>
      </c>
      <c r="H866" s="85">
        <v>26540</v>
      </c>
      <c r="I866" s="85">
        <v>12880</v>
      </c>
      <c r="J866" s="143">
        <v>13660</v>
      </c>
      <c r="K866" s="87" t="s">
        <v>252</v>
      </c>
      <c r="L866" s="88">
        <v>740</v>
      </c>
      <c r="M866" s="88"/>
      <c r="N866" s="89">
        <f t="shared" si="208"/>
        <v>10108400</v>
      </c>
      <c r="O866" s="89">
        <f t="shared" si="209"/>
        <v>10108400</v>
      </c>
    </row>
    <row r="867" spans="1:15" ht="14.1" customHeight="1">
      <c r="A867" s="49" t="s">
        <v>1047</v>
      </c>
      <c r="B867" s="49" t="s">
        <v>36</v>
      </c>
      <c r="C867" s="50" t="s">
        <v>669</v>
      </c>
      <c r="D867" s="50" t="s">
        <v>134</v>
      </c>
      <c r="E867" s="51">
        <v>42073.449432870373</v>
      </c>
      <c r="F867" s="51">
        <v>42073.453935185185</v>
      </c>
      <c r="G867" s="49" t="s">
        <v>18</v>
      </c>
      <c r="H867" s="119">
        <v>6860</v>
      </c>
      <c r="I867" s="119">
        <v>2580</v>
      </c>
      <c r="J867" s="120">
        <v>4280</v>
      </c>
      <c r="K867" s="53"/>
      <c r="L867" s="121">
        <v>540</v>
      </c>
      <c r="M867" s="121"/>
      <c r="N867" s="122">
        <f t="shared" si="208"/>
        <v>2311200</v>
      </c>
      <c r="O867" s="122">
        <f t="shared" si="209"/>
        <v>2311200</v>
      </c>
    </row>
    <row r="868" spans="1:15" ht="14.1" customHeight="1">
      <c r="A868" s="49" t="s">
        <v>1048</v>
      </c>
      <c r="B868" s="49" t="s">
        <v>1049</v>
      </c>
      <c r="C868" s="50" t="s">
        <v>507</v>
      </c>
      <c r="D868" s="50" t="s">
        <v>134</v>
      </c>
      <c r="E868" s="51">
        <v>42073.461157407408</v>
      </c>
      <c r="F868" s="51">
        <v>42073.510243055556</v>
      </c>
      <c r="G868" s="49" t="s">
        <v>18</v>
      </c>
      <c r="H868" s="119">
        <v>14980</v>
      </c>
      <c r="I868" s="119">
        <v>4420</v>
      </c>
      <c r="J868" s="120">
        <v>10560</v>
      </c>
      <c r="K868" s="53"/>
      <c r="L868" s="121">
        <v>530</v>
      </c>
      <c r="M868" s="121"/>
      <c r="N868" s="122">
        <f t="shared" si="208"/>
        <v>5596800</v>
      </c>
      <c r="O868" s="122">
        <f t="shared" si="209"/>
        <v>5596800</v>
      </c>
    </row>
    <row r="869" spans="1:15" ht="14.1" customHeight="1">
      <c r="A869" s="49" t="s">
        <v>1050</v>
      </c>
      <c r="B869" s="49" t="s">
        <v>36</v>
      </c>
      <c r="C869" s="50" t="s">
        <v>669</v>
      </c>
      <c r="D869" s="50" t="s">
        <v>134</v>
      </c>
      <c r="E869" s="51">
        <v>42073.579317129632</v>
      </c>
      <c r="F869" s="51">
        <v>42073.583807870367</v>
      </c>
      <c r="G869" s="49" t="s">
        <v>18</v>
      </c>
      <c r="H869" s="119">
        <v>6780</v>
      </c>
      <c r="I869" s="119">
        <v>2580</v>
      </c>
      <c r="J869" s="120">
        <v>4200</v>
      </c>
      <c r="K869" s="53"/>
      <c r="L869" s="121">
        <v>540</v>
      </c>
      <c r="M869" s="121"/>
      <c r="N869" s="122">
        <f t="shared" si="208"/>
        <v>2268000</v>
      </c>
      <c r="O869" s="122">
        <f t="shared" si="209"/>
        <v>2268000</v>
      </c>
    </row>
    <row r="870" spans="1:15" ht="14.1" customHeight="1">
      <c r="A870" s="49" t="s">
        <v>1051</v>
      </c>
      <c r="B870" s="49" t="s">
        <v>36</v>
      </c>
      <c r="C870" s="50" t="s">
        <v>669</v>
      </c>
      <c r="D870" s="50" t="s">
        <v>134</v>
      </c>
      <c r="E870" s="51">
        <v>42073.667615740742</v>
      </c>
      <c r="F870" s="51">
        <v>42073.671539351853</v>
      </c>
      <c r="G870" s="49" t="s">
        <v>18</v>
      </c>
      <c r="H870" s="119">
        <v>6280</v>
      </c>
      <c r="I870" s="119">
        <v>2580</v>
      </c>
      <c r="J870" s="120">
        <v>3700</v>
      </c>
      <c r="K870" s="53"/>
      <c r="L870" s="121">
        <v>540</v>
      </c>
      <c r="M870" s="121"/>
      <c r="N870" s="122">
        <f t="shared" si="208"/>
        <v>1998000</v>
      </c>
      <c r="O870" s="122">
        <f t="shared" si="209"/>
        <v>1998000</v>
      </c>
    </row>
    <row r="871" spans="1:15" ht="14.1" customHeight="1">
      <c r="A871" s="49" t="s">
        <v>1052</v>
      </c>
      <c r="B871" s="49" t="s">
        <v>1002</v>
      </c>
      <c r="C871" s="50" t="s">
        <v>1003</v>
      </c>
      <c r="D871" s="50" t="s">
        <v>134</v>
      </c>
      <c r="E871" s="51">
        <v>42073.778946759259</v>
      </c>
      <c r="F871" s="51">
        <v>42073.778946759259</v>
      </c>
      <c r="G871" s="49" t="s">
        <v>18</v>
      </c>
      <c r="H871" s="119">
        <v>27240</v>
      </c>
      <c r="I871" s="119">
        <v>8840</v>
      </c>
      <c r="J871" s="144">
        <v>18400</v>
      </c>
      <c r="K871" s="53"/>
      <c r="L871" s="121">
        <v>540</v>
      </c>
      <c r="M871" s="121"/>
      <c r="N871" s="122">
        <f t="shared" si="208"/>
        <v>9936000</v>
      </c>
      <c r="O871" s="122">
        <f>+N871</f>
        <v>9936000</v>
      </c>
    </row>
    <row r="872" spans="1:15" ht="14.1" customHeight="1">
      <c r="A872" s="82" t="s">
        <v>1053</v>
      </c>
      <c r="B872" s="82" t="s">
        <v>588</v>
      </c>
      <c r="C872" s="83" t="s">
        <v>891</v>
      </c>
      <c r="D872" s="83" t="s">
        <v>40</v>
      </c>
      <c r="E872" s="84">
        <v>42074.453715277778</v>
      </c>
      <c r="F872" s="84">
        <v>42074.473495370374</v>
      </c>
      <c r="G872" s="85" t="s">
        <v>375</v>
      </c>
      <c r="H872" s="85">
        <v>26400</v>
      </c>
      <c r="I872" s="85">
        <v>12940</v>
      </c>
      <c r="J872" s="143">
        <v>13460</v>
      </c>
      <c r="K872" s="87" t="s">
        <v>252</v>
      </c>
      <c r="L872" s="88">
        <v>740</v>
      </c>
      <c r="M872" s="88"/>
      <c r="N872" s="89">
        <f t="shared" si="208"/>
        <v>9960400</v>
      </c>
      <c r="O872" s="89">
        <f t="shared" ref="O872:O873" si="210">+N872</f>
        <v>9960400</v>
      </c>
    </row>
    <row r="873" spans="1:15" ht="14.1" customHeight="1">
      <c r="A873" s="82" t="s">
        <v>1054</v>
      </c>
      <c r="B873" s="82" t="s">
        <v>588</v>
      </c>
      <c r="C873" s="83" t="s">
        <v>891</v>
      </c>
      <c r="D873" s="83" t="s">
        <v>40</v>
      </c>
      <c r="E873" s="84">
        <v>42075.453715277778</v>
      </c>
      <c r="F873" s="84">
        <v>42075.453715277778</v>
      </c>
      <c r="G873" s="85"/>
      <c r="H873" s="85">
        <v>22360</v>
      </c>
      <c r="I873" s="85">
        <v>12900</v>
      </c>
      <c r="J873" s="143">
        <v>9460</v>
      </c>
      <c r="K873" s="87" t="s">
        <v>252</v>
      </c>
      <c r="L873" s="88">
        <v>740</v>
      </c>
      <c r="M873" s="88"/>
      <c r="N873" s="89">
        <f>J873*L873</f>
        <v>7000400</v>
      </c>
      <c r="O873" s="89">
        <f t="shared" si="210"/>
        <v>7000400</v>
      </c>
    </row>
    <row r="874" spans="1:15" ht="14.1" customHeight="1">
      <c r="A874" s="135" t="s">
        <v>1055</v>
      </c>
      <c r="B874" s="135" t="s">
        <v>219</v>
      </c>
      <c r="C874" s="136" t="s">
        <v>1056</v>
      </c>
      <c r="D874" s="136" t="s">
        <v>249</v>
      </c>
      <c r="E874" s="137">
        <v>42095.382337962961</v>
      </c>
      <c r="F874" s="137">
        <v>42095.403032407405</v>
      </c>
      <c r="G874" s="135" t="s">
        <v>18</v>
      </c>
      <c r="H874" s="138">
        <v>15840</v>
      </c>
      <c r="I874" s="138">
        <v>5460</v>
      </c>
      <c r="J874" s="145">
        <v>10380</v>
      </c>
      <c r="K874" s="146" t="s">
        <v>1057</v>
      </c>
      <c r="L874" s="141">
        <f>+[1]DonGia!O51</f>
        <v>700</v>
      </c>
      <c r="M874" s="141"/>
      <c r="N874" s="142">
        <f>+J874*L874</f>
        <v>7266000</v>
      </c>
      <c r="O874" s="142">
        <f>+N874</f>
        <v>7266000</v>
      </c>
    </row>
    <row r="875" spans="1:15" ht="14.1" customHeight="1">
      <c r="A875" s="135" t="s">
        <v>1058</v>
      </c>
      <c r="B875" s="135" t="s">
        <v>217</v>
      </c>
      <c r="C875" s="136" t="s">
        <v>1056</v>
      </c>
      <c r="D875" s="136" t="s">
        <v>249</v>
      </c>
      <c r="E875" s="137">
        <v>42095.425671296296</v>
      </c>
      <c r="F875" s="137">
        <v>42095.451747685183</v>
      </c>
      <c r="G875" s="135" t="s">
        <v>18</v>
      </c>
      <c r="H875" s="138">
        <v>16700</v>
      </c>
      <c r="I875" s="138">
        <v>5460</v>
      </c>
      <c r="J875" s="145">
        <v>11240</v>
      </c>
      <c r="K875" s="146" t="s">
        <v>1059</v>
      </c>
      <c r="L875" s="141">
        <v>700</v>
      </c>
      <c r="M875" s="141"/>
      <c r="N875" s="142">
        <f t="shared" ref="N875:N938" si="211">+J875*L875</f>
        <v>7868000</v>
      </c>
      <c r="O875" s="142">
        <f t="shared" ref="O875:O878" si="212">+N875</f>
        <v>7868000</v>
      </c>
    </row>
    <row r="876" spans="1:15" ht="14.1" customHeight="1">
      <c r="A876" s="135" t="s">
        <v>1060</v>
      </c>
      <c r="B876" s="135" t="s">
        <v>1061</v>
      </c>
      <c r="C876" s="136" t="s">
        <v>1056</v>
      </c>
      <c r="D876" s="136" t="s">
        <v>249</v>
      </c>
      <c r="E876" s="137">
        <v>42095.540555555555</v>
      </c>
      <c r="F876" s="137">
        <v>42095.558877314812</v>
      </c>
      <c r="G876" s="135" t="s">
        <v>18</v>
      </c>
      <c r="H876" s="138">
        <v>15580</v>
      </c>
      <c r="I876" s="138">
        <v>5460</v>
      </c>
      <c r="J876" s="145">
        <v>10120</v>
      </c>
      <c r="K876" s="146" t="s">
        <v>1057</v>
      </c>
      <c r="L876" s="141">
        <v>700</v>
      </c>
      <c r="M876" s="141"/>
      <c r="N876" s="142">
        <f t="shared" si="211"/>
        <v>7084000</v>
      </c>
      <c r="O876" s="142">
        <f t="shared" si="212"/>
        <v>7084000</v>
      </c>
    </row>
    <row r="877" spans="1:15" ht="14.1" customHeight="1">
      <c r="A877" s="135" t="s">
        <v>1062</v>
      </c>
      <c r="B877" s="135" t="s">
        <v>217</v>
      </c>
      <c r="C877" s="136" t="s">
        <v>1056</v>
      </c>
      <c r="D877" s="136" t="s">
        <v>249</v>
      </c>
      <c r="E877" s="137">
        <v>42095.630196759259</v>
      </c>
      <c r="F877" s="137">
        <v>42095.655787037038</v>
      </c>
      <c r="G877" s="135" t="s">
        <v>18</v>
      </c>
      <c r="H877" s="138">
        <v>16860</v>
      </c>
      <c r="I877" s="138">
        <v>5440</v>
      </c>
      <c r="J877" s="145">
        <v>11420</v>
      </c>
      <c r="K877" s="146" t="s">
        <v>1059</v>
      </c>
      <c r="L877" s="141">
        <v>700</v>
      </c>
      <c r="M877" s="141"/>
      <c r="N877" s="142">
        <f t="shared" si="211"/>
        <v>7994000</v>
      </c>
      <c r="O877" s="142">
        <f t="shared" si="212"/>
        <v>7994000</v>
      </c>
    </row>
    <row r="878" spans="1:15" ht="14.1" customHeight="1">
      <c r="A878" s="135" t="s">
        <v>1063</v>
      </c>
      <c r="B878" s="135" t="s">
        <v>1064</v>
      </c>
      <c r="C878" s="136" t="s">
        <v>1056</v>
      </c>
      <c r="D878" s="136" t="s">
        <v>249</v>
      </c>
      <c r="E878" s="137">
        <v>42096.352164351854</v>
      </c>
      <c r="F878" s="137">
        <v>42096.378738425927</v>
      </c>
      <c r="G878" s="135" t="s">
        <v>18</v>
      </c>
      <c r="H878" s="138">
        <v>17120</v>
      </c>
      <c r="I878" s="138">
        <v>5440</v>
      </c>
      <c r="J878" s="145">
        <v>11680</v>
      </c>
      <c r="K878" s="146" t="s">
        <v>1065</v>
      </c>
      <c r="L878" s="141">
        <v>700</v>
      </c>
      <c r="M878" s="141"/>
      <c r="N878" s="142">
        <f t="shared" si="211"/>
        <v>8176000</v>
      </c>
      <c r="O878" s="142">
        <f t="shared" si="212"/>
        <v>8176000</v>
      </c>
    </row>
    <row r="879" spans="1:15" ht="14.1" customHeight="1">
      <c r="A879" s="135" t="s">
        <v>1066</v>
      </c>
      <c r="B879" s="135" t="s">
        <v>318</v>
      </c>
      <c r="C879" s="136" t="s">
        <v>169</v>
      </c>
      <c r="D879" s="136" t="s">
        <v>249</v>
      </c>
      <c r="E879" s="137">
        <v>42096.380567129629</v>
      </c>
      <c r="F879" s="137">
        <v>42096.402488425927</v>
      </c>
      <c r="G879" s="135" t="s">
        <v>18</v>
      </c>
      <c r="H879" s="138">
        <v>18520</v>
      </c>
      <c r="I879" s="138">
        <v>5600</v>
      </c>
      <c r="J879" s="139">
        <v>12920</v>
      </c>
      <c r="K879" s="146" t="s">
        <v>1067</v>
      </c>
      <c r="L879" s="141">
        <f>+[1]DonGia!O52</f>
        <v>700</v>
      </c>
      <c r="M879" s="141"/>
      <c r="N879" s="142">
        <f t="shared" si="211"/>
        <v>9044000</v>
      </c>
      <c r="O879" s="142">
        <f>+N879</f>
        <v>9044000</v>
      </c>
    </row>
    <row r="880" spans="1:15" ht="14.1" customHeight="1">
      <c r="A880" s="135" t="s">
        <v>1068</v>
      </c>
      <c r="B880" s="135" t="s">
        <v>217</v>
      </c>
      <c r="C880" s="136" t="s">
        <v>1056</v>
      </c>
      <c r="D880" s="136" t="s">
        <v>249</v>
      </c>
      <c r="E880" s="137">
        <v>42096.433298611111</v>
      </c>
      <c r="F880" s="137">
        <v>42096.450509259259</v>
      </c>
      <c r="G880" s="135" t="s">
        <v>18</v>
      </c>
      <c r="H880" s="138">
        <v>15660</v>
      </c>
      <c r="I880" s="138">
        <v>5440</v>
      </c>
      <c r="J880" s="145">
        <v>10220</v>
      </c>
      <c r="K880" s="146" t="s">
        <v>1067</v>
      </c>
      <c r="L880" s="141">
        <v>700</v>
      </c>
      <c r="M880" s="141"/>
      <c r="N880" s="142">
        <f t="shared" si="211"/>
        <v>7154000</v>
      </c>
      <c r="O880" s="142">
        <f>+N880</f>
        <v>7154000</v>
      </c>
    </row>
    <row r="881" spans="1:15" ht="14.1" customHeight="1">
      <c r="A881" s="135" t="s">
        <v>1069</v>
      </c>
      <c r="B881" s="135" t="s">
        <v>318</v>
      </c>
      <c r="C881" s="136" t="s">
        <v>169</v>
      </c>
      <c r="D881" s="136" t="s">
        <v>249</v>
      </c>
      <c r="E881" s="137">
        <v>42096.474976851852</v>
      </c>
      <c r="F881" s="137">
        <v>42096.495173611111</v>
      </c>
      <c r="G881" s="135" t="s">
        <v>18</v>
      </c>
      <c r="H881" s="138">
        <v>18480</v>
      </c>
      <c r="I881" s="138">
        <v>5600</v>
      </c>
      <c r="J881" s="139">
        <v>12880</v>
      </c>
      <c r="K881" s="146" t="s">
        <v>1070</v>
      </c>
      <c r="L881" s="141">
        <v>700</v>
      </c>
      <c r="M881" s="141"/>
      <c r="N881" s="142">
        <f t="shared" si="211"/>
        <v>9016000</v>
      </c>
      <c r="O881" s="142">
        <f>+N881</f>
        <v>9016000</v>
      </c>
    </row>
    <row r="882" spans="1:15" ht="14.1" customHeight="1">
      <c r="A882" s="135" t="s">
        <v>1071</v>
      </c>
      <c r="B882" s="135" t="s">
        <v>217</v>
      </c>
      <c r="C882" s="136" t="s">
        <v>1056</v>
      </c>
      <c r="D882" s="136" t="s">
        <v>249</v>
      </c>
      <c r="E882" s="137">
        <v>42096.641770833332</v>
      </c>
      <c r="F882" s="137">
        <v>42096.664918981478</v>
      </c>
      <c r="G882" s="135" t="s">
        <v>18</v>
      </c>
      <c r="H882" s="138">
        <v>16680</v>
      </c>
      <c r="I882" s="138">
        <v>5440</v>
      </c>
      <c r="J882" s="145">
        <v>11240</v>
      </c>
      <c r="K882" s="146" t="s">
        <v>1072</v>
      </c>
      <c r="L882" s="141">
        <v>700</v>
      </c>
      <c r="M882" s="141"/>
      <c r="N882" s="142">
        <f t="shared" si="211"/>
        <v>7868000</v>
      </c>
      <c r="O882" s="142">
        <f>+N882</f>
        <v>7868000</v>
      </c>
    </row>
    <row r="883" spans="1:15" ht="14.1" customHeight="1">
      <c r="A883" s="135" t="s">
        <v>1073</v>
      </c>
      <c r="B883" s="135" t="s">
        <v>180</v>
      </c>
      <c r="C883" s="136" t="s">
        <v>169</v>
      </c>
      <c r="D883" s="136" t="s">
        <v>249</v>
      </c>
      <c r="E883" s="137">
        <v>42097.378750000003</v>
      </c>
      <c r="F883" s="137">
        <v>42097.404548611114</v>
      </c>
      <c r="G883" s="135" t="s">
        <v>18</v>
      </c>
      <c r="H883" s="138">
        <v>19980</v>
      </c>
      <c r="I883" s="138">
        <v>6040</v>
      </c>
      <c r="J883" s="139">
        <v>13940</v>
      </c>
      <c r="K883" s="146" t="s">
        <v>1070</v>
      </c>
      <c r="L883" s="141">
        <f>+[1]DonGia!O53</f>
        <v>680</v>
      </c>
      <c r="M883" s="141"/>
      <c r="N883" s="142">
        <f t="shared" si="211"/>
        <v>9479200</v>
      </c>
      <c r="O883" s="142">
        <f>+J883*700</f>
        <v>9758000</v>
      </c>
    </row>
    <row r="884" spans="1:15" ht="14.1" customHeight="1">
      <c r="A884" s="135" t="s">
        <v>1074</v>
      </c>
      <c r="B884" s="135" t="s">
        <v>1075</v>
      </c>
      <c r="C884" s="136" t="s">
        <v>169</v>
      </c>
      <c r="D884" s="136" t="s">
        <v>249</v>
      </c>
      <c r="E884" s="137">
        <v>42097.391377314816</v>
      </c>
      <c r="F884" s="137">
        <v>42097.438888888886</v>
      </c>
      <c r="G884" s="135" t="s">
        <v>18</v>
      </c>
      <c r="H884" s="138">
        <v>18400</v>
      </c>
      <c r="I884" s="138">
        <v>5580</v>
      </c>
      <c r="J884" s="139">
        <v>12820</v>
      </c>
      <c r="K884" s="146" t="s">
        <v>1076</v>
      </c>
      <c r="L884" s="141">
        <v>680</v>
      </c>
      <c r="M884" s="141"/>
      <c r="N884" s="142">
        <f t="shared" si="211"/>
        <v>8717600</v>
      </c>
      <c r="O884" s="142">
        <f>+J884*700</f>
        <v>8974000</v>
      </c>
    </row>
    <row r="885" spans="1:15" ht="14.1" customHeight="1">
      <c r="A885" s="135" t="s">
        <v>1077</v>
      </c>
      <c r="B885" s="135" t="s">
        <v>36</v>
      </c>
      <c r="C885" s="136" t="s">
        <v>834</v>
      </c>
      <c r="D885" s="136" t="s">
        <v>94</v>
      </c>
      <c r="E885" s="137">
        <v>42103.641736111109</v>
      </c>
      <c r="F885" s="137">
        <v>42103.643888888888</v>
      </c>
      <c r="G885" s="135" t="s">
        <v>18</v>
      </c>
      <c r="H885" s="138">
        <v>6440</v>
      </c>
      <c r="I885" s="138">
        <v>2980</v>
      </c>
      <c r="J885" s="139">
        <v>3460</v>
      </c>
      <c r="K885" s="140"/>
      <c r="L885" s="141">
        <f>+[1]DonGia!O54</f>
        <v>400</v>
      </c>
      <c r="M885" s="141"/>
      <c r="N885" s="142">
        <f t="shared" si="211"/>
        <v>1384000</v>
      </c>
      <c r="O885" s="142">
        <f>+N885</f>
        <v>1384000</v>
      </c>
    </row>
    <row r="886" spans="1:15" ht="14.1" customHeight="1">
      <c r="A886" s="135" t="s">
        <v>1078</v>
      </c>
      <c r="B886" s="135" t="s">
        <v>36</v>
      </c>
      <c r="C886" s="136" t="s">
        <v>834</v>
      </c>
      <c r="D886" s="136" t="s">
        <v>94</v>
      </c>
      <c r="E886" s="137">
        <v>42104.553472222222</v>
      </c>
      <c r="F886" s="137">
        <v>42104.559374999997</v>
      </c>
      <c r="G886" s="135" t="s">
        <v>18</v>
      </c>
      <c r="H886" s="138">
        <v>5920</v>
      </c>
      <c r="I886" s="138">
        <v>3000</v>
      </c>
      <c r="J886" s="139">
        <v>2920</v>
      </c>
      <c r="K886" s="140"/>
      <c r="L886" s="141">
        <v>400</v>
      </c>
      <c r="M886" s="141"/>
      <c r="N886" s="142">
        <f t="shared" si="211"/>
        <v>1168000</v>
      </c>
      <c r="O886" s="142">
        <f t="shared" ref="O886:O887" si="213">+N886</f>
        <v>1168000</v>
      </c>
    </row>
    <row r="887" spans="1:15" ht="14.1" customHeight="1">
      <c r="A887" s="135" t="s">
        <v>1079</v>
      </c>
      <c r="B887" s="135" t="s">
        <v>36</v>
      </c>
      <c r="C887" s="136" t="s">
        <v>834</v>
      </c>
      <c r="D887" s="136" t="s">
        <v>94</v>
      </c>
      <c r="E887" s="137">
        <v>42104.664537037039</v>
      </c>
      <c r="F887" s="137">
        <v>42104.669745370367</v>
      </c>
      <c r="G887" s="135" t="s">
        <v>18</v>
      </c>
      <c r="H887" s="138">
        <v>5400</v>
      </c>
      <c r="I887" s="138">
        <v>3000</v>
      </c>
      <c r="J887" s="139">
        <v>2400</v>
      </c>
      <c r="K887" s="140"/>
      <c r="L887" s="141">
        <v>400</v>
      </c>
      <c r="M887" s="141"/>
      <c r="N887" s="142">
        <f t="shared" si="211"/>
        <v>960000</v>
      </c>
      <c r="O887" s="142">
        <f t="shared" si="213"/>
        <v>960000</v>
      </c>
    </row>
    <row r="888" spans="1:15" ht="14.1" customHeight="1">
      <c r="A888" s="135" t="s">
        <v>1080</v>
      </c>
      <c r="B888" s="135" t="s">
        <v>173</v>
      </c>
      <c r="C888" s="136" t="s">
        <v>169</v>
      </c>
      <c r="D888" s="136" t="s">
        <v>249</v>
      </c>
      <c r="E888" s="137">
        <v>42105.419687499998</v>
      </c>
      <c r="F888" s="137">
        <v>42105.452962962961</v>
      </c>
      <c r="G888" s="135" t="s">
        <v>18</v>
      </c>
      <c r="H888" s="138">
        <v>36980</v>
      </c>
      <c r="I888" s="138">
        <v>12700</v>
      </c>
      <c r="J888" s="139">
        <v>24280</v>
      </c>
      <c r="K888" s="146" t="s">
        <v>1076</v>
      </c>
      <c r="L888" s="141">
        <f>+[1]DonGia!O53</f>
        <v>680</v>
      </c>
      <c r="M888" s="141"/>
      <c r="N888" s="142">
        <f t="shared" si="211"/>
        <v>16510400</v>
      </c>
      <c r="O888" s="142">
        <f>+N888-((J883+J884)*(L881-L883))</f>
        <v>15975200</v>
      </c>
    </row>
    <row r="889" spans="1:15" ht="14.1" customHeight="1">
      <c r="A889" s="135" t="s">
        <v>1081</v>
      </c>
      <c r="B889" s="135" t="s">
        <v>180</v>
      </c>
      <c r="C889" s="136" t="s">
        <v>169</v>
      </c>
      <c r="D889" s="136" t="s">
        <v>249</v>
      </c>
      <c r="E889" s="137">
        <v>42105.550949074073</v>
      </c>
      <c r="F889" s="137">
        <v>42105.589421296296</v>
      </c>
      <c r="G889" s="135" t="s">
        <v>18</v>
      </c>
      <c r="H889" s="138">
        <v>20020</v>
      </c>
      <c r="I889" s="138">
        <v>6040</v>
      </c>
      <c r="J889" s="139">
        <v>13980</v>
      </c>
      <c r="K889" s="146" t="s">
        <v>1065</v>
      </c>
      <c r="L889" s="141">
        <v>680</v>
      </c>
      <c r="M889" s="141"/>
      <c r="N889" s="142">
        <f t="shared" si="211"/>
        <v>9506400</v>
      </c>
      <c r="O889" s="142">
        <f>+N889</f>
        <v>9506400</v>
      </c>
    </row>
    <row r="890" spans="1:15" ht="14.1" customHeight="1">
      <c r="A890" s="135" t="s">
        <v>1082</v>
      </c>
      <c r="B890" s="135" t="s">
        <v>173</v>
      </c>
      <c r="C890" s="136" t="s">
        <v>169</v>
      </c>
      <c r="D890" s="136" t="s">
        <v>249</v>
      </c>
      <c r="E890" s="137">
        <v>42107.538495370369</v>
      </c>
      <c r="F890" s="137">
        <v>42107.580636574072</v>
      </c>
      <c r="G890" s="135" t="s">
        <v>18</v>
      </c>
      <c r="H890" s="138">
        <v>37720</v>
      </c>
      <c r="I890" s="138">
        <v>12680</v>
      </c>
      <c r="J890" s="139">
        <v>25040</v>
      </c>
      <c r="K890" s="146" t="s">
        <v>1083</v>
      </c>
      <c r="L890" s="141">
        <v>680</v>
      </c>
      <c r="M890" s="141"/>
      <c r="N890" s="142">
        <f t="shared" si="211"/>
        <v>17027200</v>
      </c>
      <c r="O890" s="142">
        <f t="shared" ref="O890:O899" si="214">+N890</f>
        <v>17027200</v>
      </c>
    </row>
    <row r="891" spans="1:15" ht="14.1" customHeight="1">
      <c r="A891" s="135" t="s">
        <v>1084</v>
      </c>
      <c r="B891" s="135" t="s">
        <v>173</v>
      </c>
      <c r="C891" s="136" t="s">
        <v>169</v>
      </c>
      <c r="D891" s="136" t="s">
        <v>249</v>
      </c>
      <c r="E891" s="137">
        <v>42109.563344907408</v>
      </c>
      <c r="F891" s="137">
        <v>42109.605729166666</v>
      </c>
      <c r="G891" s="135" t="s">
        <v>18</v>
      </c>
      <c r="H891" s="138">
        <v>36920</v>
      </c>
      <c r="I891" s="138">
        <v>12680</v>
      </c>
      <c r="J891" s="139">
        <v>24240</v>
      </c>
      <c r="K891" s="146" t="s">
        <v>1085</v>
      </c>
      <c r="L891" s="141">
        <v>680</v>
      </c>
      <c r="M891" s="141"/>
      <c r="N891" s="142">
        <f t="shared" si="211"/>
        <v>16483200</v>
      </c>
      <c r="O891" s="142">
        <f t="shared" si="214"/>
        <v>16483200</v>
      </c>
    </row>
    <row r="892" spans="1:15" ht="14.1" customHeight="1">
      <c r="A892" s="135" t="s">
        <v>1086</v>
      </c>
      <c r="B892" s="135" t="s">
        <v>180</v>
      </c>
      <c r="C892" s="136" t="s">
        <v>169</v>
      </c>
      <c r="D892" s="136" t="s">
        <v>249</v>
      </c>
      <c r="E892" s="137">
        <v>42110.391342592593</v>
      </c>
      <c r="F892" s="137">
        <v>42110.419629629629</v>
      </c>
      <c r="G892" s="135" t="s">
        <v>18</v>
      </c>
      <c r="H892" s="138">
        <v>19860</v>
      </c>
      <c r="I892" s="138">
        <v>5980</v>
      </c>
      <c r="J892" s="139">
        <v>13880</v>
      </c>
      <c r="K892" s="146" t="s">
        <v>1087</v>
      </c>
      <c r="L892" s="141">
        <v>680</v>
      </c>
      <c r="M892" s="141"/>
      <c r="N892" s="142">
        <f t="shared" si="211"/>
        <v>9438400</v>
      </c>
      <c r="O892" s="142">
        <f t="shared" si="214"/>
        <v>9438400</v>
      </c>
    </row>
    <row r="893" spans="1:15" ht="14.1" customHeight="1">
      <c r="A893" s="135" t="s">
        <v>1088</v>
      </c>
      <c r="B893" s="135" t="s">
        <v>173</v>
      </c>
      <c r="C893" s="136" t="s">
        <v>169</v>
      </c>
      <c r="D893" s="136" t="s">
        <v>249</v>
      </c>
      <c r="E893" s="137">
        <v>42110.540706018517</v>
      </c>
      <c r="F893" s="137">
        <v>42110.589363425926</v>
      </c>
      <c r="G893" s="135" t="s">
        <v>18</v>
      </c>
      <c r="H893" s="138">
        <v>38200</v>
      </c>
      <c r="I893" s="138">
        <v>12640</v>
      </c>
      <c r="J893" s="139">
        <v>25560</v>
      </c>
      <c r="K893" s="146" t="s">
        <v>1089</v>
      </c>
      <c r="L893" s="141">
        <v>680</v>
      </c>
      <c r="M893" s="141"/>
      <c r="N893" s="142">
        <f t="shared" si="211"/>
        <v>17380800</v>
      </c>
      <c r="O893" s="142">
        <f t="shared" si="214"/>
        <v>17380800</v>
      </c>
    </row>
    <row r="894" spans="1:15" ht="14.1" customHeight="1">
      <c r="A894" s="135" t="s">
        <v>1090</v>
      </c>
      <c r="B894" s="135" t="s">
        <v>173</v>
      </c>
      <c r="C894" s="136" t="s">
        <v>169</v>
      </c>
      <c r="D894" s="136" t="s">
        <v>249</v>
      </c>
      <c r="E894" s="137">
        <v>42111.433854166666</v>
      </c>
      <c r="F894" s="137">
        <v>42111.488020833334</v>
      </c>
      <c r="G894" s="135" t="s">
        <v>18</v>
      </c>
      <c r="H894" s="138">
        <v>38540</v>
      </c>
      <c r="I894" s="138">
        <v>12700</v>
      </c>
      <c r="J894" s="139">
        <v>25840</v>
      </c>
      <c r="K894" s="146" t="s">
        <v>1089</v>
      </c>
      <c r="L894" s="141">
        <v>680</v>
      </c>
      <c r="M894" s="141"/>
      <c r="N894" s="142">
        <f t="shared" si="211"/>
        <v>17571200</v>
      </c>
      <c r="O894" s="142">
        <f t="shared" si="214"/>
        <v>17571200</v>
      </c>
    </row>
    <row r="895" spans="1:15" ht="14.1" customHeight="1">
      <c r="A895" s="135" t="s">
        <v>1091</v>
      </c>
      <c r="B895" s="135" t="s">
        <v>173</v>
      </c>
      <c r="C895" s="136" t="s">
        <v>169</v>
      </c>
      <c r="D895" s="136" t="s">
        <v>249</v>
      </c>
      <c r="E895" s="137">
        <v>42112.543020833335</v>
      </c>
      <c r="F895" s="137">
        <v>42112.576817129629</v>
      </c>
      <c r="G895" s="135" t="s">
        <v>18</v>
      </c>
      <c r="H895" s="138">
        <v>37220</v>
      </c>
      <c r="I895" s="138">
        <v>12660</v>
      </c>
      <c r="J895" s="139">
        <v>24560</v>
      </c>
      <c r="K895" s="146" t="s">
        <v>1072</v>
      </c>
      <c r="L895" s="141">
        <v>680</v>
      </c>
      <c r="M895" s="141"/>
      <c r="N895" s="142">
        <f t="shared" si="211"/>
        <v>16700800</v>
      </c>
      <c r="O895" s="142">
        <f t="shared" si="214"/>
        <v>16700800</v>
      </c>
    </row>
    <row r="896" spans="1:15" ht="14.1" customHeight="1">
      <c r="A896" s="135" t="s">
        <v>1092</v>
      </c>
      <c r="B896" s="135" t="s">
        <v>1093</v>
      </c>
      <c r="C896" s="136" t="s">
        <v>169</v>
      </c>
      <c r="D896" s="136" t="s">
        <v>249</v>
      </c>
      <c r="E896" s="137">
        <v>42114.435393518521</v>
      </c>
      <c r="F896" s="137">
        <v>42114.473564814813</v>
      </c>
      <c r="G896" s="135" t="s">
        <v>18</v>
      </c>
      <c r="H896" s="138">
        <v>38720</v>
      </c>
      <c r="I896" s="138">
        <v>12260</v>
      </c>
      <c r="J896" s="139">
        <v>26460</v>
      </c>
      <c r="K896" s="146" t="s">
        <v>1065</v>
      </c>
      <c r="L896" s="141">
        <v>680</v>
      </c>
      <c r="M896" s="141"/>
      <c r="N896" s="142">
        <f t="shared" si="211"/>
        <v>17992800</v>
      </c>
      <c r="O896" s="142">
        <f t="shared" si="214"/>
        <v>17992800</v>
      </c>
    </row>
    <row r="897" spans="1:15" ht="14.1" customHeight="1">
      <c r="A897" s="135" t="s">
        <v>1094</v>
      </c>
      <c r="B897" s="135" t="s">
        <v>1075</v>
      </c>
      <c r="C897" s="136" t="s">
        <v>169</v>
      </c>
      <c r="D897" s="136" t="s">
        <v>249</v>
      </c>
      <c r="E897" s="137">
        <v>42115.357152777775</v>
      </c>
      <c r="F897" s="137">
        <v>42115.37699074074</v>
      </c>
      <c r="G897" s="135" t="s">
        <v>18</v>
      </c>
      <c r="H897" s="138">
        <v>18200</v>
      </c>
      <c r="I897" s="138">
        <v>5600</v>
      </c>
      <c r="J897" s="139">
        <v>12600</v>
      </c>
      <c r="K897" s="146" t="s">
        <v>1059</v>
      </c>
      <c r="L897" s="141">
        <v>680</v>
      </c>
      <c r="M897" s="141"/>
      <c r="N897" s="142">
        <f t="shared" si="211"/>
        <v>8568000</v>
      </c>
      <c r="O897" s="142">
        <f t="shared" si="214"/>
        <v>8568000</v>
      </c>
    </row>
    <row r="898" spans="1:15" ht="14.1" customHeight="1">
      <c r="A898" s="135" t="s">
        <v>1095</v>
      </c>
      <c r="B898" s="135" t="s">
        <v>168</v>
      </c>
      <c r="C898" s="136" t="s">
        <v>169</v>
      </c>
      <c r="D898" s="136" t="s">
        <v>249</v>
      </c>
      <c r="E898" s="137">
        <v>42115.378148148149</v>
      </c>
      <c r="F898" s="137">
        <v>42115.411458333336</v>
      </c>
      <c r="G898" s="135" t="s">
        <v>18</v>
      </c>
      <c r="H898" s="138">
        <v>17240</v>
      </c>
      <c r="I898" s="138">
        <v>5680</v>
      </c>
      <c r="J898" s="139">
        <v>11560</v>
      </c>
      <c r="K898" s="146" t="s">
        <v>1096</v>
      </c>
      <c r="L898" s="141">
        <v>680</v>
      </c>
      <c r="M898" s="141"/>
      <c r="N898" s="142">
        <f t="shared" si="211"/>
        <v>7860800</v>
      </c>
      <c r="O898" s="142">
        <f t="shared" si="214"/>
        <v>7860800</v>
      </c>
    </row>
    <row r="899" spans="1:15" ht="14.1" customHeight="1">
      <c r="A899" s="135" t="s">
        <v>1097</v>
      </c>
      <c r="B899" s="135" t="s">
        <v>173</v>
      </c>
      <c r="C899" s="136" t="s">
        <v>169</v>
      </c>
      <c r="D899" s="136" t="s">
        <v>249</v>
      </c>
      <c r="E899" s="137">
        <v>42116.539861111109</v>
      </c>
      <c r="F899" s="137">
        <v>42116.585590277777</v>
      </c>
      <c r="G899" s="135" t="s">
        <v>18</v>
      </c>
      <c r="H899" s="138">
        <v>38200</v>
      </c>
      <c r="I899" s="138">
        <v>12640</v>
      </c>
      <c r="J899" s="139">
        <v>25560</v>
      </c>
      <c r="K899" s="146" t="s">
        <v>1098</v>
      </c>
      <c r="L899" s="141">
        <v>680</v>
      </c>
      <c r="M899" s="141"/>
      <c r="N899" s="142">
        <f t="shared" si="211"/>
        <v>17380800</v>
      </c>
      <c r="O899" s="142">
        <f t="shared" si="214"/>
        <v>17380800</v>
      </c>
    </row>
    <row r="900" spans="1:15" ht="14.1" customHeight="1">
      <c r="A900" s="147" t="s">
        <v>1099</v>
      </c>
      <c r="B900" s="147" t="s">
        <v>588</v>
      </c>
      <c r="C900" s="148" t="s">
        <v>1100</v>
      </c>
      <c r="D900" s="148" t="s">
        <v>1101</v>
      </c>
      <c r="E900" s="149">
        <v>42117.479907407411</v>
      </c>
      <c r="F900" s="149">
        <v>42117.548530092594</v>
      </c>
      <c r="G900" s="147" t="s">
        <v>18</v>
      </c>
      <c r="H900" s="139">
        <v>19020</v>
      </c>
      <c r="I900" s="139">
        <v>12940</v>
      </c>
      <c r="J900" s="139">
        <v>6080</v>
      </c>
      <c r="K900" s="140"/>
      <c r="L900" s="150">
        <v>670</v>
      </c>
      <c r="M900" s="150">
        <f>+L900*0.1</f>
        <v>67</v>
      </c>
      <c r="N900" s="142">
        <f>+(J900+50)*L900*1.1+300000</f>
        <v>4817810</v>
      </c>
      <c r="O900" s="142">
        <f>+N900</f>
        <v>4817810</v>
      </c>
    </row>
    <row r="901" spans="1:15" ht="14.1" customHeight="1">
      <c r="A901" s="135" t="s">
        <v>1102</v>
      </c>
      <c r="B901" s="135" t="s">
        <v>1103</v>
      </c>
      <c r="C901" s="136" t="s">
        <v>669</v>
      </c>
      <c r="D901" s="136" t="s">
        <v>249</v>
      </c>
      <c r="E901" s="137">
        <v>42122.547048611108</v>
      </c>
      <c r="F901" s="137">
        <v>42122.660358796296</v>
      </c>
      <c r="G901" s="135" t="s">
        <v>18</v>
      </c>
      <c r="H901" s="138">
        <v>8740</v>
      </c>
      <c r="I901" s="138">
        <v>3600</v>
      </c>
      <c r="J901" s="139">
        <v>5140</v>
      </c>
      <c r="K901" s="146" t="s">
        <v>1104</v>
      </c>
      <c r="L901" s="141">
        <f>+[1]DonGia!O55</f>
        <v>660</v>
      </c>
      <c r="M901" s="141"/>
      <c r="N901" s="142">
        <f t="shared" si="211"/>
        <v>3392400</v>
      </c>
      <c r="O901" s="142">
        <f>+N901</f>
        <v>3392400</v>
      </c>
    </row>
    <row r="902" spans="1:15" ht="14.1" customHeight="1">
      <c r="A902" s="20" t="s">
        <v>1105</v>
      </c>
      <c r="B902" s="20" t="s">
        <v>1106</v>
      </c>
      <c r="C902" s="21" t="s">
        <v>1107</v>
      </c>
      <c r="D902" s="21" t="s">
        <v>249</v>
      </c>
      <c r="E902" s="22">
        <v>42128.309259259258</v>
      </c>
      <c r="F902" s="22">
        <v>42128.352939814817</v>
      </c>
      <c r="G902" s="20" t="s">
        <v>18</v>
      </c>
      <c r="H902" s="39">
        <v>14760</v>
      </c>
      <c r="I902" s="39">
        <v>6360</v>
      </c>
      <c r="J902" s="102">
        <v>8400</v>
      </c>
      <c r="K902" s="37" t="s">
        <v>1057</v>
      </c>
      <c r="L902" s="26">
        <f>+[1]DonGia!O56</f>
        <v>650</v>
      </c>
      <c r="M902" s="26"/>
      <c r="N902" s="103">
        <f t="shared" si="211"/>
        <v>5460000</v>
      </c>
      <c r="O902" s="103">
        <f>+N902</f>
        <v>5460000</v>
      </c>
    </row>
    <row r="903" spans="1:15" ht="14.1" customHeight="1">
      <c r="A903" s="20" t="s">
        <v>1108</v>
      </c>
      <c r="B903" s="20" t="s">
        <v>1106</v>
      </c>
      <c r="C903" s="21" t="s">
        <v>1107</v>
      </c>
      <c r="D903" s="21" t="s">
        <v>249</v>
      </c>
      <c r="E903" s="22">
        <v>42129.314375000002</v>
      </c>
      <c r="F903" s="22">
        <v>42129.345729166664</v>
      </c>
      <c r="G903" s="20" t="s">
        <v>18</v>
      </c>
      <c r="H903" s="39">
        <v>15320</v>
      </c>
      <c r="I903" s="39">
        <v>6400</v>
      </c>
      <c r="J903" s="102">
        <v>8920</v>
      </c>
      <c r="K903" s="37" t="s">
        <v>1085</v>
      </c>
      <c r="L903" s="26">
        <v>650</v>
      </c>
      <c r="M903" s="26"/>
      <c r="N903" s="103">
        <f t="shared" si="211"/>
        <v>5798000</v>
      </c>
      <c r="O903" s="103">
        <f t="shared" ref="O903:O906" si="215">+N903</f>
        <v>5798000</v>
      </c>
    </row>
    <row r="904" spans="1:15" ht="14.1" customHeight="1">
      <c r="A904" s="20" t="s">
        <v>1109</v>
      </c>
      <c r="B904" s="20" t="s">
        <v>1106</v>
      </c>
      <c r="C904" s="21" t="s">
        <v>1107</v>
      </c>
      <c r="D904" s="21" t="s">
        <v>249</v>
      </c>
      <c r="E904" s="22">
        <v>42130.310011574074</v>
      </c>
      <c r="F904" s="22">
        <v>42130.343240740738</v>
      </c>
      <c r="G904" s="20" t="s">
        <v>18</v>
      </c>
      <c r="H904" s="39">
        <v>16640</v>
      </c>
      <c r="I904" s="39">
        <v>6380</v>
      </c>
      <c r="J904" s="102">
        <v>10260</v>
      </c>
      <c r="K904" s="37" t="s">
        <v>1070</v>
      </c>
      <c r="L904" s="26">
        <v>650</v>
      </c>
      <c r="M904" s="26"/>
      <c r="N904" s="103">
        <f t="shared" si="211"/>
        <v>6669000</v>
      </c>
      <c r="O904" s="103">
        <f t="shared" si="215"/>
        <v>6669000</v>
      </c>
    </row>
    <row r="905" spans="1:15" ht="14.1" customHeight="1">
      <c r="A905" s="20" t="s">
        <v>1110</v>
      </c>
      <c r="B905" s="20" t="s">
        <v>1106</v>
      </c>
      <c r="C905" s="21" t="s">
        <v>1107</v>
      </c>
      <c r="D905" s="21" t="s">
        <v>249</v>
      </c>
      <c r="E905" s="22">
        <v>42131.315671296295</v>
      </c>
      <c r="F905" s="22">
        <v>42131.339363425926</v>
      </c>
      <c r="G905" s="20" t="s">
        <v>18</v>
      </c>
      <c r="H905" s="39">
        <v>16520</v>
      </c>
      <c r="I905" s="39">
        <v>6380</v>
      </c>
      <c r="J905" s="102">
        <v>10140</v>
      </c>
      <c r="K905" s="37" t="s">
        <v>1096</v>
      </c>
      <c r="L905" s="26">
        <v>650</v>
      </c>
      <c r="M905" s="26"/>
      <c r="N905" s="103">
        <f t="shared" si="211"/>
        <v>6591000</v>
      </c>
      <c r="O905" s="103">
        <f t="shared" si="215"/>
        <v>6591000</v>
      </c>
    </row>
    <row r="906" spans="1:15" ht="14.1" customHeight="1">
      <c r="A906" s="20" t="s">
        <v>1111</v>
      </c>
      <c r="B906" s="20" t="s">
        <v>1106</v>
      </c>
      <c r="C906" s="21" t="s">
        <v>1107</v>
      </c>
      <c r="D906" s="21" t="s">
        <v>249</v>
      </c>
      <c r="E906" s="22">
        <v>42132.311018518521</v>
      </c>
      <c r="F906" s="22">
        <v>42132.345694444448</v>
      </c>
      <c r="G906" s="20" t="s">
        <v>18</v>
      </c>
      <c r="H906" s="39">
        <v>16920</v>
      </c>
      <c r="I906" s="39">
        <v>6380</v>
      </c>
      <c r="J906" s="102">
        <v>10540</v>
      </c>
      <c r="K906" s="37" t="s">
        <v>1085</v>
      </c>
      <c r="L906" s="26">
        <v>650</v>
      </c>
      <c r="M906" s="26"/>
      <c r="N906" s="103">
        <f t="shared" si="211"/>
        <v>6851000</v>
      </c>
      <c r="O906" s="103">
        <f t="shared" si="215"/>
        <v>6851000</v>
      </c>
    </row>
    <row r="907" spans="1:15" ht="14.1" customHeight="1">
      <c r="A907" s="20" t="s">
        <v>1112</v>
      </c>
      <c r="B907" s="20" t="s">
        <v>1103</v>
      </c>
      <c r="C907" s="21" t="s">
        <v>669</v>
      </c>
      <c r="D907" s="21" t="s">
        <v>249</v>
      </c>
      <c r="E907" s="22">
        <v>42132.39099537037</v>
      </c>
      <c r="F907" s="22">
        <v>42132.412233796298</v>
      </c>
      <c r="G907" s="20" t="s">
        <v>18</v>
      </c>
      <c r="H907" s="39">
        <v>9040</v>
      </c>
      <c r="I907" s="39">
        <v>3580</v>
      </c>
      <c r="J907" s="102">
        <v>5460</v>
      </c>
      <c r="K907" s="37" t="s">
        <v>1113</v>
      </c>
      <c r="L907" s="26">
        <v>660</v>
      </c>
      <c r="M907" s="26"/>
      <c r="N907" s="103">
        <f t="shared" si="211"/>
        <v>3603600</v>
      </c>
      <c r="O907" s="103">
        <f>+N907</f>
        <v>3603600</v>
      </c>
    </row>
    <row r="908" spans="1:15" ht="14.1" customHeight="1">
      <c r="A908" s="20" t="s">
        <v>1114</v>
      </c>
      <c r="B908" s="20" t="s">
        <v>1103</v>
      </c>
      <c r="C908" s="21" t="s">
        <v>669</v>
      </c>
      <c r="D908" s="21" t="s">
        <v>249</v>
      </c>
      <c r="E908" s="22">
        <v>42132.459340277775</v>
      </c>
      <c r="F908" s="22">
        <v>42132.477939814817</v>
      </c>
      <c r="G908" s="20" t="s">
        <v>18</v>
      </c>
      <c r="H908" s="39">
        <v>9100</v>
      </c>
      <c r="I908" s="39">
        <v>3560</v>
      </c>
      <c r="J908" s="102">
        <v>5540</v>
      </c>
      <c r="K908" s="37"/>
      <c r="L908" s="26">
        <v>660</v>
      </c>
      <c r="M908" s="26"/>
      <c r="N908" s="103">
        <f t="shared" si="211"/>
        <v>3656400</v>
      </c>
      <c r="O908" s="103">
        <f>+N908</f>
        <v>3656400</v>
      </c>
    </row>
    <row r="909" spans="1:15" ht="14.1" customHeight="1">
      <c r="A909" s="20" t="s">
        <v>1115</v>
      </c>
      <c r="B909" s="20" t="s">
        <v>1106</v>
      </c>
      <c r="C909" s="21" t="s">
        <v>1107</v>
      </c>
      <c r="D909" s="21" t="s">
        <v>249</v>
      </c>
      <c r="E909" s="22">
        <v>42135.343530092592</v>
      </c>
      <c r="F909" s="22">
        <v>42135.370949074073</v>
      </c>
      <c r="G909" s="20" t="s">
        <v>18</v>
      </c>
      <c r="H909" s="39">
        <v>15980</v>
      </c>
      <c r="I909" s="39">
        <v>6380</v>
      </c>
      <c r="J909" s="102">
        <v>9600</v>
      </c>
      <c r="K909" s="37" t="s">
        <v>1116</v>
      </c>
      <c r="L909" s="26">
        <v>650</v>
      </c>
      <c r="M909" s="26"/>
      <c r="N909" s="103">
        <f t="shared" si="211"/>
        <v>6240000</v>
      </c>
      <c r="O909" s="103">
        <f>+N909</f>
        <v>6240000</v>
      </c>
    </row>
    <row r="910" spans="1:15" ht="14.1" customHeight="1">
      <c r="A910" s="20" t="s">
        <v>1117</v>
      </c>
      <c r="B910" s="20" t="s">
        <v>1103</v>
      </c>
      <c r="C910" s="21" t="s">
        <v>669</v>
      </c>
      <c r="D910" s="21" t="s">
        <v>249</v>
      </c>
      <c r="E910" s="22">
        <v>42135.40289351852</v>
      </c>
      <c r="F910" s="22">
        <v>42135.41746527778</v>
      </c>
      <c r="G910" s="20" t="s">
        <v>18</v>
      </c>
      <c r="H910" s="39">
        <v>9160</v>
      </c>
      <c r="I910" s="39">
        <v>3540</v>
      </c>
      <c r="J910" s="102">
        <v>5620</v>
      </c>
      <c r="K910" s="37" t="s">
        <v>1096</v>
      </c>
      <c r="L910" s="26">
        <v>660</v>
      </c>
      <c r="M910" s="26"/>
      <c r="N910" s="103">
        <f t="shared" si="211"/>
        <v>3709200</v>
      </c>
      <c r="O910" s="103">
        <f t="shared" ref="O910:O911" si="216">+N910</f>
        <v>3709200</v>
      </c>
    </row>
    <row r="911" spans="1:15" ht="14.1" customHeight="1">
      <c r="A911" s="20" t="s">
        <v>1118</v>
      </c>
      <c r="B911" s="20" t="s">
        <v>1103</v>
      </c>
      <c r="C911" s="21" t="s">
        <v>669</v>
      </c>
      <c r="D911" s="21" t="s">
        <v>249</v>
      </c>
      <c r="E911" s="22">
        <v>42135.446388888886</v>
      </c>
      <c r="F911" s="22">
        <v>42135.458807870367</v>
      </c>
      <c r="G911" s="20" t="s">
        <v>18</v>
      </c>
      <c r="H911" s="39">
        <v>9100</v>
      </c>
      <c r="I911" s="39">
        <v>3540</v>
      </c>
      <c r="J911" s="102">
        <v>5560</v>
      </c>
      <c r="K911" s="37" t="s">
        <v>1096</v>
      </c>
      <c r="L911" s="26">
        <v>660</v>
      </c>
      <c r="M911" s="26"/>
      <c r="N911" s="103">
        <f t="shared" si="211"/>
        <v>3669600</v>
      </c>
      <c r="O911" s="103">
        <f t="shared" si="216"/>
        <v>3669600</v>
      </c>
    </row>
    <row r="912" spans="1:15" ht="14.1" customHeight="1">
      <c r="A912" s="20" t="s">
        <v>1119</v>
      </c>
      <c r="B912" s="20" t="s">
        <v>36</v>
      </c>
      <c r="C912" s="21" t="s">
        <v>834</v>
      </c>
      <c r="D912" s="21" t="s">
        <v>643</v>
      </c>
      <c r="E912" s="22">
        <v>42136.319803240738</v>
      </c>
      <c r="F912" s="22">
        <v>42136.321458333332</v>
      </c>
      <c r="G912" s="20" t="s">
        <v>18</v>
      </c>
      <c r="H912" s="39">
        <v>6440</v>
      </c>
      <c r="I912" s="39">
        <v>3000</v>
      </c>
      <c r="J912" s="102">
        <v>3440</v>
      </c>
      <c r="K912" s="37"/>
      <c r="L912" s="26">
        <f>+[1]DonGia!O58</f>
        <v>600</v>
      </c>
      <c r="M912" s="26"/>
      <c r="N912" s="103">
        <f t="shared" si="211"/>
        <v>2064000</v>
      </c>
      <c r="O912" s="103">
        <f>+N912</f>
        <v>2064000</v>
      </c>
    </row>
    <row r="913" spans="1:15" ht="14.1" customHeight="1">
      <c r="A913" s="20" t="s">
        <v>1120</v>
      </c>
      <c r="B913" s="20" t="s">
        <v>1049</v>
      </c>
      <c r="C913" s="21" t="s">
        <v>507</v>
      </c>
      <c r="D913" s="21" t="s">
        <v>134</v>
      </c>
      <c r="E913" s="22">
        <v>42136.349131944444</v>
      </c>
      <c r="F913" s="22">
        <v>42136.375798611109</v>
      </c>
      <c r="G913" s="20" t="s">
        <v>18</v>
      </c>
      <c r="H913" s="39">
        <v>14780</v>
      </c>
      <c r="I913" s="39">
        <v>4600</v>
      </c>
      <c r="J913" s="102">
        <v>10180</v>
      </c>
      <c r="K913" s="37"/>
      <c r="L913" s="26">
        <f>+[1]DonGia!O57</f>
        <v>420</v>
      </c>
      <c r="M913" s="26"/>
      <c r="N913" s="103">
        <f t="shared" si="211"/>
        <v>4275600</v>
      </c>
      <c r="O913" s="103">
        <f>+N913</f>
        <v>4275600</v>
      </c>
    </row>
    <row r="914" spans="1:15" ht="14.1" customHeight="1">
      <c r="A914" s="20" t="s">
        <v>1121</v>
      </c>
      <c r="B914" s="20" t="s">
        <v>1122</v>
      </c>
      <c r="C914" s="21" t="s">
        <v>507</v>
      </c>
      <c r="D914" s="21" t="s">
        <v>134</v>
      </c>
      <c r="E914" s="22">
        <v>42136.549270833333</v>
      </c>
      <c r="F914" s="22">
        <v>42136.569571759261</v>
      </c>
      <c r="G914" s="20" t="s">
        <v>18</v>
      </c>
      <c r="H914" s="39">
        <v>14500</v>
      </c>
      <c r="I914" s="39">
        <v>4600</v>
      </c>
      <c r="J914" s="102">
        <v>9900</v>
      </c>
      <c r="K914" s="37"/>
      <c r="L914" s="26">
        <v>420</v>
      </c>
      <c r="M914" s="26"/>
      <c r="N914" s="103">
        <f t="shared" si="211"/>
        <v>4158000</v>
      </c>
      <c r="O914" s="103">
        <f t="shared" ref="O914:O917" si="217">+N914</f>
        <v>4158000</v>
      </c>
    </row>
    <row r="915" spans="1:15" ht="14.1" customHeight="1">
      <c r="A915" s="20" t="s">
        <v>1123</v>
      </c>
      <c r="B915" s="20" t="s">
        <v>1124</v>
      </c>
      <c r="C915" s="21" t="s">
        <v>507</v>
      </c>
      <c r="D915" s="21" t="s">
        <v>134</v>
      </c>
      <c r="E915" s="22">
        <v>42136.57885416667</v>
      </c>
      <c r="F915" s="22">
        <v>42136.618773148148</v>
      </c>
      <c r="G915" s="20" t="s">
        <v>18</v>
      </c>
      <c r="H915" s="39">
        <v>25840</v>
      </c>
      <c r="I915" s="39">
        <v>7500</v>
      </c>
      <c r="J915" s="102">
        <v>18340</v>
      </c>
      <c r="K915" s="37"/>
      <c r="L915" s="26">
        <v>420</v>
      </c>
      <c r="M915" s="26"/>
      <c r="N915" s="103">
        <f t="shared" si="211"/>
        <v>7702800</v>
      </c>
      <c r="O915" s="103">
        <f t="shared" si="217"/>
        <v>7702800</v>
      </c>
    </row>
    <row r="916" spans="1:15" ht="14.1" customHeight="1">
      <c r="A916" s="20" t="s">
        <v>1125</v>
      </c>
      <c r="B916" s="20" t="s">
        <v>506</v>
      </c>
      <c r="C916" s="21" t="s">
        <v>507</v>
      </c>
      <c r="D916" s="21" t="s">
        <v>134</v>
      </c>
      <c r="E916" s="22">
        <v>42136.624166666668</v>
      </c>
      <c r="F916" s="22">
        <v>42136.650520833333</v>
      </c>
      <c r="G916" s="20" t="s">
        <v>18</v>
      </c>
      <c r="H916" s="39">
        <v>17960</v>
      </c>
      <c r="I916" s="39">
        <v>6800</v>
      </c>
      <c r="J916" s="102">
        <v>11160</v>
      </c>
      <c r="K916" s="37"/>
      <c r="L916" s="26">
        <v>420</v>
      </c>
      <c r="M916" s="26"/>
      <c r="N916" s="103">
        <f t="shared" si="211"/>
        <v>4687200</v>
      </c>
      <c r="O916" s="103">
        <f t="shared" si="217"/>
        <v>4687200</v>
      </c>
    </row>
    <row r="917" spans="1:15" ht="14.1" customHeight="1">
      <c r="A917" s="20" t="s">
        <v>1126</v>
      </c>
      <c r="B917" s="20" t="s">
        <v>509</v>
      </c>
      <c r="C917" s="21" t="s">
        <v>507</v>
      </c>
      <c r="D917" s="21" t="s">
        <v>134</v>
      </c>
      <c r="E917" s="22">
        <v>42136.660462962966</v>
      </c>
      <c r="F917" s="22">
        <v>42136.683993055558</v>
      </c>
      <c r="G917" s="20" t="s">
        <v>18</v>
      </c>
      <c r="H917" s="39">
        <v>17560</v>
      </c>
      <c r="I917" s="39">
        <v>5980</v>
      </c>
      <c r="J917" s="102">
        <v>11580</v>
      </c>
      <c r="K917" s="37"/>
      <c r="L917" s="26">
        <v>420</v>
      </c>
      <c r="M917" s="26"/>
      <c r="N917" s="103">
        <f t="shared" si="211"/>
        <v>4863600</v>
      </c>
      <c r="O917" s="103">
        <f t="shared" si="217"/>
        <v>4863600</v>
      </c>
    </row>
    <row r="918" spans="1:15" ht="14.1" customHeight="1">
      <c r="A918" s="20" t="s">
        <v>1127</v>
      </c>
      <c r="B918" s="20" t="s">
        <v>1106</v>
      </c>
      <c r="C918" s="21" t="s">
        <v>1107</v>
      </c>
      <c r="D918" s="21" t="s">
        <v>249</v>
      </c>
      <c r="E918" s="22">
        <v>42137.360462962963</v>
      </c>
      <c r="F918" s="22">
        <v>42137.387997685182</v>
      </c>
      <c r="G918" s="20" t="s">
        <v>18</v>
      </c>
      <c r="H918" s="39">
        <v>16440</v>
      </c>
      <c r="I918" s="39">
        <v>6400</v>
      </c>
      <c r="J918" s="102">
        <v>10040</v>
      </c>
      <c r="K918" s="37" t="s">
        <v>1128</v>
      </c>
      <c r="L918" s="26">
        <v>650</v>
      </c>
      <c r="M918" s="26"/>
      <c r="N918" s="103">
        <f t="shared" si="211"/>
        <v>6526000</v>
      </c>
      <c r="O918" s="103">
        <f>+N918</f>
        <v>6526000</v>
      </c>
    </row>
    <row r="919" spans="1:15" ht="14.1" customHeight="1">
      <c r="A919" s="20" t="s">
        <v>1129</v>
      </c>
      <c r="B919" s="20" t="s">
        <v>1049</v>
      </c>
      <c r="C919" s="21" t="s">
        <v>507</v>
      </c>
      <c r="D919" s="21" t="s">
        <v>134</v>
      </c>
      <c r="E919" s="22">
        <v>42137.364803240744</v>
      </c>
      <c r="F919" s="22">
        <v>42137.387175925927</v>
      </c>
      <c r="G919" s="20" t="s">
        <v>18</v>
      </c>
      <c r="H919" s="39">
        <v>14760</v>
      </c>
      <c r="I919" s="39">
        <v>4600</v>
      </c>
      <c r="J919" s="102">
        <v>10160</v>
      </c>
      <c r="K919" s="37"/>
      <c r="L919" s="26">
        <v>420</v>
      </c>
      <c r="M919" s="26"/>
      <c r="N919" s="103">
        <f t="shared" si="211"/>
        <v>4267200</v>
      </c>
      <c r="O919" s="103">
        <f>+N919</f>
        <v>4267200</v>
      </c>
    </row>
    <row r="920" spans="1:15" ht="14.1" customHeight="1">
      <c r="A920" s="20" t="s">
        <v>1130</v>
      </c>
      <c r="B920" s="20" t="s">
        <v>1103</v>
      </c>
      <c r="C920" s="21" t="s">
        <v>669</v>
      </c>
      <c r="D920" s="21" t="s">
        <v>249</v>
      </c>
      <c r="E920" s="22">
        <v>42137.40315972222</v>
      </c>
      <c r="F920" s="22">
        <v>42137.416574074072</v>
      </c>
      <c r="G920" s="20" t="s">
        <v>18</v>
      </c>
      <c r="H920" s="39">
        <v>9040</v>
      </c>
      <c r="I920" s="39">
        <v>3580</v>
      </c>
      <c r="J920" s="102">
        <v>5460</v>
      </c>
      <c r="K920" s="37" t="s">
        <v>1070</v>
      </c>
      <c r="L920" s="26">
        <v>660</v>
      </c>
      <c r="M920" s="26"/>
      <c r="N920" s="103">
        <f t="shared" si="211"/>
        <v>3603600</v>
      </c>
      <c r="O920" s="103">
        <f t="shared" ref="O920:O921" si="218">+N920</f>
        <v>3603600</v>
      </c>
    </row>
    <row r="921" spans="1:15" ht="14.1" customHeight="1">
      <c r="A921" s="20" t="s">
        <v>1131</v>
      </c>
      <c r="B921" s="20" t="s">
        <v>1103</v>
      </c>
      <c r="C921" s="21" t="s">
        <v>669</v>
      </c>
      <c r="D921" s="21" t="s">
        <v>249</v>
      </c>
      <c r="E921" s="22">
        <v>42137.449803240743</v>
      </c>
      <c r="F921" s="22">
        <v>42137.463136574072</v>
      </c>
      <c r="G921" s="20" t="s">
        <v>18</v>
      </c>
      <c r="H921" s="39">
        <v>9280</v>
      </c>
      <c r="I921" s="39">
        <v>3540</v>
      </c>
      <c r="J921" s="102">
        <v>5740</v>
      </c>
      <c r="K921" s="37" t="s">
        <v>1070</v>
      </c>
      <c r="L921" s="26">
        <v>660</v>
      </c>
      <c r="M921" s="26"/>
      <c r="N921" s="103">
        <f t="shared" si="211"/>
        <v>3788400</v>
      </c>
      <c r="O921" s="103">
        <f t="shared" si="218"/>
        <v>3788400</v>
      </c>
    </row>
    <row r="922" spans="1:15" ht="14.1" customHeight="1">
      <c r="A922" s="20" t="s">
        <v>1132</v>
      </c>
      <c r="B922" s="20" t="s">
        <v>506</v>
      </c>
      <c r="C922" s="21" t="s">
        <v>507</v>
      </c>
      <c r="D922" s="21" t="s">
        <v>134</v>
      </c>
      <c r="E922" s="22">
        <v>42137.454456018517</v>
      </c>
      <c r="F922" s="22">
        <v>42137.474305555559</v>
      </c>
      <c r="G922" s="20" t="s">
        <v>18</v>
      </c>
      <c r="H922" s="39">
        <v>19520</v>
      </c>
      <c r="I922" s="39">
        <v>6800</v>
      </c>
      <c r="J922" s="102">
        <v>12720</v>
      </c>
      <c r="K922" s="37"/>
      <c r="L922" s="26">
        <v>420</v>
      </c>
      <c r="M922" s="26"/>
      <c r="N922" s="103">
        <f t="shared" si="211"/>
        <v>5342400</v>
      </c>
      <c r="O922" s="103">
        <f>+N922</f>
        <v>5342400</v>
      </c>
    </row>
    <row r="923" spans="1:15" ht="14.1" customHeight="1">
      <c r="A923" s="20" t="s">
        <v>1133</v>
      </c>
      <c r="B923" s="20" t="s">
        <v>1103</v>
      </c>
      <c r="C923" s="21" t="s">
        <v>669</v>
      </c>
      <c r="D923" s="21" t="s">
        <v>249</v>
      </c>
      <c r="E923" s="22">
        <v>42137.53701388889</v>
      </c>
      <c r="F923" s="22">
        <v>42137.551793981482</v>
      </c>
      <c r="G923" s="20" t="s">
        <v>18</v>
      </c>
      <c r="H923" s="39">
        <v>9380</v>
      </c>
      <c r="I923" s="39">
        <v>3560</v>
      </c>
      <c r="J923" s="102">
        <v>5820</v>
      </c>
      <c r="K923" s="37" t="s">
        <v>1070</v>
      </c>
      <c r="L923" s="26">
        <v>660</v>
      </c>
      <c r="M923" s="26"/>
      <c r="N923" s="103">
        <f t="shared" si="211"/>
        <v>3841200</v>
      </c>
      <c r="O923" s="103">
        <f>+N923</f>
        <v>3841200</v>
      </c>
    </row>
    <row r="924" spans="1:15" ht="14.1" customHeight="1">
      <c r="A924" s="20" t="s">
        <v>1134</v>
      </c>
      <c r="B924" s="20" t="s">
        <v>1124</v>
      </c>
      <c r="C924" s="21" t="s">
        <v>507</v>
      </c>
      <c r="D924" s="21" t="s">
        <v>134</v>
      </c>
      <c r="E924" s="22">
        <v>42137.564803240741</v>
      </c>
      <c r="F924" s="22">
        <v>42137.595451388886</v>
      </c>
      <c r="G924" s="20" t="s">
        <v>18</v>
      </c>
      <c r="H924" s="39">
        <v>26820</v>
      </c>
      <c r="I924" s="39">
        <v>7480</v>
      </c>
      <c r="J924" s="102">
        <v>19340</v>
      </c>
      <c r="K924" s="37"/>
      <c r="L924" s="26">
        <v>420</v>
      </c>
      <c r="M924" s="26"/>
      <c r="N924" s="103">
        <f t="shared" si="211"/>
        <v>8122800</v>
      </c>
      <c r="O924" s="103">
        <f>+N924</f>
        <v>8122800</v>
      </c>
    </row>
    <row r="925" spans="1:15" ht="14.1" customHeight="1">
      <c r="A925" s="20" t="s">
        <v>1135</v>
      </c>
      <c r="B925" s="20" t="s">
        <v>1103</v>
      </c>
      <c r="C925" s="21" t="s">
        <v>669</v>
      </c>
      <c r="D925" s="21" t="s">
        <v>249</v>
      </c>
      <c r="E925" s="22">
        <v>42137.569178240738</v>
      </c>
      <c r="F925" s="22">
        <v>42137.585717592592</v>
      </c>
      <c r="G925" s="20" t="s">
        <v>18</v>
      </c>
      <c r="H925" s="39">
        <v>8820</v>
      </c>
      <c r="I925" s="39">
        <v>3540</v>
      </c>
      <c r="J925" s="102">
        <v>5280</v>
      </c>
      <c r="K925" s="37" t="s">
        <v>1067</v>
      </c>
      <c r="L925" s="26">
        <v>660</v>
      </c>
      <c r="M925" s="26"/>
      <c r="N925" s="103">
        <f t="shared" si="211"/>
        <v>3484800</v>
      </c>
      <c r="O925" s="103">
        <f>+N925</f>
        <v>3484800</v>
      </c>
    </row>
    <row r="926" spans="1:15" ht="14.1" customHeight="1">
      <c r="A926" s="20" t="s">
        <v>1136</v>
      </c>
      <c r="B926" s="20" t="s">
        <v>1106</v>
      </c>
      <c r="C926" s="21" t="s">
        <v>1107</v>
      </c>
      <c r="D926" s="21" t="s">
        <v>249</v>
      </c>
      <c r="E926" s="22">
        <v>42137.592164351852</v>
      </c>
      <c r="F926" s="22">
        <v>42137.631921296299</v>
      </c>
      <c r="G926" s="20" t="s">
        <v>18</v>
      </c>
      <c r="H926" s="39">
        <v>15820</v>
      </c>
      <c r="I926" s="39">
        <v>6400</v>
      </c>
      <c r="J926" s="102">
        <v>9420</v>
      </c>
      <c r="K926" s="37" t="s">
        <v>1076</v>
      </c>
      <c r="L926" s="26">
        <v>650</v>
      </c>
      <c r="M926" s="26"/>
      <c r="N926" s="103">
        <f t="shared" si="211"/>
        <v>6123000</v>
      </c>
      <c r="O926" s="103">
        <f>+N926</f>
        <v>6123000</v>
      </c>
    </row>
    <row r="927" spans="1:15" ht="14.1" customHeight="1">
      <c r="A927" s="20" t="s">
        <v>1137</v>
      </c>
      <c r="B927" s="20" t="s">
        <v>1103</v>
      </c>
      <c r="C927" s="21" t="s">
        <v>669</v>
      </c>
      <c r="D927" s="21" t="s">
        <v>249</v>
      </c>
      <c r="E927" s="22">
        <v>42137.632604166669</v>
      </c>
      <c r="F927" s="22">
        <v>42137.647951388892</v>
      </c>
      <c r="G927" s="20" t="s">
        <v>18</v>
      </c>
      <c r="H927" s="39">
        <v>9080</v>
      </c>
      <c r="I927" s="39">
        <v>3540</v>
      </c>
      <c r="J927" s="102">
        <v>5540</v>
      </c>
      <c r="K927" s="37" t="s">
        <v>1067</v>
      </c>
      <c r="L927" s="26">
        <v>660</v>
      </c>
      <c r="M927" s="26"/>
      <c r="N927" s="103">
        <f t="shared" si="211"/>
        <v>3656400</v>
      </c>
      <c r="O927" s="103">
        <f t="shared" ref="O927:O928" si="219">+N927</f>
        <v>3656400</v>
      </c>
    </row>
    <row r="928" spans="1:15" ht="14.1" customHeight="1">
      <c r="A928" s="20" t="s">
        <v>1138</v>
      </c>
      <c r="B928" s="20" t="s">
        <v>1103</v>
      </c>
      <c r="C928" s="21" t="s">
        <v>669</v>
      </c>
      <c r="D928" s="21" t="s">
        <v>249</v>
      </c>
      <c r="E928" s="22">
        <v>42137.677245370367</v>
      </c>
      <c r="F928" s="22">
        <v>42137.691516203704</v>
      </c>
      <c r="G928" s="20" t="s">
        <v>18</v>
      </c>
      <c r="H928" s="39">
        <v>10060</v>
      </c>
      <c r="I928" s="39">
        <v>3540</v>
      </c>
      <c r="J928" s="102">
        <v>6520</v>
      </c>
      <c r="K928" s="37" t="s">
        <v>1067</v>
      </c>
      <c r="L928" s="26">
        <v>660</v>
      </c>
      <c r="M928" s="26"/>
      <c r="N928" s="103">
        <f t="shared" si="211"/>
        <v>4303200</v>
      </c>
      <c r="O928" s="103">
        <f t="shared" si="219"/>
        <v>4303200</v>
      </c>
    </row>
    <row r="929" spans="1:15" ht="14.1" customHeight="1">
      <c r="A929" s="20" t="s">
        <v>1139</v>
      </c>
      <c r="B929" s="20" t="s">
        <v>1049</v>
      </c>
      <c r="C929" s="21" t="s">
        <v>507</v>
      </c>
      <c r="D929" s="21" t="s">
        <v>134</v>
      </c>
      <c r="E929" s="22">
        <v>42137.677789351852</v>
      </c>
      <c r="F929" s="22">
        <v>42137.698993055557</v>
      </c>
      <c r="G929" s="20" t="s">
        <v>18</v>
      </c>
      <c r="H929" s="39">
        <v>13800</v>
      </c>
      <c r="I929" s="39">
        <v>4600</v>
      </c>
      <c r="J929" s="102">
        <v>9200</v>
      </c>
      <c r="K929" s="37"/>
      <c r="L929" s="26">
        <v>420</v>
      </c>
      <c r="M929" s="26"/>
      <c r="N929" s="103">
        <f t="shared" si="211"/>
        <v>3864000</v>
      </c>
      <c r="O929" s="103">
        <f>+N929</f>
        <v>3864000</v>
      </c>
    </row>
    <row r="930" spans="1:15" ht="14.1" customHeight="1">
      <c r="A930" s="20" t="s">
        <v>1140</v>
      </c>
      <c r="B930" s="20" t="s">
        <v>1103</v>
      </c>
      <c r="C930" s="21" t="s">
        <v>669</v>
      </c>
      <c r="D930" s="21" t="s">
        <v>249</v>
      </c>
      <c r="E930" s="22">
        <v>42138.334421296298</v>
      </c>
      <c r="F930" s="22">
        <v>42138.352314814816</v>
      </c>
      <c r="G930" s="20" t="s">
        <v>18</v>
      </c>
      <c r="H930" s="39">
        <v>9700</v>
      </c>
      <c r="I930" s="39">
        <v>3540</v>
      </c>
      <c r="J930" s="102">
        <v>6160</v>
      </c>
      <c r="K930" s="37" t="s">
        <v>1070</v>
      </c>
      <c r="L930" s="26">
        <v>660</v>
      </c>
      <c r="M930" s="26"/>
      <c r="N930" s="103">
        <f t="shared" si="211"/>
        <v>4065600</v>
      </c>
      <c r="O930" s="103">
        <f>+N930</f>
        <v>4065600</v>
      </c>
    </row>
    <row r="931" spans="1:15" ht="14.1" customHeight="1">
      <c r="A931" s="20" t="s">
        <v>1141</v>
      </c>
      <c r="B931" s="20" t="s">
        <v>506</v>
      </c>
      <c r="C931" s="21" t="s">
        <v>507</v>
      </c>
      <c r="D931" s="21" t="s">
        <v>134</v>
      </c>
      <c r="E931" s="22">
        <v>42138.367245370369</v>
      </c>
      <c r="F931" s="22">
        <v>42138.397627314815</v>
      </c>
      <c r="G931" s="20" t="s">
        <v>18</v>
      </c>
      <c r="H931" s="39">
        <v>18500</v>
      </c>
      <c r="I931" s="39">
        <v>6800</v>
      </c>
      <c r="J931" s="102">
        <v>11700</v>
      </c>
      <c r="K931" s="37"/>
      <c r="L931" s="26">
        <v>420</v>
      </c>
      <c r="M931" s="26"/>
      <c r="N931" s="103">
        <f t="shared" si="211"/>
        <v>4914000</v>
      </c>
      <c r="O931" s="103">
        <f>+N931</f>
        <v>4914000</v>
      </c>
    </row>
    <row r="932" spans="1:15" ht="14.1" customHeight="1">
      <c r="A932" s="20" t="s">
        <v>1142</v>
      </c>
      <c r="B932" s="20" t="s">
        <v>1103</v>
      </c>
      <c r="C932" s="21" t="s">
        <v>669</v>
      </c>
      <c r="D932" s="21" t="s">
        <v>249</v>
      </c>
      <c r="E932" s="22">
        <v>42138.373182870368</v>
      </c>
      <c r="F932" s="22">
        <v>42138.382349537038</v>
      </c>
      <c r="G932" s="20" t="s">
        <v>18</v>
      </c>
      <c r="H932" s="39">
        <v>9300</v>
      </c>
      <c r="I932" s="39">
        <v>3540</v>
      </c>
      <c r="J932" s="102">
        <v>5760</v>
      </c>
      <c r="K932" s="37" t="s">
        <v>1067</v>
      </c>
      <c r="L932" s="26">
        <v>660</v>
      </c>
      <c r="M932" s="26"/>
      <c r="N932" s="103">
        <f t="shared" si="211"/>
        <v>3801600</v>
      </c>
      <c r="O932" s="103">
        <f t="shared" ref="O932:O940" si="220">+N932</f>
        <v>3801600</v>
      </c>
    </row>
    <row r="933" spans="1:15" ht="14.1" customHeight="1">
      <c r="A933" s="20" t="s">
        <v>1143</v>
      </c>
      <c r="B933" s="20" t="s">
        <v>1103</v>
      </c>
      <c r="C933" s="21" t="s">
        <v>669</v>
      </c>
      <c r="D933" s="21" t="s">
        <v>249</v>
      </c>
      <c r="E933" s="22">
        <v>42138.40729166667</v>
      </c>
      <c r="F933" s="22">
        <v>42138.416504629633</v>
      </c>
      <c r="G933" s="20" t="s">
        <v>18</v>
      </c>
      <c r="H933" s="39">
        <v>9100</v>
      </c>
      <c r="I933" s="39">
        <v>3540</v>
      </c>
      <c r="J933" s="102">
        <v>5560</v>
      </c>
      <c r="K933" s="37" t="s">
        <v>1070</v>
      </c>
      <c r="L933" s="26">
        <v>660</v>
      </c>
      <c r="M933" s="26"/>
      <c r="N933" s="103">
        <f t="shared" si="211"/>
        <v>3669600</v>
      </c>
      <c r="O933" s="103">
        <f t="shared" si="220"/>
        <v>3669600</v>
      </c>
    </row>
    <row r="934" spans="1:15" ht="14.1" customHeight="1">
      <c r="A934" s="20" t="s">
        <v>1144</v>
      </c>
      <c r="B934" s="20" t="s">
        <v>1103</v>
      </c>
      <c r="C934" s="21" t="s">
        <v>669</v>
      </c>
      <c r="D934" s="21" t="s">
        <v>249</v>
      </c>
      <c r="E934" s="22">
        <v>42138.434444444443</v>
      </c>
      <c r="F934" s="22">
        <v>42138.444016203706</v>
      </c>
      <c r="G934" s="20" t="s">
        <v>18</v>
      </c>
      <c r="H934" s="39">
        <v>9600</v>
      </c>
      <c r="I934" s="39">
        <v>3540</v>
      </c>
      <c r="J934" s="102">
        <v>6060</v>
      </c>
      <c r="K934" s="37" t="s">
        <v>1070</v>
      </c>
      <c r="L934" s="26">
        <v>660</v>
      </c>
      <c r="M934" s="26"/>
      <c r="N934" s="103">
        <f t="shared" si="211"/>
        <v>3999600</v>
      </c>
      <c r="O934" s="103">
        <f t="shared" si="220"/>
        <v>3999600</v>
      </c>
    </row>
    <row r="935" spans="1:15" ht="14.1" customHeight="1">
      <c r="A935" s="20" t="s">
        <v>1145</v>
      </c>
      <c r="B935" s="20" t="s">
        <v>1049</v>
      </c>
      <c r="C935" s="21" t="s">
        <v>507</v>
      </c>
      <c r="D935" s="21" t="s">
        <v>134</v>
      </c>
      <c r="E935" s="22">
        <v>42138.450891203705</v>
      </c>
      <c r="F935" s="22">
        <v>42138.474629629629</v>
      </c>
      <c r="G935" s="20" t="s">
        <v>18</v>
      </c>
      <c r="H935" s="39">
        <v>15340</v>
      </c>
      <c r="I935" s="39">
        <v>4580</v>
      </c>
      <c r="J935" s="102">
        <v>10760</v>
      </c>
      <c r="K935" s="37"/>
      <c r="L935" s="26">
        <v>420</v>
      </c>
      <c r="M935" s="26"/>
      <c r="N935" s="103">
        <f t="shared" si="211"/>
        <v>4519200</v>
      </c>
      <c r="O935" s="103">
        <f t="shared" si="220"/>
        <v>4519200</v>
      </c>
    </row>
    <row r="936" spans="1:15" ht="14.1" customHeight="1">
      <c r="A936" s="20" t="s">
        <v>1146</v>
      </c>
      <c r="B936" s="20" t="s">
        <v>1124</v>
      </c>
      <c r="C936" s="21" t="s">
        <v>507</v>
      </c>
      <c r="D936" s="21" t="s">
        <v>134</v>
      </c>
      <c r="E936" s="22">
        <v>42138.465740740743</v>
      </c>
      <c r="F936" s="22">
        <v>42138.508136574077</v>
      </c>
      <c r="G936" s="20" t="s">
        <v>18</v>
      </c>
      <c r="H936" s="39">
        <v>24960</v>
      </c>
      <c r="I936" s="39">
        <v>7480</v>
      </c>
      <c r="J936" s="102">
        <v>17480</v>
      </c>
      <c r="K936" s="37"/>
      <c r="L936" s="26">
        <v>420</v>
      </c>
      <c r="M936" s="26"/>
      <c r="N936" s="103">
        <f t="shared" si="211"/>
        <v>7341600</v>
      </c>
      <c r="O936" s="103">
        <f t="shared" si="220"/>
        <v>7341600</v>
      </c>
    </row>
    <row r="937" spans="1:15" ht="14.1" customHeight="1">
      <c r="A937" s="20" t="s">
        <v>1147</v>
      </c>
      <c r="B937" s="20" t="s">
        <v>1103</v>
      </c>
      <c r="C937" s="21" t="s">
        <v>669</v>
      </c>
      <c r="D937" s="21" t="s">
        <v>249</v>
      </c>
      <c r="E937" s="22">
        <v>42138.567835648151</v>
      </c>
      <c r="F937" s="22">
        <v>42138.577187499999</v>
      </c>
      <c r="G937" s="20" t="s">
        <v>18</v>
      </c>
      <c r="H937" s="39">
        <v>9520</v>
      </c>
      <c r="I937" s="39">
        <v>3540</v>
      </c>
      <c r="J937" s="102">
        <v>5980</v>
      </c>
      <c r="K937" s="37" t="s">
        <v>1070</v>
      </c>
      <c r="L937" s="26">
        <v>660</v>
      </c>
      <c r="M937" s="26"/>
      <c r="N937" s="103">
        <f t="shared" si="211"/>
        <v>3946800</v>
      </c>
      <c r="O937" s="103">
        <f t="shared" si="220"/>
        <v>3946800</v>
      </c>
    </row>
    <row r="938" spans="1:15" ht="14.1" customHeight="1">
      <c r="A938" s="20" t="s">
        <v>1148</v>
      </c>
      <c r="B938" s="20" t="s">
        <v>1103</v>
      </c>
      <c r="C938" s="21" t="s">
        <v>669</v>
      </c>
      <c r="D938" s="21" t="s">
        <v>249</v>
      </c>
      <c r="E938" s="22">
        <v>42138.603912037041</v>
      </c>
      <c r="F938" s="22">
        <v>42138.613437499997</v>
      </c>
      <c r="G938" s="20" t="s">
        <v>18</v>
      </c>
      <c r="H938" s="39">
        <v>9080</v>
      </c>
      <c r="I938" s="39">
        <v>3540</v>
      </c>
      <c r="J938" s="102">
        <v>5540</v>
      </c>
      <c r="K938" s="37" t="s">
        <v>1070</v>
      </c>
      <c r="L938" s="26">
        <v>660</v>
      </c>
      <c r="M938" s="26"/>
      <c r="N938" s="103">
        <f t="shared" si="211"/>
        <v>3656400</v>
      </c>
      <c r="O938" s="103">
        <f t="shared" si="220"/>
        <v>3656400</v>
      </c>
    </row>
    <row r="939" spans="1:15" ht="14.1" customHeight="1">
      <c r="A939" s="20" t="s">
        <v>1149</v>
      </c>
      <c r="B939" s="20" t="s">
        <v>1150</v>
      </c>
      <c r="C939" s="21" t="s">
        <v>507</v>
      </c>
      <c r="D939" s="21" t="s">
        <v>1151</v>
      </c>
      <c r="E939" s="22">
        <v>42138.6172337963</v>
      </c>
      <c r="F939" s="22">
        <v>42138.650150462963</v>
      </c>
      <c r="G939" s="20" t="s">
        <v>18</v>
      </c>
      <c r="H939" s="39">
        <v>26840</v>
      </c>
      <c r="I939" s="39">
        <v>7640</v>
      </c>
      <c r="J939" s="102">
        <v>19200</v>
      </c>
      <c r="K939" s="37"/>
      <c r="L939" s="26">
        <f>+[1]DonGia!O60</f>
        <v>400</v>
      </c>
      <c r="M939" s="26"/>
      <c r="N939" s="103">
        <f t="shared" ref="N939:N1002" si="221">+J939*L939</f>
        <v>7680000</v>
      </c>
      <c r="O939" s="103">
        <f t="shared" si="220"/>
        <v>7680000</v>
      </c>
    </row>
    <row r="940" spans="1:15" ht="14.1" customHeight="1">
      <c r="A940" s="20" t="s">
        <v>1152</v>
      </c>
      <c r="B940" s="20" t="s">
        <v>506</v>
      </c>
      <c r="C940" s="21" t="s">
        <v>507</v>
      </c>
      <c r="D940" s="21" t="s">
        <v>134</v>
      </c>
      <c r="E940" s="22">
        <v>42138.703587962962</v>
      </c>
      <c r="F940" s="22">
        <v>42138.713101851848</v>
      </c>
      <c r="G940" s="20" t="s">
        <v>18</v>
      </c>
      <c r="H940" s="39">
        <v>17740</v>
      </c>
      <c r="I940" s="39">
        <v>6800</v>
      </c>
      <c r="J940" s="102">
        <v>10940</v>
      </c>
      <c r="K940" s="37"/>
      <c r="L940" s="26">
        <v>420</v>
      </c>
      <c r="M940" s="26"/>
      <c r="N940" s="103">
        <f t="shared" si="221"/>
        <v>4594800</v>
      </c>
      <c r="O940" s="103">
        <f t="shared" si="220"/>
        <v>4594800</v>
      </c>
    </row>
    <row r="941" spans="1:15" ht="14.1" customHeight="1">
      <c r="A941" s="20" t="s">
        <v>1153</v>
      </c>
      <c r="B941" s="20" t="s">
        <v>1106</v>
      </c>
      <c r="C941" s="21" t="s">
        <v>1107</v>
      </c>
      <c r="D941" s="21" t="s">
        <v>249</v>
      </c>
      <c r="E941" s="22">
        <v>42139.324745370373</v>
      </c>
      <c r="F941" s="22">
        <v>42139.35597222222</v>
      </c>
      <c r="G941" s="20" t="s">
        <v>18</v>
      </c>
      <c r="H941" s="39">
        <v>16720</v>
      </c>
      <c r="I941" s="39">
        <v>6400</v>
      </c>
      <c r="J941" s="102">
        <v>10320</v>
      </c>
      <c r="K941" s="37" t="s">
        <v>1070</v>
      </c>
      <c r="L941" s="26">
        <v>650</v>
      </c>
      <c r="M941" s="26"/>
      <c r="N941" s="103">
        <f t="shared" si="221"/>
        <v>6708000</v>
      </c>
      <c r="O941" s="103">
        <f>+N941</f>
        <v>6708000</v>
      </c>
    </row>
    <row r="942" spans="1:15" ht="14.1" customHeight="1">
      <c r="A942" s="20" t="s">
        <v>1154</v>
      </c>
      <c r="B942" s="20" t="s">
        <v>1049</v>
      </c>
      <c r="C942" s="21" t="s">
        <v>507</v>
      </c>
      <c r="D942" s="21" t="s">
        <v>134</v>
      </c>
      <c r="E942" s="22">
        <v>42139.375162037039</v>
      </c>
      <c r="F942" s="22">
        <v>42139.399641203701</v>
      </c>
      <c r="G942" s="20" t="s">
        <v>18</v>
      </c>
      <c r="H942" s="39">
        <v>16060</v>
      </c>
      <c r="I942" s="39">
        <v>4560</v>
      </c>
      <c r="J942" s="102">
        <v>11500</v>
      </c>
      <c r="K942" s="37"/>
      <c r="L942" s="26">
        <v>420</v>
      </c>
      <c r="M942" s="26"/>
      <c r="N942" s="103">
        <f t="shared" si="221"/>
        <v>4830000</v>
      </c>
      <c r="O942" s="103">
        <f t="shared" ref="O942:O945" si="222">+N942</f>
        <v>4830000</v>
      </c>
    </row>
    <row r="943" spans="1:15" ht="14.1" customHeight="1">
      <c r="A943" s="20" t="s">
        <v>1155</v>
      </c>
      <c r="B943" s="20" t="s">
        <v>1049</v>
      </c>
      <c r="C943" s="21" t="s">
        <v>507</v>
      </c>
      <c r="D943" s="21" t="s">
        <v>134</v>
      </c>
      <c r="E943" s="22">
        <v>42139.614756944444</v>
      </c>
      <c r="F943" s="22">
        <v>42139.637604166666</v>
      </c>
      <c r="G943" s="20" t="s">
        <v>18</v>
      </c>
      <c r="H943" s="39">
        <v>14740</v>
      </c>
      <c r="I943" s="39">
        <v>4560</v>
      </c>
      <c r="J943" s="102">
        <v>10180</v>
      </c>
      <c r="K943" s="37"/>
      <c r="L943" s="26">
        <v>420</v>
      </c>
      <c r="M943" s="26"/>
      <c r="N943" s="103">
        <f t="shared" si="221"/>
        <v>4275600</v>
      </c>
      <c r="O943" s="103">
        <f t="shared" si="222"/>
        <v>4275600</v>
      </c>
    </row>
    <row r="944" spans="1:15" ht="14.1" customHeight="1">
      <c r="A944" s="20" t="s">
        <v>1156</v>
      </c>
      <c r="B944" s="20" t="s">
        <v>506</v>
      </c>
      <c r="C944" s="21" t="s">
        <v>507</v>
      </c>
      <c r="D944" s="21" t="s">
        <v>134</v>
      </c>
      <c r="E944" s="22">
        <v>42139.667222222219</v>
      </c>
      <c r="F944" s="22">
        <v>42139.688333333332</v>
      </c>
      <c r="G944" s="20" t="s">
        <v>18</v>
      </c>
      <c r="H944" s="39">
        <v>19720</v>
      </c>
      <c r="I944" s="39">
        <v>6780</v>
      </c>
      <c r="J944" s="102">
        <v>12940</v>
      </c>
      <c r="K944" s="37"/>
      <c r="L944" s="26">
        <v>420</v>
      </c>
      <c r="M944" s="26"/>
      <c r="N944" s="103">
        <f t="shared" si="221"/>
        <v>5434800</v>
      </c>
      <c r="O944" s="103">
        <f t="shared" si="222"/>
        <v>5434800</v>
      </c>
    </row>
    <row r="945" spans="1:15" ht="14.1" customHeight="1">
      <c r="A945" s="20" t="s">
        <v>1157</v>
      </c>
      <c r="B945" s="20" t="s">
        <v>509</v>
      </c>
      <c r="C945" s="21" t="s">
        <v>507</v>
      </c>
      <c r="D945" s="21" t="s">
        <v>249</v>
      </c>
      <c r="E945" s="22">
        <v>42140.308993055558</v>
      </c>
      <c r="F945" s="22">
        <v>42140.351689814815</v>
      </c>
      <c r="G945" s="20" t="s">
        <v>18</v>
      </c>
      <c r="H945" s="39">
        <v>15680</v>
      </c>
      <c r="I945" s="39">
        <v>6020</v>
      </c>
      <c r="J945" s="102">
        <v>9660</v>
      </c>
      <c r="K945" s="37" t="s">
        <v>1072</v>
      </c>
      <c r="L945" s="26">
        <f>+[1]DonGia!O61</f>
        <v>650</v>
      </c>
      <c r="M945" s="26"/>
      <c r="N945" s="103">
        <f t="shared" si="221"/>
        <v>6279000</v>
      </c>
      <c r="O945" s="103">
        <f t="shared" si="222"/>
        <v>6279000</v>
      </c>
    </row>
    <row r="946" spans="1:15" ht="14.1" customHeight="1">
      <c r="A946" s="20" t="s">
        <v>1158</v>
      </c>
      <c r="B946" s="20" t="s">
        <v>1106</v>
      </c>
      <c r="C946" s="21" t="s">
        <v>1107</v>
      </c>
      <c r="D946" s="21" t="s">
        <v>249</v>
      </c>
      <c r="E946" s="22">
        <v>42140.392488425925</v>
      </c>
      <c r="F946" s="22">
        <v>42140.423680555556</v>
      </c>
      <c r="G946" s="20" t="s">
        <v>18</v>
      </c>
      <c r="H946" s="39">
        <v>16020</v>
      </c>
      <c r="I946" s="39">
        <v>6460</v>
      </c>
      <c r="J946" s="102">
        <v>9560</v>
      </c>
      <c r="K946" s="37" t="s">
        <v>1057</v>
      </c>
      <c r="L946" s="26">
        <v>650</v>
      </c>
      <c r="M946" s="26"/>
      <c r="N946" s="103">
        <f t="shared" si="221"/>
        <v>6214000</v>
      </c>
      <c r="O946" s="103">
        <f>+N946</f>
        <v>6214000</v>
      </c>
    </row>
    <row r="947" spans="1:15" ht="14.1" customHeight="1">
      <c r="A947" s="20" t="s">
        <v>1159</v>
      </c>
      <c r="B947" s="20" t="s">
        <v>1049</v>
      </c>
      <c r="C947" s="21" t="s">
        <v>507</v>
      </c>
      <c r="D947" s="21" t="s">
        <v>134</v>
      </c>
      <c r="E947" s="22">
        <v>42140.395868055559</v>
      </c>
      <c r="F947" s="22">
        <v>42140.420104166667</v>
      </c>
      <c r="G947" s="20" t="s">
        <v>18</v>
      </c>
      <c r="H947" s="39">
        <v>15040</v>
      </c>
      <c r="I947" s="39">
        <v>4580</v>
      </c>
      <c r="J947" s="102">
        <v>10460</v>
      </c>
      <c r="K947" s="37"/>
      <c r="L947" s="26">
        <v>420</v>
      </c>
      <c r="M947" s="26"/>
      <c r="N947" s="103">
        <f t="shared" si="221"/>
        <v>4393200</v>
      </c>
      <c r="O947" s="103">
        <f>+N947</f>
        <v>4393200</v>
      </c>
    </row>
    <row r="948" spans="1:15" ht="14.1" customHeight="1">
      <c r="A948" s="20" t="s">
        <v>1160</v>
      </c>
      <c r="B948" s="20" t="s">
        <v>1150</v>
      </c>
      <c r="C948" s="21" t="s">
        <v>507</v>
      </c>
      <c r="D948" s="21" t="s">
        <v>1151</v>
      </c>
      <c r="E948" s="22">
        <v>42140.600474537037</v>
      </c>
      <c r="F948" s="22">
        <v>42140.637777777774</v>
      </c>
      <c r="G948" s="20" t="s">
        <v>18</v>
      </c>
      <c r="H948" s="39">
        <v>26160</v>
      </c>
      <c r="I948" s="39">
        <v>7660</v>
      </c>
      <c r="J948" s="102">
        <v>18500</v>
      </c>
      <c r="K948" s="37"/>
      <c r="L948" s="26">
        <f>+[1]DonGia!O60</f>
        <v>400</v>
      </c>
      <c r="M948" s="26"/>
      <c r="N948" s="103">
        <f t="shared" si="221"/>
        <v>7400000</v>
      </c>
      <c r="O948" s="103">
        <f>+N948</f>
        <v>7400000</v>
      </c>
    </row>
    <row r="949" spans="1:15" ht="14.1" customHeight="1">
      <c r="A949" s="20" t="s">
        <v>1161</v>
      </c>
      <c r="B949" s="20" t="s">
        <v>1049</v>
      </c>
      <c r="C949" s="21" t="s">
        <v>507</v>
      </c>
      <c r="D949" s="21" t="s">
        <v>134</v>
      </c>
      <c r="E949" s="22">
        <v>42140.658854166664</v>
      </c>
      <c r="F949" s="22">
        <v>42140.682986111111</v>
      </c>
      <c r="G949" s="20" t="s">
        <v>18</v>
      </c>
      <c r="H949" s="39">
        <v>15140</v>
      </c>
      <c r="I949" s="39">
        <v>4580</v>
      </c>
      <c r="J949" s="102">
        <v>10560</v>
      </c>
      <c r="K949" s="37"/>
      <c r="L949" s="26">
        <v>420</v>
      </c>
      <c r="M949" s="26"/>
      <c r="N949" s="103">
        <f t="shared" si="221"/>
        <v>4435200</v>
      </c>
      <c r="O949" s="103">
        <f t="shared" ref="O949:O956" si="223">+N949</f>
        <v>4435200</v>
      </c>
    </row>
    <row r="950" spans="1:15" ht="14.1" customHeight="1">
      <c r="A950" s="20" t="s">
        <v>1162</v>
      </c>
      <c r="B950" s="20" t="s">
        <v>1103</v>
      </c>
      <c r="C950" s="21" t="s">
        <v>669</v>
      </c>
      <c r="D950" s="21" t="s">
        <v>249</v>
      </c>
      <c r="E950" s="22">
        <v>42140.669212962966</v>
      </c>
      <c r="F950" s="22">
        <v>42140.680902777778</v>
      </c>
      <c r="G950" s="20" t="s">
        <v>18</v>
      </c>
      <c r="H950" s="39">
        <v>9320</v>
      </c>
      <c r="I950" s="39">
        <v>3520</v>
      </c>
      <c r="J950" s="102">
        <v>5800</v>
      </c>
      <c r="K950" s="37" t="s">
        <v>1070</v>
      </c>
      <c r="L950" s="26">
        <v>660</v>
      </c>
      <c r="M950" s="26"/>
      <c r="N950" s="103">
        <f t="shared" si="221"/>
        <v>3828000</v>
      </c>
      <c r="O950" s="103">
        <f t="shared" si="223"/>
        <v>3828000</v>
      </c>
    </row>
    <row r="951" spans="1:15" ht="14.1" customHeight="1">
      <c r="A951" s="20" t="s">
        <v>1163</v>
      </c>
      <c r="B951" s="20" t="s">
        <v>506</v>
      </c>
      <c r="C951" s="21" t="s">
        <v>507</v>
      </c>
      <c r="D951" s="21" t="s">
        <v>249</v>
      </c>
      <c r="E951" s="22">
        <v>42142.320844907408</v>
      </c>
      <c r="F951" s="22">
        <v>42142.376261574071</v>
      </c>
      <c r="G951" s="20" t="s">
        <v>18</v>
      </c>
      <c r="H951" s="39">
        <v>20500</v>
      </c>
      <c r="I951" s="39">
        <v>7260</v>
      </c>
      <c r="J951" s="102">
        <v>13240</v>
      </c>
      <c r="K951" s="37" t="s">
        <v>1096</v>
      </c>
      <c r="L951" s="26">
        <v>650</v>
      </c>
      <c r="M951" s="26"/>
      <c r="N951" s="103">
        <f t="shared" si="221"/>
        <v>8606000</v>
      </c>
      <c r="O951" s="103">
        <f t="shared" si="223"/>
        <v>8606000</v>
      </c>
    </row>
    <row r="952" spans="1:15" ht="14.1" customHeight="1">
      <c r="A952" s="20" t="s">
        <v>1164</v>
      </c>
      <c r="B952" s="20" t="s">
        <v>1106</v>
      </c>
      <c r="C952" s="21" t="s">
        <v>1107</v>
      </c>
      <c r="D952" s="21" t="s">
        <v>249</v>
      </c>
      <c r="E952" s="22">
        <v>42142.323344907411</v>
      </c>
      <c r="F952" s="22">
        <v>42142.343194444446</v>
      </c>
      <c r="G952" s="20" t="s">
        <v>18</v>
      </c>
      <c r="H952" s="39">
        <v>16660</v>
      </c>
      <c r="I952" s="39">
        <v>6400</v>
      </c>
      <c r="J952" s="102">
        <v>10260</v>
      </c>
      <c r="K952" s="37" t="s">
        <v>1065</v>
      </c>
      <c r="L952" s="26">
        <f>+[1]DonGia!O62</f>
        <v>660</v>
      </c>
      <c r="M952" s="26"/>
      <c r="N952" s="103">
        <f t="shared" si="221"/>
        <v>6771600</v>
      </c>
      <c r="O952" s="103">
        <f t="shared" si="223"/>
        <v>6771600</v>
      </c>
    </row>
    <row r="953" spans="1:15" ht="14.1" customHeight="1">
      <c r="A953" s="20" t="s">
        <v>1165</v>
      </c>
      <c r="B953" s="20" t="s">
        <v>1103</v>
      </c>
      <c r="C953" s="21" t="s">
        <v>669</v>
      </c>
      <c r="D953" s="21" t="s">
        <v>249</v>
      </c>
      <c r="E953" s="22">
        <v>42142.347974537035</v>
      </c>
      <c r="F953" s="22">
        <v>42142.38212962963</v>
      </c>
      <c r="G953" s="20" t="s">
        <v>18</v>
      </c>
      <c r="H953" s="39">
        <v>9280</v>
      </c>
      <c r="I953" s="39">
        <v>3540</v>
      </c>
      <c r="J953" s="102">
        <v>5740</v>
      </c>
      <c r="K953" s="37" t="s">
        <v>1070</v>
      </c>
      <c r="L953" s="26">
        <v>660</v>
      </c>
      <c r="M953" s="26"/>
      <c r="N953" s="103">
        <f t="shared" si="221"/>
        <v>3788400</v>
      </c>
      <c r="O953" s="103">
        <f t="shared" si="223"/>
        <v>3788400</v>
      </c>
    </row>
    <row r="954" spans="1:15" ht="14.1" customHeight="1">
      <c r="A954" s="20" t="s">
        <v>1166</v>
      </c>
      <c r="B954" s="20" t="s">
        <v>1049</v>
      </c>
      <c r="C954" s="21" t="s">
        <v>507</v>
      </c>
      <c r="D954" s="21" t="s">
        <v>1167</v>
      </c>
      <c r="E954" s="22">
        <v>42142.389722222222</v>
      </c>
      <c r="F954" s="22">
        <v>42142.410914351851</v>
      </c>
      <c r="G954" s="20" t="s">
        <v>18</v>
      </c>
      <c r="H954" s="39">
        <v>14880</v>
      </c>
      <c r="I954" s="39">
        <v>4520</v>
      </c>
      <c r="J954" s="102">
        <v>10360</v>
      </c>
      <c r="K954" s="37"/>
      <c r="L954" s="26">
        <v>420</v>
      </c>
      <c r="M954" s="26"/>
      <c r="N954" s="103">
        <f t="shared" si="221"/>
        <v>4351200</v>
      </c>
      <c r="O954" s="103">
        <f t="shared" si="223"/>
        <v>4351200</v>
      </c>
    </row>
    <row r="955" spans="1:15" ht="14.1" customHeight="1">
      <c r="A955" s="20" t="s">
        <v>1168</v>
      </c>
      <c r="B955" s="20" t="s">
        <v>1103</v>
      </c>
      <c r="C955" s="21" t="s">
        <v>669</v>
      </c>
      <c r="D955" s="21" t="s">
        <v>249</v>
      </c>
      <c r="E955" s="22">
        <v>42142.40452546296</v>
      </c>
      <c r="F955" s="22">
        <v>42142.458564814813</v>
      </c>
      <c r="G955" s="20" t="s">
        <v>18</v>
      </c>
      <c r="H955" s="39">
        <v>8980</v>
      </c>
      <c r="I955" s="39">
        <v>3540</v>
      </c>
      <c r="J955" s="102">
        <v>5440</v>
      </c>
      <c r="K955" s="37" t="s">
        <v>1067</v>
      </c>
      <c r="L955" s="26">
        <v>660</v>
      </c>
      <c r="M955" s="26"/>
      <c r="N955" s="103">
        <f t="shared" si="221"/>
        <v>3590400</v>
      </c>
      <c r="O955" s="103">
        <f t="shared" si="223"/>
        <v>3590400</v>
      </c>
    </row>
    <row r="956" spans="1:15" ht="14.1" customHeight="1">
      <c r="A956" s="20" t="s">
        <v>1169</v>
      </c>
      <c r="B956" s="20" t="s">
        <v>1103</v>
      </c>
      <c r="C956" s="21" t="s">
        <v>669</v>
      </c>
      <c r="D956" s="21" t="s">
        <v>249</v>
      </c>
      <c r="E956" s="22">
        <v>42142.540914351855</v>
      </c>
      <c r="F956" s="22">
        <v>42142.589930555558</v>
      </c>
      <c r="G956" s="20" t="s">
        <v>18</v>
      </c>
      <c r="H956" s="39">
        <v>9420</v>
      </c>
      <c r="I956" s="39">
        <v>3560</v>
      </c>
      <c r="J956" s="102">
        <v>5860</v>
      </c>
      <c r="K956" s="37" t="s">
        <v>1070</v>
      </c>
      <c r="L956" s="26">
        <v>660</v>
      </c>
      <c r="M956" s="26"/>
      <c r="N956" s="103">
        <f t="shared" si="221"/>
        <v>3867600</v>
      </c>
      <c r="O956" s="103">
        <f t="shared" si="223"/>
        <v>3867600</v>
      </c>
    </row>
    <row r="957" spans="1:15" ht="14.1" customHeight="1">
      <c r="A957" s="20" t="s">
        <v>1170</v>
      </c>
      <c r="B957" s="20" t="s">
        <v>506</v>
      </c>
      <c r="C957" s="21" t="s">
        <v>507</v>
      </c>
      <c r="D957" s="21" t="s">
        <v>249</v>
      </c>
      <c r="E957" s="22">
        <v>42142.541435185187</v>
      </c>
      <c r="F957" s="22">
        <v>42142.602916666663</v>
      </c>
      <c r="G957" s="20" t="s">
        <v>18</v>
      </c>
      <c r="H957" s="39">
        <v>19860</v>
      </c>
      <c r="I957" s="39">
        <v>7260</v>
      </c>
      <c r="J957" s="102">
        <v>12600</v>
      </c>
      <c r="K957" s="37" t="s">
        <v>1096</v>
      </c>
      <c r="L957" s="26">
        <v>650</v>
      </c>
      <c r="M957" s="26"/>
      <c r="N957" s="103">
        <f t="shared" si="221"/>
        <v>8190000</v>
      </c>
      <c r="O957" s="103">
        <f>+N957</f>
        <v>8190000</v>
      </c>
    </row>
    <row r="958" spans="1:15" ht="14.1" customHeight="1">
      <c r="A958" s="20" t="s">
        <v>1171</v>
      </c>
      <c r="B958" s="20" t="s">
        <v>1103</v>
      </c>
      <c r="C958" s="21" t="s">
        <v>669</v>
      </c>
      <c r="D958" s="21" t="s">
        <v>249</v>
      </c>
      <c r="E958" s="22">
        <v>42142.612893518519</v>
      </c>
      <c r="F958" s="22">
        <v>42142.651145833333</v>
      </c>
      <c r="G958" s="20" t="s">
        <v>18</v>
      </c>
      <c r="H958" s="39">
        <v>9220</v>
      </c>
      <c r="I958" s="39">
        <v>3540</v>
      </c>
      <c r="J958" s="102">
        <v>5680</v>
      </c>
      <c r="K958" s="37" t="s">
        <v>1070</v>
      </c>
      <c r="L958" s="26">
        <v>660</v>
      </c>
      <c r="M958" s="26"/>
      <c r="N958" s="103">
        <f t="shared" si="221"/>
        <v>3748800</v>
      </c>
      <c r="O958" s="103">
        <f>+N958</f>
        <v>3748800</v>
      </c>
    </row>
    <row r="959" spans="1:15" ht="14.1" customHeight="1">
      <c r="A959" s="20" t="s">
        <v>1172</v>
      </c>
      <c r="B959" s="20" t="s">
        <v>1124</v>
      </c>
      <c r="C959" s="21" t="s">
        <v>507</v>
      </c>
      <c r="D959" s="21" t="s">
        <v>1167</v>
      </c>
      <c r="E959" s="22">
        <v>42142.631203703706</v>
      </c>
      <c r="F959" s="22">
        <v>42142.654039351852</v>
      </c>
      <c r="G959" s="20" t="s">
        <v>18</v>
      </c>
      <c r="H959" s="39">
        <v>23020</v>
      </c>
      <c r="I959" s="39">
        <v>7640</v>
      </c>
      <c r="J959" s="102">
        <v>15380</v>
      </c>
      <c r="K959" s="37"/>
      <c r="L959" s="26">
        <v>420</v>
      </c>
      <c r="M959" s="26"/>
      <c r="N959" s="103">
        <f t="shared" si="221"/>
        <v>6459600</v>
      </c>
      <c r="O959" s="103">
        <f t="shared" ref="O959:O960" si="224">+N959</f>
        <v>6459600</v>
      </c>
    </row>
    <row r="960" spans="1:15" ht="14.1" customHeight="1">
      <c r="A960" s="20" t="s">
        <v>1173</v>
      </c>
      <c r="B960" s="20" t="s">
        <v>1049</v>
      </c>
      <c r="C960" s="21" t="s">
        <v>507</v>
      </c>
      <c r="D960" s="21" t="s">
        <v>1167</v>
      </c>
      <c r="E960" s="22">
        <v>42142.636435185188</v>
      </c>
      <c r="F960" s="22">
        <v>42142.659050925926</v>
      </c>
      <c r="G960" s="20" t="s">
        <v>18</v>
      </c>
      <c r="H960" s="39">
        <v>15000</v>
      </c>
      <c r="I960" s="39">
        <v>4540</v>
      </c>
      <c r="J960" s="102">
        <v>10460</v>
      </c>
      <c r="K960" s="37"/>
      <c r="L960" s="26">
        <v>420</v>
      </c>
      <c r="M960" s="26"/>
      <c r="N960" s="103">
        <f t="shared" si="221"/>
        <v>4393200</v>
      </c>
      <c r="O960" s="103">
        <f t="shared" si="224"/>
        <v>4393200</v>
      </c>
    </row>
    <row r="961" spans="1:15" ht="14.1" customHeight="1">
      <c r="A961" s="20" t="s">
        <v>1174</v>
      </c>
      <c r="B961" s="20" t="s">
        <v>506</v>
      </c>
      <c r="C961" s="21" t="s">
        <v>507</v>
      </c>
      <c r="D961" s="21" t="s">
        <v>249</v>
      </c>
      <c r="E961" s="22">
        <v>42143.308761574073</v>
      </c>
      <c r="F961" s="22">
        <v>42143.391273148147</v>
      </c>
      <c r="G961" s="20" t="s">
        <v>18</v>
      </c>
      <c r="H961" s="39">
        <v>20480</v>
      </c>
      <c r="I961" s="39">
        <v>7260</v>
      </c>
      <c r="J961" s="102">
        <v>13220</v>
      </c>
      <c r="K961" s="37" t="s">
        <v>1096</v>
      </c>
      <c r="L961" s="26">
        <v>650</v>
      </c>
      <c r="M961" s="26"/>
      <c r="N961" s="103">
        <f t="shared" si="221"/>
        <v>8593000</v>
      </c>
      <c r="O961" s="103">
        <f>+N961</f>
        <v>8593000</v>
      </c>
    </row>
    <row r="962" spans="1:15" ht="14.1" customHeight="1">
      <c r="A962" s="20" t="s">
        <v>1175</v>
      </c>
      <c r="B962" s="20" t="s">
        <v>1049</v>
      </c>
      <c r="C962" s="21" t="s">
        <v>507</v>
      </c>
      <c r="D962" s="21" t="s">
        <v>1167</v>
      </c>
      <c r="E962" s="22">
        <v>42143.363553240742</v>
      </c>
      <c r="F962" s="22">
        <v>42143.384351851855</v>
      </c>
      <c r="G962" s="20" t="s">
        <v>18</v>
      </c>
      <c r="H962" s="39">
        <v>14440</v>
      </c>
      <c r="I962" s="39">
        <v>4520</v>
      </c>
      <c r="J962" s="102">
        <v>9920</v>
      </c>
      <c r="K962" s="37"/>
      <c r="L962" s="26">
        <v>420</v>
      </c>
      <c r="M962" s="26"/>
      <c r="N962" s="103">
        <f t="shared" si="221"/>
        <v>4166400</v>
      </c>
      <c r="O962" s="103">
        <f>+N962</f>
        <v>4166400</v>
      </c>
    </row>
    <row r="963" spans="1:15" ht="14.1" customHeight="1">
      <c r="A963" s="20" t="s">
        <v>1176</v>
      </c>
      <c r="B963" s="20" t="s">
        <v>506</v>
      </c>
      <c r="C963" s="21" t="s">
        <v>507</v>
      </c>
      <c r="D963" s="21" t="s">
        <v>249</v>
      </c>
      <c r="E963" s="22">
        <v>42143.56690972222</v>
      </c>
      <c r="F963" s="22">
        <v>42143.646365740744</v>
      </c>
      <c r="G963" s="20" t="s">
        <v>18</v>
      </c>
      <c r="H963" s="39">
        <v>20560</v>
      </c>
      <c r="I963" s="39">
        <v>7240</v>
      </c>
      <c r="J963" s="102">
        <v>13320</v>
      </c>
      <c r="K963" s="37" t="s">
        <v>1067</v>
      </c>
      <c r="L963" s="26">
        <v>650</v>
      </c>
      <c r="M963" s="26"/>
      <c r="N963" s="103">
        <f t="shared" si="221"/>
        <v>8658000</v>
      </c>
      <c r="O963" s="103">
        <f t="shared" ref="O963:O977" si="225">+N963</f>
        <v>8658000</v>
      </c>
    </row>
    <row r="964" spans="1:15" ht="14.1" customHeight="1">
      <c r="A964" s="20" t="s">
        <v>1177</v>
      </c>
      <c r="B964" s="20" t="s">
        <v>509</v>
      </c>
      <c r="C964" s="21" t="s">
        <v>507</v>
      </c>
      <c r="D964" s="21" t="s">
        <v>249</v>
      </c>
      <c r="E964" s="22">
        <v>42143.607465277775</v>
      </c>
      <c r="F964" s="22">
        <v>42143.642442129632</v>
      </c>
      <c r="G964" s="20" t="s">
        <v>18</v>
      </c>
      <c r="H964" s="39">
        <v>15140</v>
      </c>
      <c r="I964" s="39">
        <v>6040</v>
      </c>
      <c r="J964" s="102">
        <v>9100</v>
      </c>
      <c r="K964" s="37" t="s">
        <v>1065</v>
      </c>
      <c r="L964" s="26">
        <v>650</v>
      </c>
      <c r="M964" s="26"/>
      <c r="N964" s="103">
        <f t="shared" si="221"/>
        <v>5915000</v>
      </c>
      <c r="O964" s="103">
        <f t="shared" si="225"/>
        <v>5915000</v>
      </c>
    </row>
    <row r="965" spans="1:15" ht="14.1" customHeight="1">
      <c r="A965" s="20" t="s">
        <v>1178</v>
      </c>
      <c r="B965" s="20" t="s">
        <v>1049</v>
      </c>
      <c r="C965" s="21" t="s">
        <v>507</v>
      </c>
      <c r="D965" s="21" t="s">
        <v>1167</v>
      </c>
      <c r="E965" s="22">
        <v>42143.631168981483</v>
      </c>
      <c r="F965" s="22">
        <v>42143.659432870372</v>
      </c>
      <c r="G965" s="20" t="s">
        <v>18</v>
      </c>
      <c r="H965" s="39">
        <v>14860</v>
      </c>
      <c r="I965" s="39">
        <v>4500</v>
      </c>
      <c r="J965" s="102">
        <v>10360</v>
      </c>
      <c r="K965" s="37"/>
      <c r="L965" s="26">
        <v>420</v>
      </c>
      <c r="M965" s="26"/>
      <c r="N965" s="103">
        <f t="shared" si="221"/>
        <v>4351200</v>
      </c>
      <c r="O965" s="103">
        <f t="shared" si="225"/>
        <v>4351200</v>
      </c>
    </row>
    <row r="966" spans="1:15" ht="14.1" customHeight="1">
      <c r="A966" s="20" t="s">
        <v>1179</v>
      </c>
      <c r="B966" s="20" t="s">
        <v>1180</v>
      </c>
      <c r="C966" s="21" t="s">
        <v>669</v>
      </c>
      <c r="D966" s="21" t="s">
        <v>249</v>
      </c>
      <c r="E966" s="22">
        <v>42144.317916666667</v>
      </c>
      <c r="F966" s="22">
        <v>42144.340601851851</v>
      </c>
      <c r="G966" s="20" t="s">
        <v>18</v>
      </c>
      <c r="H966" s="39">
        <v>10080</v>
      </c>
      <c r="I966" s="39">
        <v>3420</v>
      </c>
      <c r="J966" s="102">
        <v>6660</v>
      </c>
      <c r="K966" s="37" t="s">
        <v>1085</v>
      </c>
      <c r="L966" s="26">
        <v>660</v>
      </c>
      <c r="M966" s="26"/>
      <c r="N966" s="103">
        <f t="shared" si="221"/>
        <v>4395600</v>
      </c>
      <c r="O966" s="103">
        <f t="shared" si="225"/>
        <v>4395600</v>
      </c>
    </row>
    <row r="967" spans="1:15" ht="14.1" customHeight="1">
      <c r="A967" s="20" t="s">
        <v>1181</v>
      </c>
      <c r="B967" s="20" t="s">
        <v>1106</v>
      </c>
      <c r="C967" s="21" t="s">
        <v>1107</v>
      </c>
      <c r="D967" s="21" t="s">
        <v>249</v>
      </c>
      <c r="E967" s="22">
        <v>42144.333645833336</v>
      </c>
      <c r="F967" s="22">
        <v>42144.360277777778</v>
      </c>
      <c r="G967" s="20" t="s">
        <v>18</v>
      </c>
      <c r="H967" s="39">
        <v>15600</v>
      </c>
      <c r="I967" s="39">
        <v>6420</v>
      </c>
      <c r="J967" s="102">
        <v>9180</v>
      </c>
      <c r="K967" s="37" t="s">
        <v>1072</v>
      </c>
      <c r="L967" s="26">
        <v>660</v>
      </c>
      <c r="M967" s="26"/>
      <c r="N967" s="103">
        <f t="shared" si="221"/>
        <v>6058800</v>
      </c>
      <c r="O967" s="103">
        <f t="shared" si="225"/>
        <v>6058800</v>
      </c>
    </row>
    <row r="968" spans="1:15" ht="14.1" customHeight="1">
      <c r="A968" s="20" t="s">
        <v>1182</v>
      </c>
      <c r="B968" s="20" t="s">
        <v>506</v>
      </c>
      <c r="C968" s="21" t="s">
        <v>507</v>
      </c>
      <c r="D968" s="21" t="s">
        <v>249</v>
      </c>
      <c r="E968" s="22">
        <v>42144.335104166668</v>
      </c>
      <c r="F968" s="22">
        <v>42144.397581018522</v>
      </c>
      <c r="G968" s="20" t="s">
        <v>18</v>
      </c>
      <c r="H968" s="39">
        <v>20300</v>
      </c>
      <c r="I968" s="39">
        <v>7240</v>
      </c>
      <c r="J968" s="102">
        <v>13060</v>
      </c>
      <c r="K968" s="37" t="s">
        <v>1067</v>
      </c>
      <c r="L968" s="26">
        <v>650</v>
      </c>
      <c r="M968" s="26"/>
      <c r="N968" s="103">
        <f t="shared" si="221"/>
        <v>8489000</v>
      </c>
      <c r="O968" s="103">
        <f t="shared" si="225"/>
        <v>8489000</v>
      </c>
    </row>
    <row r="969" spans="1:15" ht="14.1" customHeight="1">
      <c r="A969" s="20" t="s">
        <v>1183</v>
      </c>
      <c r="B969" s="20" t="s">
        <v>509</v>
      </c>
      <c r="C969" s="21" t="s">
        <v>507</v>
      </c>
      <c r="D969" s="21" t="s">
        <v>249</v>
      </c>
      <c r="E969" s="22">
        <v>42144.359432870369</v>
      </c>
      <c r="F969" s="22">
        <v>42144.399641203701</v>
      </c>
      <c r="G969" s="20" t="s">
        <v>18</v>
      </c>
      <c r="H969" s="39">
        <v>14620</v>
      </c>
      <c r="I969" s="39">
        <v>6060</v>
      </c>
      <c r="J969" s="102">
        <v>8560</v>
      </c>
      <c r="K969" s="37" t="s">
        <v>1059</v>
      </c>
      <c r="L969" s="26">
        <v>650</v>
      </c>
      <c r="M969" s="26"/>
      <c r="N969" s="103">
        <f t="shared" si="221"/>
        <v>5564000</v>
      </c>
      <c r="O969" s="103">
        <f t="shared" si="225"/>
        <v>5564000</v>
      </c>
    </row>
    <row r="970" spans="1:15" ht="14.1" customHeight="1">
      <c r="A970" s="20" t="s">
        <v>1184</v>
      </c>
      <c r="B970" s="20" t="s">
        <v>1180</v>
      </c>
      <c r="C970" s="21" t="s">
        <v>669</v>
      </c>
      <c r="D970" s="21" t="s">
        <v>249</v>
      </c>
      <c r="E970" s="22">
        <v>42144.373888888891</v>
      </c>
      <c r="F970" s="22">
        <v>42144.429803240739</v>
      </c>
      <c r="G970" s="20" t="s">
        <v>18</v>
      </c>
      <c r="H970" s="39">
        <v>10240</v>
      </c>
      <c r="I970" s="39">
        <v>3420</v>
      </c>
      <c r="J970" s="102">
        <v>6820</v>
      </c>
      <c r="K970" s="37" t="s">
        <v>1076</v>
      </c>
      <c r="L970" s="26">
        <v>660</v>
      </c>
      <c r="M970" s="26"/>
      <c r="N970" s="103">
        <f t="shared" si="221"/>
        <v>4501200</v>
      </c>
      <c r="O970" s="103">
        <f t="shared" si="225"/>
        <v>4501200</v>
      </c>
    </row>
    <row r="971" spans="1:15" ht="14.1" customHeight="1">
      <c r="A971" s="20" t="s">
        <v>1185</v>
      </c>
      <c r="B971" s="20" t="s">
        <v>1049</v>
      </c>
      <c r="C971" s="21" t="s">
        <v>507</v>
      </c>
      <c r="D971" s="21" t="s">
        <v>1167</v>
      </c>
      <c r="E971" s="22">
        <v>42144.390821759262</v>
      </c>
      <c r="F971" s="22">
        <v>42144.418680555558</v>
      </c>
      <c r="G971" s="20" t="s">
        <v>18</v>
      </c>
      <c r="H971" s="39">
        <v>15320</v>
      </c>
      <c r="I971" s="39">
        <v>4500</v>
      </c>
      <c r="J971" s="102">
        <v>10820</v>
      </c>
      <c r="K971" s="37"/>
      <c r="L971" s="26">
        <v>420</v>
      </c>
      <c r="M971" s="26"/>
      <c r="N971" s="103">
        <f t="shared" si="221"/>
        <v>4544400</v>
      </c>
      <c r="O971" s="103">
        <f t="shared" si="225"/>
        <v>4544400</v>
      </c>
    </row>
    <row r="972" spans="1:15" ht="14.1" customHeight="1">
      <c r="A972" s="20" t="s">
        <v>1186</v>
      </c>
      <c r="B972" s="20" t="s">
        <v>1124</v>
      </c>
      <c r="C972" s="21" t="s">
        <v>507</v>
      </c>
      <c r="D972" s="21" t="s">
        <v>1167</v>
      </c>
      <c r="E972" s="22">
        <v>42144.45416666667</v>
      </c>
      <c r="F972" s="22">
        <v>42144.472928240742</v>
      </c>
      <c r="G972" s="20" t="s">
        <v>18</v>
      </c>
      <c r="H972" s="39">
        <v>23260</v>
      </c>
      <c r="I972" s="39">
        <v>7640</v>
      </c>
      <c r="J972" s="102">
        <v>15620</v>
      </c>
      <c r="K972" s="37"/>
      <c r="L972" s="26">
        <v>420</v>
      </c>
      <c r="M972" s="26"/>
      <c r="N972" s="103">
        <f t="shared" si="221"/>
        <v>6560400</v>
      </c>
      <c r="O972" s="103">
        <f t="shared" si="225"/>
        <v>6560400</v>
      </c>
    </row>
    <row r="973" spans="1:15" ht="14.1" customHeight="1">
      <c r="A973" s="20" t="s">
        <v>1187</v>
      </c>
      <c r="B973" s="20" t="s">
        <v>1180</v>
      </c>
      <c r="C973" s="21" t="s">
        <v>669</v>
      </c>
      <c r="D973" s="21" t="s">
        <v>249</v>
      </c>
      <c r="E973" s="22">
        <v>42144.5546875</v>
      </c>
      <c r="F973" s="22">
        <v>42144.574780092589</v>
      </c>
      <c r="G973" s="20" t="s">
        <v>18</v>
      </c>
      <c r="H973" s="39">
        <v>10860</v>
      </c>
      <c r="I973" s="39">
        <v>3420</v>
      </c>
      <c r="J973" s="102">
        <v>7440</v>
      </c>
      <c r="K973" s="37" t="s">
        <v>1085</v>
      </c>
      <c r="L973" s="26">
        <v>660</v>
      </c>
      <c r="M973" s="26"/>
      <c r="N973" s="103">
        <f t="shared" si="221"/>
        <v>4910400</v>
      </c>
      <c r="O973" s="103">
        <f t="shared" si="225"/>
        <v>4910400</v>
      </c>
    </row>
    <row r="974" spans="1:15" ht="14.1" customHeight="1">
      <c r="A974" s="20" t="s">
        <v>1188</v>
      </c>
      <c r="B974" s="20" t="s">
        <v>1180</v>
      </c>
      <c r="C974" s="21" t="s">
        <v>669</v>
      </c>
      <c r="D974" s="21" t="s">
        <v>249</v>
      </c>
      <c r="E974" s="22">
        <v>42144.602870370371</v>
      </c>
      <c r="F974" s="22">
        <v>42144.625972222224</v>
      </c>
      <c r="G974" s="20" t="s">
        <v>18</v>
      </c>
      <c r="H974" s="39">
        <v>10380</v>
      </c>
      <c r="I974" s="39">
        <v>3400</v>
      </c>
      <c r="J974" s="102">
        <v>6980</v>
      </c>
      <c r="K974" s="37" t="s">
        <v>1085</v>
      </c>
      <c r="L974" s="26">
        <v>660</v>
      </c>
      <c r="M974" s="26"/>
      <c r="N974" s="103">
        <f t="shared" si="221"/>
        <v>4606800</v>
      </c>
      <c r="O974" s="103">
        <f t="shared" si="225"/>
        <v>4606800</v>
      </c>
    </row>
    <row r="975" spans="1:15" ht="14.1" customHeight="1">
      <c r="A975" s="20" t="s">
        <v>1189</v>
      </c>
      <c r="B975" s="20" t="s">
        <v>1049</v>
      </c>
      <c r="C975" s="21" t="s">
        <v>507</v>
      </c>
      <c r="D975" s="21" t="s">
        <v>1167</v>
      </c>
      <c r="E975" s="22">
        <v>42144.6875</v>
      </c>
      <c r="F975" s="22">
        <v>42144.704421296294</v>
      </c>
      <c r="G975" s="20" t="s">
        <v>18</v>
      </c>
      <c r="H975" s="39">
        <v>13380</v>
      </c>
      <c r="I975" s="39">
        <v>4500</v>
      </c>
      <c r="J975" s="102">
        <v>8880</v>
      </c>
      <c r="K975" s="37"/>
      <c r="L975" s="26">
        <v>420</v>
      </c>
      <c r="M975" s="26"/>
      <c r="N975" s="103">
        <f t="shared" si="221"/>
        <v>3729600</v>
      </c>
      <c r="O975" s="103">
        <f t="shared" si="225"/>
        <v>3729600</v>
      </c>
    </row>
    <row r="976" spans="1:15" ht="14.1" customHeight="1">
      <c r="A976" s="20" t="s">
        <v>1190</v>
      </c>
      <c r="B976" s="20" t="s">
        <v>1124</v>
      </c>
      <c r="C976" s="21" t="s">
        <v>507</v>
      </c>
      <c r="D976" s="21" t="s">
        <v>1167</v>
      </c>
      <c r="E976" s="22">
        <v>42144.688032407408</v>
      </c>
      <c r="F976" s="22">
        <v>42144.705324074072</v>
      </c>
      <c r="G976" s="20" t="s">
        <v>18</v>
      </c>
      <c r="H976" s="39">
        <v>22680</v>
      </c>
      <c r="I976" s="39">
        <v>7680</v>
      </c>
      <c r="J976" s="102">
        <v>15000</v>
      </c>
      <c r="K976" s="37"/>
      <c r="L976" s="26">
        <v>420</v>
      </c>
      <c r="M976" s="26"/>
      <c r="N976" s="103">
        <f t="shared" si="221"/>
        <v>6300000</v>
      </c>
      <c r="O976" s="103">
        <f t="shared" si="225"/>
        <v>6300000</v>
      </c>
    </row>
    <row r="977" spans="1:15" ht="14.1" customHeight="1">
      <c r="A977" s="20" t="s">
        <v>1191</v>
      </c>
      <c r="B977" s="20" t="s">
        <v>509</v>
      </c>
      <c r="C977" s="21" t="s">
        <v>507</v>
      </c>
      <c r="D977" s="21" t="s">
        <v>1167</v>
      </c>
      <c r="E977" s="22">
        <v>42144.689629629633</v>
      </c>
      <c r="F977" s="22">
        <v>42144.704837962963</v>
      </c>
      <c r="G977" s="20" t="s">
        <v>18</v>
      </c>
      <c r="H977" s="39">
        <v>15600</v>
      </c>
      <c r="I977" s="39">
        <v>6060</v>
      </c>
      <c r="J977" s="102">
        <v>9540</v>
      </c>
      <c r="K977" s="37"/>
      <c r="L977" s="26">
        <v>420</v>
      </c>
      <c r="M977" s="26"/>
      <c r="N977" s="103">
        <f t="shared" si="221"/>
        <v>4006800</v>
      </c>
      <c r="O977" s="103">
        <f t="shared" si="225"/>
        <v>4006800</v>
      </c>
    </row>
    <row r="978" spans="1:15" ht="14.1" customHeight="1">
      <c r="A978" s="82" t="s">
        <v>1192</v>
      </c>
      <c r="B978" s="82" t="s">
        <v>1193</v>
      </c>
      <c r="C978" s="83" t="s">
        <v>1194</v>
      </c>
      <c r="D978" s="83" t="s">
        <v>374</v>
      </c>
      <c r="E978" s="84">
        <v>42145.348113425927</v>
      </c>
      <c r="F978" s="84">
        <v>42145.425497685188</v>
      </c>
      <c r="G978" s="85" t="s">
        <v>375</v>
      </c>
      <c r="H978" s="85">
        <v>20840</v>
      </c>
      <c r="I978" s="85">
        <v>9120</v>
      </c>
      <c r="J978" s="143">
        <v>11720</v>
      </c>
      <c r="K978" s="87" t="s">
        <v>252</v>
      </c>
      <c r="L978" s="88">
        <v>350</v>
      </c>
      <c r="M978" s="88"/>
      <c r="N978" s="89">
        <f t="shared" si="221"/>
        <v>4102000</v>
      </c>
      <c r="O978" s="89"/>
    </row>
    <row r="979" spans="1:15" ht="14.1" customHeight="1">
      <c r="A979" s="20" t="s">
        <v>1195</v>
      </c>
      <c r="B979" s="20" t="s">
        <v>1180</v>
      </c>
      <c r="C979" s="21" t="s">
        <v>669</v>
      </c>
      <c r="D979" s="21" t="s">
        <v>249</v>
      </c>
      <c r="E979" s="22">
        <v>42145.348981481482</v>
      </c>
      <c r="F979" s="22">
        <v>42145.369409722225</v>
      </c>
      <c r="G979" s="20" t="s">
        <v>18</v>
      </c>
      <c r="H979" s="39">
        <v>10140</v>
      </c>
      <c r="I979" s="39">
        <v>3420</v>
      </c>
      <c r="J979" s="102">
        <v>6720</v>
      </c>
      <c r="K979" s="37" t="s">
        <v>1085</v>
      </c>
      <c r="L979" s="26">
        <v>660</v>
      </c>
      <c r="M979" s="26"/>
      <c r="N979" s="103">
        <f t="shared" si="221"/>
        <v>4435200</v>
      </c>
      <c r="O979" s="103">
        <f t="shared" ref="O979:O982" si="226">+N979</f>
        <v>4435200</v>
      </c>
    </row>
    <row r="980" spans="1:15" ht="14.1" customHeight="1">
      <c r="A980" s="20" t="s">
        <v>1196</v>
      </c>
      <c r="B980" s="20" t="s">
        <v>1180</v>
      </c>
      <c r="C980" s="21" t="s">
        <v>669</v>
      </c>
      <c r="D980" s="21" t="s">
        <v>249</v>
      </c>
      <c r="E980" s="22">
        <v>42145.43613425926</v>
      </c>
      <c r="F980" s="22">
        <v>42145.456458333334</v>
      </c>
      <c r="G980" s="20" t="s">
        <v>18</v>
      </c>
      <c r="H980" s="39">
        <v>10620</v>
      </c>
      <c r="I980" s="39">
        <v>3400</v>
      </c>
      <c r="J980" s="102">
        <v>7220</v>
      </c>
      <c r="K980" s="37" t="s">
        <v>1076</v>
      </c>
      <c r="L980" s="26">
        <v>660</v>
      </c>
      <c r="M980" s="26"/>
      <c r="N980" s="103">
        <f t="shared" si="221"/>
        <v>4765200</v>
      </c>
      <c r="O980" s="103">
        <f t="shared" si="226"/>
        <v>4765200</v>
      </c>
    </row>
    <row r="981" spans="1:15" ht="14.1" customHeight="1">
      <c r="A981" s="20" t="s">
        <v>1197</v>
      </c>
      <c r="B981" s="20" t="s">
        <v>1049</v>
      </c>
      <c r="C981" s="21" t="s">
        <v>507</v>
      </c>
      <c r="D981" s="21" t="s">
        <v>1167</v>
      </c>
      <c r="E981" s="22">
        <v>42145.450243055559</v>
      </c>
      <c r="F981" s="22">
        <v>42145.47625</v>
      </c>
      <c r="G981" s="20" t="s">
        <v>18</v>
      </c>
      <c r="H981" s="39">
        <v>13800</v>
      </c>
      <c r="I981" s="39">
        <v>4560</v>
      </c>
      <c r="J981" s="102">
        <v>9240</v>
      </c>
      <c r="K981" s="37"/>
      <c r="L981" s="26">
        <v>420</v>
      </c>
      <c r="M981" s="26"/>
      <c r="N981" s="103">
        <f t="shared" si="221"/>
        <v>3880800</v>
      </c>
      <c r="O981" s="103">
        <f t="shared" si="226"/>
        <v>3880800</v>
      </c>
    </row>
    <row r="982" spans="1:15" ht="14.1" customHeight="1">
      <c r="A982" s="20" t="s">
        <v>1198</v>
      </c>
      <c r="B982" s="20" t="s">
        <v>506</v>
      </c>
      <c r="C982" s="21" t="s">
        <v>507</v>
      </c>
      <c r="D982" s="21" t="s">
        <v>1167</v>
      </c>
      <c r="E982" s="22">
        <v>42145.459340277775</v>
      </c>
      <c r="F982" s="22">
        <v>42145.524143518516</v>
      </c>
      <c r="G982" s="20" t="s">
        <v>18</v>
      </c>
      <c r="H982" s="39">
        <v>23640</v>
      </c>
      <c r="I982" s="39">
        <v>7260</v>
      </c>
      <c r="J982" s="102">
        <v>16380</v>
      </c>
      <c r="K982" s="37"/>
      <c r="L982" s="26">
        <v>420</v>
      </c>
      <c r="M982" s="26"/>
      <c r="N982" s="103">
        <f t="shared" si="221"/>
        <v>6879600</v>
      </c>
      <c r="O982" s="103">
        <f t="shared" si="226"/>
        <v>6879600</v>
      </c>
    </row>
    <row r="983" spans="1:15" ht="14.1" customHeight="1">
      <c r="A983" s="20" t="s">
        <v>1199</v>
      </c>
      <c r="B983" s="20" t="s">
        <v>1180</v>
      </c>
      <c r="C983" s="21" t="s">
        <v>669</v>
      </c>
      <c r="D983" s="21" t="s">
        <v>249</v>
      </c>
      <c r="E983" s="22">
        <v>42145.586724537039</v>
      </c>
      <c r="F983" s="22">
        <v>42145.612002314818</v>
      </c>
      <c r="G983" s="20" t="s">
        <v>18</v>
      </c>
      <c r="H983" s="39">
        <v>10660</v>
      </c>
      <c r="I983" s="39">
        <v>3400</v>
      </c>
      <c r="J983" s="102">
        <v>7260</v>
      </c>
      <c r="K983" s="37" t="s">
        <v>1085</v>
      </c>
      <c r="L983" s="26">
        <v>660</v>
      </c>
      <c r="M983" s="26"/>
      <c r="N983" s="103">
        <f t="shared" si="221"/>
        <v>4791600</v>
      </c>
      <c r="O983" s="103">
        <f>+N983</f>
        <v>4791600</v>
      </c>
    </row>
    <row r="984" spans="1:15" ht="14.1" customHeight="1">
      <c r="A984" s="20" t="s">
        <v>1200</v>
      </c>
      <c r="B984" s="20" t="s">
        <v>1150</v>
      </c>
      <c r="C984" s="21" t="s">
        <v>507</v>
      </c>
      <c r="D984" s="21" t="s">
        <v>1151</v>
      </c>
      <c r="E984" s="22">
        <v>42145.592430555553</v>
      </c>
      <c r="F984" s="22">
        <v>42145.626469907409</v>
      </c>
      <c r="G984" s="20" t="s">
        <v>18</v>
      </c>
      <c r="H984" s="39">
        <v>28280</v>
      </c>
      <c r="I984" s="39">
        <v>7700</v>
      </c>
      <c r="J984" s="102">
        <v>20580</v>
      </c>
      <c r="K984" s="37"/>
      <c r="L984" s="26">
        <f>+[1]DonGia!O60</f>
        <v>400</v>
      </c>
      <c r="M984" s="26"/>
      <c r="N984" s="103">
        <f t="shared" si="221"/>
        <v>8232000</v>
      </c>
      <c r="O984" s="103">
        <f>+N984</f>
        <v>8232000</v>
      </c>
    </row>
    <row r="985" spans="1:15" ht="14.1" customHeight="1">
      <c r="A985" s="20" t="s">
        <v>1201</v>
      </c>
      <c r="B985" s="20" t="s">
        <v>1049</v>
      </c>
      <c r="C985" s="21" t="s">
        <v>507</v>
      </c>
      <c r="D985" s="21" t="s">
        <v>1167</v>
      </c>
      <c r="E985" s="22">
        <v>42145.678043981483</v>
      </c>
      <c r="F985" s="22">
        <v>42145.697418981479</v>
      </c>
      <c r="G985" s="20" t="s">
        <v>18</v>
      </c>
      <c r="H985" s="39">
        <v>12380</v>
      </c>
      <c r="I985" s="39">
        <v>4560</v>
      </c>
      <c r="J985" s="102">
        <v>7820</v>
      </c>
      <c r="K985" s="37"/>
      <c r="L985" s="26">
        <v>420</v>
      </c>
      <c r="M985" s="26"/>
      <c r="N985" s="103">
        <f t="shared" si="221"/>
        <v>3284400</v>
      </c>
      <c r="O985" s="103">
        <f>+N985</f>
        <v>3284400</v>
      </c>
    </row>
    <row r="986" spans="1:15" ht="14.1" customHeight="1">
      <c r="A986" s="20" t="s">
        <v>1202</v>
      </c>
      <c r="B986" s="20" t="s">
        <v>1106</v>
      </c>
      <c r="C986" s="21" t="s">
        <v>1107</v>
      </c>
      <c r="D986" s="21" t="s">
        <v>249</v>
      </c>
      <c r="E986" s="22">
        <v>42146.311469907407</v>
      </c>
      <c r="F986" s="22">
        <v>42146.337881944448</v>
      </c>
      <c r="G986" s="20" t="s">
        <v>18</v>
      </c>
      <c r="H986" s="39">
        <v>17060</v>
      </c>
      <c r="I986" s="39">
        <v>6400</v>
      </c>
      <c r="J986" s="102">
        <v>10660</v>
      </c>
      <c r="K986" s="37" t="s">
        <v>1096</v>
      </c>
      <c r="L986" s="26">
        <v>660</v>
      </c>
      <c r="M986" s="26"/>
      <c r="N986" s="103">
        <f t="shared" si="221"/>
        <v>7035600</v>
      </c>
      <c r="O986" s="103">
        <f>+N986</f>
        <v>7035600</v>
      </c>
    </row>
    <row r="987" spans="1:15" ht="14.1" customHeight="1">
      <c r="A987" s="20" t="s">
        <v>1203</v>
      </c>
      <c r="B987" s="20" t="s">
        <v>506</v>
      </c>
      <c r="C987" s="21" t="s">
        <v>507</v>
      </c>
      <c r="D987" s="21" t="s">
        <v>1167</v>
      </c>
      <c r="E987" s="22">
        <v>42146.380995370368</v>
      </c>
      <c r="F987" s="22">
        <v>42146.436655092592</v>
      </c>
      <c r="G987" s="20" t="s">
        <v>18</v>
      </c>
      <c r="H987" s="39">
        <v>23940</v>
      </c>
      <c r="I987" s="39">
        <v>7280</v>
      </c>
      <c r="J987" s="102">
        <v>16660</v>
      </c>
      <c r="K987" s="37"/>
      <c r="L987" s="26">
        <v>420</v>
      </c>
      <c r="M987" s="26"/>
      <c r="N987" s="103">
        <f t="shared" si="221"/>
        <v>6997200</v>
      </c>
      <c r="O987" s="103">
        <f t="shared" ref="O987:O988" si="227">+N987</f>
        <v>6997200</v>
      </c>
    </row>
    <row r="988" spans="1:15" ht="14.1" customHeight="1">
      <c r="A988" s="20" t="s">
        <v>1204</v>
      </c>
      <c r="B988" s="20" t="s">
        <v>1049</v>
      </c>
      <c r="C988" s="21" t="s">
        <v>507</v>
      </c>
      <c r="D988" s="21" t="s">
        <v>1167</v>
      </c>
      <c r="E988" s="22">
        <v>42146.437754629631</v>
      </c>
      <c r="F988" s="22">
        <v>42146.454432870371</v>
      </c>
      <c r="G988" s="20" t="s">
        <v>18</v>
      </c>
      <c r="H988" s="39">
        <v>11960</v>
      </c>
      <c r="I988" s="39">
        <v>4560</v>
      </c>
      <c r="J988" s="102">
        <v>7400</v>
      </c>
      <c r="K988" s="37"/>
      <c r="L988" s="26">
        <v>420</v>
      </c>
      <c r="M988" s="26"/>
      <c r="N988" s="103">
        <f t="shared" si="221"/>
        <v>3108000</v>
      </c>
      <c r="O988" s="103">
        <f t="shared" si="227"/>
        <v>3108000</v>
      </c>
    </row>
    <row r="989" spans="1:15" ht="14.1" customHeight="1">
      <c r="A989" s="20" t="s">
        <v>1205</v>
      </c>
      <c r="B989" s="20" t="s">
        <v>1049</v>
      </c>
      <c r="C989" s="21" t="s">
        <v>507</v>
      </c>
      <c r="D989" s="21" t="s">
        <v>1167</v>
      </c>
      <c r="E989" s="22">
        <v>42146.678877314815</v>
      </c>
      <c r="F989" s="22">
        <v>42146.701157407406</v>
      </c>
      <c r="G989" s="20" t="s">
        <v>18</v>
      </c>
      <c r="H989" s="39">
        <v>13460</v>
      </c>
      <c r="I989" s="39">
        <v>4560</v>
      </c>
      <c r="J989" s="102">
        <v>8900</v>
      </c>
      <c r="K989" s="37"/>
      <c r="L989" s="26">
        <v>420</v>
      </c>
      <c r="M989" s="26"/>
      <c r="N989" s="103">
        <f t="shared" si="221"/>
        <v>3738000</v>
      </c>
      <c r="O989" s="103">
        <f>+N989</f>
        <v>3738000</v>
      </c>
    </row>
    <row r="990" spans="1:15" ht="14.1" customHeight="1">
      <c r="A990" s="20" t="s">
        <v>1206</v>
      </c>
      <c r="B990" s="20" t="s">
        <v>1207</v>
      </c>
      <c r="C990" s="21" t="s">
        <v>1107</v>
      </c>
      <c r="D990" s="21" t="s">
        <v>249</v>
      </c>
      <c r="E990" s="22">
        <v>42147.30982638889</v>
      </c>
      <c r="F990" s="22">
        <v>42147.359386574077</v>
      </c>
      <c r="G990" s="20" t="s">
        <v>18</v>
      </c>
      <c r="H990" s="39">
        <v>16180</v>
      </c>
      <c r="I990" s="39">
        <v>6820</v>
      </c>
      <c r="J990" s="102">
        <v>9360</v>
      </c>
      <c r="K990" s="37" t="s">
        <v>1059</v>
      </c>
      <c r="L990" s="26">
        <v>660</v>
      </c>
      <c r="M990" s="26"/>
      <c r="N990" s="103">
        <f t="shared" si="221"/>
        <v>6177600</v>
      </c>
      <c r="O990" s="103">
        <f t="shared" ref="O990:O996" si="228">+N990</f>
        <v>6177600</v>
      </c>
    </row>
    <row r="991" spans="1:15" ht="14.1" customHeight="1">
      <c r="A991" s="20" t="s">
        <v>1208</v>
      </c>
      <c r="B991" s="20" t="s">
        <v>1106</v>
      </c>
      <c r="C991" s="21" t="s">
        <v>1107</v>
      </c>
      <c r="D991" s="21" t="s">
        <v>249</v>
      </c>
      <c r="E991" s="22">
        <v>42147.310856481483</v>
      </c>
      <c r="F991" s="22">
        <v>42147.33797453704</v>
      </c>
      <c r="G991" s="20" t="s">
        <v>18</v>
      </c>
      <c r="H991" s="39">
        <v>16720</v>
      </c>
      <c r="I991" s="39">
        <v>6380</v>
      </c>
      <c r="J991" s="102">
        <v>10340</v>
      </c>
      <c r="K991" s="37" t="s">
        <v>1065</v>
      </c>
      <c r="L991" s="26">
        <v>660</v>
      </c>
      <c r="M991" s="26"/>
      <c r="N991" s="103">
        <f t="shared" si="221"/>
        <v>6824400</v>
      </c>
      <c r="O991" s="103">
        <f t="shared" si="228"/>
        <v>6824400</v>
      </c>
    </row>
    <row r="992" spans="1:15" ht="14.1" customHeight="1">
      <c r="A992" s="20" t="s">
        <v>1209</v>
      </c>
      <c r="B992" s="20" t="s">
        <v>1180</v>
      </c>
      <c r="C992" s="21" t="s">
        <v>669</v>
      </c>
      <c r="D992" s="21" t="s">
        <v>249</v>
      </c>
      <c r="E992" s="22">
        <v>42147.336238425924</v>
      </c>
      <c r="F992" s="22">
        <v>42147.352488425924</v>
      </c>
      <c r="G992" s="20" t="s">
        <v>18</v>
      </c>
      <c r="H992" s="39">
        <v>10700</v>
      </c>
      <c r="I992" s="39">
        <v>3400</v>
      </c>
      <c r="J992" s="102">
        <v>7300</v>
      </c>
      <c r="K992" s="37" t="s">
        <v>1085</v>
      </c>
      <c r="L992" s="26">
        <v>660</v>
      </c>
      <c r="M992" s="26"/>
      <c r="N992" s="103">
        <f t="shared" si="221"/>
        <v>4818000</v>
      </c>
      <c r="O992" s="103">
        <f t="shared" si="228"/>
        <v>4818000</v>
      </c>
    </row>
    <row r="993" spans="1:15" ht="14.1" customHeight="1">
      <c r="A993" s="20" t="s">
        <v>1210</v>
      </c>
      <c r="B993" s="20" t="s">
        <v>1180</v>
      </c>
      <c r="C993" s="21" t="s">
        <v>669</v>
      </c>
      <c r="D993" s="21" t="s">
        <v>249</v>
      </c>
      <c r="E993" s="22">
        <v>42147.377222222225</v>
      </c>
      <c r="F993" s="22">
        <v>42147.392835648148</v>
      </c>
      <c r="G993" s="20" t="s">
        <v>18</v>
      </c>
      <c r="H993" s="39">
        <v>10440</v>
      </c>
      <c r="I993" s="39">
        <v>3400</v>
      </c>
      <c r="J993" s="102">
        <v>7040</v>
      </c>
      <c r="K993" s="37" t="s">
        <v>1085</v>
      </c>
      <c r="L993" s="26">
        <v>660</v>
      </c>
      <c r="M993" s="26"/>
      <c r="N993" s="103">
        <f t="shared" si="221"/>
        <v>4646400</v>
      </c>
      <c r="O993" s="103">
        <f t="shared" si="228"/>
        <v>4646400</v>
      </c>
    </row>
    <row r="994" spans="1:15" ht="14.1" customHeight="1">
      <c r="A994" s="20" t="s">
        <v>1211</v>
      </c>
      <c r="B994" s="20" t="s">
        <v>1049</v>
      </c>
      <c r="C994" s="21" t="s">
        <v>507</v>
      </c>
      <c r="D994" s="21" t="s">
        <v>1167</v>
      </c>
      <c r="E994" s="22">
        <v>42147.454293981478</v>
      </c>
      <c r="F994" s="22">
        <v>42147.471099537041</v>
      </c>
      <c r="G994" s="20" t="s">
        <v>18</v>
      </c>
      <c r="H994" s="39">
        <v>12740</v>
      </c>
      <c r="I994" s="39">
        <v>4540</v>
      </c>
      <c r="J994" s="102">
        <v>8200</v>
      </c>
      <c r="K994" s="37"/>
      <c r="L994" s="26">
        <v>420</v>
      </c>
      <c r="M994" s="26"/>
      <c r="N994" s="103">
        <f t="shared" si="221"/>
        <v>3444000</v>
      </c>
      <c r="O994" s="103">
        <f t="shared" si="228"/>
        <v>3444000</v>
      </c>
    </row>
    <row r="995" spans="1:15" ht="14.1" customHeight="1">
      <c r="A995" s="20" t="s">
        <v>1212</v>
      </c>
      <c r="B995" s="20" t="s">
        <v>506</v>
      </c>
      <c r="C995" s="21" t="s">
        <v>507</v>
      </c>
      <c r="D995" s="21" t="s">
        <v>1167</v>
      </c>
      <c r="E995" s="22">
        <v>42147.45517361111</v>
      </c>
      <c r="F995" s="22">
        <v>42147.474236111113</v>
      </c>
      <c r="G995" s="20" t="s">
        <v>18</v>
      </c>
      <c r="H995" s="39">
        <v>18740</v>
      </c>
      <c r="I995" s="39">
        <v>7280</v>
      </c>
      <c r="J995" s="102">
        <v>11460</v>
      </c>
      <c r="K995" s="37"/>
      <c r="L995" s="26">
        <v>420</v>
      </c>
      <c r="M995" s="26"/>
      <c r="N995" s="103">
        <f t="shared" si="221"/>
        <v>4813200</v>
      </c>
      <c r="O995" s="103">
        <f t="shared" si="228"/>
        <v>4813200</v>
      </c>
    </row>
    <row r="996" spans="1:15" ht="14.1" customHeight="1">
      <c r="A996" s="20" t="s">
        <v>1213</v>
      </c>
      <c r="B996" s="20" t="s">
        <v>588</v>
      </c>
      <c r="C996" s="21" t="s">
        <v>507</v>
      </c>
      <c r="D996" s="21" t="s">
        <v>1167</v>
      </c>
      <c r="E996" s="22">
        <v>42147.466192129628</v>
      </c>
      <c r="F996" s="22">
        <v>42147.48810185185</v>
      </c>
      <c r="G996" s="20" t="s">
        <v>18</v>
      </c>
      <c r="H996" s="39">
        <v>26260</v>
      </c>
      <c r="I996" s="39">
        <v>7640</v>
      </c>
      <c r="J996" s="102">
        <v>18620</v>
      </c>
      <c r="K996" s="37"/>
      <c r="L996" s="26">
        <v>420</v>
      </c>
      <c r="M996" s="26"/>
      <c r="N996" s="103">
        <f t="shared" si="221"/>
        <v>7820400</v>
      </c>
      <c r="O996" s="103">
        <f t="shared" si="228"/>
        <v>7820400</v>
      </c>
    </row>
    <row r="997" spans="1:15" ht="14.1" customHeight="1">
      <c r="A997" s="20" t="s">
        <v>1214</v>
      </c>
      <c r="B997" s="20" t="s">
        <v>1180</v>
      </c>
      <c r="C997" s="21" t="s">
        <v>669</v>
      </c>
      <c r="D997" s="21" t="s">
        <v>249</v>
      </c>
      <c r="E997" s="22">
        <v>42147.599988425929</v>
      </c>
      <c r="F997" s="22">
        <v>42147.628206018519</v>
      </c>
      <c r="G997" s="20" t="s">
        <v>18</v>
      </c>
      <c r="H997" s="39">
        <v>10560</v>
      </c>
      <c r="I997" s="39">
        <v>3400</v>
      </c>
      <c r="J997" s="102">
        <v>7160</v>
      </c>
      <c r="K997" s="37" t="s">
        <v>1085</v>
      </c>
      <c r="L997" s="26">
        <v>660</v>
      </c>
      <c r="M997" s="26"/>
      <c r="N997" s="103">
        <f t="shared" si="221"/>
        <v>4725600</v>
      </c>
      <c r="O997" s="103">
        <f>+N997</f>
        <v>4725600</v>
      </c>
    </row>
    <row r="998" spans="1:15" ht="14.1" customHeight="1">
      <c r="A998" s="20" t="s">
        <v>1215</v>
      </c>
      <c r="B998" s="20" t="s">
        <v>1150</v>
      </c>
      <c r="C998" s="21" t="s">
        <v>507</v>
      </c>
      <c r="D998" s="21" t="s">
        <v>1151</v>
      </c>
      <c r="E998" s="22">
        <v>42147.641296296293</v>
      </c>
      <c r="F998" s="22">
        <v>42147.677916666667</v>
      </c>
      <c r="G998" s="20" t="s">
        <v>18</v>
      </c>
      <c r="H998" s="39">
        <v>29680</v>
      </c>
      <c r="I998" s="39">
        <v>7660</v>
      </c>
      <c r="J998" s="102">
        <v>22020</v>
      </c>
      <c r="K998" s="37"/>
      <c r="L998" s="26">
        <v>400</v>
      </c>
      <c r="M998" s="26"/>
      <c r="N998" s="103">
        <f t="shared" si="221"/>
        <v>8808000</v>
      </c>
      <c r="O998" s="103">
        <f>+N998</f>
        <v>8808000</v>
      </c>
    </row>
    <row r="999" spans="1:15" ht="14.1" customHeight="1">
      <c r="A999" s="20" t="s">
        <v>1216</v>
      </c>
      <c r="B999" s="20" t="s">
        <v>1180</v>
      </c>
      <c r="C999" s="21" t="s">
        <v>669</v>
      </c>
      <c r="D999" s="21" t="s">
        <v>249</v>
      </c>
      <c r="E999" s="22">
        <v>42147.670624999999</v>
      </c>
      <c r="F999" s="22">
        <v>42147.705324074072</v>
      </c>
      <c r="G999" s="20" t="s">
        <v>18</v>
      </c>
      <c r="H999" s="39">
        <v>9840</v>
      </c>
      <c r="I999" s="39">
        <v>3400</v>
      </c>
      <c r="J999" s="102">
        <v>6440</v>
      </c>
      <c r="K999" s="37" t="s">
        <v>1085</v>
      </c>
      <c r="L999" s="26">
        <v>660</v>
      </c>
      <c r="M999" s="26"/>
      <c r="N999" s="103">
        <f t="shared" si="221"/>
        <v>4250400</v>
      </c>
      <c r="O999" s="103">
        <f>+N999</f>
        <v>4250400</v>
      </c>
    </row>
    <row r="1000" spans="1:15" ht="14.1" customHeight="1">
      <c r="A1000" s="20" t="s">
        <v>1217</v>
      </c>
      <c r="B1000" s="20" t="s">
        <v>506</v>
      </c>
      <c r="C1000" s="21" t="s">
        <v>507</v>
      </c>
      <c r="D1000" s="21" t="s">
        <v>1167</v>
      </c>
      <c r="E1000" s="22">
        <v>42147.675532407404</v>
      </c>
      <c r="F1000" s="22">
        <v>42147.69127314815</v>
      </c>
      <c r="G1000" s="20" t="s">
        <v>18</v>
      </c>
      <c r="H1000" s="39">
        <v>16840</v>
      </c>
      <c r="I1000" s="39">
        <v>7280</v>
      </c>
      <c r="J1000" s="102">
        <v>9560</v>
      </c>
      <c r="K1000" s="37"/>
      <c r="L1000" s="26">
        <v>420</v>
      </c>
      <c r="M1000" s="26"/>
      <c r="N1000" s="103">
        <f t="shared" si="221"/>
        <v>4015200</v>
      </c>
      <c r="O1000" s="103">
        <f>+N1000</f>
        <v>4015200</v>
      </c>
    </row>
    <row r="1001" spans="1:15" ht="13.5" customHeight="1">
      <c r="A1001" s="20" t="s">
        <v>1218</v>
      </c>
      <c r="B1001" s="20" t="s">
        <v>1049</v>
      </c>
      <c r="C1001" s="21" t="s">
        <v>507</v>
      </c>
      <c r="D1001" s="21" t="s">
        <v>1167</v>
      </c>
      <c r="E1001" s="22">
        <v>42147.677210648151</v>
      </c>
      <c r="F1001" s="22">
        <v>42147.698807870373</v>
      </c>
      <c r="G1001" s="20" t="s">
        <v>18</v>
      </c>
      <c r="H1001" s="39">
        <v>13160</v>
      </c>
      <c r="I1001" s="39">
        <v>4540</v>
      </c>
      <c r="J1001" s="102">
        <v>8620</v>
      </c>
      <c r="K1001" s="37"/>
      <c r="L1001" s="26">
        <v>420</v>
      </c>
      <c r="M1001" s="26"/>
      <c r="N1001" s="103">
        <f t="shared" si="221"/>
        <v>3620400</v>
      </c>
      <c r="O1001" s="103">
        <f>+N1001</f>
        <v>3620400</v>
      </c>
    </row>
    <row r="1002" spans="1:15" ht="14.1" customHeight="1">
      <c r="A1002" s="82" t="s">
        <v>1219</v>
      </c>
      <c r="B1002" s="82" t="s">
        <v>1193</v>
      </c>
      <c r="C1002" s="83" t="s">
        <v>1194</v>
      </c>
      <c r="D1002" s="83" t="s">
        <v>374</v>
      </c>
      <c r="E1002" s="84">
        <v>42149.315150462964</v>
      </c>
      <c r="F1002" s="84">
        <v>42149.389074074075</v>
      </c>
      <c r="G1002" s="85" t="s">
        <v>375</v>
      </c>
      <c r="H1002" s="85">
        <v>19620</v>
      </c>
      <c r="I1002" s="85">
        <v>9160</v>
      </c>
      <c r="J1002" s="143">
        <v>10460</v>
      </c>
      <c r="K1002" s="87" t="s">
        <v>252</v>
      </c>
      <c r="L1002" s="88">
        <v>350</v>
      </c>
      <c r="M1002" s="88"/>
      <c r="N1002" s="89">
        <f t="shared" si="221"/>
        <v>3661000</v>
      </c>
      <c r="O1002" s="89"/>
    </row>
    <row r="1003" spans="1:15" ht="13.5" customHeight="1">
      <c r="A1003" s="20" t="s">
        <v>1220</v>
      </c>
      <c r="B1003" s="20" t="s">
        <v>1049</v>
      </c>
      <c r="C1003" s="21" t="s">
        <v>507</v>
      </c>
      <c r="D1003" s="21" t="s">
        <v>1167</v>
      </c>
      <c r="E1003" s="22">
        <v>42149.460833333331</v>
      </c>
      <c r="F1003" s="22">
        <v>42149.481053240743</v>
      </c>
      <c r="G1003" s="20" t="s">
        <v>18</v>
      </c>
      <c r="H1003" s="39">
        <v>13000</v>
      </c>
      <c r="I1003" s="39">
        <v>4540</v>
      </c>
      <c r="J1003" s="102">
        <v>8460</v>
      </c>
      <c r="K1003" s="37"/>
      <c r="L1003" s="26">
        <v>420</v>
      </c>
      <c r="M1003" s="26"/>
      <c r="N1003" s="103">
        <f t="shared" ref="N1003:N1031" si="229">+J1003*L1003</f>
        <v>3553200</v>
      </c>
      <c r="O1003" s="103">
        <f>+N1003</f>
        <v>3553200</v>
      </c>
    </row>
    <row r="1004" spans="1:15" ht="13.5" customHeight="1">
      <c r="A1004" s="20" t="s">
        <v>1221</v>
      </c>
      <c r="B1004" s="20" t="s">
        <v>268</v>
      </c>
      <c r="C1004" s="21" t="s">
        <v>39</v>
      </c>
      <c r="D1004" s="21" t="s">
        <v>1222</v>
      </c>
      <c r="E1004" s="22">
        <v>42149.569652777776</v>
      </c>
      <c r="F1004" s="22">
        <v>42149.627222222225</v>
      </c>
      <c r="G1004" s="20" t="s">
        <v>18</v>
      </c>
      <c r="H1004" s="39">
        <v>13720</v>
      </c>
      <c r="I1004" s="39">
        <v>5480</v>
      </c>
      <c r="J1004" s="102">
        <v>8240</v>
      </c>
      <c r="K1004" s="37"/>
      <c r="L1004" s="134">
        <v>400</v>
      </c>
      <c r="M1004" s="26"/>
      <c r="N1004" s="103">
        <f t="shared" si="229"/>
        <v>3296000</v>
      </c>
      <c r="O1004" s="28">
        <f t="shared" ref="O1004:O1006" si="230">+N1004</f>
        <v>3296000</v>
      </c>
    </row>
    <row r="1005" spans="1:15" ht="13.5" customHeight="1">
      <c r="A1005" s="20" t="s">
        <v>1223</v>
      </c>
      <c r="B1005" s="20" t="s">
        <v>506</v>
      </c>
      <c r="C1005" s="21" t="s">
        <v>507</v>
      </c>
      <c r="D1005" s="21" t="s">
        <v>1167</v>
      </c>
      <c r="E1005" s="22">
        <v>42149.645416666666</v>
      </c>
      <c r="F1005" s="22">
        <v>42149.679745370369</v>
      </c>
      <c r="G1005" s="20" t="s">
        <v>18</v>
      </c>
      <c r="H1005" s="39">
        <v>24680</v>
      </c>
      <c r="I1005" s="39">
        <v>7260</v>
      </c>
      <c r="J1005" s="102">
        <v>17420</v>
      </c>
      <c r="K1005" s="37"/>
      <c r="L1005" s="26">
        <v>420</v>
      </c>
      <c r="M1005" s="26"/>
      <c r="N1005" s="103">
        <f t="shared" si="229"/>
        <v>7316400</v>
      </c>
      <c r="O1005" s="103">
        <f t="shared" si="230"/>
        <v>7316400</v>
      </c>
    </row>
    <row r="1006" spans="1:15" ht="13.5" customHeight="1">
      <c r="A1006" s="20" t="s">
        <v>1224</v>
      </c>
      <c r="B1006" s="20" t="s">
        <v>1150</v>
      </c>
      <c r="C1006" s="21" t="s">
        <v>507</v>
      </c>
      <c r="D1006" s="21" t="s">
        <v>1151</v>
      </c>
      <c r="E1006" s="22">
        <v>42149.676145833335</v>
      </c>
      <c r="F1006" s="22">
        <v>42149.704386574071</v>
      </c>
      <c r="G1006" s="20" t="s">
        <v>18</v>
      </c>
      <c r="H1006" s="39">
        <v>26000</v>
      </c>
      <c r="I1006" s="39">
        <v>7660</v>
      </c>
      <c r="J1006" s="102">
        <v>18340</v>
      </c>
      <c r="K1006" s="37"/>
      <c r="L1006" s="26">
        <v>400</v>
      </c>
      <c r="M1006" s="26"/>
      <c r="N1006" s="103">
        <f t="shared" si="229"/>
        <v>7336000</v>
      </c>
      <c r="O1006" s="103">
        <f t="shared" si="230"/>
        <v>7336000</v>
      </c>
    </row>
    <row r="1007" spans="1:15" ht="13.5" customHeight="1">
      <c r="A1007" s="20" t="s">
        <v>1225</v>
      </c>
      <c r="B1007" s="20" t="s">
        <v>1106</v>
      </c>
      <c r="C1007" s="21" t="s">
        <v>1107</v>
      </c>
      <c r="D1007" s="21" t="s">
        <v>249</v>
      </c>
      <c r="E1007" s="22">
        <v>42150.331331018519</v>
      </c>
      <c r="F1007" s="22">
        <v>42150.386446759258</v>
      </c>
      <c r="G1007" s="20" t="s">
        <v>18</v>
      </c>
      <c r="H1007" s="39">
        <v>15240</v>
      </c>
      <c r="I1007" s="39">
        <v>6380</v>
      </c>
      <c r="J1007" s="102">
        <v>8860</v>
      </c>
      <c r="K1007" s="37" t="s">
        <v>1070</v>
      </c>
      <c r="L1007" s="26">
        <v>660</v>
      </c>
      <c r="M1007" s="26"/>
      <c r="N1007" s="103">
        <f t="shared" si="229"/>
        <v>5847600</v>
      </c>
      <c r="O1007" s="103">
        <f>+N1007</f>
        <v>5847600</v>
      </c>
    </row>
    <row r="1008" spans="1:15" ht="13.5" customHeight="1">
      <c r="A1008" s="20" t="s">
        <v>1226</v>
      </c>
      <c r="B1008" s="20" t="s">
        <v>1049</v>
      </c>
      <c r="C1008" s="21" t="s">
        <v>507</v>
      </c>
      <c r="D1008" s="21" t="s">
        <v>1167</v>
      </c>
      <c r="E1008" s="22">
        <v>42150.467152777775</v>
      </c>
      <c r="F1008" s="22">
        <v>42150.488854166666</v>
      </c>
      <c r="G1008" s="20" t="s">
        <v>18</v>
      </c>
      <c r="H1008" s="39">
        <v>14920</v>
      </c>
      <c r="I1008" s="39">
        <v>4540</v>
      </c>
      <c r="J1008" s="102">
        <v>10380</v>
      </c>
      <c r="K1008" s="37"/>
      <c r="L1008" s="26">
        <v>420</v>
      </c>
      <c r="M1008" s="26"/>
      <c r="N1008" s="103">
        <f t="shared" si="229"/>
        <v>4359600</v>
      </c>
      <c r="O1008" s="103">
        <f t="shared" ref="O1008:O1010" si="231">+N1008</f>
        <v>4359600</v>
      </c>
    </row>
    <row r="1009" spans="1:15" ht="13.5" customHeight="1">
      <c r="A1009" s="20" t="s">
        <v>1227</v>
      </c>
      <c r="B1009" s="20" t="s">
        <v>1049</v>
      </c>
      <c r="C1009" s="21" t="s">
        <v>507</v>
      </c>
      <c r="D1009" s="21" t="s">
        <v>1167</v>
      </c>
      <c r="E1009" s="22">
        <v>42150.674502314818</v>
      </c>
      <c r="F1009" s="22">
        <v>42150.695243055554</v>
      </c>
      <c r="G1009" s="20" t="s">
        <v>18</v>
      </c>
      <c r="H1009" s="39">
        <v>13900</v>
      </c>
      <c r="I1009" s="39">
        <v>4540</v>
      </c>
      <c r="J1009" s="102">
        <v>9360</v>
      </c>
      <c r="K1009" s="37"/>
      <c r="L1009" s="26">
        <v>420</v>
      </c>
      <c r="M1009" s="26"/>
      <c r="N1009" s="103">
        <f t="shared" si="229"/>
        <v>3931200</v>
      </c>
      <c r="O1009" s="103">
        <f t="shared" si="231"/>
        <v>3931200</v>
      </c>
    </row>
    <row r="1010" spans="1:15" ht="13.5" customHeight="1">
      <c r="A1010" s="20" t="s">
        <v>1228</v>
      </c>
      <c r="B1010" s="20" t="s">
        <v>506</v>
      </c>
      <c r="C1010" s="21" t="s">
        <v>507</v>
      </c>
      <c r="D1010" s="21" t="s">
        <v>249</v>
      </c>
      <c r="E1010" s="22">
        <v>42151.363032407404</v>
      </c>
      <c r="F1010" s="22">
        <v>42151.455439814818</v>
      </c>
      <c r="G1010" s="20" t="s">
        <v>18</v>
      </c>
      <c r="H1010" s="39">
        <v>23040</v>
      </c>
      <c r="I1010" s="39">
        <v>7280</v>
      </c>
      <c r="J1010" s="102">
        <v>15760</v>
      </c>
      <c r="K1010" s="37" t="s">
        <v>1128</v>
      </c>
      <c r="L1010" s="26">
        <f>+[1]DonGia!O63</f>
        <v>660</v>
      </c>
      <c r="M1010" s="26"/>
      <c r="N1010" s="103">
        <f t="shared" si="229"/>
        <v>10401600</v>
      </c>
      <c r="O1010" s="103">
        <f t="shared" si="231"/>
        <v>10401600</v>
      </c>
    </row>
    <row r="1011" spans="1:15" ht="13.5" customHeight="1">
      <c r="A1011" s="20" t="s">
        <v>1229</v>
      </c>
      <c r="B1011" s="20" t="s">
        <v>36</v>
      </c>
      <c r="C1011" s="21" t="s">
        <v>834</v>
      </c>
      <c r="D1011" s="21" t="s">
        <v>643</v>
      </c>
      <c r="E1011" s="22">
        <v>42151.425266203703</v>
      </c>
      <c r="F1011" s="22">
        <v>42151.428032407406</v>
      </c>
      <c r="G1011" s="20" t="s">
        <v>18</v>
      </c>
      <c r="H1011" s="39">
        <v>7660</v>
      </c>
      <c r="I1011" s="39">
        <v>3000</v>
      </c>
      <c r="J1011" s="102">
        <v>4660</v>
      </c>
      <c r="K1011" s="37"/>
      <c r="L1011" s="26">
        <v>600</v>
      </c>
      <c r="M1011" s="26"/>
      <c r="N1011" s="103">
        <f t="shared" si="229"/>
        <v>2796000</v>
      </c>
      <c r="O1011" s="103">
        <f>+N1011</f>
        <v>2796000</v>
      </c>
    </row>
    <row r="1012" spans="1:15" ht="13.5" customHeight="1">
      <c r="A1012" s="20" t="s">
        <v>1230</v>
      </c>
      <c r="B1012" s="20" t="s">
        <v>1049</v>
      </c>
      <c r="C1012" s="21" t="s">
        <v>507</v>
      </c>
      <c r="D1012" s="21" t="s">
        <v>1167</v>
      </c>
      <c r="E1012" s="22">
        <v>42151.439722222225</v>
      </c>
      <c r="F1012" s="22">
        <v>42151.460416666669</v>
      </c>
      <c r="G1012" s="20" t="s">
        <v>18</v>
      </c>
      <c r="H1012" s="39">
        <v>15040</v>
      </c>
      <c r="I1012" s="39">
        <v>4540</v>
      </c>
      <c r="J1012" s="102">
        <v>10500</v>
      </c>
      <c r="K1012" s="37"/>
      <c r="L1012" s="26">
        <v>420</v>
      </c>
      <c r="M1012" s="26"/>
      <c r="N1012" s="103">
        <f t="shared" si="229"/>
        <v>4410000</v>
      </c>
      <c r="O1012" s="103">
        <f t="shared" ref="O1012:O1014" si="232">+N1012</f>
        <v>4410000</v>
      </c>
    </row>
    <row r="1013" spans="1:15" ht="13.5" customHeight="1">
      <c r="A1013" s="20" t="s">
        <v>1231</v>
      </c>
      <c r="B1013" s="20" t="s">
        <v>1150</v>
      </c>
      <c r="C1013" s="21" t="s">
        <v>507</v>
      </c>
      <c r="D1013" s="21" t="s">
        <v>1151</v>
      </c>
      <c r="E1013" s="22">
        <v>42151.652881944443</v>
      </c>
      <c r="F1013" s="22">
        <v>42151.687175925923</v>
      </c>
      <c r="G1013" s="20" t="s">
        <v>18</v>
      </c>
      <c r="H1013" s="39">
        <v>30020</v>
      </c>
      <c r="I1013" s="39">
        <v>8000</v>
      </c>
      <c r="J1013" s="102">
        <v>22020</v>
      </c>
      <c r="K1013" s="37"/>
      <c r="L1013" s="26">
        <v>400</v>
      </c>
      <c r="M1013" s="26"/>
      <c r="N1013" s="103">
        <f t="shared" si="229"/>
        <v>8808000</v>
      </c>
      <c r="O1013" s="103">
        <f t="shared" si="232"/>
        <v>8808000</v>
      </c>
    </row>
    <row r="1014" spans="1:15" ht="13.5" customHeight="1">
      <c r="A1014" s="20" t="s">
        <v>1232</v>
      </c>
      <c r="B1014" s="20" t="s">
        <v>1049</v>
      </c>
      <c r="C1014" s="21" t="s">
        <v>507</v>
      </c>
      <c r="D1014" s="21" t="s">
        <v>1167</v>
      </c>
      <c r="E1014" s="22">
        <v>42151.670624999999</v>
      </c>
      <c r="F1014" s="22">
        <v>42151.693055555559</v>
      </c>
      <c r="G1014" s="20" t="s">
        <v>18</v>
      </c>
      <c r="H1014" s="39">
        <v>15200</v>
      </c>
      <c r="I1014" s="39">
        <v>4540</v>
      </c>
      <c r="J1014" s="102">
        <v>10660</v>
      </c>
      <c r="K1014" s="37"/>
      <c r="L1014" s="26">
        <v>420</v>
      </c>
      <c r="M1014" s="26"/>
      <c r="N1014" s="103">
        <f t="shared" si="229"/>
        <v>4477200</v>
      </c>
      <c r="O1014" s="103">
        <f t="shared" si="232"/>
        <v>4477200</v>
      </c>
    </row>
    <row r="1015" spans="1:15" ht="13.5" customHeight="1">
      <c r="A1015" s="20" t="s">
        <v>1233</v>
      </c>
      <c r="B1015" s="20" t="s">
        <v>1106</v>
      </c>
      <c r="C1015" s="21" t="s">
        <v>1107</v>
      </c>
      <c r="D1015" s="21" t="s">
        <v>249</v>
      </c>
      <c r="E1015" s="22">
        <v>42152.311145833337</v>
      </c>
      <c r="F1015" s="22">
        <v>42152.363587962966</v>
      </c>
      <c r="G1015" s="20" t="s">
        <v>18</v>
      </c>
      <c r="H1015" s="39">
        <v>16280</v>
      </c>
      <c r="I1015" s="39">
        <v>6380</v>
      </c>
      <c r="J1015" s="102">
        <v>9900</v>
      </c>
      <c r="K1015" s="37" t="s">
        <v>1096</v>
      </c>
      <c r="L1015" s="26">
        <v>660</v>
      </c>
      <c r="M1015" s="26"/>
      <c r="N1015" s="103">
        <f t="shared" si="229"/>
        <v>6534000</v>
      </c>
      <c r="O1015" s="103">
        <f>+N1015</f>
        <v>6534000</v>
      </c>
    </row>
    <row r="1016" spans="1:15" ht="13.5" customHeight="1">
      <c r="A1016" s="20" t="s">
        <v>1234</v>
      </c>
      <c r="B1016" s="20" t="s">
        <v>1049</v>
      </c>
      <c r="C1016" s="21" t="s">
        <v>507</v>
      </c>
      <c r="D1016" s="21" t="s">
        <v>1167</v>
      </c>
      <c r="E1016" s="22">
        <v>42152.471041666664</v>
      </c>
      <c r="F1016" s="22">
        <v>42152.488136574073</v>
      </c>
      <c r="G1016" s="20" t="s">
        <v>18</v>
      </c>
      <c r="H1016" s="39">
        <v>14700</v>
      </c>
      <c r="I1016" s="39">
        <v>4540</v>
      </c>
      <c r="J1016" s="102">
        <v>10160</v>
      </c>
      <c r="K1016" s="37"/>
      <c r="L1016" s="26">
        <v>420</v>
      </c>
      <c r="M1016" s="26"/>
      <c r="N1016" s="103">
        <f t="shared" si="229"/>
        <v>4267200</v>
      </c>
      <c r="O1016" s="103">
        <f t="shared" ref="O1016:O1019" si="233">+N1016</f>
        <v>4267200</v>
      </c>
    </row>
    <row r="1017" spans="1:15" ht="13.5" customHeight="1">
      <c r="A1017" s="20" t="s">
        <v>1235</v>
      </c>
      <c r="B1017" s="20" t="s">
        <v>506</v>
      </c>
      <c r="C1017" s="21" t="s">
        <v>507</v>
      </c>
      <c r="D1017" s="21" t="s">
        <v>1167</v>
      </c>
      <c r="E1017" s="22">
        <v>42152.552407407406</v>
      </c>
      <c r="F1017" s="22">
        <v>42152.611875000002</v>
      </c>
      <c r="G1017" s="20" t="s">
        <v>18</v>
      </c>
      <c r="H1017" s="39">
        <v>23400</v>
      </c>
      <c r="I1017" s="39">
        <v>7280</v>
      </c>
      <c r="J1017" s="102">
        <v>16120</v>
      </c>
      <c r="K1017" s="37"/>
      <c r="L1017" s="26">
        <v>420</v>
      </c>
      <c r="M1017" s="26"/>
      <c r="N1017" s="103">
        <f t="shared" si="229"/>
        <v>6770400</v>
      </c>
      <c r="O1017" s="103">
        <f t="shared" si="233"/>
        <v>6770400</v>
      </c>
    </row>
    <row r="1018" spans="1:15" ht="13.5" customHeight="1">
      <c r="A1018" s="20" t="s">
        <v>1236</v>
      </c>
      <c r="B1018" s="20" t="s">
        <v>1049</v>
      </c>
      <c r="C1018" s="21" t="s">
        <v>507</v>
      </c>
      <c r="D1018" s="21" t="s">
        <v>1167</v>
      </c>
      <c r="E1018" s="22">
        <v>42152.669872685183</v>
      </c>
      <c r="F1018" s="22">
        <v>42152.690046296295</v>
      </c>
      <c r="G1018" s="20" t="s">
        <v>18</v>
      </c>
      <c r="H1018" s="39">
        <v>15160</v>
      </c>
      <c r="I1018" s="39">
        <v>4540</v>
      </c>
      <c r="J1018" s="102">
        <v>10620</v>
      </c>
      <c r="K1018" s="37"/>
      <c r="L1018" s="26">
        <v>420</v>
      </c>
      <c r="M1018" s="26"/>
      <c r="N1018" s="103">
        <f t="shared" si="229"/>
        <v>4460400</v>
      </c>
      <c r="O1018" s="103">
        <f t="shared" si="233"/>
        <v>4460400</v>
      </c>
    </row>
    <row r="1019" spans="1:15" ht="13.5" customHeight="1">
      <c r="A1019" s="20" t="s">
        <v>1237</v>
      </c>
      <c r="B1019" s="20" t="s">
        <v>1049</v>
      </c>
      <c r="C1019" s="21" t="s">
        <v>507</v>
      </c>
      <c r="D1019" s="21" t="s">
        <v>1167</v>
      </c>
      <c r="E1019" s="22">
        <v>42153.399722222224</v>
      </c>
      <c r="F1019" s="22">
        <v>42153.423263888886</v>
      </c>
      <c r="G1019" s="20" t="s">
        <v>18</v>
      </c>
      <c r="H1019" s="39">
        <v>14760</v>
      </c>
      <c r="I1019" s="39">
        <v>4540</v>
      </c>
      <c r="J1019" s="102">
        <v>10220</v>
      </c>
      <c r="K1019" s="37"/>
      <c r="L1019" s="26">
        <v>420</v>
      </c>
      <c r="M1019" s="26"/>
      <c r="N1019" s="103">
        <f t="shared" si="229"/>
        <v>4292400</v>
      </c>
      <c r="O1019" s="103">
        <f t="shared" si="233"/>
        <v>4292400</v>
      </c>
    </row>
    <row r="1020" spans="1:15" ht="13.5" customHeight="1">
      <c r="A1020" s="20" t="s">
        <v>1238</v>
      </c>
      <c r="B1020" s="20" t="s">
        <v>36</v>
      </c>
      <c r="C1020" s="21" t="s">
        <v>16</v>
      </c>
      <c r="D1020" s="21" t="s">
        <v>94</v>
      </c>
      <c r="E1020" s="22">
        <v>42153.438240740739</v>
      </c>
      <c r="F1020" s="22">
        <v>42153.442812499998</v>
      </c>
      <c r="G1020" s="20" t="s">
        <v>18</v>
      </c>
      <c r="H1020" s="39">
        <v>6480</v>
      </c>
      <c r="I1020" s="39">
        <v>3020</v>
      </c>
      <c r="J1020" s="44">
        <v>3460</v>
      </c>
      <c r="K1020" s="37"/>
      <c r="L1020" s="26">
        <f>+[1]DonGia!O65</f>
        <v>450</v>
      </c>
      <c r="M1020" s="26"/>
      <c r="N1020" s="103">
        <f t="shared" si="229"/>
        <v>1557000</v>
      </c>
      <c r="O1020" s="103">
        <f>+N1020</f>
        <v>1557000</v>
      </c>
    </row>
    <row r="1021" spans="1:15" ht="13.5" customHeight="1">
      <c r="A1021" s="20" t="s">
        <v>1239</v>
      </c>
      <c r="B1021" s="20" t="s">
        <v>1240</v>
      </c>
      <c r="C1021" s="21" t="s">
        <v>1241</v>
      </c>
      <c r="D1021" s="21" t="s">
        <v>1242</v>
      </c>
      <c r="E1021" s="22">
        <v>42153.538958333331</v>
      </c>
      <c r="F1021" s="22">
        <v>42153.664131944446</v>
      </c>
      <c r="G1021" s="20" t="s">
        <v>18</v>
      </c>
      <c r="H1021" s="39">
        <v>28960</v>
      </c>
      <c r="I1021" s="39">
        <v>12700</v>
      </c>
      <c r="J1021" s="44">
        <v>16260</v>
      </c>
      <c r="K1021" s="37" t="s">
        <v>1243</v>
      </c>
      <c r="L1021" s="26">
        <v>1400</v>
      </c>
      <c r="M1021" s="26">
        <f>+L1021*0.1</f>
        <v>140</v>
      </c>
      <c r="N1021" s="103">
        <f>+J1021*L1021*1.1</f>
        <v>25040400.000000004</v>
      </c>
      <c r="O1021" s="103">
        <f>+N1021</f>
        <v>25040400.000000004</v>
      </c>
    </row>
    <row r="1022" spans="1:15" ht="13.5" customHeight="1">
      <c r="A1022" s="20" t="s">
        <v>1244</v>
      </c>
      <c r="B1022" s="20" t="s">
        <v>506</v>
      </c>
      <c r="C1022" s="21" t="s">
        <v>507</v>
      </c>
      <c r="D1022" s="21" t="s">
        <v>549</v>
      </c>
      <c r="E1022" s="22">
        <v>42153.609131944446</v>
      </c>
      <c r="F1022" s="22">
        <v>42153.644189814811</v>
      </c>
      <c r="G1022" s="20" t="s">
        <v>18</v>
      </c>
      <c r="H1022" s="39">
        <v>20560</v>
      </c>
      <c r="I1022" s="39">
        <v>7280</v>
      </c>
      <c r="J1022" s="102">
        <v>13280</v>
      </c>
      <c r="K1022" s="37"/>
      <c r="L1022" s="26">
        <v>590</v>
      </c>
      <c r="M1022" s="26"/>
      <c r="N1022" s="103">
        <f t="shared" si="229"/>
        <v>7835200</v>
      </c>
      <c r="O1022" s="103">
        <f t="shared" ref="O1022:O1023" si="234">+N1022</f>
        <v>7835200</v>
      </c>
    </row>
    <row r="1023" spans="1:15" ht="13.5" customHeight="1">
      <c r="A1023" s="20" t="s">
        <v>1245</v>
      </c>
      <c r="B1023" s="20" t="s">
        <v>1049</v>
      </c>
      <c r="C1023" s="21" t="s">
        <v>507</v>
      </c>
      <c r="D1023" s="21" t="s">
        <v>1167</v>
      </c>
      <c r="E1023" s="22">
        <v>42153.654374999998</v>
      </c>
      <c r="F1023" s="22">
        <v>42153.677893518521</v>
      </c>
      <c r="G1023" s="20" t="s">
        <v>18</v>
      </c>
      <c r="H1023" s="39">
        <v>15300</v>
      </c>
      <c r="I1023" s="39">
        <v>4520</v>
      </c>
      <c r="J1023" s="102">
        <v>10780</v>
      </c>
      <c r="K1023" s="37"/>
      <c r="L1023" s="26">
        <v>420</v>
      </c>
      <c r="M1023" s="26"/>
      <c r="N1023" s="103">
        <f t="shared" si="229"/>
        <v>4527600</v>
      </c>
      <c r="O1023" s="103">
        <f t="shared" si="234"/>
        <v>4527600</v>
      </c>
    </row>
    <row r="1024" spans="1:15" ht="13.5" customHeight="1">
      <c r="A1024" s="20" t="s">
        <v>1246</v>
      </c>
      <c r="B1024" s="20" t="s">
        <v>1106</v>
      </c>
      <c r="C1024" s="21" t="s">
        <v>1107</v>
      </c>
      <c r="D1024" s="21" t="s">
        <v>249</v>
      </c>
      <c r="E1024" s="22">
        <v>42154.356863425928</v>
      </c>
      <c r="F1024" s="22">
        <v>42154.392534722225</v>
      </c>
      <c r="G1024" s="20" t="s">
        <v>18</v>
      </c>
      <c r="H1024" s="39">
        <v>17040</v>
      </c>
      <c r="I1024" s="39">
        <v>6400</v>
      </c>
      <c r="J1024" s="102">
        <v>10640</v>
      </c>
      <c r="K1024" s="37" t="s">
        <v>1113</v>
      </c>
      <c r="L1024" s="26">
        <v>660</v>
      </c>
      <c r="M1024" s="26"/>
      <c r="N1024" s="103">
        <f t="shared" si="229"/>
        <v>7022400</v>
      </c>
      <c r="O1024" s="103">
        <f>+N1024</f>
        <v>7022400</v>
      </c>
    </row>
    <row r="1025" spans="1:15" ht="13.5" customHeight="1">
      <c r="A1025" s="20" t="s">
        <v>1247</v>
      </c>
      <c r="B1025" s="20" t="s">
        <v>36</v>
      </c>
      <c r="C1025" s="21" t="s">
        <v>16</v>
      </c>
      <c r="D1025" s="21" t="s">
        <v>94</v>
      </c>
      <c r="E1025" s="22">
        <v>42154.419930555552</v>
      </c>
      <c r="F1025" s="22">
        <v>42154.427800925929</v>
      </c>
      <c r="G1025" s="20" t="s">
        <v>18</v>
      </c>
      <c r="H1025" s="39">
        <v>6660</v>
      </c>
      <c r="I1025" s="39">
        <v>3020</v>
      </c>
      <c r="J1025" s="44">
        <v>3640</v>
      </c>
      <c r="K1025" s="37"/>
      <c r="L1025" s="26">
        <v>450</v>
      </c>
      <c r="M1025" s="26"/>
      <c r="N1025" s="103">
        <f t="shared" si="229"/>
        <v>1638000</v>
      </c>
      <c r="O1025" s="103">
        <f>+N1025</f>
        <v>1638000</v>
      </c>
    </row>
    <row r="1026" spans="1:15" ht="13.5" customHeight="1">
      <c r="A1026" s="20" t="s">
        <v>1248</v>
      </c>
      <c r="B1026" s="20" t="s">
        <v>1049</v>
      </c>
      <c r="C1026" s="21" t="s">
        <v>507</v>
      </c>
      <c r="D1026" s="21" t="s">
        <v>1167</v>
      </c>
      <c r="E1026" s="22">
        <v>42154.425682870373</v>
      </c>
      <c r="F1026" s="22">
        <v>42154.453101851854</v>
      </c>
      <c r="G1026" s="20" t="s">
        <v>18</v>
      </c>
      <c r="H1026" s="39">
        <v>15600</v>
      </c>
      <c r="I1026" s="39">
        <v>4520</v>
      </c>
      <c r="J1026" s="102">
        <v>11080</v>
      </c>
      <c r="K1026" s="37"/>
      <c r="L1026" s="26">
        <v>420</v>
      </c>
      <c r="M1026" s="26"/>
      <c r="N1026" s="103">
        <f t="shared" si="229"/>
        <v>4653600</v>
      </c>
      <c r="O1026" s="103">
        <f>+N1026</f>
        <v>4653600</v>
      </c>
    </row>
    <row r="1027" spans="1:15" ht="13.5" customHeight="1">
      <c r="A1027" s="20" t="s">
        <v>1249</v>
      </c>
      <c r="B1027" s="20" t="s">
        <v>1250</v>
      </c>
      <c r="C1027" s="21" t="s">
        <v>39</v>
      </c>
      <c r="D1027" s="21" t="s">
        <v>1251</v>
      </c>
      <c r="E1027" s="22">
        <v>42154.574733796297</v>
      </c>
      <c r="F1027" s="22">
        <v>42154.639074074075</v>
      </c>
      <c r="G1027" s="20" t="s">
        <v>18</v>
      </c>
      <c r="H1027" s="39">
        <v>17700</v>
      </c>
      <c r="I1027" s="39">
        <v>8140</v>
      </c>
      <c r="J1027" s="102">
        <v>9560</v>
      </c>
      <c r="K1027" s="37"/>
      <c r="L1027" s="26">
        <f>+[1]DonGia!O64</f>
        <v>500</v>
      </c>
      <c r="M1027" s="26"/>
      <c r="N1027" s="103">
        <f t="shared" si="229"/>
        <v>4780000</v>
      </c>
      <c r="O1027" s="28">
        <f t="shared" ref="O1027" si="235">+N1027</f>
        <v>4780000</v>
      </c>
    </row>
    <row r="1028" spans="1:15" ht="13.5" customHeight="1">
      <c r="A1028" s="20" t="s">
        <v>1252</v>
      </c>
      <c r="B1028" s="20" t="s">
        <v>36</v>
      </c>
      <c r="C1028" s="21" t="s">
        <v>16</v>
      </c>
      <c r="D1028" s="21" t="s">
        <v>94</v>
      </c>
      <c r="E1028" s="22">
        <v>42154.667083333334</v>
      </c>
      <c r="F1028" s="22">
        <v>42154.6719212963</v>
      </c>
      <c r="G1028" s="20" t="s">
        <v>18</v>
      </c>
      <c r="H1028" s="39">
        <v>6800</v>
      </c>
      <c r="I1028" s="39">
        <v>3000</v>
      </c>
      <c r="J1028" s="44">
        <v>3800</v>
      </c>
      <c r="K1028" s="37"/>
      <c r="L1028" s="26">
        <v>450</v>
      </c>
      <c r="M1028" s="26"/>
      <c r="N1028" s="103">
        <f t="shared" si="229"/>
        <v>1710000</v>
      </c>
      <c r="O1028" s="103">
        <f>+N1028</f>
        <v>1710000</v>
      </c>
    </row>
    <row r="1029" spans="1:15" ht="13.5" customHeight="1">
      <c r="A1029" s="20" t="s">
        <v>1253</v>
      </c>
      <c r="B1029" s="20" t="s">
        <v>1049</v>
      </c>
      <c r="C1029" s="21" t="s">
        <v>507</v>
      </c>
      <c r="D1029" s="21" t="s">
        <v>1167</v>
      </c>
      <c r="E1029" s="22">
        <v>42154.682326388887</v>
      </c>
      <c r="F1029" s="22">
        <v>42154.709108796298</v>
      </c>
      <c r="G1029" s="20" t="s">
        <v>18</v>
      </c>
      <c r="H1029" s="39">
        <v>14640</v>
      </c>
      <c r="I1029" s="39">
        <v>4560</v>
      </c>
      <c r="J1029" s="102">
        <v>10080</v>
      </c>
      <c r="K1029" s="37"/>
      <c r="L1029" s="26">
        <v>420</v>
      </c>
      <c r="M1029" s="26"/>
      <c r="N1029" s="103">
        <f t="shared" si="229"/>
        <v>4233600</v>
      </c>
      <c r="O1029" s="103">
        <f t="shared" ref="O1029:O1050" si="236">+N1029</f>
        <v>4233600</v>
      </c>
    </row>
    <row r="1030" spans="1:15" ht="13.5" customHeight="1">
      <c r="A1030" s="20" t="s">
        <v>1254</v>
      </c>
      <c r="B1030" s="20" t="s">
        <v>506</v>
      </c>
      <c r="C1030" s="21" t="s">
        <v>507</v>
      </c>
      <c r="D1030" s="21" t="s">
        <v>1167</v>
      </c>
      <c r="E1030" s="22">
        <v>42154.688726851855</v>
      </c>
      <c r="F1030" s="22">
        <v>42154.688726851855</v>
      </c>
      <c r="G1030" s="20" t="s">
        <v>18</v>
      </c>
      <c r="H1030" s="39">
        <v>23120</v>
      </c>
      <c r="I1030" s="39">
        <v>7280</v>
      </c>
      <c r="J1030" s="102">
        <v>15840</v>
      </c>
      <c r="K1030" s="37"/>
      <c r="L1030" s="26">
        <v>420</v>
      </c>
      <c r="M1030" s="26"/>
      <c r="N1030" s="103">
        <f t="shared" si="229"/>
        <v>6652800</v>
      </c>
      <c r="O1030" s="103">
        <f t="shared" si="236"/>
        <v>6652800</v>
      </c>
    </row>
    <row r="1031" spans="1:15" ht="13.5" customHeight="1">
      <c r="A1031" s="20" t="s">
        <v>1255</v>
      </c>
      <c r="B1031" s="20" t="s">
        <v>1049</v>
      </c>
      <c r="C1031" s="21" t="s">
        <v>507</v>
      </c>
      <c r="D1031" s="21" t="s">
        <v>1167</v>
      </c>
      <c r="E1031" s="22">
        <v>42155.438599537039</v>
      </c>
      <c r="F1031" s="22">
        <v>42155.462175925924</v>
      </c>
      <c r="G1031" s="20" t="s">
        <v>18</v>
      </c>
      <c r="H1031" s="39">
        <v>15060</v>
      </c>
      <c r="I1031" s="39">
        <v>4520</v>
      </c>
      <c r="J1031" s="102">
        <v>10540</v>
      </c>
      <c r="K1031" s="37"/>
      <c r="L1031" s="26">
        <v>420</v>
      </c>
      <c r="M1031" s="26"/>
      <c r="N1031" s="103">
        <f t="shared" si="229"/>
        <v>4426800</v>
      </c>
      <c r="O1031" s="103">
        <f t="shared" si="236"/>
        <v>4426800</v>
      </c>
    </row>
    <row r="1032" spans="1:15" ht="14.1" customHeight="1">
      <c r="A1032" s="49" t="s">
        <v>1256</v>
      </c>
      <c r="B1032" s="49" t="s">
        <v>36</v>
      </c>
      <c r="C1032" s="50" t="s">
        <v>16</v>
      </c>
      <c r="D1032" s="151" t="s">
        <v>1257</v>
      </c>
      <c r="E1032" s="51">
        <v>42156.412280092591</v>
      </c>
      <c r="F1032" s="51">
        <v>42156.418090277781</v>
      </c>
      <c r="G1032" s="49" t="s">
        <v>18</v>
      </c>
      <c r="H1032" s="119">
        <v>7300</v>
      </c>
      <c r="I1032" s="119">
        <v>3020</v>
      </c>
      <c r="J1032" s="144">
        <v>4280</v>
      </c>
      <c r="K1032" s="151"/>
      <c r="L1032" s="121">
        <f>+[1]DonGia!O65</f>
        <v>450</v>
      </c>
      <c r="M1032" s="121"/>
      <c r="N1032" s="122">
        <f>+J1032*L1032</f>
        <v>1926000</v>
      </c>
      <c r="O1032" s="122">
        <f t="shared" si="236"/>
        <v>1926000</v>
      </c>
    </row>
    <row r="1033" spans="1:15" ht="14.1" customHeight="1">
      <c r="A1033" s="49" t="s">
        <v>1258</v>
      </c>
      <c r="B1033" s="49" t="s">
        <v>36</v>
      </c>
      <c r="C1033" s="50" t="s">
        <v>834</v>
      </c>
      <c r="D1033" s="50" t="s">
        <v>62</v>
      </c>
      <c r="E1033" s="51">
        <v>42156.452685185184</v>
      </c>
      <c r="F1033" s="51">
        <v>42156.45517361111</v>
      </c>
      <c r="G1033" s="49" t="s">
        <v>18</v>
      </c>
      <c r="H1033" s="119">
        <v>5820</v>
      </c>
      <c r="I1033" s="119">
        <v>3000</v>
      </c>
      <c r="J1033" s="120">
        <v>2820</v>
      </c>
      <c r="K1033" s="151"/>
      <c r="L1033" s="121">
        <f>+[1]DonGia!O68</f>
        <v>500</v>
      </c>
      <c r="M1033" s="121"/>
      <c r="N1033" s="122">
        <f t="shared" ref="N1033:N1096" si="237">+J1033*L1033</f>
        <v>1410000</v>
      </c>
      <c r="O1033" s="122">
        <f t="shared" si="236"/>
        <v>1410000</v>
      </c>
    </row>
    <row r="1034" spans="1:15" ht="14.1" customHeight="1">
      <c r="A1034" s="49" t="s">
        <v>1259</v>
      </c>
      <c r="B1034" s="49" t="s">
        <v>1049</v>
      </c>
      <c r="C1034" s="50" t="s">
        <v>507</v>
      </c>
      <c r="D1034" s="50" t="s">
        <v>1167</v>
      </c>
      <c r="E1034" s="51">
        <v>42156.453194444446</v>
      </c>
      <c r="F1034" s="51">
        <v>42156.472673611112</v>
      </c>
      <c r="G1034" s="49" t="s">
        <v>18</v>
      </c>
      <c r="H1034" s="119">
        <v>14440</v>
      </c>
      <c r="I1034" s="119">
        <v>4520</v>
      </c>
      <c r="J1034" s="120">
        <v>9920</v>
      </c>
      <c r="K1034" s="151"/>
      <c r="L1034" s="121">
        <f>+[1]DonGia!O57</f>
        <v>420</v>
      </c>
      <c r="M1034" s="121"/>
      <c r="N1034" s="122">
        <f t="shared" si="237"/>
        <v>4166400</v>
      </c>
      <c r="O1034" s="122">
        <f t="shared" si="236"/>
        <v>4166400</v>
      </c>
    </row>
    <row r="1035" spans="1:15" ht="14.1" customHeight="1">
      <c r="A1035" s="49" t="s">
        <v>1260</v>
      </c>
      <c r="B1035" s="49" t="s">
        <v>1261</v>
      </c>
      <c r="C1035" s="50" t="s">
        <v>39</v>
      </c>
      <c r="D1035" s="151" t="s">
        <v>1251</v>
      </c>
      <c r="E1035" s="51">
        <v>42156.635462962964</v>
      </c>
      <c r="F1035" s="51">
        <v>42156.677581018521</v>
      </c>
      <c r="G1035" s="49" t="s">
        <v>18</v>
      </c>
      <c r="H1035" s="119">
        <v>21040</v>
      </c>
      <c r="I1035" s="119">
        <v>9680</v>
      </c>
      <c r="J1035" s="120">
        <v>11360</v>
      </c>
      <c r="K1035" s="151"/>
      <c r="L1035" s="121">
        <f>+[1]DonGia!O64</f>
        <v>500</v>
      </c>
      <c r="M1035" s="121"/>
      <c r="N1035" s="122">
        <f t="shared" si="237"/>
        <v>5680000</v>
      </c>
      <c r="O1035" s="122">
        <f t="shared" si="236"/>
        <v>5680000</v>
      </c>
    </row>
    <row r="1036" spans="1:15" ht="14.1" customHeight="1">
      <c r="A1036" s="49" t="s">
        <v>1262</v>
      </c>
      <c r="B1036" s="49" t="s">
        <v>1049</v>
      </c>
      <c r="C1036" s="50" t="s">
        <v>507</v>
      </c>
      <c r="D1036" s="50" t="s">
        <v>1167</v>
      </c>
      <c r="E1036" s="51">
        <v>42156.664525462962</v>
      </c>
      <c r="F1036" s="51">
        <v>42156.687754629631</v>
      </c>
      <c r="G1036" s="49" t="s">
        <v>18</v>
      </c>
      <c r="H1036" s="119">
        <v>14200</v>
      </c>
      <c r="I1036" s="119">
        <v>4520</v>
      </c>
      <c r="J1036" s="120">
        <v>9680</v>
      </c>
      <c r="K1036" s="151"/>
      <c r="L1036" s="121">
        <v>420</v>
      </c>
      <c r="M1036" s="121"/>
      <c r="N1036" s="122">
        <f t="shared" si="237"/>
        <v>4065600</v>
      </c>
      <c r="O1036" s="122">
        <f t="shared" si="236"/>
        <v>4065600</v>
      </c>
    </row>
    <row r="1037" spans="1:15" ht="14.1" customHeight="1">
      <c r="A1037" s="49" t="s">
        <v>1263</v>
      </c>
      <c r="B1037" s="49" t="s">
        <v>36</v>
      </c>
      <c r="C1037" s="50" t="s">
        <v>16</v>
      </c>
      <c r="D1037" s="151" t="s">
        <v>1257</v>
      </c>
      <c r="E1037" s="51">
        <v>42156.685104166667</v>
      </c>
      <c r="F1037" s="51">
        <v>42156.689155092594</v>
      </c>
      <c r="G1037" s="49" t="s">
        <v>18</v>
      </c>
      <c r="H1037" s="119">
        <v>6200</v>
      </c>
      <c r="I1037" s="119">
        <v>3020</v>
      </c>
      <c r="J1037" s="144">
        <v>3180</v>
      </c>
      <c r="K1037" s="151"/>
      <c r="L1037" s="121">
        <f>+[1]DonGia!O65</f>
        <v>450</v>
      </c>
      <c r="M1037" s="121"/>
      <c r="N1037" s="122">
        <f t="shared" si="237"/>
        <v>1431000</v>
      </c>
      <c r="O1037" s="122">
        <f t="shared" si="236"/>
        <v>1431000</v>
      </c>
    </row>
    <row r="1038" spans="1:15" ht="14.1" customHeight="1">
      <c r="A1038" s="49" t="s">
        <v>1264</v>
      </c>
      <c r="B1038" s="49" t="s">
        <v>1265</v>
      </c>
      <c r="C1038" s="50" t="s">
        <v>39</v>
      </c>
      <c r="D1038" s="151" t="s">
        <v>1251</v>
      </c>
      <c r="E1038" s="51">
        <v>42157.312395833331</v>
      </c>
      <c r="F1038" s="51">
        <v>42157.357685185183</v>
      </c>
      <c r="G1038" s="49" t="s">
        <v>18</v>
      </c>
      <c r="H1038" s="119">
        <v>22840</v>
      </c>
      <c r="I1038" s="119">
        <v>10080</v>
      </c>
      <c r="J1038" s="120">
        <v>12760</v>
      </c>
      <c r="K1038" s="151"/>
      <c r="L1038" s="121">
        <v>500</v>
      </c>
      <c r="M1038" s="121"/>
      <c r="N1038" s="122">
        <f t="shared" si="237"/>
        <v>6380000</v>
      </c>
      <c r="O1038" s="122">
        <f t="shared" si="236"/>
        <v>6380000</v>
      </c>
    </row>
    <row r="1039" spans="1:15" ht="14.1" customHeight="1">
      <c r="A1039" s="49" t="s">
        <v>1266</v>
      </c>
      <c r="B1039" s="49" t="s">
        <v>1049</v>
      </c>
      <c r="C1039" s="50" t="s">
        <v>507</v>
      </c>
      <c r="D1039" s="151" t="s">
        <v>1167</v>
      </c>
      <c r="E1039" s="51">
        <v>42157.430891203701</v>
      </c>
      <c r="F1039" s="51">
        <v>42157.45108796296</v>
      </c>
      <c r="G1039" s="49" t="s">
        <v>18</v>
      </c>
      <c r="H1039" s="119">
        <v>15480</v>
      </c>
      <c r="I1039" s="119">
        <v>4500</v>
      </c>
      <c r="J1039" s="120">
        <v>10980</v>
      </c>
      <c r="K1039" s="151"/>
      <c r="L1039" s="121">
        <v>420</v>
      </c>
      <c r="M1039" s="121"/>
      <c r="N1039" s="122">
        <f t="shared" si="237"/>
        <v>4611600</v>
      </c>
      <c r="O1039" s="122">
        <f t="shared" si="236"/>
        <v>4611600</v>
      </c>
    </row>
    <row r="1040" spans="1:15" ht="14.1" customHeight="1">
      <c r="A1040" s="49" t="s">
        <v>1267</v>
      </c>
      <c r="B1040" s="49" t="s">
        <v>1261</v>
      </c>
      <c r="C1040" s="50" t="s">
        <v>39</v>
      </c>
      <c r="D1040" s="151" t="s">
        <v>1251</v>
      </c>
      <c r="E1040" s="51">
        <v>42157.581967592596</v>
      </c>
      <c r="F1040" s="51">
        <v>42157.655509259261</v>
      </c>
      <c r="G1040" s="49" t="s">
        <v>18</v>
      </c>
      <c r="H1040" s="119">
        <v>20380</v>
      </c>
      <c r="I1040" s="119">
        <v>9780</v>
      </c>
      <c r="J1040" s="120">
        <v>10600</v>
      </c>
      <c r="K1040" s="151"/>
      <c r="L1040" s="121">
        <v>500</v>
      </c>
      <c r="M1040" s="121"/>
      <c r="N1040" s="122">
        <f t="shared" si="237"/>
        <v>5300000</v>
      </c>
      <c r="O1040" s="122">
        <f t="shared" si="236"/>
        <v>5300000</v>
      </c>
    </row>
    <row r="1041" spans="1:15" ht="14.1" customHeight="1">
      <c r="A1041" s="49" t="s">
        <v>1268</v>
      </c>
      <c r="B1041" s="49" t="s">
        <v>1265</v>
      </c>
      <c r="C1041" s="50" t="s">
        <v>39</v>
      </c>
      <c r="D1041" s="151" t="s">
        <v>1251</v>
      </c>
      <c r="E1041" s="51">
        <v>42157.605717592596</v>
      </c>
      <c r="F1041" s="51">
        <v>42157.656435185185</v>
      </c>
      <c r="G1041" s="49" t="s">
        <v>18</v>
      </c>
      <c r="H1041" s="119">
        <v>20820</v>
      </c>
      <c r="I1041" s="119">
        <v>10000</v>
      </c>
      <c r="J1041" s="120">
        <v>10820</v>
      </c>
      <c r="K1041" s="151"/>
      <c r="L1041" s="121">
        <v>500</v>
      </c>
      <c r="M1041" s="121"/>
      <c r="N1041" s="122">
        <f t="shared" si="237"/>
        <v>5410000</v>
      </c>
      <c r="O1041" s="122">
        <f t="shared" si="236"/>
        <v>5410000</v>
      </c>
    </row>
    <row r="1042" spans="1:15" ht="14.1" customHeight="1">
      <c r="A1042" s="49" t="s">
        <v>1269</v>
      </c>
      <c r="B1042" s="49" t="s">
        <v>1049</v>
      </c>
      <c r="C1042" s="50" t="s">
        <v>507</v>
      </c>
      <c r="D1042" s="151" t="s">
        <v>1167</v>
      </c>
      <c r="E1042" s="51">
        <v>42157.642650462964</v>
      </c>
      <c r="F1042" s="51">
        <v>42157.662175925929</v>
      </c>
      <c r="G1042" s="49" t="s">
        <v>18</v>
      </c>
      <c r="H1042" s="119">
        <v>15440</v>
      </c>
      <c r="I1042" s="119">
        <v>4500</v>
      </c>
      <c r="J1042" s="120">
        <v>10940</v>
      </c>
      <c r="K1042" s="151"/>
      <c r="L1042" s="121">
        <v>420</v>
      </c>
      <c r="M1042" s="121"/>
      <c r="N1042" s="122">
        <f t="shared" si="237"/>
        <v>4594800</v>
      </c>
      <c r="O1042" s="122">
        <f t="shared" si="236"/>
        <v>4594800</v>
      </c>
    </row>
    <row r="1043" spans="1:15" ht="14.1" customHeight="1">
      <c r="A1043" s="49" t="s">
        <v>1270</v>
      </c>
      <c r="B1043" s="49" t="s">
        <v>1106</v>
      </c>
      <c r="C1043" s="50" t="s">
        <v>1107</v>
      </c>
      <c r="D1043" s="151" t="s">
        <v>249</v>
      </c>
      <c r="E1043" s="51">
        <v>42158.312349537038</v>
      </c>
      <c r="F1043" s="51">
        <v>42158.352870370371</v>
      </c>
      <c r="G1043" s="49" t="s">
        <v>18</v>
      </c>
      <c r="H1043" s="119">
        <v>16720</v>
      </c>
      <c r="I1043" s="119">
        <v>6420</v>
      </c>
      <c r="J1043" s="120">
        <v>10300</v>
      </c>
      <c r="K1043" s="151" t="s">
        <v>1128</v>
      </c>
      <c r="L1043" s="121">
        <v>660</v>
      </c>
      <c r="M1043" s="121"/>
      <c r="N1043" s="122">
        <f t="shared" si="237"/>
        <v>6798000</v>
      </c>
      <c r="O1043" s="122">
        <f t="shared" si="236"/>
        <v>6798000</v>
      </c>
    </row>
    <row r="1044" spans="1:15" ht="14.1" customHeight="1">
      <c r="A1044" s="49" t="s">
        <v>1271</v>
      </c>
      <c r="B1044" s="49" t="s">
        <v>1049</v>
      </c>
      <c r="C1044" s="50" t="s">
        <v>507</v>
      </c>
      <c r="D1044" s="151" t="s">
        <v>1167</v>
      </c>
      <c r="E1044" s="51">
        <v>42158.411608796298</v>
      </c>
      <c r="F1044" s="51">
        <v>42158.431145833332</v>
      </c>
      <c r="G1044" s="49" t="s">
        <v>18</v>
      </c>
      <c r="H1044" s="119">
        <v>15680</v>
      </c>
      <c r="I1044" s="119">
        <v>4500</v>
      </c>
      <c r="J1044" s="120">
        <v>11180</v>
      </c>
      <c r="K1044" s="151"/>
      <c r="L1044" s="121">
        <v>420</v>
      </c>
      <c r="M1044" s="121"/>
      <c r="N1044" s="122">
        <f t="shared" si="237"/>
        <v>4695600</v>
      </c>
      <c r="O1044" s="122">
        <f t="shared" si="236"/>
        <v>4695600</v>
      </c>
    </row>
    <row r="1045" spans="1:15" ht="14.1" customHeight="1">
      <c r="A1045" s="49" t="s">
        <v>1272</v>
      </c>
      <c r="B1045" s="49" t="s">
        <v>1261</v>
      </c>
      <c r="C1045" s="50" t="s">
        <v>39</v>
      </c>
      <c r="D1045" s="151" t="s">
        <v>1251</v>
      </c>
      <c r="E1045" s="51">
        <v>42158.639236111114</v>
      </c>
      <c r="F1045" s="51">
        <v>42158.674675925926</v>
      </c>
      <c r="G1045" s="49" t="s">
        <v>18</v>
      </c>
      <c r="H1045" s="119">
        <v>19720</v>
      </c>
      <c r="I1045" s="119">
        <v>9720</v>
      </c>
      <c r="J1045" s="120">
        <v>10000</v>
      </c>
      <c r="K1045" s="151"/>
      <c r="L1045" s="121">
        <v>500</v>
      </c>
      <c r="M1045" s="121"/>
      <c r="N1045" s="122">
        <f t="shared" si="237"/>
        <v>5000000</v>
      </c>
      <c r="O1045" s="122">
        <f t="shared" si="236"/>
        <v>5000000</v>
      </c>
    </row>
    <row r="1046" spans="1:15" ht="14.1" customHeight="1">
      <c r="A1046" s="49" t="s">
        <v>1273</v>
      </c>
      <c r="B1046" s="49" t="s">
        <v>1049</v>
      </c>
      <c r="C1046" s="50" t="s">
        <v>507</v>
      </c>
      <c r="D1046" s="151" t="s">
        <v>1167</v>
      </c>
      <c r="E1046" s="51">
        <v>42158.664884259262</v>
      </c>
      <c r="F1046" s="51">
        <v>42158.686562499999</v>
      </c>
      <c r="G1046" s="49" t="s">
        <v>18</v>
      </c>
      <c r="H1046" s="119">
        <v>15720</v>
      </c>
      <c r="I1046" s="119">
        <v>4500</v>
      </c>
      <c r="J1046" s="120">
        <v>11220</v>
      </c>
      <c r="K1046" s="151"/>
      <c r="L1046" s="121">
        <v>420</v>
      </c>
      <c r="M1046" s="121"/>
      <c r="N1046" s="122">
        <f t="shared" si="237"/>
        <v>4712400</v>
      </c>
      <c r="O1046" s="122">
        <f t="shared" si="236"/>
        <v>4712400</v>
      </c>
    </row>
    <row r="1047" spans="1:15" ht="14.1" customHeight="1">
      <c r="A1047" s="49" t="s">
        <v>1274</v>
      </c>
      <c r="B1047" s="49" t="s">
        <v>1106</v>
      </c>
      <c r="C1047" s="50" t="s">
        <v>1107</v>
      </c>
      <c r="D1047" s="151" t="s">
        <v>249</v>
      </c>
      <c r="E1047" s="51">
        <v>42159.312395833331</v>
      </c>
      <c r="F1047" s="51">
        <v>42159.35664351852</v>
      </c>
      <c r="G1047" s="49" t="s">
        <v>18</v>
      </c>
      <c r="H1047" s="119">
        <v>16160</v>
      </c>
      <c r="I1047" s="119">
        <v>6420</v>
      </c>
      <c r="J1047" s="120">
        <v>9740</v>
      </c>
      <c r="K1047" s="151" t="s">
        <v>1128</v>
      </c>
      <c r="L1047" s="121">
        <v>660</v>
      </c>
      <c r="M1047" s="121"/>
      <c r="N1047" s="122">
        <f t="shared" si="237"/>
        <v>6428400</v>
      </c>
      <c r="O1047" s="122">
        <f t="shared" si="236"/>
        <v>6428400</v>
      </c>
    </row>
    <row r="1048" spans="1:15" ht="14.1" customHeight="1">
      <c r="A1048" s="49" t="s">
        <v>1275</v>
      </c>
      <c r="B1048" s="49" t="s">
        <v>1049</v>
      </c>
      <c r="C1048" s="50" t="s">
        <v>507</v>
      </c>
      <c r="D1048" s="151" t="s">
        <v>1167</v>
      </c>
      <c r="E1048" s="51">
        <v>42159.448819444442</v>
      </c>
      <c r="F1048" s="51">
        <v>42159.463391203702</v>
      </c>
      <c r="G1048" s="49" t="s">
        <v>18</v>
      </c>
      <c r="H1048" s="119">
        <v>13580</v>
      </c>
      <c r="I1048" s="119">
        <v>4520</v>
      </c>
      <c r="J1048" s="120">
        <v>9060</v>
      </c>
      <c r="K1048" s="151"/>
      <c r="L1048" s="121">
        <v>420</v>
      </c>
      <c r="M1048" s="121"/>
      <c r="N1048" s="122">
        <f t="shared" si="237"/>
        <v>3805200</v>
      </c>
      <c r="O1048" s="122">
        <f t="shared" si="236"/>
        <v>3805200</v>
      </c>
    </row>
    <row r="1049" spans="1:15" ht="14.1" customHeight="1">
      <c r="A1049" s="49" t="s">
        <v>1276</v>
      </c>
      <c r="B1049" s="49" t="s">
        <v>1277</v>
      </c>
      <c r="C1049" s="50" t="s">
        <v>16</v>
      </c>
      <c r="D1049" s="151" t="s">
        <v>1251</v>
      </c>
      <c r="E1049" s="51">
        <v>42159.545358796298</v>
      </c>
      <c r="F1049" s="51">
        <v>42159.583229166667</v>
      </c>
      <c r="G1049" s="49" t="s">
        <v>18</v>
      </c>
      <c r="H1049" s="119">
        <v>29700</v>
      </c>
      <c r="I1049" s="119">
        <v>13040</v>
      </c>
      <c r="J1049" s="144">
        <v>16660</v>
      </c>
      <c r="K1049" s="151"/>
      <c r="L1049" s="121">
        <f>+[1]DonGia!O66</f>
        <v>500</v>
      </c>
      <c r="M1049" s="121"/>
      <c r="N1049" s="122">
        <f t="shared" si="237"/>
        <v>8330000</v>
      </c>
      <c r="O1049" s="122">
        <f t="shared" si="236"/>
        <v>8330000</v>
      </c>
    </row>
    <row r="1050" spans="1:15" ht="14.1" customHeight="1">
      <c r="A1050" s="49" t="s">
        <v>1278</v>
      </c>
      <c r="B1050" s="49" t="s">
        <v>1279</v>
      </c>
      <c r="C1050" s="50" t="s">
        <v>16</v>
      </c>
      <c r="D1050" s="151" t="s">
        <v>1251</v>
      </c>
      <c r="E1050" s="51">
        <v>42159.546249999999</v>
      </c>
      <c r="F1050" s="51">
        <v>42159.594768518517</v>
      </c>
      <c r="G1050" s="49" t="s">
        <v>18</v>
      </c>
      <c r="H1050" s="119">
        <v>21300</v>
      </c>
      <c r="I1050" s="119">
        <v>8340</v>
      </c>
      <c r="J1050" s="144">
        <v>12960</v>
      </c>
      <c r="K1050" s="151"/>
      <c r="L1050" s="121">
        <v>500</v>
      </c>
      <c r="M1050" s="121"/>
      <c r="N1050" s="122">
        <f t="shared" si="237"/>
        <v>6480000</v>
      </c>
      <c r="O1050" s="122">
        <f t="shared" si="236"/>
        <v>6480000</v>
      </c>
    </row>
    <row r="1051" spans="1:15" ht="14.1" customHeight="1">
      <c r="A1051" s="49" t="s">
        <v>1280</v>
      </c>
      <c r="B1051" s="49" t="s">
        <v>1261</v>
      </c>
      <c r="C1051" s="50" t="s">
        <v>39</v>
      </c>
      <c r="D1051" s="151" t="s">
        <v>1251</v>
      </c>
      <c r="E1051" s="51">
        <v>42159.547372685185</v>
      </c>
      <c r="F1051" s="51">
        <v>42159.581516203703</v>
      </c>
      <c r="G1051" s="49" t="s">
        <v>18</v>
      </c>
      <c r="H1051" s="119">
        <v>19920</v>
      </c>
      <c r="I1051" s="119">
        <v>9740</v>
      </c>
      <c r="J1051" s="120">
        <v>10180</v>
      </c>
      <c r="K1051" s="151"/>
      <c r="L1051" s="121">
        <v>500</v>
      </c>
      <c r="M1051" s="121"/>
      <c r="N1051" s="122">
        <f t="shared" si="237"/>
        <v>5090000</v>
      </c>
      <c r="O1051" s="122">
        <f>+N1051</f>
        <v>5090000</v>
      </c>
    </row>
    <row r="1052" spans="1:15" ht="14.1" customHeight="1">
      <c r="A1052" s="49" t="s">
        <v>1281</v>
      </c>
      <c r="B1052" s="49" t="s">
        <v>1207</v>
      </c>
      <c r="C1052" s="50" t="s">
        <v>1107</v>
      </c>
      <c r="D1052" s="151" t="s">
        <v>249</v>
      </c>
      <c r="E1052" s="51">
        <v>42159.573599537034</v>
      </c>
      <c r="F1052" s="51">
        <v>42159.600289351853</v>
      </c>
      <c r="G1052" s="49" t="s">
        <v>18</v>
      </c>
      <c r="H1052" s="119">
        <v>17160</v>
      </c>
      <c r="I1052" s="119">
        <v>6760</v>
      </c>
      <c r="J1052" s="120">
        <v>10400</v>
      </c>
      <c r="K1052" s="151" t="s">
        <v>1096</v>
      </c>
      <c r="L1052" s="121">
        <v>660</v>
      </c>
      <c r="M1052" s="121"/>
      <c r="N1052" s="122">
        <f t="shared" si="237"/>
        <v>6864000</v>
      </c>
      <c r="O1052" s="122">
        <f>+N1052</f>
        <v>6864000</v>
      </c>
    </row>
    <row r="1053" spans="1:15" ht="14.1" customHeight="1">
      <c r="A1053" s="49" t="s">
        <v>1282</v>
      </c>
      <c r="B1053" s="49" t="s">
        <v>1049</v>
      </c>
      <c r="C1053" s="50" t="s">
        <v>507</v>
      </c>
      <c r="D1053" s="151" t="s">
        <v>1167</v>
      </c>
      <c r="E1053" s="51">
        <v>42159.665706018517</v>
      </c>
      <c r="F1053" s="51">
        <v>42159.685590277775</v>
      </c>
      <c r="G1053" s="49" t="s">
        <v>18</v>
      </c>
      <c r="H1053" s="119">
        <v>15560</v>
      </c>
      <c r="I1053" s="119">
        <v>4520</v>
      </c>
      <c r="J1053" s="120">
        <v>11040</v>
      </c>
      <c r="K1053" s="151"/>
      <c r="L1053" s="121">
        <v>420</v>
      </c>
      <c r="M1053" s="121"/>
      <c r="N1053" s="122">
        <f t="shared" si="237"/>
        <v>4636800</v>
      </c>
      <c r="O1053" s="122">
        <f t="shared" ref="O1053:O1063" si="238">+N1053</f>
        <v>4636800</v>
      </c>
    </row>
    <row r="1054" spans="1:15" ht="14.1" customHeight="1">
      <c r="A1054" s="49" t="s">
        <v>1283</v>
      </c>
      <c r="B1054" s="49" t="s">
        <v>1049</v>
      </c>
      <c r="C1054" s="50" t="s">
        <v>507</v>
      </c>
      <c r="D1054" s="151" t="s">
        <v>1167</v>
      </c>
      <c r="E1054" s="51">
        <v>42160.45548611111</v>
      </c>
      <c r="F1054" s="51">
        <v>42160.472962962966</v>
      </c>
      <c r="G1054" s="49" t="s">
        <v>18</v>
      </c>
      <c r="H1054" s="119">
        <v>15700</v>
      </c>
      <c r="I1054" s="119">
        <v>4520</v>
      </c>
      <c r="J1054" s="120">
        <v>11180</v>
      </c>
      <c r="K1054" s="151"/>
      <c r="L1054" s="121">
        <v>420</v>
      </c>
      <c r="M1054" s="121"/>
      <c r="N1054" s="122">
        <f t="shared" si="237"/>
        <v>4695600</v>
      </c>
      <c r="O1054" s="122">
        <f t="shared" si="238"/>
        <v>4695600</v>
      </c>
    </row>
    <row r="1055" spans="1:15" ht="14.1" customHeight="1">
      <c r="A1055" s="49" t="s">
        <v>1284</v>
      </c>
      <c r="B1055" s="49" t="s">
        <v>1261</v>
      </c>
      <c r="C1055" s="50" t="s">
        <v>39</v>
      </c>
      <c r="D1055" s="151" t="s">
        <v>1251</v>
      </c>
      <c r="E1055" s="51">
        <v>42160.546249999999</v>
      </c>
      <c r="F1055" s="51">
        <v>42160.592303240737</v>
      </c>
      <c r="G1055" s="49" t="s">
        <v>18</v>
      </c>
      <c r="H1055" s="119">
        <v>20180</v>
      </c>
      <c r="I1055" s="119">
        <v>9680</v>
      </c>
      <c r="J1055" s="120">
        <v>10500</v>
      </c>
      <c r="K1055" s="151"/>
      <c r="L1055" s="121">
        <v>500</v>
      </c>
      <c r="M1055" s="121"/>
      <c r="N1055" s="122">
        <f t="shared" si="237"/>
        <v>5250000</v>
      </c>
      <c r="O1055" s="122">
        <f t="shared" si="238"/>
        <v>5250000</v>
      </c>
    </row>
    <row r="1056" spans="1:15" ht="14.1" customHeight="1">
      <c r="A1056" s="49" t="s">
        <v>1285</v>
      </c>
      <c r="B1056" s="49" t="s">
        <v>1279</v>
      </c>
      <c r="C1056" s="50" t="s">
        <v>1286</v>
      </c>
      <c r="D1056" s="151" t="s">
        <v>1251</v>
      </c>
      <c r="E1056" s="51">
        <v>42160.567361111112</v>
      </c>
      <c r="F1056" s="51">
        <v>42160.639918981484</v>
      </c>
      <c r="G1056" s="49" t="s">
        <v>18</v>
      </c>
      <c r="H1056" s="119">
        <v>20580</v>
      </c>
      <c r="I1056" s="119">
        <v>8400</v>
      </c>
      <c r="J1056" s="144">
        <v>12180</v>
      </c>
      <c r="K1056" s="151"/>
      <c r="L1056" s="121">
        <f>+[1]DonGia!O66</f>
        <v>500</v>
      </c>
      <c r="M1056" s="121"/>
      <c r="N1056" s="122">
        <f t="shared" si="237"/>
        <v>6090000</v>
      </c>
      <c r="O1056" s="122">
        <f t="shared" si="238"/>
        <v>6090000</v>
      </c>
    </row>
    <row r="1057" spans="1:15" ht="14.1" customHeight="1">
      <c r="A1057" s="49" t="s">
        <v>1287</v>
      </c>
      <c r="B1057" s="49" t="s">
        <v>1106</v>
      </c>
      <c r="C1057" s="50" t="s">
        <v>1107</v>
      </c>
      <c r="D1057" s="151" t="s">
        <v>249</v>
      </c>
      <c r="E1057" s="51">
        <v>42160.571122685185</v>
      </c>
      <c r="F1057" s="51">
        <v>42160.611354166664</v>
      </c>
      <c r="G1057" s="49" t="s">
        <v>18</v>
      </c>
      <c r="H1057" s="119">
        <v>16160</v>
      </c>
      <c r="I1057" s="119">
        <v>6420</v>
      </c>
      <c r="J1057" s="120">
        <v>9740</v>
      </c>
      <c r="K1057" s="151" t="s">
        <v>1128</v>
      </c>
      <c r="L1057" s="121">
        <v>660</v>
      </c>
      <c r="M1057" s="121"/>
      <c r="N1057" s="122">
        <f t="shared" si="237"/>
        <v>6428400</v>
      </c>
      <c r="O1057" s="122">
        <f t="shared" si="238"/>
        <v>6428400</v>
      </c>
    </row>
    <row r="1058" spans="1:15" ht="14.1" customHeight="1">
      <c r="A1058" s="49" t="s">
        <v>1288</v>
      </c>
      <c r="B1058" s="49" t="s">
        <v>1049</v>
      </c>
      <c r="C1058" s="50" t="s">
        <v>507</v>
      </c>
      <c r="D1058" s="151" t="s">
        <v>1167</v>
      </c>
      <c r="E1058" s="51">
        <v>42160.681203703702</v>
      </c>
      <c r="F1058" s="51">
        <v>42160.695844907408</v>
      </c>
      <c r="G1058" s="49" t="s">
        <v>18</v>
      </c>
      <c r="H1058" s="119">
        <v>13660</v>
      </c>
      <c r="I1058" s="119">
        <v>4520</v>
      </c>
      <c r="J1058" s="120">
        <v>9140</v>
      </c>
      <c r="K1058" s="151"/>
      <c r="L1058" s="121">
        <v>420</v>
      </c>
      <c r="M1058" s="121"/>
      <c r="N1058" s="122">
        <f t="shared" si="237"/>
        <v>3838800</v>
      </c>
      <c r="O1058" s="122">
        <f t="shared" si="238"/>
        <v>3838800</v>
      </c>
    </row>
    <row r="1059" spans="1:15" ht="14.1" customHeight="1">
      <c r="A1059" s="49" t="s">
        <v>1289</v>
      </c>
      <c r="B1059" s="49" t="s">
        <v>36</v>
      </c>
      <c r="C1059" s="50" t="s">
        <v>1286</v>
      </c>
      <c r="D1059" s="151" t="s">
        <v>1257</v>
      </c>
      <c r="E1059" s="51">
        <v>42161.356238425928</v>
      </c>
      <c r="F1059" s="51">
        <v>42161.360486111109</v>
      </c>
      <c r="G1059" s="49" t="s">
        <v>18</v>
      </c>
      <c r="H1059" s="119">
        <v>6680</v>
      </c>
      <c r="I1059" s="119">
        <v>3020</v>
      </c>
      <c r="J1059" s="144">
        <v>3660</v>
      </c>
      <c r="K1059" s="151"/>
      <c r="L1059" s="121">
        <f>+[1]DonGia!O65</f>
        <v>450</v>
      </c>
      <c r="M1059" s="121"/>
      <c r="N1059" s="122">
        <f t="shared" si="237"/>
        <v>1647000</v>
      </c>
      <c r="O1059" s="122">
        <f t="shared" si="238"/>
        <v>1647000</v>
      </c>
    </row>
    <row r="1060" spans="1:15" ht="14.1" customHeight="1">
      <c r="A1060" s="49" t="s">
        <v>1290</v>
      </c>
      <c r="B1060" s="49" t="s">
        <v>1049</v>
      </c>
      <c r="C1060" s="50" t="s">
        <v>507</v>
      </c>
      <c r="D1060" s="151" t="s">
        <v>1167</v>
      </c>
      <c r="E1060" s="51">
        <v>42161.442916666667</v>
      </c>
      <c r="F1060" s="51">
        <v>42161.460243055553</v>
      </c>
      <c r="G1060" s="49" t="s">
        <v>18</v>
      </c>
      <c r="H1060" s="119">
        <v>13820</v>
      </c>
      <c r="I1060" s="119">
        <v>4520</v>
      </c>
      <c r="J1060" s="120">
        <v>9300</v>
      </c>
      <c r="K1060" s="151"/>
      <c r="L1060" s="121">
        <v>420</v>
      </c>
      <c r="M1060" s="121"/>
      <c r="N1060" s="122">
        <f t="shared" si="237"/>
        <v>3906000</v>
      </c>
      <c r="O1060" s="122">
        <f t="shared" si="238"/>
        <v>3906000</v>
      </c>
    </row>
    <row r="1061" spans="1:15" ht="14.1" customHeight="1">
      <c r="A1061" s="49" t="s">
        <v>1291</v>
      </c>
      <c r="B1061" s="49" t="s">
        <v>36</v>
      </c>
      <c r="C1061" s="50" t="s">
        <v>1286</v>
      </c>
      <c r="D1061" s="151" t="s">
        <v>1257</v>
      </c>
      <c r="E1061" s="51">
        <v>42161.44431712963</v>
      </c>
      <c r="F1061" s="51">
        <v>42161.449201388888</v>
      </c>
      <c r="G1061" s="49" t="s">
        <v>18</v>
      </c>
      <c r="H1061" s="119">
        <v>6520</v>
      </c>
      <c r="I1061" s="119">
        <v>3020</v>
      </c>
      <c r="J1061" s="144">
        <v>3500</v>
      </c>
      <c r="K1061" s="151"/>
      <c r="L1061" s="121">
        <v>450</v>
      </c>
      <c r="M1061" s="121"/>
      <c r="N1061" s="122">
        <f t="shared" si="237"/>
        <v>1575000</v>
      </c>
      <c r="O1061" s="122">
        <f t="shared" si="238"/>
        <v>1575000</v>
      </c>
    </row>
    <row r="1062" spans="1:15" ht="14.1" customHeight="1">
      <c r="A1062" s="49" t="s">
        <v>1292</v>
      </c>
      <c r="B1062" s="49" t="s">
        <v>36</v>
      </c>
      <c r="C1062" s="50" t="s">
        <v>1286</v>
      </c>
      <c r="D1062" s="151" t="s">
        <v>1257</v>
      </c>
      <c r="E1062" s="51">
        <v>42161.587233796294</v>
      </c>
      <c r="F1062" s="51">
        <v>42161.592152777775</v>
      </c>
      <c r="G1062" s="49" t="s">
        <v>18</v>
      </c>
      <c r="H1062" s="119">
        <v>6560</v>
      </c>
      <c r="I1062" s="119">
        <v>3020</v>
      </c>
      <c r="J1062" s="144">
        <v>3540</v>
      </c>
      <c r="K1062" s="151"/>
      <c r="L1062" s="121">
        <v>450</v>
      </c>
      <c r="M1062" s="121"/>
      <c r="N1062" s="122">
        <f t="shared" si="237"/>
        <v>1593000</v>
      </c>
      <c r="O1062" s="122">
        <f t="shared" si="238"/>
        <v>1593000</v>
      </c>
    </row>
    <row r="1063" spans="1:15" ht="14.1" customHeight="1">
      <c r="A1063" s="49" t="s">
        <v>1293</v>
      </c>
      <c r="B1063" s="49" t="s">
        <v>36</v>
      </c>
      <c r="C1063" s="50" t="s">
        <v>1286</v>
      </c>
      <c r="D1063" s="151" t="s">
        <v>1257</v>
      </c>
      <c r="E1063" s="51">
        <v>42161.661307870374</v>
      </c>
      <c r="F1063" s="51">
        <v>42161.668136574073</v>
      </c>
      <c r="G1063" s="49" t="s">
        <v>18</v>
      </c>
      <c r="H1063" s="119">
        <v>6500</v>
      </c>
      <c r="I1063" s="119">
        <v>3020</v>
      </c>
      <c r="J1063" s="144">
        <v>3480</v>
      </c>
      <c r="K1063" s="151"/>
      <c r="L1063" s="121">
        <v>450</v>
      </c>
      <c r="M1063" s="121"/>
      <c r="N1063" s="122">
        <f t="shared" si="237"/>
        <v>1566000</v>
      </c>
      <c r="O1063" s="122">
        <f t="shared" si="238"/>
        <v>1566000</v>
      </c>
    </row>
    <row r="1064" spans="1:15" ht="14.1" customHeight="1">
      <c r="A1064" s="49" t="s">
        <v>1294</v>
      </c>
      <c r="B1064" s="49" t="s">
        <v>1049</v>
      </c>
      <c r="C1064" s="50" t="s">
        <v>507</v>
      </c>
      <c r="D1064" s="151" t="s">
        <v>1167</v>
      </c>
      <c r="E1064" s="51">
        <v>42161.663368055553</v>
      </c>
      <c r="F1064" s="51">
        <v>42161.679444444446</v>
      </c>
      <c r="G1064" s="49" t="s">
        <v>18</v>
      </c>
      <c r="H1064" s="119">
        <v>13760</v>
      </c>
      <c r="I1064" s="119">
        <v>4520</v>
      </c>
      <c r="J1064" s="120">
        <v>9240</v>
      </c>
      <c r="K1064" s="151"/>
      <c r="L1064" s="121">
        <v>420</v>
      </c>
      <c r="M1064" s="121"/>
      <c r="N1064" s="122">
        <f t="shared" si="237"/>
        <v>3880800</v>
      </c>
      <c r="O1064" s="122">
        <f>+N1064</f>
        <v>3880800</v>
      </c>
    </row>
    <row r="1065" spans="1:15" ht="14.1" customHeight="1">
      <c r="A1065" s="49" t="s">
        <v>1295</v>
      </c>
      <c r="B1065" s="49" t="s">
        <v>36</v>
      </c>
      <c r="C1065" s="50" t="s">
        <v>1286</v>
      </c>
      <c r="D1065" s="151" t="s">
        <v>1257</v>
      </c>
      <c r="E1065" s="51">
        <v>42163.407939814817</v>
      </c>
      <c r="F1065" s="51">
        <v>42163.415277777778</v>
      </c>
      <c r="G1065" s="49" t="s">
        <v>18</v>
      </c>
      <c r="H1065" s="119">
        <v>6180</v>
      </c>
      <c r="I1065" s="119">
        <v>3000</v>
      </c>
      <c r="J1065" s="144">
        <v>3180</v>
      </c>
      <c r="K1065" s="151"/>
      <c r="L1065" s="121">
        <v>450</v>
      </c>
      <c r="M1065" s="121"/>
      <c r="N1065" s="122">
        <f t="shared" si="237"/>
        <v>1431000</v>
      </c>
      <c r="O1065" s="122">
        <f t="shared" ref="O1065:O1067" si="239">+N1065</f>
        <v>1431000</v>
      </c>
    </row>
    <row r="1066" spans="1:15" ht="14.1" customHeight="1">
      <c r="A1066" s="49" t="s">
        <v>1296</v>
      </c>
      <c r="B1066" s="49" t="s">
        <v>1297</v>
      </c>
      <c r="C1066" s="50" t="s">
        <v>1286</v>
      </c>
      <c r="D1066" s="151" t="s">
        <v>1251</v>
      </c>
      <c r="E1066" s="51">
        <v>42163.468078703707</v>
      </c>
      <c r="F1066" s="51">
        <v>42163.553055555552</v>
      </c>
      <c r="G1066" s="49" t="s">
        <v>18</v>
      </c>
      <c r="H1066" s="119">
        <v>28460</v>
      </c>
      <c r="I1066" s="119">
        <v>12680</v>
      </c>
      <c r="J1066" s="144">
        <v>15780</v>
      </c>
      <c r="K1066" s="151"/>
      <c r="L1066" s="121">
        <v>500</v>
      </c>
      <c r="M1066" s="121"/>
      <c r="N1066" s="122">
        <f t="shared" si="237"/>
        <v>7890000</v>
      </c>
      <c r="O1066" s="122">
        <f t="shared" si="239"/>
        <v>7890000</v>
      </c>
    </row>
    <row r="1067" spans="1:15" ht="14.1" customHeight="1">
      <c r="A1067" s="49" t="s">
        <v>1298</v>
      </c>
      <c r="B1067" s="49" t="s">
        <v>1299</v>
      </c>
      <c r="C1067" s="50" t="s">
        <v>1286</v>
      </c>
      <c r="D1067" s="151" t="s">
        <v>1251</v>
      </c>
      <c r="E1067" s="51">
        <v>42163.468530092592</v>
      </c>
      <c r="F1067" s="51">
        <v>42163.56212962963</v>
      </c>
      <c r="G1067" s="49" t="s">
        <v>18</v>
      </c>
      <c r="H1067" s="119">
        <v>23920</v>
      </c>
      <c r="I1067" s="119">
        <v>10320</v>
      </c>
      <c r="J1067" s="144">
        <v>13600</v>
      </c>
      <c r="K1067" s="151"/>
      <c r="L1067" s="121">
        <v>500</v>
      </c>
      <c r="M1067" s="121"/>
      <c r="N1067" s="122">
        <f t="shared" si="237"/>
        <v>6800000</v>
      </c>
      <c r="O1067" s="122">
        <f t="shared" si="239"/>
        <v>6800000</v>
      </c>
    </row>
    <row r="1068" spans="1:15" ht="14.1" customHeight="1">
      <c r="A1068" s="49" t="s">
        <v>1300</v>
      </c>
      <c r="B1068" s="49" t="s">
        <v>1106</v>
      </c>
      <c r="C1068" s="50" t="s">
        <v>1107</v>
      </c>
      <c r="D1068" s="151" t="s">
        <v>249</v>
      </c>
      <c r="E1068" s="51">
        <v>42164.311180555553</v>
      </c>
      <c r="F1068" s="51">
        <v>42164.343356481484</v>
      </c>
      <c r="G1068" s="49" t="s">
        <v>18</v>
      </c>
      <c r="H1068" s="119">
        <v>15980</v>
      </c>
      <c r="I1068" s="119">
        <v>6400</v>
      </c>
      <c r="J1068" s="120">
        <v>9580</v>
      </c>
      <c r="K1068" s="151" t="s">
        <v>1059</v>
      </c>
      <c r="L1068" s="121">
        <v>660</v>
      </c>
      <c r="M1068" s="121"/>
      <c r="N1068" s="122">
        <f t="shared" si="237"/>
        <v>6322800</v>
      </c>
      <c r="O1068" s="122">
        <f>+N1068</f>
        <v>6322800</v>
      </c>
    </row>
    <row r="1069" spans="1:15" ht="14.1" customHeight="1">
      <c r="A1069" s="49" t="s">
        <v>1301</v>
      </c>
      <c r="B1069" s="49" t="s">
        <v>1297</v>
      </c>
      <c r="C1069" s="50" t="s">
        <v>1286</v>
      </c>
      <c r="D1069" s="151" t="s">
        <v>1251</v>
      </c>
      <c r="E1069" s="51">
        <v>42164.540462962963</v>
      </c>
      <c r="F1069" s="51">
        <v>42164.62400462963</v>
      </c>
      <c r="G1069" s="49" t="s">
        <v>18</v>
      </c>
      <c r="H1069" s="119">
        <v>27280</v>
      </c>
      <c r="I1069" s="119">
        <v>12680</v>
      </c>
      <c r="J1069" s="144">
        <v>14600</v>
      </c>
      <c r="K1069" s="151"/>
      <c r="L1069" s="121">
        <v>500</v>
      </c>
      <c r="M1069" s="121"/>
      <c r="N1069" s="122">
        <f t="shared" si="237"/>
        <v>7300000</v>
      </c>
      <c r="O1069" s="122">
        <f t="shared" ref="O1069:O1075" si="240">+N1069</f>
        <v>7300000</v>
      </c>
    </row>
    <row r="1070" spans="1:15" ht="14.1" customHeight="1">
      <c r="A1070" s="49" t="s">
        <v>1302</v>
      </c>
      <c r="B1070" s="49" t="s">
        <v>1299</v>
      </c>
      <c r="C1070" s="50" t="s">
        <v>1286</v>
      </c>
      <c r="D1070" s="151" t="s">
        <v>1251</v>
      </c>
      <c r="E1070" s="51">
        <v>42164.540891203702</v>
      </c>
      <c r="F1070" s="51">
        <v>42164.609027777777</v>
      </c>
      <c r="G1070" s="49" t="s">
        <v>18</v>
      </c>
      <c r="H1070" s="119">
        <v>24300</v>
      </c>
      <c r="I1070" s="119">
        <v>10300</v>
      </c>
      <c r="J1070" s="144">
        <v>14000</v>
      </c>
      <c r="K1070" s="151"/>
      <c r="L1070" s="121">
        <v>500</v>
      </c>
      <c r="M1070" s="121"/>
      <c r="N1070" s="122">
        <f t="shared" si="237"/>
        <v>7000000</v>
      </c>
      <c r="O1070" s="122">
        <f t="shared" si="240"/>
        <v>7000000</v>
      </c>
    </row>
    <row r="1071" spans="1:15" ht="14.1" customHeight="1">
      <c r="A1071" s="49" t="s">
        <v>1303</v>
      </c>
      <c r="B1071" s="49" t="s">
        <v>1304</v>
      </c>
      <c r="C1071" s="50" t="s">
        <v>1286</v>
      </c>
      <c r="D1071" s="151" t="s">
        <v>1251</v>
      </c>
      <c r="E1071" s="51">
        <v>42164.541585648149</v>
      </c>
      <c r="F1071" s="51">
        <v>42164.61136574074</v>
      </c>
      <c r="G1071" s="49" t="s">
        <v>18</v>
      </c>
      <c r="H1071" s="119">
        <v>16100</v>
      </c>
      <c r="I1071" s="119">
        <v>6060</v>
      </c>
      <c r="J1071" s="144">
        <v>10040</v>
      </c>
      <c r="K1071" s="151"/>
      <c r="L1071" s="121">
        <v>500</v>
      </c>
      <c r="M1071" s="121"/>
      <c r="N1071" s="122">
        <f t="shared" si="237"/>
        <v>5020000</v>
      </c>
      <c r="O1071" s="122">
        <f t="shared" si="240"/>
        <v>5020000</v>
      </c>
    </row>
    <row r="1072" spans="1:15" ht="14.1" customHeight="1">
      <c r="A1072" s="49" t="s">
        <v>1305</v>
      </c>
      <c r="B1072" s="49" t="s">
        <v>1049</v>
      </c>
      <c r="C1072" s="50" t="s">
        <v>507</v>
      </c>
      <c r="D1072" s="151" t="s">
        <v>1306</v>
      </c>
      <c r="E1072" s="51">
        <v>42164.627662037034</v>
      </c>
      <c r="F1072" s="51">
        <v>42164.663865740738</v>
      </c>
      <c r="G1072" s="49" t="s">
        <v>18</v>
      </c>
      <c r="H1072" s="119">
        <v>11420</v>
      </c>
      <c r="I1072" s="119">
        <v>4540</v>
      </c>
      <c r="J1072" s="120">
        <v>6880</v>
      </c>
      <c r="K1072" s="151"/>
      <c r="L1072" s="121">
        <v>400</v>
      </c>
      <c r="M1072" s="121"/>
      <c r="N1072" s="122">
        <f t="shared" si="237"/>
        <v>2752000</v>
      </c>
      <c r="O1072" s="122">
        <f t="shared" si="240"/>
        <v>2752000</v>
      </c>
    </row>
    <row r="1073" spans="1:15" ht="14.1" customHeight="1">
      <c r="A1073" s="49" t="s">
        <v>1307</v>
      </c>
      <c r="B1073" s="49" t="s">
        <v>1049</v>
      </c>
      <c r="C1073" s="50" t="s">
        <v>507</v>
      </c>
      <c r="D1073" s="151" t="s">
        <v>1167</v>
      </c>
      <c r="E1073" s="51">
        <v>42165.667372685188</v>
      </c>
      <c r="F1073" s="51">
        <v>42165.690300925926</v>
      </c>
      <c r="G1073" s="49" t="s">
        <v>18</v>
      </c>
      <c r="H1073" s="119">
        <v>15840</v>
      </c>
      <c r="I1073" s="119">
        <v>4560</v>
      </c>
      <c r="J1073" s="120">
        <v>11280</v>
      </c>
      <c r="K1073" s="151"/>
      <c r="L1073" s="121">
        <v>420</v>
      </c>
      <c r="M1073" s="121"/>
      <c r="N1073" s="122">
        <f t="shared" si="237"/>
        <v>4737600</v>
      </c>
      <c r="O1073" s="122">
        <f t="shared" si="240"/>
        <v>4737600</v>
      </c>
    </row>
    <row r="1074" spans="1:15" ht="14.1" customHeight="1">
      <c r="A1074" s="49" t="s">
        <v>1308</v>
      </c>
      <c r="B1074" s="49" t="s">
        <v>1297</v>
      </c>
      <c r="C1074" s="50" t="s">
        <v>1286</v>
      </c>
      <c r="D1074" s="151" t="s">
        <v>1251</v>
      </c>
      <c r="E1074" s="51">
        <v>42166.440555555557</v>
      </c>
      <c r="F1074" s="51">
        <v>42166.497534722221</v>
      </c>
      <c r="G1074" s="49" t="s">
        <v>18</v>
      </c>
      <c r="H1074" s="119">
        <v>27240</v>
      </c>
      <c r="I1074" s="119">
        <v>12620</v>
      </c>
      <c r="J1074" s="144">
        <v>14620</v>
      </c>
      <c r="K1074" s="151"/>
      <c r="L1074" s="121">
        <v>500</v>
      </c>
      <c r="M1074" s="121"/>
      <c r="N1074" s="122">
        <f t="shared" si="237"/>
        <v>7310000</v>
      </c>
      <c r="O1074" s="122">
        <f>+N1074</f>
        <v>7310000</v>
      </c>
    </row>
    <row r="1075" spans="1:15" ht="14.1" customHeight="1">
      <c r="A1075" s="49" t="s">
        <v>1309</v>
      </c>
      <c r="B1075" s="49" t="s">
        <v>1049</v>
      </c>
      <c r="C1075" s="50" t="s">
        <v>507</v>
      </c>
      <c r="D1075" s="151" t="s">
        <v>1167</v>
      </c>
      <c r="E1075" s="51">
        <v>42166.458402777775</v>
      </c>
      <c r="F1075" s="51">
        <v>42166.478067129632</v>
      </c>
      <c r="G1075" s="49" t="s">
        <v>18</v>
      </c>
      <c r="H1075" s="119">
        <v>13680</v>
      </c>
      <c r="I1075" s="119">
        <v>4520</v>
      </c>
      <c r="J1075" s="120">
        <v>9160</v>
      </c>
      <c r="K1075" s="151"/>
      <c r="L1075" s="121">
        <v>420</v>
      </c>
      <c r="M1075" s="121"/>
      <c r="N1075" s="122">
        <f t="shared" si="237"/>
        <v>3847200</v>
      </c>
      <c r="O1075" s="122">
        <f t="shared" si="240"/>
        <v>3847200</v>
      </c>
    </row>
    <row r="1076" spans="1:15" ht="14.1" customHeight="1">
      <c r="A1076" s="49" t="s">
        <v>1310</v>
      </c>
      <c r="B1076" s="49" t="s">
        <v>1304</v>
      </c>
      <c r="C1076" s="50" t="s">
        <v>1286</v>
      </c>
      <c r="D1076" s="151" t="s">
        <v>1251</v>
      </c>
      <c r="E1076" s="51">
        <v>42166.474780092591</v>
      </c>
      <c r="F1076" s="51">
        <v>42166.538877314815</v>
      </c>
      <c r="G1076" s="49" t="s">
        <v>18</v>
      </c>
      <c r="H1076" s="119">
        <f>15700</f>
        <v>15700</v>
      </c>
      <c r="I1076" s="119">
        <v>6160</v>
      </c>
      <c r="J1076" s="144">
        <f>9540</f>
        <v>9540</v>
      </c>
      <c r="K1076" s="151"/>
      <c r="L1076" s="121">
        <v>500</v>
      </c>
      <c r="M1076" s="121"/>
      <c r="N1076" s="122">
        <f t="shared" si="237"/>
        <v>4770000</v>
      </c>
      <c r="O1076" s="122">
        <f>+N1076</f>
        <v>4770000</v>
      </c>
    </row>
    <row r="1077" spans="1:15" ht="14.1" customHeight="1">
      <c r="A1077" s="49" t="s">
        <v>1311</v>
      </c>
      <c r="B1077" s="49" t="s">
        <v>1106</v>
      </c>
      <c r="C1077" s="50" t="s">
        <v>1107</v>
      </c>
      <c r="D1077" s="151" t="s">
        <v>249</v>
      </c>
      <c r="E1077" s="51">
        <v>42166.540821759256</v>
      </c>
      <c r="F1077" s="51">
        <v>42166.567696759259</v>
      </c>
      <c r="G1077" s="49" t="s">
        <v>18</v>
      </c>
      <c r="H1077" s="119">
        <v>16600</v>
      </c>
      <c r="I1077" s="119">
        <v>6460</v>
      </c>
      <c r="J1077" s="120">
        <v>10140</v>
      </c>
      <c r="K1077" s="151" t="s">
        <v>1059</v>
      </c>
      <c r="L1077" s="121">
        <v>660</v>
      </c>
      <c r="M1077" s="121"/>
      <c r="N1077" s="122">
        <f t="shared" si="237"/>
        <v>6692400</v>
      </c>
      <c r="O1077" s="122">
        <f>+N1077</f>
        <v>6692400</v>
      </c>
    </row>
    <row r="1078" spans="1:15" ht="14.1" customHeight="1">
      <c r="A1078" s="49" t="s">
        <v>1312</v>
      </c>
      <c r="B1078" s="49" t="s">
        <v>1049</v>
      </c>
      <c r="C1078" s="50" t="s">
        <v>507</v>
      </c>
      <c r="D1078" s="151" t="s">
        <v>1167</v>
      </c>
      <c r="E1078" s="51">
        <v>42166.682013888887</v>
      </c>
      <c r="F1078" s="51">
        <v>42166.701041666667</v>
      </c>
      <c r="G1078" s="49" t="s">
        <v>18</v>
      </c>
      <c r="H1078" s="119">
        <v>11440</v>
      </c>
      <c r="I1078" s="119">
        <v>4520</v>
      </c>
      <c r="J1078" s="120">
        <v>6920</v>
      </c>
      <c r="K1078" s="151"/>
      <c r="L1078" s="121">
        <v>420</v>
      </c>
      <c r="M1078" s="121"/>
      <c r="N1078" s="122">
        <f t="shared" si="237"/>
        <v>2906400</v>
      </c>
      <c r="O1078" s="122">
        <f t="shared" ref="O1078:O1100" si="241">+N1078</f>
        <v>2906400</v>
      </c>
    </row>
    <row r="1079" spans="1:15" ht="14.1" customHeight="1">
      <c r="A1079" s="49" t="s">
        <v>1313</v>
      </c>
      <c r="B1079" s="49" t="s">
        <v>1049</v>
      </c>
      <c r="C1079" s="50" t="s">
        <v>507</v>
      </c>
      <c r="D1079" s="151" t="s">
        <v>1167</v>
      </c>
      <c r="E1079" s="51">
        <v>42167.461435185185</v>
      </c>
      <c r="F1079" s="51">
        <v>42167.478761574072</v>
      </c>
      <c r="G1079" s="49" t="s">
        <v>18</v>
      </c>
      <c r="H1079" s="119">
        <v>15720</v>
      </c>
      <c r="I1079" s="119">
        <v>4520</v>
      </c>
      <c r="J1079" s="120">
        <v>11200</v>
      </c>
      <c r="K1079" s="151"/>
      <c r="L1079" s="121">
        <v>420</v>
      </c>
      <c r="M1079" s="121"/>
      <c r="N1079" s="122">
        <f t="shared" si="237"/>
        <v>4704000</v>
      </c>
      <c r="O1079" s="122">
        <f t="shared" si="241"/>
        <v>4704000</v>
      </c>
    </row>
    <row r="1080" spans="1:15" ht="14.1" customHeight="1">
      <c r="A1080" s="49" t="s">
        <v>1314</v>
      </c>
      <c r="B1080" s="49" t="s">
        <v>1049</v>
      </c>
      <c r="C1080" s="50" t="s">
        <v>507</v>
      </c>
      <c r="D1080" s="151" t="s">
        <v>1167</v>
      </c>
      <c r="E1080" s="51">
        <v>42167.671365740738</v>
      </c>
      <c r="F1080" s="51">
        <v>42167.688020833331</v>
      </c>
      <c r="G1080" s="49" t="s">
        <v>18</v>
      </c>
      <c r="H1080" s="119">
        <v>13000</v>
      </c>
      <c r="I1080" s="119">
        <v>4520</v>
      </c>
      <c r="J1080" s="120">
        <v>8480</v>
      </c>
      <c r="K1080" s="151"/>
      <c r="L1080" s="121">
        <v>420</v>
      </c>
      <c r="M1080" s="121"/>
      <c r="N1080" s="122">
        <f t="shared" si="237"/>
        <v>3561600</v>
      </c>
      <c r="O1080" s="122">
        <f t="shared" si="241"/>
        <v>3561600</v>
      </c>
    </row>
    <row r="1081" spans="1:15" ht="14.1" customHeight="1">
      <c r="A1081" s="49" t="s">
        <v>1315</v>
      </c>
      <c r="B1081" s="49" t="s">
        <v>1049</v>
      </c>
      <c r="C1081" s="50" t="s">
        <v>507</v>
      </c>
      <c r="D1081" s="151" t="s">
        <v>1167</v>
      </c>
      <c r="E1081" s="51">
        <v>42168.450682870367</v>
      </c>
      <c r="F1081" s="51">
        <v>42168.464930555558</v>
      </c>
      <c r="G1081" s="49" t="s">
        <v>18</v>
      </c>
      <c r="H1081" s="119">
        <v>10940</v>
      </c>
      <c r="I1081" s="119">
        <v>4500</v>
      </c>
      <c r="J1081" s="120">
        <v>6440</v>
      </c>
      <c r="K1081" s="151"/>
      <c r="L1081" s="121">
        <v>420</v>
      </c>
      <c r="M1081" s="121"/>
      <c r="N1081" s="122">
        <f t="shared" si="237"/>
        <v>2704800</v>
      </c>
      <c r="O1081" s="122">
        <f t="shared" si="241"/>
        <v>2704800</v>
      </c>
    </row>
    <row r="1082" spans="1:15" ht="14.1" customHeight="1">
      <c r="A1082" s="49" t="s">
        <v>1316</v>
      </c>
      <c r="B1082" s="49" t="s">
        <v>1049</v>
      </c>
      <c r="C1082" s="50" t="s">
        <v>507</v>
      </c>
      <c r="D1082" s="151" t="s">
        <v>1167</v>
      </c>
      <c r="E1082" s="51">
        <v>42168.666620370372</v>
      </c>
      <c r="F1082" s="51">
        <v>42168.682719907411</v>
      </c>
      <c r="G1082" s="49" t="s">
        <v>18</v>
      </c>
      <c r="H1082" s="119">
        <v>12920</v>
      </c>
      <c r="I1082" s="119">
        <v>4520</v>
      </c>
      <c r="J1082" s="120">
        <v>8400</v>
      </c>
      <c r="K1082" s="151"/>
      <c r="L1082" s="121">
        <v>420</v>
      </c>
      <c r="M1082" s="121"/>
      <c r="N1082" s="122">
        <f t="shared" si="237"/>
        <v>3528000</v>
      </c>
      <c r="O1082" s="122">
        <f t="shared" si="241"/>
        <v>3528000</v>
      </c>
    </row>
    <row r="1083" spans="1:15" ht="14.1" customHeight="1">
      <c r="A1083" s="49" t="s">
        <v>1317</v>
      </c>
      <c r="B1083" s="49" t="s">
        <v>1049</v>
      </c>
      <c r="C1083" s="50" t="s">
        <v>507</v>
      </c>
      <c r="D1083" s="151" t="s">
        <v>1167</v>
      </c>
      <c r="E1083" s="51">
        <v>42170.448101851849</v>
      </c>
      <c r="F1083" s="51">
        <v>42170.463067129633</v>
      </c>
      <c r="G1083" s="49" t="s">
        <v>18</v>
      </c>
      <c r="H1083" s="119">
        <v>12940</v>
      </c>
      <c r="I1083" s="119">
        <v>4520</v>
      </c>
      <c r="J1083" s="120">
        <v>8420</v>
      </c>
      <c r="K1083" s="151"/>
      <c r="L1083" s="121">
        <v>420</v>
      </c>
      <c r="M1083" s="121"/>
      <c r="N1083" s="122">
        <f t="shared" si="237"/>
        <v>3536400</v>
      </c>
      <c r="O1083" s="122">
        <f t="shared" si="241"/>
        <v>3536400</v>
      </c>
    </row>
    <row r="1084" spans="1:15" ht="14.1" customHeight="1">
      <c r="A1084" s="49" t="s">
        <v>1318</v>
      </c>
      <c r="B1084" s="49" t="s">
        <v>1049</v>
      </c>
      <c r="C1084" s="50" t="s">
        <v>507</v>
      </c>
      <c r="D1084" s="151" t="s">
        <v>1167</v>
      </c>
      <c r="E1084" s="51">
        <v>42170.672511574077</v>
      </c>
      <c r="F1084" s="51">
        <v>42170.688622685186</v>
      </c>
      <c r="G1084" s="49" t="s">
        <v>18</v>
      </c>
      <c r="H1084" s="119">
        <v>13080</v>
      </c>
      <c r="I1084" s="119">
        <v>4500</v>
      </c>
      <c r="J1084" s="120">
        <v>8580</v>
      </c>
      <c r="K1084" s="151"/>
      <c r="L1084" s="121">
        <v>420</v>
      </c>
      <c r="M1084" s="121"/>
      <c r="N1084" s="122">
        <f t="shared" si="237"/>
        <v>3603600</v>
      </c>
      <c r="O1084" s="122">
        <f t="shared" si="241"/>
        <v>3603600</v>
      </c>
    </row>
    <row r="1085" spans="1:15" ht="14.1" customHeight="1">
      <c r="A1085" s="49" t="s">
        <v>1319</v>
      </c>
      <c r="B1085" s="49" t="s">
        <v>1106</v>
      </c>
      <c r="C1085" s="50" t="s">
        <v>1107</v>
      </c>
      <c r="D1085" s="151" t="s">
        <v>249</v>
      </c>
      <c r="E1085" s="51">
        <v>42172.575740740744</v>
      </c>
      <c r="F1085" s="51">
        <v>42172.617210648146</v>
      </c>
      <c r="G1085" s="49" t="s">
        <v>18</v>
      </c>
      <c r="H1085" s="119">
        <v>16700</v>
      </c>
      <c r="I1085" s="119">
        <v>6420</v>
      </c>
      <c r="J1085" s="120">
        <v>10280</v>
      </c>
      <c r="K1085" s="151" t="s">
        <v>1067</v>
      </c>
      <c r="L1085" s="121">
        <v>660</v>
      </c>
      <c r="M1085" s="121"/>
      <c r="N1085" s="122">
        <f t="shared" si="237"/>
        <v>6784800</v>
      </c>
      <c r="O1085" s="122">
        <f t="shared" si="241"/>
        <v>6784800</v>
      </c>
    </row>
    <row r="1086" spans="1:15" ht="14.1" customHeight="1">
      <c r="A1086" s="49" t="s">
        <v>1320</v>
      </c>
      <c r="B1086" s="49" t="s">
        <v>1106</v>
      </c>
      <c r="C1086" s="50" t="s">
        <v>1107</v>
      </c>
      <c r="D1086" s="151" t="s">
        <v>249</v>
      </c>
      <c r="E1086" s="51">
        <v>42173.31627314815</v>
      </c>
      <c r="F1086" s="51">
        <v>42173.349930555552</v>
      </c>
      <c r="G1086" s="49" t="s">
        <v>18</v>
      </c>
      <c r="H1086" s="119">
        <v>15280</v>
      </c>
      <c r="I1086" s="119">
        <v>6420</v>
      </c>
      <c r="J1086" s="120">
        <v>8860</v>
      </c>
      <c r="K1086" s="151" t="s">
        <v>1067</v>
      </c>
      <c r="L1086" s="121">
        <v>660</v>
      </c>
      <c r="M1086" s="121"/>
      <c r="N1086" s="122">
        <f t="shared" si="237"/>
        <v>5847600</v>
      </c>
      <c r="O1086" s="122">
        <f t="shared" si="241"/>
        <v>5847600</v>
      </c>
    </row>
    <row r="1087" spans="1:15" ht="14.1" customHeight="1">
      <c r="A1087" s="49" t="s">
        <v>1321</v>
      </c>
      <c r="B1087" s="49" t="s">
        <v>1322</v>
      </c>
      <c r="C1087" s="50" t="s">
        <v>507</v>
      </c>
      <c r="D1087" s="151" t="s">
        <v>1167</v>
      </c>
      <c r="E1087" s="51">
        <v>42174.564375000002</v>
      </c>
      <c r="F1087" s="51">
        <v>42174.602164351854</v>
      </c>
      <c r="G1087" s="49" t="s">
        <v>18</v>
      </c>
      <c r="H1087" s="119">
        <v>22180</v>
      </c>
      <c r="I1087" s="119">
        <v>7300</v>
      </c>
      <c r="J1087" s="120">
        <v>14880</v>
      </c>
      <c r="K1087" s="151"/>
      <c r="L1087" s="121">
        <v>420</v>
      </c>
      <c r="M1087" s="121"/>
      <c r="N1087" s="122">
        <f t="shared" si="237"/>
        <v>6249600</v>
      </c>
      <c r="O1087" s="122">
        <f t="shared" si="241"/>
        <v>6249600</v>
      </c>
    </row>
    <row r="1088" spans="1:15" ht="14.1" customHeight="1">
      <c r="A1088" s="49" t="s">
        <v>1323</v>
      </c>
      <c r="B1088" s="49" t="s">
        <v>1150</v>
      </c>
      <c r="C1088" s="50" t="s">
        <v>507</v>
      </c>
      <c r="D1088" s="151" t="s">
        <v>1167</v>
      </c>
      <c r="E1088" s="51">
        <v>42174.640439814815</v>
      </c>
      <c r="F1088" s="51">
        <v>42174.68540509259</v>
      </c>
      <c r="G1088" s="49" t="s">
        <v>18</v>
      </c>
      <c r="H1088" s="119">
        <v>22980</v>
      </c>
      <c r="I1088" s="119">
        <v>7720</v>
      </c>
      <c r="J1088" s="120">
        <v>15260</v>
      </c>
      <c r="K1088" s="151"/>
      <c r="L1088" s="121">
        <v>420</v>
      </c>
      <c r="M1088" s="121"/>
      <c r="N1088" s="122">
        <f t="shared" si="237"/>
        <v>6409200</v>
      </c>
      <c r="O1088" s="122">
        <f t="shared" si="241"/>
        <v>6409200</v>
      </c>
    </row>
    <row r="1089" spans="1:15" ht="14.1" customHeight="1">
      <c r="A1089" s="49" t="s">
        <v>1324</v>
      </c>
      <c r="B1089" s="49" t="s">
        <v>1049</v>
      </c>
      <c r="C1089" s="50" t="s">
        <v>507</v>
      </c>
      <c r="D1089" s="151" t="s">
        <v>1306</v>
      </c>
      <c r="E1089" s="51">
        <v>42177.378321759257</v>
      </c>
      <c r="F1089" s="51">
        <v>42177.410208333335</v>
      </c>
      <c r="G1089" s="49" t="s">
        <v>18</v>
      </c>
      <c r="H1089" s="119">
        <v>10220</v>
      </c>
      <c r="I1089" s="119">
        <v>4560</v>
      </c>
      <c r="J1089" s="120">
        <v>5660</v>
      </c>
      <c r="K1089" s="151"/>
      <c r="L1089" s="121">
        <v>400</v>
      </c>
      <c r="M1089" s="121"/>
      <c r="N1089" s="122">
        <f t="shared" si="237"/>
        <v>2264000</v>
      </c>
      <c r="O1089" s="122">
        <f t="shared" si="241"/>
        <v>2264000</v>
      </c>
    </row>
    <row r="1090" spans="1:15" ht="14.1" customHeight="1">
      <c r="A1090" s="49" t="s">
        <v>1325</v>
      </c>
      <c r="B1090" s="49" t="s">
        <v>1049</v>
      </c>
      <c r="C1090" s="50" t="s">
        <v>507</v>
      </c>
      <c r="D1090" s="151" t="s">
        <v>1306</v>
      </c>
      <c r="E1090" s="51">
        <v>42177.593333333331</v>
      </c>
      <c r="F1090" s="51">
        <v>42177.62091435185</v>
      </c>
      <c r="G1090" s="49" t="s">
        <v>18</v>
      </c>
      <c r="H1090" s="119">
        <v>10680</v>
      </c>
      <c r="I1090" s="119">
        <v>4540</v>
      </c>
      <c r="J1090" s="120">
        <v>6140</v>
      </c>
      <c r="K1090" s="151"/>
      <c r="L1090" s="121">
        <v>400</v>
      </c>
      <c r="M1090" s="121"/>
      <c r="N1090" s="122">
        <f t="shared" si="237"/>
        <v>2456000</v>
      </c>
      <c r="O1090" s="122">
        <f t="shared" si="241"/>
        <v>2456000</v>
      </c>
    </row>
    <row r="1091" spans="1:15" ht="14.1" customHeight="1">
      <c r="A1091" s="49" t="s">
        <v>1326</v>
      </c>
      <c r="B1091" s="49" t="s">
        <v>1106</v>
      </c>
      <c r="C1091" s="50" t="s">
        <v>1107</v>
      </c>
      <c r="D1091" s="151" t="s">
        <v>249</v>
      </c>
      <c r="E1091" s="51">
        <v>42178.312337962961</v>
      </c>
      <c r="F1091" s="51">
        <v>42178.339143518519</v>
      </c>
      <c r="G1091" s="49" t="s">
        <v>18</v>
      </c>
      <c r="H1091" s="119">
        <v>15780</v>
      </c>
      <c r="I1091" s="119">
        <v>6500</v>
      </c>
      <c r="J1091" s="120">
        <v>9280</v>
      </c>
      <c r="K1091" s="151" t="s">
        <v>1327</v>
      </c>
      <c r="L1091" s="121">
        <f>+[1]DonGia!O75</f>
        <v>680</v>
      </c>
      <c r="M1091" s="121"/>
      <c r="N1091" s="122">
        <f t="shared" si="237"/>
        <v>6310400</v>
      </c>
      <c r="O1091" s="122">
        <f>+N1091</f>
        <v>6310400</v>
      </c>
    </row>
    <row r="1092" spans="1:15" ht="14.1" customHeight="1">
      <c r="A1092" s="49" t="s">
        <v>1328</v>
      </c>
      <c r="B1092" s="49" t="s">
        <v>1049</v>
      </c>
      <c r="C1092" s="50" t="s">
        <v>507</v>
      </c>
      <c r="D1092" s="151" t="s">
        <v>1167</v>
      </c>
      <c r="E1092" s="51">
        <v>42178.414756944447</v>
      </c>
      <c r="F1092" s="51">
        <v>42178.434270833335</v>
      </c>
      <c r="G1092" s="49" t="s">
        <v>18</v>
      </c>
      <c r="H1092" s="119">
        <v>15060</v>
      </c>
      <c r="I1092" s="119">
        <v>4500</v>
      </c>
      <c r="J1092" s="120">
        <v>10560</v>
      </c>
      <c r="K1092" s="151"/>
      <c r="L1092" s="121">
        <v>420</v>
      </c>
      <c r="M1092" s="121"/>
      <c r="N1092" s="122">
        <f t="shared" si="237"/>
        <v>4435200</v>
      </c>
      <c r="O1092" s="122">
        <f t="shared" si="241"/>
        <v>4435200</v>
      </c>
    </row>
    <row r="1093" spans="1:15" ht="14.1" customHeight="1">
      <c r="A1093" s="49" t="s">
        <v>1329</v>
      </c>
      <c r="B1093" s="49" t="s">
        <v>1049</v>
      </c>
      <c r="C1093" s="50" t="s">
        <v>507</v>
      </c>
      <c r="D1093" s="151" t="s">
        <v>1167</v>
      </c>
      <c r="E1093" s="51">
        <v>42178.633287037039</v>
      </c>
      <c r="F1093" s="51">
        <v>42178.650625000002</v>
      </c>
      <c r="G1093" s="49" t="s">
        <v>18</v>
      </c>
      <c r="H1093" s="119">
        <v>14860</v>
      </c>
      <c r="I1093" s="119">
        <v>4500</v>
      </c>
      <c r="J1093" s="120">
        <v>10360</v>
      </c>
      <c r="K1093" s="151"/>
      <c r="L1093" s="121">
        <v>420</v>
      </c>
      <c r="M1093" s="121"/>
      <c r="N1093" s="122">
        <f t="shared" si="237"/>
        <v>4351200</v>
      </c>
      <c r="O1093" s="122">
        <f t="shared" si="241"/>
        <v>4351200</v>
      </c>
    </row>
    <row r="1094" spans="1:15" ht="14.1" customHeight="1">
      <c r="A1094" s="49" t="s">
        <v>1330</v>
      </c>
      <c r="B1094" s="49" t="s">
        <v>1049</v>
      </c>
      <c r="C1094" s="50" t="s">
        <v>507</v>
      </c>
      <c r="D1094" s="151" t="s">
        <v>1167</v>
      </c>
      <c r="E1094" s="51">
        <v>42179.428888888891</v>
      </c>
      <c r="F1094" s="51">
        <v>42179.445879629631</v>
      </c>
      <c r="G1094" s="49" t="s">
        <v>18</v>
      </c>
      <c r="H1094" s="119">
        <v>14920</v>
      </c>
      <c r="I1094" s="119">
        <v>4500</v>
      </c>
      <c r="J1094" s="120">
        <v>10420</v>
      </c>
      <c r="K1094" s="151"/>
      <c r="L1094" s="121">
        <v>420</v>
      </c>
      <c r="M1094" s="121"/>
      <c r="N1094" s="122">
        <f t="shared" si="237"/>
        <v>4376400</v>
      </c>
      <c r="O1094" s="122">
        <f t="shared" si="241"/>
        <v>4376400</v>
      </c>
    </row>
    <row r="1095" spans="1:15" ht="14.1" customHeight="1">
      <c r="A1095" s="49" t="s">
        <v>1331</v>
      </c>
      <c r="B1095" s="49" t="s">
        <v>1049</v>
      </c>
      <c r="C1095" s="50" t="s">
        <v>507</v>
      </c>
      <c r="D1095" s="151" t="s">
        <v>1167</v>
      </c>
      <c r="E1095" s="51">
        <v>42181.448252314818</v>
      </c>
      <c r="F1095" s="51">
        <v>42181.468252314815</v>
      </c>
      <c r="G1095" s="49" t="s">
        <v>18</v>
      </c>
      <c r="H1095" s="119">
        <v>13140</v>
      </c>
      <c r="I1095" s="119">
        <v>4480</v>
      </c>
      <c r="J1095" s="120">
        <v>8660</v>
      </c>
      <c r="K1095" s="151"/>
      <c r="L1095" s="121">
        <v>420</v>
      </c>
      <c r="M1095" s="121"/>
      <c r="N1095" s="122">
        <f t="shared" si="237"/>
        <v>3637200</v>
      </c>
      <c r="O1095" s="122">
        <f t="shared" si="241"/>
        <v>3637200</v>
      </c>
    </row>
    <row r="1096" spans="1:15" ht="14.1" customHeight="1">
      <c r="A1096" s="49" t="s">
        <v>1332</v>
      </c>
      <c r="B1096" s="49" t="s">
        <v>1049</v>
      </c>
      <c r="C1096" s="50" t="s">
        <v>507</v>
      </c>
      <c r="D1096" s="151" t="s">
        <v>1167</v>
      </c>
      <c r="E1096" s="51">
        <v>42181.667453703703</v>
      </c>
      <c r="F1096" s="51">
        <v>42181.679976851854</v>
      </c>
      <c r="G1096" s="49" t="s">
        <v>18</v>
      </c>
      <c r="H1096" s="119">
        <v>11680</v>
      </c>
      <c r="I1096" s="119">
        <v>4500</v>
      </c>
      <c r="J1096" s="120">
        <v>7180</v>
      </c>
      <c r="K1096" s="151"/>
      <c r="L1096" s="121">
        <v>420</v>
      </c>
      <c r="M1096" s="121"/>
      <c r="N1096" s="122">
        <f t="shared" si="237"/>
        <v>3015600</v>
      </c>
      <c r="O1096" s="122">
        <f t="shared" si="241"/>
        <v>3015600</v>
      </c>
    </row>
    <row r="1097" spans="1:15" ht="14.1" customHeight="1">
      <c r="A1097" s="49" t="s">
        <v>1333</v>
      </c>
      <c r="B1097" s="49" t="s">
        <v>36</v>
      </c>
      <c r="C1097" s="50" t="s">
        <v>834</v>
      </c>
      <c r="D1097" s="151" t="s">
        <v>643</v>
      </c>
      <c r="E1097" s="51">
        <v>42182.465763888889</v>
      </c>
      <c r="F1097" s="51">
        <v>42182.483854166669</v>
      </c>
      <c r="G1097" s="49" t="s">
        <v>18</v>
      </c>
      <c r="H1097" s="119">
        <v>8720</v>
      </c>
      <c r="I1097" s="119">
        <v>2980</v>
      </c>
      <c r="J1097" s="120">
        <v>5740</v>
      </c>
      <c r="K1097" s="151"/>
      <c r="L1097" s="121">
        <f>+[1]DonGia!O76</f>
        <v>550</v>
      </c>
      <c r="M1097" s="121"/>
      <c r="N1097" s="122">
        <f t="shared" ref="N1097:N1115" si="242">+J1097*L1097</f>
        <v>3157000</v>
      </c>
      <c r="O1097" s="122">
        <f t="shared" si="241"/>
        <v>3157000</v>
      </c>
    </row>
    <row r="1098" spans="1:15" ht="14.1" customHeight="1">
      <c r="A1098" s="49" t="s">
        <v>1334</v>
      </c>
      <c r="B1098" s="49" t="s">
        <v>1049</v>
      </c>
      <c r="C1098" s="50" t="s">
        <v>507</v>
      </c>
      <c r="D1098" s="151" t="s">
        <v>1167</v>
      </c>
      <c r="E1098" s="51">
        <v>42182.607256944444</v>
      </c>
      <c r="F1098" s="51">
        <v>42182.628287037034</v>
      </c>
      <c r="G1098" s="49" t="s">
        <v>18</v>
      </c>
      <c r="H1098" s="119">
        <v>14980</v>
      </c>
      <c r="I1098" s="119">
        <v>4520</v>
      </c>
      <c r="J1098" s="120">
        <v>10460</v>
      </c>
      <c r="K1098" s="151"/>
      <c r="L1098" s="121">
        <v>420</v>
      </c>
      <c r="M1098" s="121"/>
      <c r="N1098" s="122">
        <f t="shared" si="242"/>
        <v>4393200</v>
      </c>
      <c r="O1098" s="122">
        <f t="shared" si="241"/>
        <v>4393200</v>
      </c>
    </row>
    <row r="1099" spans="1:15" ht="14.1" customHeight="1">
      <c r="A1099" s="49" t="s">
        <v>1335</v>
      </c>
      <c r="B1099" s="49" t="s">
        <v>36</v>
      </c>
      <c r="C1099" s="50" t="s">
        <v>834</v>
      </c>
      <c r="D1099" s="151" t="s">
        <v>643</v>
      </c>
      <c r="E1099" s="51">
        <v>42184.348749999997</v>
      </c>
      <c r="F1099" s="51">
        <v>42184.352025462962</v>
      </c>
      <c r="G1099" s="49" t="s">
        <v>18</v>
      </c>
      <c r="H1099" s="119">
        <v>8860</v>
      </c>
      <c r="I1099" s="119">
        <v>3020</v>
      </c>
      <c r="J1099" s="120">
        <v>5840</v>
      </c>
      <c r="K1099" s="151"/>
      <c r="L1099" s="121">
        <v>550</v>
      </c>
      <c r="M1099" s="121"/>
      <c r="N1099" s="122">
        <f t="shared" si="242"/>
        <v>3212000</v>
      </c>
      <c r="O1099" s="122">
        <f t="shared" si="241"/>
        <v>3212000</v>
      </c>
    </row>
    <row r="1100" spans="1:15" ht="14.1" customHeight="1">
      <c r="A1100" s="49" t="s">
        <v>1336</v>
      </c>
      <c r="B1100" s="49" t="s">
        <v>1049</v>
      </c>
      <c r="C1100" s="50" t="s">
        <v>507</v>
      </c>
      <c r="D1100" s="151" t="s">
        <v>1167</v>
      </c>
      <c r="E1100" s="51">
        <v>42184.459409722222</v>
      </c>
      <c r="F1100" s="51">
        <v>42184.475590277776</v>
      </c>
      <c r="G1100" s="49" t="s">
        <v>18</v>
      </c>
      <c r="H1100" s="119">
        <v>13440</v>
      </c>
      <c r="I1100" s="119">
        <v>4500</v>
      </c>
      <c r="J1100" s="120">
        <v>8940</v>
      </c>
      <c r="K1100" s="151"/>
      <c r="L1100" s="121">
        <v>420</v>
      </c>
      <c r="M1100" s="121"/>
      <c r="N1100" s="122">
        <f t="shared" si="242"/>
        <v>3754800</v>
      </c>
      <c r="O1100" s="122">
        <f t="shared" si="241"/>
        <v>3754800</v>
      </c>
    </row>
    <row r="1101" spans="1:15" ht="14.1" customHeight="1">
      <c r="A1101" s="49" t="s">
        <v>1337</v>
      </c>
      <c r="B1101" s="49" t="s">
        <v>1338</v>
      </c>
      <c r="C1101" s="50" t="s">
        <v>1339</v>
      </c>
      <c r="D1101" s="151" t="s">
        <v>1251</v>
      </c>
      <c r="E1101" s="51">
        <v>42184.578692129631</v>
      </c>
      <c r="F1101" s="51">
        <v>42184.687430555554</v>
      </c>
      <c r="G1101" s="49" t="s">
        <v>18</v>
      </c>
      <c r="H1101" s="119">
        <v>30400</v>
      </c>
      <c r="I1101" s="119">
        <v>12860</v>
      </c>
      <c r="J1101" s="120">
        <v>17540</v>
      </c>
      <c r="K1101" s="151"/>
      <c r="L1101" s="121">
        <v>480</v>
      </c>
      <c r="M1101" s="121"/>
      <c r="N1101" s="122">
        <f t="shared" si="242"/>
        <v>8419200</v>
      </c>
      <c r="O1101" s="122">
        <f>+N1101</f>
        <v>8419200</v>
      </c>
    </row>
    <row r="1102" spans="1:15" ht="14.1" customHeight="1">
      <c r="A1102" s="49" t="s">
        <v>1340</v>
      </c>
      <c r="B1102" s="49" t="s">
        <v>36</v>
      </c>
      <c r="C1102" s="50" t="s">
        <v>834</v>
      </c>
      <c r="D1102" s="151" t="s">
        <v>643</v>
      </c>
      <c r="E1102" s="51">
        <v>42184.593611111108</v>
      </c>
      <c r="F1102" s="51">
        <v>42184.597094907411</v>
      </c>
      <c r="G1102" s="49" t="s">
        <v>18</v>
      </c>
      <c r="H1102" s="119">
        <v>8660</v>
      </c>
      <c r="I1102" s="119">
        <v>3020</v>
      </c>
      <c r="J1102" s="120">
        <v>5640</v>
      </c>
      <c r="K1102" s="151"/>
      <c r="L1102" s="121">
        <v>550</v>
      </c>
      <c r="M1102" s="121"/>
      <c r="N1102" s="122">
        <f t="shared" si="242"/>
        <v>3102000</v>
      </c>
      <c r="O1102" s="122">
        <f t="shared" ref="O1102" si="243">+N1102</f>
        <v>3102000</v>
      </c>
    </row>
    <row r="1103" spans="1:15" ht="14.1" customHeight="1">
      <c r="A1103" s="49" t="s">
        <v>1341</v>
      </c>
      <c r="B1103" s="49" t="s">
        <v>36</v>
      </c>
      <c r="C1103" s="50" t="s">
        <v>1342</v>
      </c>
      <c r="D1103" s="151" t="s">
        <v>643</v>
      </c>
      <c r="E1103" s="51">
        <v>42184.610925925925</v>
      </c>
      <c r="F1103" s="51">
        <v>42184.613333333335</v>
      </c>
      <c r="G1103" s="49" t="s">
        <v>18</v>
      </c>
      <c r="H1103" s="119">
        <v>8580</v>
      </c>
      <c r="I1103" s="119">
        <v>3860</v>
      </c>
      <c r="J1103" s="120">
        <v>4720</v>
      </c>
      <c r="K1103" s="151"/>
      <c r="L1103" s="121">
        <f>+[1]DonGia!O78</f>
        <v>560</v>
      </c>
      <c r="M1103" s="121"/>
      <c r="N1103" s="122">
        <f t="shared" si="242"/>
        <v>2643200</v>
      </c>
      <c r="O1103" s="122">
        <f>+N1103</f>
        <v>2643200</v>
      </c>
    </row>
    <row r="1104" spans="1:15" ht="14.1" customHeight="1">
      <c r="A1104" s="49" t="s">
        <v>1343</v>
      </c>
      <c r="B1104" s="49" t="s">
        <v>36</v>
      </c>
      <c r="C1104" s="50" t="s">
        <v>1342</v>
      </c>
      <c r="D1104" s="151" t="s">
        <v>643</v>
      </c>
      <c r="E1104" s="51">
        <v>42184.641041666669</v>
      </c>
      <c r="F1104" s="51">
        <v>42184.64340277778</v>
      </c>
      <c r="G1104" s="49" t="s">
        <v>18</v>
      </c>
      <c r="H1104" s="119">
        <v>11800</v>
      </c>
      <c r="I1104" s="119">
        <v>5060</v>
      </c>
      <c r="J1104" s="120">
        <v>6740</v>
      </c>
      <c r="K1104" s="151"/>
      <c r="L1104" s="121">
        <v>560</v>
      </c>
      <c r="M1104" s="121"/>
      <c r="N1104" s="122">
        <f t="shared" si="242"/>
        <v>3774400</v>
      </c>
      <c r="O1104" s="122">
        <f t="shared" ref="O1104:O1106" si="244">+N1104</f>
        <v>3774400</v>
      </c>
    </row>
    <row r="1105" spans="1:15" ht="14.1" customHeight="1">
      <c r="A1105" s="49" t="s">
        <v>1344</v>
      </c>
      <c r="B1105" s="49" t="s">
        <v>36</v>
      </c>
      <c r="C1105" s="50" t="s">
        <v>1342</v>
      </c>
      <c r="D1105" s="151" t="s">
        <v>643</v>
      </c>
      <c r="E1105" s="51">
        <v>42184.668842592589</v>
      </c>
      <c r="F1105" s="51">
        <v>42184.671331018515</v>
      </c>
      <c r="G1105" s="49" t="s">
        <v>18</v>
      </c>
      <c r="H1105" s="119">
        <v>8260</v>
      </c>
      <c r="I1105" s="119">
        <v>3840</v>
      </c>
      <c r="J1105" s="120">
        <v>4420</v>
      </c>
      <c r="K1105" s="151"/>
      <c r="L1105" s="121">
        <v>560</v>
      </c>
      <c r="M1105" s="121"/>
      <c r="N1105" s="122">
        <f t="shared" si="242"/>
        <v>2475200</v>
      </c>
      <c r="O1105" s="122">
        <f t="shared" si="244"/>
        <v>2475200</v>
      </c>
    </row>
    <row r="1106" spans="1:15" ht="14.1" customHeight="1">
      <c r="A1106" s="49" t="s">
        <v>1345</v>
      </c>
      <c r="B1106" s="49" t="s">
        <v>36</v>
      </c>
      <c r="C1106" s="50" t="s">
        <v>1342</v>
      </c>
      <c r="D1106" s="151" t="s">
        <v>643</v>
      </c>
      <c r="E1106" s="51">
        <v>42184.691666666666</v>
      </c>
      <c r="F1106" s="51">
        <v>42184.693807870368</v>
      </c>
      <c r="G1106" s="49" t="s">
        <v>18</v>
      </c>
      <c r="H1106" s="119">
        <v>10260</v>
      </c>
      <c r="I1106" s="119">
        <v>5060</v>
      </c>
      <c r="J1106" s="120">
        <v>5200</v>
      </c>
      <c r="K1106" s="151"/>
      <c r="L1106" s="121">
        <v>560</v>
      </c>
      <c r="M1106" s="121"/>
      <c r="N1106" s="122">
        <f t="shared" si="242"/>
        <v>2912000</v>
      </c>
      <c r="O1106" s="122">
        <f t="shared" si="244"/>
        <v>2912000</v>
      </c>
    </row>
    <row r="1107" spans="1:15" ht="14.1" customHeight="1">
      <c r="A1107" s="49" t="s">
        <v>1346</v>
      </c>
      <c r="B1107" s="49" t="s">
        <v>1347</v>
      </c>
      <c r="C1107" s="50" t="s">
        <v>1339</v>
      </c>
      <c r="D1107" s="151" t="s">
        <v>1251</v>
      </c>
      <c r="E1107" s="51">
        <v>42185.313483796293</v>
      </c>
      <c r="F1107" s="51">
        <v>42185.404895833337</v>
      </c>
      <c r="G1107" s="49" t="s">
        <v>18</v>
      </c>
      <c r="H1107" s="119">
        <v>28240</v>
      </c>
      <c r="I1107" s="119">
        <v>13180</v>
      </c>
      <c r="J1107" s="120">
        <v>15060</v>
      </c>
      <c r="K1107" s="151"/>
      <c r="L1107" s="121">
        <v>480</v>
      </c>
      <c r="M1107" s="121"/>
      <c r="N1107" s="122">
        <f t="shared" si="242"/>
        <v>7228800</v>
      </c>
      <c r="O1107" s="122">
        <f>+N1107</f>
        <v>7228800</v>
      </c>
    </row>
    <row r="1108" spans="1:15" ht="14.1" customHeight="1">
      <c r="A1108" s="49" t="s">
        <v>1348</v>
      </c>
      <c r="B1108" s="49" t="s">
        <v>36</v>
      </c>
      <c r="C1108" s="50" t="s">
        <v>1342</v>
      </c>
      <c r="D1108" s="151" t="s">
        <v>643</v>
      </c>
      <c r="E1108" s="51">
        <v>42185.319074074076</v>
      </c>
      <c r="F1108" s="51">
        <v>42185.320891203701</v>
      </c>
      <c r="G1108" s="49" t="s">
        <v>18</v>
      </c>
      <c r="H1108" s="119">
        <v>8780</v>
      </c>
      <c r="I1108" s="119">
        <v>3840</v>
      </c>
      <c r="J1108" s="120">
        <v>4940</v>
      </c>
      <c r="K1108" s="151"/>
      <c r="L1108" s="121">
        <v>560</v>
      </c>
      <c r="M1108" s="121"/>
      <c r="N1108" s="122">
        <f t="shared" si="242"/>
        <v>2766400</v>
      </c>
      <c r="O1108" s="122">
        <f>+N1108</f>
        <v>2766400</v>
      </c>
    </row>
    <row r="1109" spans="1:15" ht="14.1" customHeight="1">
      <c r="A1109" s="49" t="s">
        <v>1349</v>
      </c>
      <c r="B1109" s="49" t="s">
        <v>1338</v>
      </c>
      <c r="C1109" s="50" t="s">
        <v>1339</v>
      </c>
      <c r="D1109" s="151" t="s">
        <v>1251</v>
      </c>
      <c r="E1109" s="51">
        <v>42185.393773148149</v>
      </c>
      <c r="F1109" s="51">
        <v>42185.500821759262</v>
      </c>
      <c r="G1109" s="49" t="s">
        <v>18</v>
      </c>
      <c r="H1109" s="119">
        <v>29520</v>
      </c>
      <c r="I1109" s="119">
        <v>12600</v>
      </c>
      <c r="J1109" s="120">
        <v>16920</v>
      </c>
      <c r="K1109" s="151"/>
      <c r="L1109" s="121">
        <v>480</v>
      </c>
      <c r="M1109" s="121"/>
      <c r="N1109" s="122">
        <f t="shared" si="242"/>
        <v>8121600</v>
      </c>
      <c r="O1109" s="122">
        <f>+N1109</f>
        <v>8121600</v>
      </c>
    </row>
    <row r="1110" spans="1:15" ht="14.1" customHeight="1">
      <c r="A1110" s="49" t="s">
        <v>1350</v>
      </c>
      <c r="B1110" s="49" t="s">
        <v>36</v>
      </c>
      <c r="C1110" s="50" t="s">
        <v>834</v>
      </c>
      <c r="D1110" s="151" t="s">
        <v>643</v>
      </c>
      <c r="E1110" s="51">
        <v>42185.397002314814</v>
      </c>
      <c r="F1110" s="51">
        <v>42185.40047453704</v>
      </c>
      <c r="G1110" s="49" t="s">
        <v>18</v>
      </c>
      <c r="H1110" s="119">
        <v>8060</v>
      </c>
      <c r="I1110" s="119">
        <v>3040</v>
      </c>
      <c r="J1110" s="120">
        <v>5020</v>
      </c>
      <c r="K1110" s="151"/>
      <c r="L1110" s="121">
        <v>550</v>
      </c>
      <c r="M1110" s="121"/>
      <c r="N1110" s="122">
        <f t="shared" si="242"/>
        <v>2761000</v>
      </c>
      <c r="O1110" s="122">
        <f t="shared" ref="O1110" si="245">+N1110</f>
        <v>2761000</v>
      </c>
    </row>
    <row r="1111" spans="1:15" ht="14.1" customHeight="1">
      <c r="A1111" s="49" t="s">
        <v>1351</v>
      </c>
      <c r="B1111" s="49" t="s">
        <v>36</v>
      </c>
      <c r="C1111" s="50" t="s">
        <v>1342</v>
      </c>
      <c r="D1111" s="151" t="s">
        <v>643</v>
      </c>
      <c r="E1111" s="51">
        <v>42185.434247685182</v>
      </c>
      <c r="F1111" s="51">
        <v>42185.437141203707</v>
      </c>
      <c r="G1111" s="49" t="s">
        <v>18</v>
      </c>
      <c r="H1111" s="119">
        <v>12320</v>
      </c>
      <c r="I1111" s="119">
        <v>5060</v>
      </c>
      <c r="J1111" s="120">
        <v>7260</v>
      </c>
      <c r="K1111" s="151"/>
      <c r="L1111" s="121">
        <v>560</v>
      </c>
      <c r="M1111" s="121"/>
      <c r="N1111" s="122">
        <f t="shared" si="242"/>
        <v>4065600</v>
      </c>
      <c r="O1111" s="122">
        <f>+N1111</f>
        <v>4065600</v>
      </c>
    </row>
    <row r="1112" spans="1:15" ht="14.1" customHeight="1">
      <c r="A1112" s="49" t="s">
        <v>1352</v>
      </c>
      <c r="B1112" s="49" t="s">
        <v>1049</v>
      </c>
      <c r="C1112" s="50" t="s">
        <v>507</v>
      </c>
      <c r="D1112" s="151" t="s">
        <v>1167</v>
      </c>
      <c r="E1112" s="51">
        <v>42185.46130787037</v>
      </c>
      <c r="F1112" s="51">
        <v>42185.476168981484</v>
      </c>
      <c r="G1112" s="49" t="s">
        <v>18</v>
      </c>
      <c r="H1112" s="119">
        <v>13420</v>
      </c>
      <c r="I1112" s="119">
        <v>4520</v>
      </c>
      <c r="J1112" s="120">
        <v>8900</v>
      </c>
      <c r="K1112" s="151"/>
      <c r="L1112" s="121">
        <v>420</v>
      </c>
      <c r="M1112" s="121"/>
      <c r="N1112" s="122">
        <f t="shared" si="242"/>
        <v>3738000</v>
      </c>
      <c r="O1112" s="122">
        <f t="shared" ref="O1112:O1124" si="246">+N1112</f>
        <v>3738000</v>
      </c>
    </row>
    <row r="1113" spans="1:15" ht="14.1" customHeight="1">
      <c r="A1113" s="49" t="s">
        <v>1353</v>
      </c>
      <c r="B1113" s="49" t="s">
        <v>36</v>
      </c>
      <c r="C1113" s="50" t="s">
        <v>1342</v>
      </c>
      <c r="D1113" s="151" t="s">
        <v>643</v>
      </c>
      <c r="E1113" s="51">
        <v>42185.542210648149</v>
      </c>
      <c r="F1113" s="51">
        <v>42185.545254629629</v>
      </c>
      <c r="G1113" s="49" t="s">
        <v>18</v>
      </c>
      <c r="H1113" s="119">
        <v>8800</v>
      </c>
      <c r="I1113" s="119">
        <v>3840</v>
      </c>
      <c r="J1113" s="120">
        <v>4960</v>
      </c>
      <c r="K1113" s="151"/>
      <c r="L1113" s="121">
        <v>560</v>
      </c>
      <c r="M1113" s="121"/>
      <c r="N1113" s="122">
        <f t="shared" si="242"/>
        <v>2777600</v>
      </c>
      <c r="O1113" s="122">
        <f t="shared" si="246"/>
        <v>2777600</v>
      </c>
    </row>
    <row r="1114" spans="1:15" ht="14.1" customHeight="1">
      <c r="A1114" s="49" t="s">
        <v>1354</v>
      </c>
      <c r="B1114" s="49" t="s">
        <v>36</v>
      </c>
      <c r="C1114" s="50" t="s">
        <v>1342</v>
      </c>
      <c r="D1114" s="151" t="s">
        <v>643</v>
      </c>
      <c r="E1114" s="51">
        <v>42185.649027777778</v>
      </c>
      <c r="F1114" s="51">
        <v>42185.652685185189</v>
      </c>
      <c r="G1114" s="49" t="s">
        <v>18</v>
      </c>
      <c r="H1114" s="119">
        <v>13440</v>
      </c>
      <c r="I1114" s="119">
        <v>5100</v>
      </c>
      <c r="J1114" s="120">
        <v>8340</v>
      </c>
      <c r="K1114" s="151"/>
      <c r="L1114" s="121">
        <v>560</v>
      </c>
      <c r="M1114" s="121"/>
      <c r="N1114" s="122">
        <f t="shared" si="242"/>
        <v>4670400</v>
      </c>
      <c r="O1114" s="122">
        <f t="shared" si="246"/>
        <v>4670400</v>
      </c>
    </row>
    <row r="1115" spans="1:15" ht="14.1" customHeight="1">
      <c r="A1115" s="49" t="s">
        <v>1355</v>
      </c>
      <c r="B1115" s="49" t="s">
        <v>36</v>
      </c>
      <c r="C1115" s="50" t="s">
        <v>1342</v>
      </c>
      <c r="D1115" s="151" t="s">
        <v>643</v>
      </c>
      <c r="E1115" s="51">
        <v>42185.653946759259</v>
      </c>
      <c r="F1115" s="51">
        <v>42185.655960648146</v>
      </c>
      <c r="G1115" s="49" t="s">
        <v>18</v>
      </c>
      <c r="H1115" s="119">
        <v>8920</v>
      </c>
      <c r="I1115" s="119">
        <v>3840</v>
      </c>
      <c r="J1115" s="120">
        <v>5080</v>
      </c>
      <c r="K1115" s="151"/>
      <c r="L1115" s="121">
        <v>560</v>
      </c>
      <c r="M1115" s="121"/>
      <c r="N1115" s="122">
        <f t="shared" si="242"/>
        <v>2844800</v>
      </c>
      <c r="O1115" s="122">
        <f t="shared" si="246"/>
        <v>2844800</v>
      </c>
    </row>
    <row r="1116" spans="1:15" ht="14.1" customHeight="1">
      <c r="A1116" s="108" t="s">
        <v>1356</v>
      </c>
      <c r="B1116" s="108" t="s">
        <v>36</v>
      </c>
      <c r="C1116" s="109" t="s">
        <v>1342</v>
      </c>
      <c r="D1116" s="118" t="s">
        <v>643</v>
      </c>
      <c r="E1116" s="110">
        <v>42186.312743055554</v>
      </c>
      <c r="F1116" s="110">
        <v>42186.316504629627</v>
      </c>
      <c r="G1116" s="108" t="s">
        <v>18</v>
      </c>
      <c r="H1116" s="111">
        <v>12400</v>
      </c>
      <c r="I1116" s="111">
        <v>5080</v>
      </c>
      <c r="J1116" s="112">
        <v>7320</v>
      </c>
      <c r="K1116" s="118"/>
      <c r="L1116" s="114">
        <v>560</v>
      </c>
      <c r="M1116" s="114"/>
      <c r="N1116" s="115">
        <f>+L1116*J1116</f>
        <v>4099200</v>
      </c>
      <c r="O1116" s="115">
        <f t="shared" si="246"/>
        <v>4099200</v>
      </c>
    </row>
    <row r="1117" spans="1:15" ht="14.1" customHeight="1">
      <c r="A1117" s="108" t="s">
        <v>1357</v>
      </c>
      <c r="B1117" s="108" t="s">
        <v>36</v>
      </c>
      <c r="C1117" s="109" t="s">
        <v>834</v>
      </c>
      <c r="D1117" s="118" t="s">
        <v>643</v>
      </c>
      <c r="E1117" s="110">
        <v>42186.382731481484</v>
      </c>
      <c r="F1117" s="110">
        <v>42186.385706018518</v>
      </c>
      <c r="G1117" s="108" t="s">
        <v>18</v>
      </c>
      <c r="H1117" s="111">
        <v>7440</v>
      </c>
      <c r="I1117" s="111">
        <v>3020</v>
      </c>
      <c r="J1117" s="112">
        <v>4420</v>
      </c>
      <c r="K1117" s="118"/>
      <c r="L1117" s="114">
        <f>+[1]DonGia!O76</f>
        <v>550</v>
      </c>
      <c r="M1117" s="114"/>
      <c r="N1117" s="115">
        <f t="shared" ref="N1117:N1180" si="247">+L1117*J1117</f>
        <v>2431000</v>
      </c>
      <c r="O1117" s="115">
        <f t="shared" si="246"/>
        <v>2431000</v>
      </c>
    </row>
    <row r="1118" spans="1:15" ht="14.1" customHeight="1">
      <c r="A1118" s="108" t="s">
        <v>1358</v>
      </c>
      <c r="B1118" s="108" t="s">
        <v>36</v>
      </c>
      <c r="C1118" s="109" t="s">
        <v>817</v>
      </c>
      <c r="D1118" s="118" t="s">
        <v>643</v>
      </c>
      <c r="E1118" s="110">
        <v>42186.408043981479</v>
      </c>
      <c r="F1118" s="110">
        <v>42186.410810185182</v>
      </c>
      <c r="G1118" s="108" t="s">
        <v>18</v>
      </c>
      <c r="H1118" s="111">
        <v>12600</v>
      </c>
      <c r="I1118" s="111">
        <v>4860</v>
      </c>
      <c r="J1118" s="112">
        <v>7740</v>
      </c>
      <c r="K1118" s="118"/>
      <c r="L1118" s="114">
        <f>+[1]DonGia!O80</f>
        <v>530</v>
      </c>
      <c r="M1118" s="114"/>
      <c r="N1118" s="115">
        <f t="shared" si="247"/>
        <v>4102200</v>
      </c>
      <c r="O1118" s="115">
        <f t="shared" si="246"/>
        <v>4102200</v>
      </c>
    </row>
    <row r="1119" spans="1:15" ht="14.1" customHeight="1">
      <c r="A1119" s="108" t="s">
        <v>1359</v>
      </c>
      <c r="B1119" s="108" t="s">
        <v>1049</v>
      </c>
      <c r="C1119" s="109" t="s">
        <v>507</v>
      </c>
      <c r="D1119" s="118" t="s">
        <v>1167</v>
      </c>
      <c r="E1119" s="110">
        <v>42186.448530092595</v>
      </c>
      <c r="F1119" s="110">
        <v>42186.464456018519</v>
      </c>
      <c r="G1119" s="108" t="s">
        <v>18</v>
      </c>
      <c r="H1119" s="111">
        <v>13380</v>
      </c>
      <c r="I1119" s="111">
        <v>4500</v>
      </c>
      <c r="J1119" s="112">
        <v>8880</v>
      </c>
      <c r="K1119" s="118"/>
      <c r="L1119" s="114">
        <f>+[1]DonGia!O79</f>
        <v>470</v>
      </c>
      <c r="M1119" s="114"/>
      <c r="N1119" s="115">
        <f t="shared" si="247"/>
        <v>4173600</v>
      </c>
      <c r="O1119" s="115">
        <f t="shared" si="246"/>
        <v>4173600</v>
      </c>
    </row>
    <row r="1120" spans="1:15" ht="14.1" customHeight="1">
      <c r="A1120" s="108" t="s">
        <v>1360</v>
      </c>
      <c r="B1120" s="108" t="s">
        <v>36</v>
      </c>
      <c r="C1120" s="109" t="s">
        <v>1342</v>
      </c>
      <c r="D1120" s="118" t="s">
        <v>643</v>
      </c>
      <c r="E1120" s="110">
        <v>42186.542511574073</v>
      </c>
      <c r="F1120" s="110">
        <v>42186.546655092592</v>
      </c>
      <c r="G1120" s="108" t="s">
        <v>18</v>
      </c>
      <c r="H1120" s="111">
        <v>11860</v>
      </c>
      <c r="I1120" s="111">
        <v>5120</v>
      </c>
      <c r="J1120" s="112">
        <v>6740</v>
      </c>
      <c r="K1120" s="118"/>
      <c r="L1120" s="114">
        <v>560</v>
      </c>
      <c r="M1120" s="114"/>
      <c r="N1120" s="115">
        <f t="shared" si="247"/>
        <v>3774400</v>
      </c>
      <c r="O1120" s="115">
        <f t="shared" si="246"/>
        <v>3774400</v>
      </c>
    </row>
    <row r="1121" spans="1:15" ht="14.1" customHeight="1">
      <c r="A1121" s="108" t="s">
        <v>1361</v>
      </c>
      <c r="B1121" s="108" t="s">
        <v>1106</v>
      </c>
      <c r="C1121" s="109" t="s">
        <v>1107</v>
      </c>
      <c r="D1121" s="118" t="s">
        <v>249</v>
      </c>
      <c r="E1121" s="110">
        <v>42186.543969907405</v>
      </c>
      <c r="F1121" s="110">
        <v>42186.574629629627</v>
      </c>
      <c r="G1121" s="108" t="s">
        <v>18</v>
      </c>
      <c r="H1121" s="111">
        <v>15880</v>
      </c>
      <c r="I1121" s="111">
        <v>6460</v>
      </c>
      <c r="J1121" s="112">
        <v>9420</v>
      </c>
      <c r="K1121" s="118" t="s">
        <v>1096</v>
      </c>
      <c r="L1121" s="114">
        <v>680</v>
      </c>
      <c r="M1121" s="114"/>
      <c r="N1121" s="115">
        <f t="shared" si="247"/>
        <v>6405600</v>
      </c>
      <c r="O1121" s="115">
        <f t="shared" si="246"/>
        <v>6405600</v>
      </c>
    </row>
    <row r="1122" spans="1:15" ht="14.1" customHeight="1">
      <c r="A1122" s="108" t="s">
        <v>1362</v>
      </c>
      <c r="B1122" s="108" t="s">
        <v>36</v>
      </c>
      <c r="C1122" s="109" t="s">
        <v>1342</v>
      </c>
      <c r="D1122" s="118" t="s">
        <v>643</v>
      </c>
      <c r="E1122" s="110">
        <v>42186.571296296293</v>
      </c>
      <c r="F1122" s="110">
        <v>42186.573981481481</v>
      </c>
      <c r="G1122" s="108" t="s">
        <v>18</v>
      </c>
      <c r="H1122" s="111">
        <v>8080</v>
      </c>
      <c r="I1122" s="111">
        <v>3840</v>
      </c>
      <c r="J1122" s="112">
        <v>4240</v>
      </c>
      <c r="K1122" s="118"/>
      <c r="L1122" s="114">
        <v>560</v>
      </c>
      <c r="M1122" s="114"/>
      <c r="N1122" s="115">
        <f t="shared" si="247"/>
        <v>2374400</v>
      </c>
      <c r="O1122" s="115">
        <f t="shared" si="246"/>
        <v>2374400</v>
      </c>
    </row>
    <row r="1123" spans="1:15" ht="14.1" customHeight="1">
      <c r="A1123" s="108" t="s">
        <v>1363</v>
      </c>
      <c r="B1123" s="108" t="s">
        <v>36</v>
      </c>
      <c r="C1123" s="109" t="s">
        <v>1342</v>
      </c>
      <c r="D1123" s="118" t="s">
        <v>643</v>
      </c>
      <c r="E1123" s="110">
        <v>42186.649039351854</v>
      </c>
      <c r="F1123" s="110">
        <v>42186.65148148148</v>
      </c>
      <c r="G1123" s="108" t="s">
        <v>18</v>
      </c>
      <c r="H1123" s="111">
        <v>11740</v>
      </c>
      <c r="I1123" s="111">
        <v>5060</v>
      </c>
      <c r="J1123" s="112">
        <v>6680</v>
      </c>
      <c r="K1123" s="118"/>
      <c r="L1123" s="114">
        <v>560</v>
      </c>
      <c r="M1123" s="114"/>
      <c r="N1123" s="115">
        <f t="shared" si="247"/>
        <v>3740800</v>
      </c>
      <c r="O1123" s="115">
        <f t="shared" si="246"/>
        <v>3740800</v>
      </c>
    </row>
    <row r="1124" spans="1:15" ht="14.1" customHeight="1">
      <c r="A1124" s="108" t="s">
        <v>1364</v>
      </c>
      <c r="B1124" s="108" t="s">
        <v>36</v>
      </c>
      <c r="C1124" s="109" t="s">
        <v>1342</v>
      </c>
      <c r="D1124" s="118" t="s">
        <v>643</v>
      </c>
      <c r="E1124" s="110">
        <v>42186.661770833336</v>
      </c>
      <c r="F1124" s="110">
        <v>42186.663587962961</v>
      </c>
      <c r="G1124" s="108" t="s">
        <v>18</v>
      </c>
      <c r="H1124" s="111">
        <v>8080</v>
      </c>
      <c r="I1124" s="111">
        <v>3840</v>
      </c>
      <c r="J1124" s="112">
        <v>4240</v>
      </c>
      <c r="K1124" s="118"/>
      <c r="L1124" s="114">
        <v>560</v>
      </c>
      <c r="M1124" s="114"/>
      <c r="N1124" s="115">
        <f t="shared" si="247"/>
        <v>2374400</v>
      </c>
      <c r="O1124" s="115">
        <f t="shared" si="246"/>
        <v>2374400</v>
      </c>
    </row>
    <row r="1125" spans="1:15" ht="14.1" customHeight="1">
      <c r="A1125" s="108" t="s">
        <v>1365</v>
      </c>
      <c r="B1125" s="108" t="s">
        <v>1049</v>
      </c>
      <c r="C1125" s="109" t="s">
        <v>507</v>
      </c>
      <c r="D1125" s="118" t="s">
        <v>1167</v>
      </c>
      <c r="E1125" s="110">
        <v>42186.674189814818</v>
      </c>
      <c r="F1125" s="110">
        <v>42186.691631944443</v>
      </c>
      <c r="G1125" s="108" t="s">
        <v>18</v>
      </c>
      <c r="H1125" s="111">
        <v>14720</v>
      </c>
      <c r="I1125" s="111">
        <v>4500</v>
      </c>
      <c r="J1125" s="112">
        <v>10220</v>
      </c>
      <c r="K1125" s="118"/>
      <c r="L1125" s="114">
        <v>470</v>
      </c>
      <c r="M1125" s="114"/>
      <c r="N1125" s="115">
        <f t="shared" si="247"/>
        <v>4803400</v>
      </c>
      <c r="O1125" s="115">
        <f>+N1125</f>
        <v>4803400</v>
      </c>
    </row>
    <row r="1126" spans="1:15" ht="14.1" customHeight="1">
      <c r="A1126" s="108" t="s">
        <v>1366</v>
      </c>
      <c r="B1126" s="108" t="s">
        <v>36</v>
      </c>
      <c r="C1126" s="109" t="s">
        <v>1342</v>
      </c>
      <c r="D1126" s="118" t="s">
        <v>643</v>
      </c>
      <c r="E1126" s="110">
        <v>42187.312685185185</v>
      </c>
      <c r="F1126" s="110">
        <v>42187.317349537036</v>
      </c>
      <c r="G1126" s="108" t="s">
        <v>18</v>
      </c>
      <c r="H1126" s="111">
        <v>11320</v>
      </c>
      <c r="I1126" s="111">
        <v>5120</v>
      </c>
      <c r="J1126" s="112">
        <v>6200</v>
      </c>
      <c r="K1126" s="118"/>
      <c r="L1126" s="114">
        <v>560</v>
      </c>
      <c r="M1126" s="114"/>
      <c r="N1126" s="115">
        <f t="shared" si="247"/>
        <v>3472000</v>
      </c>
      <c r="O1126" s="115">
        <f>+N1126</f>
        <v>3472000</v>
      </c>
    </row>
    <row r="1127" spans="1:15" ht="14.1" customHeight="1">
      <c r="A1127" s="108" t="s">
        <v>1367</v>
      </c>
      <c r="B1127" s="108" t="s">
        <v>36</v>
      </c>
      <c r="C1127" s="109" t="s">
        <v>834</v>
      </c>
      <c r="D1127" s="118" t="s">
        <v>643</v>
      </c>
      <c r="E1127" s="110">
        <v>42187.373148148145</v>
      </c>
      <c r="F1127" s="110">
        <v>42187.376018518517</v>
      </c>
      <c r="G1127" s="108" t="s">
        <v>18</v>
      </c>
      <c r="H1127" s="111">
        <v>7840</v>
      </c>
      <c r="I1127" s="111">
        <v>3040</v>
      </c>
      <c r="J1127" s="112">
        <v>4800</v>
      </c>
      <c r="K1127" s="118"/>
      <c r="L1127" s="114">
        <v>550</v>
      </c>
      <c r="M1127" s="114"/>
      <c r="N1127" s="115">
        <f t="shared" si="247"/>
        <v>2640000</v>
      </c>
      <c r="O1127" s="115">
        <f>+N1127</f>
        <v>2640000</v>
      </c>
    </row>
    <row r="1128" spans="1:15" ht="14.1" customHeight="1">
      <c r="A1128" s="108" t="s">
        <v>1368</v>
      </c>
      <c r="B1128" s="108" t="s">
        <v>36</v>
      </c>
      <c r="C1128" s="109" t="s">
        <v>817</v>
      </c>
      <c r="D1128" s="118" t="s">
        <v>643</v>
      </c>
      <c r="E1128" s="110">
        <v>42187.412569444445</v>
      </c>
      <c r="F1128" s="110">
        <v>42187.414548611108</v>
      </c>
      <c r="G1128" s="108" t="s">
        <v>18</v>
      </c>
      <c r="H1128" s="111">
        <v>12260</v>
      </c>
      <c r="I1128" s="111">
        <v>4860</v>
      </c>
      <c r="J1128" s="112">
        <v>7400</v>
      </c>
      <c r="K1128" s="118"/>
      <c r="L1128" s="114">
        <v>530</v>
      </c>
      <c r="M1128" s="114"/>
      <c r="N1128" s="115">
        <f t="shared" si="247"/>
        <v>3922000</v>
      </c>
      <c r="O1128" s="115">
        <f>+N1128</f>
        <v>3922000</v>
      </c>
    </row>
    <row r="1129" spans="1:15" ht="14.1" customHeight="1">
      <c r="A1129" s="108" t="s">
        <v>1369</v>
      </c>
      <c r="B1129" s="108" t="s">
        <v>36</v>
      </c>
      <c r="C1129" s="109" t="s">
        <v>1342</v>
      </c>
      <c r="D1129" s="118" t="s">
        <v>643</v>
      </c>
      <c r="E1129" s="110">
        <v>42187.436678240738</v>
      </c>
      <c r="F1129" s="110">
        <v>42187.445219907408</v>
      </c>
      <c r="G1129" s="108" t="s">
        <v>18</v>
      </c>
      <c r="H1129" s="111">
        <v>11360</v>
      </c>
      <c r="I1129" s="111">
        <v>6900</v>
      </c>
      <c r="J1129" s="112">
        <v>4460</v>
      </c>
      <c r="K1129" s="118"/>
      <c r="L1129" s="114">
        <v>560</v>
      </c>
      <c r="M1129" s="114"/>
      <c r="N1129" s="115">
        <f t="shared" si="247"/>
        <v>2497600</v>
      </c>
      <c r="O1129" s="115">
        <f t="shared" ref="O1129:O1130" si="248">+N1129</f>
        <v>2497600</v>
      </c>
    </row>
    <row r="1130" spans="1:15" ht="14.1" customHeight="1">
      <c r="A1130" s="108" t="s">
        <v>1370</v>
      </c>
      <c r="B1130" s="108" t="s">
        <v>36</v>
      </c>
      <c r="C1130" s="109" t="s">
        <v>1342</v>
      </c>
      <c r="D1130" s="118" t="s">
        <v>643</v>
      </c>
      <c r="E1130" s="110">
        <v>42187.449259259258</v>
      </c>
      <c r="F1130" s="110">
        <v>42187.451249999998</v>
      </c>
      <c r="G1130" s="108" t="s">
        <v>18</v>
      </c>
      <c r="H1130" s="111">
        <v>8160</v>
      </c>
      <c r="I1130" s="111">
        <v>3840</v>
      </c>
      <c r="J1130" s="112">
        <v>4320</v>
      </c>
      <c r="K1130" s="118"/>
      <c r="L1130" s="114">
        <v>560</v>
      </c>
      <c r="M1130" s="114"/>
      <c r="N1130" s="115">
        <f t="shared" si="247"/>
        <v>2419200</v>
      </c>
      <c r="O1130" s="115">
        <f t="shared" si="248"/>
        <v>2419200</v>
      </c>
    </row>
    <row r="1131" spans="1:15" ht="14.1" customHeight="1">
      <c r="A1131" s="108" t="s">
        <v>1371</v>
      </c>
      <c r="B1131" s="108" t="s">
        <v>1049</v>
      </c>
      <c r="C1131" s="109" t="s">
        <v>507</v>
      </c>
      <c r="D1131" s="118" t="s">
        <v>1167</v>
      </c>
      <c r="E1131" s="110">
        <v>42187.467766203707</v>
      </c>
      <c r="F1131" s="110">
        <v>42187.490393518521</v>
      </c>
      <c r="G1131" s="108" t="s">
        <v>18</v>
      </c>
      <c r="H1131" s="111">
        <v>14820</v>
      </c>
      <c r="I1131" s="111">
        <v>4500</v>
      </c>
      <c r="J1131" s="112">
        <v>10320</v>
      </c>
      <c r="K1131" s="118"/>
      <c r="L1131" s="114">
        <v>470</v>
      </c>
      <c r="M1131" s="114"/>
      <c r="N1131" s="115">
        <f t="shared" si="247"/>
        <v>4850400</v>
      </c>
      <c r="O1131" s="115">
        <f>+N1131</f>
        <v>4850400</v>
      </c>
    </row>
    <row r="1132" spans="1:15" ht="14.1" customHeight="1">
      <c r="A1132" s="108" t="s">
        <v>1372</v>
      </c>
      <c r="B1132" s="108" t="s">
        <v>36</v>
      </c>
      <c r="C1132" s="109" t="s">
        <v>834</v>
      </c>
      <c r="D1132" s="118" t="s">
        <v>643</v>
      </c>
      <c r="E1132" s="110">
        <v>42187.469756944447</v>
      </c>
      <c r="F1132" s="110">
        <v>42187.471956018519</v>
      </c>
      <c r="G1132" s="108" t="s">
        <v>18</v>
      </c>
      <c r="H1132" s="111">
        <v>8140</v>
      </c>
      <c r="I1132" s="111">
        <v>3020</v>
      </c>
      <c r="J1132" s="112">
        <v>5120</v>
      </c>
      <c r="K1132" s="118"/>
      <c r="L1132" s="114">
        <v>550</v>
      </c>
      <c r="M1132" s="114"/>
      <c r="N1132" s="115">
        <f t="shared" si="247"/>
        <v>2816000</v>
      </c>
      <c r="O1132" s="115">
        <f>+N1132</f>
        <v>2816000</v>
      </c>
    </row>
    <row r="1133" spans="1:15" ht="14.1" customHeight="1">
      <c r="A1133" s="108" t="s">
        <v>1373</v>
      </c>
      <c r="B1133" s="108" t="s">
        <v>36</v>
      </c>
      <c r="C1133" s="109" t="s">
        <v>1342</v>
      </c>
      <c r="D1133" s="118" t="s">
        <v>643</v>
      </c>
      <c r="E1133" s="110">
        <v>42187.578368055554</v>
      </c>
      <c r="F1133" s="110">
        <v>42187.580601851849</v>
      </c>
      <c r="G1133" s="108" t="s">
        <v>18</v>
      </c>
      <c r="H1133" s="111">
        <v>11580</v>
      </c>
      <c r="I1133" s="111">
        <v>5080</v>
      </c>
      <c r="J1133" s="112">
        <v>6500</v>
      </c>
      <c r="K1133" s="118"/>
      <c r="L1133" s="114">
        <v>560</v>
      </c>
      <c r="M1133" s="114"/>
      <c r="N1133" s="115">
        <f t="shared" si="247"/>
        <v>3640000</v>
      </c>
      <c r="O1133" s="115">
        <f t="shared" ref="O1133:O1134" si="249">+N1133</f>
        <v>3640000</v>
      </c>
    </row>
    <row r="1134" spans="1:15" ht="14.1" customHeight="1">
      <c r="A1134" s="108" t="s">
        <v>1374</v>
      </c>
      <c r="B1134" s="108" t="s">
        <v>36</v>
      </c>
      <c r="C1134" s="109" t="s">
        <v>1342</v>
      </c>
      <c r="D1134" s="118" t="s">
        <v>643</v>
      </c>
      <c r="E1134" s="110">
        <v>42187.5856712963</v>
      </c>
      <c r="F1134" s="110">
        <v>42187.589155092595</v>
      </c>
      <c r="G1134" s="108" t="s">
        <v>18</v>
      </c>
      <c r="H1134" s="111">
        <v>7800</v>
      </c>
      <c r="I1134" s="111">
        <v>3900</v>
      </c>
      <c r="J1134" s="112">
        <v>3900</v>
      </c>
      <c r="K1134" s="118"/>
      <c r="L1134" s="114">
        <v>560</v>
      </c>
      <c r="M1134" s="114"/>
      <c r="N1134" s="115">
        <f t="shared" si="247"/>
        <v>2184000</v>
      </c>
      <c r="O1134" s="115">
        <f t="shared" si="249"/>
        <v>2184000</v>
      </c>
    </row>
    <row r="1135" spans="1:15" ht="14.1" customHeight="1">
      <c r="A1135" s="108" t="s">
        <v>1375</v>
      </c>
      <c r="B1135" s="108" t="s">
        <v>36</v>
      </c>
      <c r="C1135" s="109" t="s">
        <v>834</v>
      </c>
      <c r="D1135" s="118" t="s">
        <v>643</v>
      </c>
      <c r="E1135" s="110">
        <v>42187.643576388888</v>
      </c>
      <c r="F1135" s="110">
        <v>42187.647986111115</v>
      </c>
      <c r="G1135" s="108" t="s">
        <v>18</v>
      </c>
      <c r="H1135" s="111">
        <v>8000</v>
      </c>
      <c r="I1135" s="111">
        <v>3020</v>
      </c>
      <c r="J1135" s="112">
        <v>4980</v>
      </c>
      <c r="K1135" s="118"/>
      <c r="L1135" s="114">
        <v>550</v>
      </c>
      <c r="M1135" s="114"/>
      <c r="N1135" s="115">
        <f t="shared" si="247"/>
        <v>2739000</v>
      </c>
      <c r="O1135" s="115">
        <f>+N1135</f>
        <v>2739000</v>
      </c>
    </row>
    <row r="1136" spans="1:15" ht="14.1" customHeight="1">
      <c r="A1136" s="108" t="s">
        <v>1376</v>
      </c>
      <c r="B1136" s="108" t="s">
        <v>36</v>
      </c>
      <c r="C1136" s="109" t="s">
        <v>1342</v>
      </c>
      <c r="D1136" s="118" t="s">
        <v>643</v>
      </c>
      <c r="E1136" s="110">
        <v>42187.664270833331</v>
      </c>
      <c r="F1136" s="110">
        <v>42187.668680555558</v>
      </c>
      <c r="G1136" s="108" t="s">
        <v>18</v>
      </c>
      <c r="H1136" s="111">
        <v>8320</v>
      </c>
      <c r="I1136" s="111">
        <v>3940</v>
      </c>
      <c r="J1136" s="112">
        <v>4380</v>
      </c>
      <c r="K1136" s="118"/>
      <c r="L1136" s="114">
        <v>560</v>
      </c>
      <c r="M1136" s="114"/>
      <c r="N1136" s="115">
        <f t="shared" si="247"/>
        <v>2452800</v>
      </c>
      <c r="O1136" s="115">
        <f t="shared" ref="O1136:O1137" si="250">+N1136</f>
        <v>2452800</v>
      </c>
    </row>
    <row r="1137" spans="1:15" ht="14.1" customHeight="1">
      <c r="A1137" s="108" t="s">
        <v>1377</v>
      </c>
      <c r="B1137" s="108" t="s">
        <v>36</v>
      </c>
      <c r="C1137" s="109" t="s">
        <v>1342</v>
      </c>
      <c r="D1137" s="118" t="s">
        <v>643</v>
      </c>
      <c r="E1137" s="110">
        <v>42187.67392361111</v>
      </c>
      <c r="F1137" s="110">
        <v>42187.677199074074</v>
      </c>
      <c r="G1137" s="108" t="s">
        <v>18</v>
      </c>
      <c r="H1137" s="111">
        <v>11920</v>
      </c>
      <c r="I1137" s="111">
        <v>5200</v>
      </c>
      <c r="J1137" s="112">
        <v>6720</v>
      </c>
      <c r="K1137" s="118"/>
      <c r="L1137" s="114">
        <v>560</v>
      </c>
      <c r="M1137" s="114"/>
      <c r="N1137" s="115">
        <f t="shared" si="247"/>
        <v>3763200</v>
      </c>
      <c r="O1137" s="115">
        <f t="shared" si="250"/>
        <v>3763200</v>
      </c>
    </row>
    <row r="1138" spans="1:15" ht="14.1" customHeight="1">
      <c r="A1138" s="108" t="s">
        <v>1378</v>
      </c>
      <c r="B1138" s="108" t="s">
        <v>36</v>
      </c>
      <c r="C1138" s="109" t="s">
        <v>834</v>
      </c>
      <c r="D1138" s="118" t="s">
        <v>643</v>
      </c>
      <c r="E1138" s="110">
        <v>42188.341574074075</v>
      </c>
      <c r="F1138" s="110">
        <v>42188.345486111109</v>
      </c>
      <c r="G1138" s="108" t="s">
        <v>18</v>
      </c>
      <c r="H1138" s="111">
        <v>8040</v>
      </c>
      <c r="I1138" s="111">
        <v>3020</v>
      </c>
      <c r="J1138" s="112">
        <v>5020</v>
      </c>
      <c r="K1138" s="118"/>
      <c r="L1138" s="114">
        <v>550</v>
      </c>
      <c r="M1138" s="114"/>
      <c r="N1138" s="115">
        <f t="shared" si="247"/>
        <v>2761000</v>
      </c>
      <c r="O1138" s="115">
        <f>+N1138</f>
        <v>2761000</v>
      </c>
    </row>
    <row r="1139" spans="1:15" ht="14.1" customHeight="1">
      <c r="A1139" s="108" t="s">
        <v>1379</v>
      </c>
      <c r="B1139" s="108" t="s">
        <v>36</v>
      </c>
      <c r="C1139" s="109" t="s">
        <v>1342</v>
      </c>
      <c r="D1139" s="118" t="s">
        <v>643</v>
      </c>
      <c r="E1139" s="110">
        <v>42188.379131944443</v>
      </c>
      <c r="F1139" s="110">
        <v>42188.38548611111</v>
      </c>
      <c r="G1139" s="108" t="s">
        <v>18</v>
      </c>
      <c r="H1139" s="111">
        <v>8200</v>
      </c>
      <c r="I1139" s="111">
        <v>5460</v>
      </c>
      <c r="J1139" s="112">
        <v>2740</v>
      </c>
      <c r="K1139" s="118"/>
      <c r="L1139" s="114">
        <v>560</v>
      </c>
      <c r="M1139" s="114"/>
      <c r="N1139" s="115">
        <f t="shared" si="247"/>
        <v>1534400</v>
      </c>
      <c r="O1139" s="115">
        <f>+N1139</f>
        <v>1534400</v>
      </c>
    </row>
    <row r="1140" spans="1:15" ht="14.1" customHeight="1">
      <c r="A1140" s="108" t="s">
        <v>1380</v>
      </c>
      <c r="B1140" s="108" t="s">
        <v>506</v>
      </c>
      <c r="C1140" s="109" t="s">
        <v>507</v>
      </c>
      <c r="D1140" s="118" t="s">
        <v>1167</v>
      </c>
      <c r="E1140" s="110">
        <v>42188.388599537036</v>
      </c>
      <c r="F1140" s="110">
        <v>42188.420428240737</v>
      </c>
      <c r="G1140" s="108" t="s">
        <v>18</v>
      </c>
      <c r="H1140" s="111">
        <v>21660</v>
      </c>
      <c r="I1140" s="111">
        <v>7240</v>
      </c>
      <c r="J1140" s="112">
        <v>14420</v>
      </c>
      <c r="K1140" s="118"/>
      <c r="L1140" s="114">
        <v>470</v>
      </c>
      <c r="M1140" s="114"/>
      <c r="N1140" s="115">
        <f t="shared" si="247"/>
        <v>6777400</v>
      </c>
      <c r="O1140" s="115">
        <f t="shared" ref="O1140:O1141" si="251">+N1140</f>
        <v>6777400</v>
      </c>
    </row>
    <row r="1141" spans="1:15" ht="14.1" customHeight="1">
      <c r="A1141" s="108" t="s">
        <v>1381</v>
      </c>
      <c r="B1141" s="108" t="s">
        <v>1382</v>
      </c>
      <c r="C1141" s="109" t="s">
        <v>507</v>
      </c>
      <c r="D1141" s="118" t="s">
        <v>1167</v>
      </c>
      <c r="E1141" s="110">
        <v>42188.399004629631</v>
      </c>
      <c r="F1141" s="110">
        <v>42188.430578703701</v>
      </c>
      <c r="G1141" s="108" t="s">
        <v>18</v>
      </c>
      <c r="H1141" s="111">
        <v>19200</v>
      </c>
      <c r="I1141" s="111">
        <v>7000</v>
      </c>
      <c r="J1141" s="112">
        <v>12200</v>
      </c>
      <c r="K1141" s="118"/>
      <c r="L1141" s="114">
        <v>470</v>
      </c>
      <c r="M1141" s="114"/>
      <c r="N1141" s="115">
        <f t="shared" si="247"/>
        <v>5734000</v>
      </c>
      <c r="O1141" s="115">
        <f t="shared" si="251"/>
        <v>5734000</v>
      </c>
    </row>
    <row r="1142" spans="1:15" ht="14.1" customHeight="1">
      <c r="A1142" s="108" t="s">
        <v>1383</v>
      </c>
      <c r="B1142" s="108" t="s">
        <v>36</v>
      </c>
      <c r="C1142" s="109" t="s">
        <v>817</v>
      </c>
      <c r="D1142" s="118" t="s">
        <v>643</v>
      </c>
      <c r="E1142" s="110">
        <v>42188.418229166666</v>
      </c>
      <c r="F1142" s="110">
        <v>42188.421203703707</v>
      </c>
      <c r="G1142" s="108" t="s">
        <v>18</v>
      </c>
      <c r="H1142" s="111">
        <v>10380</v>
      </c>
      <c r="I1142" s="111">
        <v>4860</v>
      </c>
      <c r="J1142" s="112">
        <v>5520</v>
      </c>
      <c r="K1142" s="118"/>
      <c r="L1142" s="114">
        <v>530</v>
      </c>
      <c r="M1142" s="114"/>
      <c r="N1142" s="115">
        <f t="shared" si="247"/>
        <v>2925600</v>
      </c>
      <c r="O1142" s="115">
        <f>+N1142</f>
        <v>2925600</v>
      </c>
    </row>
    <row r="1143" spans="1:15" ht="14.1" customHeight="1">
      <c r="A1143" s="108" t="s">
        <v>1384</v>
      </c>
      <c r="B1143" s="108" t="s">
        <v>1049</v>
      </c>
      <c r="C1143" s="109" t="s">
        <v>507</v>
      </c>
      <c r="D1143" s="118" t="s">
        <v>1167</v>
      </c>
      <c r="E1143" s="110">
        <v>42188.466863425929</v>
      </c>
      <c r="F1143" s="110">
        <v>42188.485034722224</v>
      </c>
      <c r="G1143" s="108" t="s">
        <v>18</v>
      </c>
      <c r="H1143" s="111">
        <v>13760</v>
      </c>
      <c r="I1143" s="111">
        <v>4500</v>
      </c>
      <c r="J1143" s="112">
        <v>9260</v>
      </c>
      <c r="K1143" s="118"/>
      <c r="L1143" s="114">
        <v>470</v>
      </c>
      <c r="M1143" s="114"/>
      <c r="N1143" s="115">
        <f t="shared" si="247"/>
        <v>4352200</v>
      </c>
      <c r="O1143" s="115">
        <f t="shared" ref="O1143:O1146" si="252">+N1143</f>
        <v>4352200</v>
      </c>
    </row>
    <row r="1144" spans="1:15" ht="14.1" customHeight="1">
      <c r="A1144" s="108" t="s">
        <v>1385</v>
      </c>
      <c r="B1144" s="108" t="s">
        <v>1322</v>
      </c>
      <c r="C1144" s="109" t="s">
        <v>507</v>
      </c>
      <c r="D1144" s="118" t="s">
        <v>1167</v>
      </c>
      <c r="E1144" s="110">
        <v>42188.55537037037</v>
      </c>
      <c r="F1144" s="110">
        <v>42188.605057870373</v>
      </c>
      <c r="G1144" s="108" t="s">
        <v>18</v>
      </c>
      <c r="H1144" s="111">
        <v>24260</v>
      </c>
      <c r="I1144" s="111">
        <v>7300</v>
      </c>
      <c r="J1144" s="112">
        <v>16960</v>
      </c>
      <c r="K1144" s="118"/>
      <c r="L1144" s="114">
        <v>470</v>
      </c>
      <c r="M1144" s="114"/>
      <c r="N1144" s="115">
        <f t="shared" si="247"/>
        <v>7971200</v>
      </c>
      <c r="O1144" s="115">
        <f t="shared" si="252"/>
        <v>7971200</v>
      </c>
    </row>
    <row r="1145" spans="1:15" ht="14.1" customHeight="1">
      <c r="A1145" s="108" t="s">
        <v>1386</v>
      </c>
      <c r="B1145" s="108" t="s">
        <v>36</v>
      </c>
      <c r="C1145" s="109" t="s">
        <v>1342</v>
      </c>
      <c r="D1145" s="118" t="s">
        <v>643</v>
      </c>
      <c r="E1145" s="110">
        <v>42188.558541666665</v>
      </c>
      <c r="F1145" s="110">
        <v>42188.564618055556</v>
      </c>
      <c r="G1145" s="108" t="s">
        <v>18</v>
      </c>
      <c r="H1145" s="111">
        <v>11940</v>
      </c>
      <c r="I1145" s="111">
        <v>5980</v>
      </c>
      <c r="J1145" s="112">
        <v>5960</v>
      </c>
      <c r="K1145" s="118"/>
      <c r="L1145" s="114">
        <v>560</v>
      </c>
      <c r="M1145" s="114"/>
      <c r="N1145" s="115">
        <f t="shared" si="247"/>
        <v>3337600</v>
      </c>
      <c r="O1145" s="115">
        <f t="shared" si="252"/>
        <v>3337600</v>
      </c>
    </row>
    <row r="1146" spans="1:15" ht="14.1" customHeight="1">
      <c r="A1146" s="108" t="s">
        <v>1387</v>
      </c>
      <c r="B1146" s="108" t="s">
        <v>36</v>
      </c>
      <c r="C1146" s="109" t="s">
        <v>1342</v>
      </c>
      <c r="D1146" s="118" t="s">
        <v>643</v>
      </c>
      <c r="E1146" s="110">
        <v>42188.609490740739</v>
      </c>
      <c r="F1146" s="110">
        <v>42188.612013888887</v>
      </c>
      <c r="G1146" s="108" t="s">
        <v>18</v>
      </c>
      <c r="H1146" s="111">
        <v>7980</v>
      </c>
      <c r="I1146" s="111">
        <v>3880</v>
      </c>
      <c r="J1146" s="112">
        <v>4100</v>
      </c>
      <c r="K1146" s="118"/>
      <c r="L1146" s="114">
        <v>560</v>
      </c>
      <c r="M1146" s="114"/>
      <c r="N1146" s="115">
        <f t="shared" si="247"/>
        <v>2296000</v>
      </c>
      <c r="O1146" s="115">
        <f t="shared" si="252"/>
        <v>2296000</v>
      </c>
    </row>
    <row r="1147" spans="1:15" ht="14.1" customHeight="1">
      <c r="A1147" s="108" t="s">
        <v>1388</v>
      </c>
      <c r="B1147" s="108" t="s">
        <v>36</v>
      </c>
      <c r="C1147" s="109" t="s">
        <v>834</v>
      </c>
      <c r="D1147" s="118" t="s">
        <v>643</v>
      </c>
      <c r="E1147" s="110">
        <v>42188.617685185185</v>
      </c>
      <c r="F1147" s="110">
        <v>42188.622025462966</v>
      </c>
      <c r="G1147" s="108" t="s">
        <v>18</v>
      </c>
      <c r="H1147" s="111">
        <v>8540</v>
      </c>
      <c r="I1147" s="111">
        <v>3120</v>
      </c>
      <c r="J1147" s="112">
        <v>5420</v>
      </c>
      <c r="K1147" s="118"/>
      <c r="L1147" s="114">
        <v>550</v>
      </c>
      <c r="M1147" s="114"/>
      <c r="N1147" s="115">
        <f t="shared" si="247"/>
        <v>2981000</v>
      </c>
      <c r="O1147" s="115">
        <f>+N1147</f>
        <v>2981000</v>
      </c>
    </row>
    <row r="1148" spans="1:15" ht="14.1" customHeight="1">
      <c r="A1148" s="108" t="s">
        <v>1389</v>
      </c>
      <c r="B1148" s="108" t="s">
        <v>506</v>
      </c>
      <c r="C1148" s="109" t="s">
        <v>507</v>
      </c>
      <c r="D1148" s="118" t="s">
        <v>1167</v>
      </c>
      <c r="E1148" s="110">
        <v>42188.665324074071</v>
      </c>
      <c r="F1148" s="110">
        <v>42188.704432870371</v>
      </c>
      <c r="G1148" s="108" t="s">
        <v>18</v>
      </c>
      <c r="H1148" s="111">
        <v>21580</v>
      </c>
      <c r="I1148" s="111">
        <v>7240</v>
      </c>
      <c r="J1148" s="112">
        <v>14340</v>
      </c>
      <c r="K1148" s="118"/>
      <c r="L1148" s="114">
        <v>470</v>
      </c>
      <c r="M1148" s="114"/>
      <c r="N1148" s="115">
        <f t="shared" si="247"/>
        <v>6739800</v>
      </c>
      <c r="O1148" s="115">
        <f t="shared" ref="O1148:O1149" si="253">+N1148</f>
        <v>6739800</v>
      </c>
    </row>
    <row r="1149" spans="1:15" ht="14.1" customHeight="1">
      <c r="A1149" s="108" t="s">
        <v>1390</v>
      </c>
      <c r="B1149" s="108" t="s">
        <v>1049</v>
      </c>
      <c r="C1149" s="109" t="s">
        <v>507</v>
      </c>
      <c r="D1149" s="118" t="s">
        <v>1167</v>
      </c>
      <c r="E1149" s="110">
        <v>42188.672638888886</v>
      </c>
      <c r="F1149" s="110">
        <v>42188.700381944444</v>
      </c>
      <c r="G1149" s="108" t="s">
        <v>18</v>
      </c>
      <c r="H1149" s="111">
        <v>13820</v>
      </c>
      <c r="I1149" s="111">
        <v>4500</v>
      </c>
      <c r="J1149" s="112">
        <v>9320</v>
      </c>
      <c r="K1149" s="118"/>
      <c r="L1149" s="114">
        <v>470</v>
      </c>
      <c r="M1149" s="114"/>
      <c r="N1149" s="115">
        <f t="shared" si="247"/>
        <v>4380400</v>
      </c>
      <c r="O1149" s="115">
        <f t="shared" si="253"/>
        <v>4380400</v>
      </c>
    </row>
    <row r="1150" spans="1:15" ht="14.1" customHeight="1">
      <c r="A1150" s="108" t="s">
        <v>1391</v>
      </c>
      <c r="B1150" s="108" t="s">
        <v>36</v>
      </c>
      <c r="C1150" s="109" t="s">
        <v>1342</v>
      </c>
      <c r="D1150" s="118" t="s">
        <v>643</v>
      </c>
      <c r="E1150" s="110">
        <v>42188.675671296296</v>
      </c>
      <c r="F1150" s="110">
        <v>42188.67800925926</v>
      </c>
      <c r="G1150" s="108" t="s">
        <v>18</v>
      </c>
      <c r="H1150" s="111">
        <v>11620</v>
      </c>
      <c r="I1150" s="111">
        <v>5080</v>
      </c>
      <c r="J1150" s="112">
        <v>6540</v>
      </c>
      <c r="K1150" s="118"/>
      <c r="L1150" s="114">
        <v>560</v>
      </c>
      <c r="M1150" s="114"/>
      <c r="N1150" s="115">
        <f t="shared" si="247"/>
        <v>3662400</v>
      </c>
      <c r="O1150" s="115">
        <f>+N1150</f>
        <v>3662400</v>
      </c>
    </row>
    <row r="1151" spans="1:15" ht="14.1" customHeight="1">
      <c r="A1151" s="108" t="s">
        <v>1392</v>
      </c>
      <c r="B1151" s="108" t="s">
        <v>1393</v>
      </c>
      <c r="C1151" s="109" t="s">
        <v>1339</v>
      </c>
      <c r="D1151" s="118" t="s">
        <v>1167</v>
      </c>
      <c r="E1151" s="110">
        <v>42189.315636574072</v>
      </c>
      <c r="F1151" s="110">
        <v>42189.397662037038</v>
      </c>
      <c r="G1151" s="108" t="s">
        <v>18</v>
      </c>
      <c r="H1151" s="111">
        <v>18380</v>
      </c>
      <c r="I1151" s="111">
        <v>5940</v>
      </c>
      <c r="J1151" s="112">
        <v>12440</v>
      </c>
      <c r="K1151" s="118"/>
      <c r="L1151" s="114">
        <v>440</v>
      </c>
      <c r="M1151" s="114"/>
      <c r="N1151" s="115">
        <f t="shared" si="247"/>
        <v>5473600</v>
      </c>
      <c r="O1151" s="115">
        <f>+N1151</f>
        <v>5473600</v>
      </c>
    </row>
    <row r="1152" spans="1:15" ht="14.1" customHeight="1">
      <c r="A1152" s="108" t="s">
        <v>1394</v>
      </c>
      <c r="B1152" s="108" t="s">
        <v>36</v>
      </c>
      <c r="C1152" s="109" t="s">
        <v>817</v>
      </c>
      <c r="D1152" s="118" t="s">
        <v>643</v>
      </c>
      <c r="E1152" s="110">
        <v>42189.415046296293</v>
      </c>
      <c r="F1152" s="110">
        <v>42189.418495370373</v>
      </c>
      <c r="G1152" s="108" t="s">
        <v>18</v>
      </c>
      <c r="H1152" s="111">
        <v>11340</v>
      </c>
      <c r="I1152" s="111">
        <v>4840</v>
      </c>
      <c r="J1152" s="112">
        <v>6500</v>
      </c>
      <c r="K1152" s="118"/>
      <c r="L1152" s="114">
        <v>530</v>
      </c>
      <c r="M1152" s="114"/>
      <c r="N1152" s="115">
        <f t="shared" si="247"/>
        <v>3445000</v>
      </c>
      <c r="O1152" s="115">
        <f>+N1152</f>
        <v>3445000</v>
      </c>
    </row>
    <row r="1153" spans="1:15" ht="14.1" customHeight="1">
      <c r="A1153" s="108" t="s">
        <v>1395</v>
      </c>
      <c r="B1153" s="108" t="s">
        <v>506</v>
      </c>
      <c r="C1153" s="109" t="s">
        <v>507</v>
      </c>
      <c r="D1153" s="118" t="s">
        <v>1167</v>
      </c>
      <c r="E1153" s="110">
        <v>42189.431875000002</v>
      </c>
      <c r="F1153" s="110">
        <v>42189.478020833332</v>
      </c>
      <c r="G1153" s="108" t="s">
        <v>18</v>
      </c>
      <c r="H1153" s="111">
        <v>22180</v>
      </c>
      <c r="I1153" s="111">
        <v>7240</v>
      </c>
      <c r="J1153" s="112">
        <v>14940</v>
      </c>
      <c r="K1153" s="118"/>
      <c r="L1153" s="114">
        <v>470</v>
      </c>
      <c r="M1153" s="114"/>
      <c r="N1153" s="115">
        <f t="shared" si="247"/>
        <v>7021800</v>
      </c>
      <c r="O1153" s="115">
        <f t="shared" ref="O1153:O1164" si="254">+N1153</f>
        <v>7021800</v>
      </c>
    </row>
    <row r="1154" spans="1:15" ht="14.1" customHeight="1">
      <c r="A1154" s="108" t="s">
        <v>1396</v>
      </c>
      <c r="B1154" s="108" t="s">
        <v>1049</v>
      </c>
      <c r="C1154" s="109" t="s">
        <v>507</v>
      </c>
      <c r="D1154" s="118" t="s">
        <v>1167</v>
      </c>
      <c r="E1154" s="110">
        <v>42189.433263888888</v>
      </c>
      <c r="F1154" s="110">
        <v>42189.464282407411</v>
      </c>
      <c r="G1154" s="108" t="s">
        <v>18</v>
      </c>
      <c r="H1154" s="111">
        <v>14660</v>
      </c>
      <c r="I1154" s="111">
        <v>4520</v>
      </c>
      <c r="J1154" s="112">
        <v>10140</v>
      </c>
      <c r="K1154" s="118"/>
      <c r="L1154" s="114">
        <v>470</v>
      </c>
      <c r="M1154" s="114"/>
      <c r="N1154" s="115">
        <f t="shared" si="247"/>
        <v>4765800</v>
      </c>
      <c r="O1154" s="115">
        <f t="shared" si="254"/>
        <v>4765800</v>
      </c>
    </row>
    <row r="1155" spans="1:15" ht="14.1" customHeight="1">
      <c r="A1155" s="108" t="s">
        <v>1397</v>
      </c>
      <c r="B1155" s="108" t="s">
        <v>1322</v>
      </c>
      <c r="C1155" s="109" t="s">
        <v>507</v>
      </c>
      <c r="D1155" s="118" t="s">
        <v>1167</v>
      </c>
      <c r="E1155" s="110">
        <v>42189.452604166669</v>
      </c>
      <c r="F1155" s="110">
        <v>42189.502025462964</v>
      </c>
      <c r="G1155" s="108" t="s">
        <v>18</v>
      </c>
      <c r="H1155" s="111">
        <v>24920</v>
      </c>
      <c r="I1155" s="111">
        <v>7320</v>
      </c>
      <c r="J1155" s="112">
        <v>17600</v>
      </c>
      <c r="K1155" s="118"/>
      <c r="L1155" s="114">
        <v>470</v>
      </c>
      <c r="M1155" s="114"/>
      <c r="N1155" s="115">
        <f t="shared" si="247"/>
        <v>8272000</v>
      </c>
      <c r="O1155" s="115">
        <f t="shared" si="254"/>
        <v>8272000</v>
      </c>
    </row>
    <row r="1156" spans="1:15" ht="14.1" customHeight="1">
      <c r="A1156" s="108" t="s">
        <v>1398</v>
      </c>
      <c r="B1156" s="108" t="s">
        <v>1399</v>
      </c>
      <c r="C1156" s="109" t="s">
        <v>507</v>
      </c>
      <c r="D1156" s="118" t="s">
        <v>1167</v>
      </c>
      <c r="E1156" s="110">
        <v>42189.541597222225</v>
      </c>
      <c r="F1156" s="110">
        <v>42189.584016203706</v>
      </c>
      <c r="G1156" s="108" t="s">
        <v>18</v>
      </c>
      <c r="H1156" s="111">
        <v>31000</v>
      </c>
      <c r="I1156" s="111">
        <v>8260</v>
      </c>
      <c r="J1156" s="112">
        <v>22740</v>
      </c>
      <c r="K1156" s="118"/>
      <c r="L1156" s="114">
        <v>470</v>
      </c>
      <c r="M1156" s="114"/>
      <c r="N1156" s="115">
        <f t="shared" si="247"/>
        <v>10687800</v>
      </c>
      <c r="O1156" s="115">
        <f t="shared" si="254"/>
        <v>10687800</v>
      </c>
    </row>
    <row r="1157" spans="1:15" ht="14.1" customHeight="1">
      <c r="A1157" s="108" t="s">
        <v>1400</v>
      </c>
      <c r="B1157" s="108" t="s">
        <v>1049</v>
      </c>
      <c r="C1157" s="109" t="s">
        <v>507</v>
      </c>
      <c r="D1157" s="118" t="s">
        <v>1167</v>
      </c>
      <c r="E1157" s="110">
        <v>42189.662986111114</v>
      </c>
      <c r="F1157" s="110">
        <v>42189.698750000003</v>
      </c>
      <c r="G1157" s="108" t="s">
        <v>18</v>
      </c>
      <c r="H1157" s="111">
        <v>14700</v>
      </c>
      <c r="I1157" s="111">
        <v>4500</v>
      </c>
      <c r="J1157" s="112">
        <v>10200</v>
      </c>
      <c r="K1157" s="118"/>
      <c r="L1157" s="114">
        <v>470</v>
      </c>
      <c r="M1157" s="114"/>
      <c r="N1157" s="115">
        <f t="shared" si="247"/>
        <v>4794000</v>
      </c>
      <c r="O1157" s="115">
        <f t="shared" si="254"/>
        <v>4794000</v>
      </c>
    </row>
    <row r="1158" spans="1:15" ht="14.1" customHeight="1">
      <c r="A1158" s="108" t="s">
        <v>1401</v>
      </c>
      <c r="B1158" s="108" t="s">
        <v>506</v>
      </c>
      <c r="C1158" s="109" t="s">
        <v>507</v>
      </c>
      <c r="D1158" s="118" t="s">
        <v>1167</v>
      </c>
      <c r="E1158" s="110">
        <v>42189.674074074072</v>
      </c>
      <c r="F1158" s="110">
        <v>42189.699479166666</v>
      </c>
      <c r="G1158" s="108" t="s">
        <v>18</v>
      </c>
      <c r="H1158" s="111">
        <v>20180</v>
      </c>
      <c r="I1158" s="111">
        <v>7280</v>
      </c>
      <c r="J1158" s="112">
        <v>12900</v>
      </c>
      <c r="K1158" s="118"/>
      <c r="L1158" s="114">
        <v>470</v>
      </c>
      <c r="M1158" s="114"/>
      <c r="N1158" s="115">
        <f t="shared" si="247"/>
        <v>6063000</v>
      </c>
      <c r="O1158" s="115">
        <f t="shared" si="254"/>
        <v>6063000</v>
      </c>
    </row>
    <row r="1159" spans="1:15" ht="14.1" customHeight="1">
      <c r="A1159" s="108" t="s">
        <v>1402</v>
      </c>
      <c r="B1159" s="108" t="s">
        <v>36</v>
      </c>
      <c r="C1159" s="109" t="s">
        <v>1342</v>
      </c>
      <c r="D1159" s="118" t="s">
        <v>643</v>
      </c>
      <c r="E1159" s="110">
        <v>42191.311759259261</v>
      </c>
      <c r="F1159" s="110">
        <v>42191.318182870367</v>
      </c>
      <c r="G1159" s="108" t="s">
        <v>18</v>
      </c>
      <c r="H1159" s="111">
        <v>8780</v>
      </c>
      <c r="I1159" s="111">
        <v>3920</v>
      </c>
      <c r="J1159" s="112">
        <v>4860</v>
      </c>
      <c r="K1159" s="118"/>
      <c r="L1159" s="114">
        <v>560</v>
      </c>
      <c r="M1159" s="114"/>
      <c r="N1159" s="115">
        <f t="shared" si="247"/>
        <v>2721600</v>
      </c>
      <c r="O1159" s="115">
        <f t="shared" si="254"/>
        <v>2721600</v>
      </c>
    </row>
    <row r="1160" spans="1:15" ht="14.1" customHeight="1">
      <c r="A1160" s="108" t="s">
        <v>1403</v>
      </c>
      <c r="B1160" s="108" t="s">
        <v>36</v>
      </c>
      <c r="C1160" s="109" t="s">
        <v>1342</v>
      </c>
      <c r="D1160" s="118" t="s">
        <v>643</v>
      </c>
      <c r="E1160" s="110">
        <v>42191.312314814815</v>
      </c>
      <c r="F1160" s="110">
        <v>42191.317754629628</v>
      </c>
      <c r="G1160" s="108" t="s">
        <v>18</v>
      </c>
      <c r="H1160" s="111">
        <v>12000</v>
      </c>
      <c r="I1160" s="111">
        <v>5180</v>
      </c>
      <c r="J1160" s="112">
        <v>6820</v>
      </c>
      <c r="K1160" s="118"/>
      <c r="L1160" s="114">
        <v>560</v>
      </c>
      <c r="M1160" s="114"/>
      <c r="N1160" s="115">
        <f t="shared" si="247"/>
        <v>3819200</v>
      </c>
      <c r="O1160" s="115">
        <f t="shared" si="254"/>
        <v>3819200</v>
      </c>
    </row>
    <row r="1161" spans="1:15" ht="14.1" customHeight="1">
      <c r="A1161" s="108" t="s">
        <v>1404</v>
      </c>
      <c r="B1161" s="108" t="s">
        <v>36</v>
      </c>
      <c r="C1161" s="109" t="s">
        <v>1342</v>
      </c>
      <c r="D1161" s="118" t="s">
        <v>643</v>
      </c>
      <c r="E1161" s="110">
        <v>42191.399259259262</v>
      </c>
      <c r="F1161" s="110">
        <v>42191.405740740738</v>
      </c>
      <c r="G1161" s="108" t="s">
        <v>18</v>
      </c>
      <c r="H1161" s="111">
        <v>8400</v>
      </c>
      <c r="I1161" s="111">
        <v>4560</v>
      </c>
      <c r="J1161" s="112">
        <v>3840</v>
      </c>
      <c r="K1161" s="118"/>
      <c r="L1161" s="114">
        <v>560</v>
      </c>
      <c r="M1161" s="114"/>
      <c r="N1161" s="115">
        <f t="shared" si="247"/>
        <v>2150400</v>
      </c>
      <c r="O1161" s="115">
        <f t="shared" si="254"/>
        <v>2150400</v>
      </c>
    </row>
    <row r="1162" spans="1:15" ht="14.1" customHeight="1">
      <c r="A1162" s="108" t="s">
        <v>1405</v>
      </c>
      <c r="B1162" s="108" t="s">
        <v>36</v>
      </c>
      <c r="C1162" s="109" t="s">
        <v>1342</v>
      </c>
      <c r="D1162" s="118" t="s">
        <v>643</v>
      </c>
      <c r="E1162" s="110">
        <v>42191.412974537037</v>
      </c>
      <c r="F1162" s="110">
        <v>42191.418298611112</v>
      </c>
      <c r="G1162" s="108" t="s">
        <v>18</v>
      </c>
      <c r="H1162" s="111">
        <v>10840</v>
      </c>
      <c r="I1162" s="111">
        <v>5180</v>
      </c>
      <c r="J1162" s="112">
        <v>5660</v>
      </c>
      <c r="K1162" s="118"/>
      <c r="L1162" s="114">
        <v>560</v>
      </c>
      <c r="M1162" s="114"/>
      <c r="N1162" s="115">
        <f t="shared" si="247"/>
        <v>3169600</v>
      </c>
      <c r="O1162" s="115">
        <f t="shared" si="254"/>
        <v>3169600</v>
      </c>
    </row>
    <row r="1163" spans="1:15" ht="14.1" customHeight="1">
      <c r="A1163" s="108" t="s">
        <v>1406</v>
      </c>
      <c r="B1163" s="108" t="s">
        <v>36</v>
      </c>
      <c r="C1163" s="109" t="s">
        <v>1342</v>
      </c>
      <c r="D1163" s="118" t="s">
        <v>643</v>
      </c>
      <c r="E1163" s="110">
        <v>42191.54583333333</v>
      </c>
      <c r="F1163" s="110">
        <v>42191.549930555557</v>
      </c>
      <c r="G1163" s="108" t="s">
        <v>18</v>
      </c>
      <c r="H1163" s="111">
        <v>8660</v>
      </c>
      <c r="I1163" s="111">
        <v>4060</v>
      </c>
      <c r="J1163" s="112">
        <v>4600</v>
      </c>
      <c r="K1163" s="118"/>
      <c r="L1163" s="114">
        <v>560</v>
      </c>
      <c r="M1163" s="114"/>
      <c r="N1163" s="115">
        <f t="shared" si="247"/>
        <v>2576000</v>
      </c>
      <c r="O1163" s="115">
        <f t="shared" si="254"/>
        <v>2576000</v>
      </c>
    </row>
    <row r="1164" spans="1:15" ht="14.1" customHeight="1">
      <c r="A1164" s="108" t="s">
        <v>1407</v>
      </c>
      <c r="B1164" s="108" t="s">
        <v>1049</v>
      </c>
      <c r="C1164" s="109" t="s">
        <v>507</v>
      </c>
      <c r="D1164" s="118" t="s">
        <v>1167</v>
      </c>
      <c r="E1164" s="110">
        <v>42191.600428240738</v>
      </c>
      <c r="F1164" s="110">
        <v>42191.618541666663</v>
      </c>
      <c r="G1164" s="108" t="s">
        <v>18</v>
      </c>
      <c r="H1164" s="111">
        <v>13420</v>
      </c>
      <c r="I1164" s="111">
        <v>4500</v>
      </c>
      <c r="J1164" s="112">
        <v>8920</v>
      </c>
      <c r="K1164" s="118"/>
      <c r="L1164" s="114">
        <v>470</v>
      </c>
      <c r="M1164" s="114"/>
      <c r="N1164" s="115">
        <f t="shared" si="247"/>
        <v>4192400</v>
      </c>
      <c r="O1164" s="115">
        <f t="shared" si="254"/>
        <v>4192400</v>
      </c>
    </row>
    <row r="1165" spans="1:15" ht="14.1" customHeight="1">
      <c r="A1165" s="108" t="s">
        <v>1408</v>
      </c>
      <c r="B1165" s="108" t="s">
        <v>36</v>
      </c>
      <c r="C1165" s="109" t="s">
        <v>1342</v>
      </c>
      <c r="D1165" s="118" t="s">
        <v>643</v>
      </c>
      <c r="E1165" s="110">
        <v>42191.630636574075</v>
      </c>
      <c r="F1165" s="110">
        <v>42191.633020833331</v>
      </c>
      <c r="G1165" s="108" t="s">
        <v>18</v>
      </c>
      <c r="H1165" s="111">
        <v>8860</v>
      </c>
      <c r="I1165" s="111">
        <v>3880</v>
      </c>
      <c r="J1165" s="112">
        <v>4980</v>
      </c>
      <c r="K1165" s="118"/>
      <c r="L1165" s="114">
        <v>560</v>
      </c>
      <c r="M1165" s="114"/>
      <c r="N1165" s="115">
        <f t="shared" si="247"/>
        <v>2788800</v>
      </c>
      <c r="O1165" s="115">
        <f>+N1165</f>
        <v>2788800</v>
      </c>
    </row>
    <row r="1166" spans="1:15" ht="14.1" customHeight="1">
      <c r="A1166" s="108" t="s">
        <v>1409</v>
      </c>
      <c r="B1166" s="108" t="s">
        <v>36</v>
      </c>
      <c r="C1166" s="109" t="s">
        <v>1410</v>
      </c>
      <c r="D1166" s="118" t="s">
        <v>643</v>
      </c>
      <c r="E1166" s="110">
        <v>42192.314259259256</v>
      </c>
      <c r="F1166" s="110">
        <v>42192.317881944444</v>
      </c>
      <c r="G1166" s="108" t="s">
        <v>18</v>
      </c>
      <c r="H1166" s="111">
        <v>8140</v>
      </c>
      <c r="I1166" s="111">
        <v>3360</v>
      </c>
      <c r="J1166" s="112">
        <v>4780</v>
      </c>
      <c r="K1166" s="118"/>
      <c r="L1166" s="114">
        <f>+[1]DonGia!O81</f>
        <v>510</v>
      </c>
      <c r="M1166" s="114"/>
      <c r="N1166" s="115">
        <f t="shared" si="247"/>
        <v>2437800</v>
      </c>
      <c r="O1166" s="115">
        <f>+N1166</f>
        <v>2437800</v>
      </c>
    </row>
    <row r="1167" spans="1:15" ht="14.1" customHeight="1">
      <c r="A1167" s="108" t="s">
        <v>1411</v>
      </c>
      <c r="B1167" s="108" t="s">
        <v>36</v>
      </c>
      <c r="C1167" s="109" t="s">
        <v>1410</v>
      </c>
      <c r="D1167" s="118" t="s">
        <v>643</v>
      </c>
      <c r="E1167" s="110">
        <v>42192.390243055554</v>
      </c>
      <c r="F1167" s="110">
        <v>42192.392604166664</v>
      </c>
      <c r="G1167" s="108" t="s">
        <v>18</v>
      </c>
      <c r="H1167" s="111">
        <v>8280</v>
      </c>
      <c r="I1167" s="111">
        <v>3360</v>
      </c>
      <c r="J1167" s="112">
        <v>4920</v>
      </c>
      <c r="K1167" s="118"/>
      <c r="L1167" s="114">
        <v>510</v>
      </c>
      <c r="M1167" s="114"/>
      <c r="N1167" s="115">
        <f t="shared" si="247"/>
        <v>2509200</v>
      </c>
      <c r="O1167" s="115">
        <f>+N1167</f>
        <v>2509200</v>
      </c>
    </row>
    <row r="1168" spans="1:15" ht="14.1" customHeight="1">
      <c r="A1168" s="108" t="s">
        <v>1412</v>
      </c>
      <c r="B1168" s="108" t="s">
        <v>36</v>
      </c>
      <c r="C1168" s="109" t="s">
        <v>817</v>
      </c>
      <c r="D1168" s="118" t="s">
        <v>643</v>
      </c>
      <c r="E1168" s="110">
        <v>42192.405624999999</v>
      </c>
      <c r="F1168" s="110">
        <v>42192.408692129633</v>
      </c>
      <c r="G1168" s="108" t="s">
        <v>18</v>
      </c>
      <c r="H1168" s="111">
        <v>11920</v>
      </c>
      <c r="I1168" s="111">
        <v>4860</v>
      </c>
      <c r="J1168" s="112">
        <v>7060</v>
      </c>
      <c r="K1168" s="118"/>
      <c r="L1168" s="114">
        <v>530</v>
      </c>
      <c r="M1168" s="114"/>
      <c r="N1168" s="115">
        <f t="shared" si="247"/>
        <v>3741800</v>
      </c>
      <c r="O1168" s="115">
        <f>+N1168</f>
        <v>3741800</v>
      </c>
    </row>
    <row r="1169" spans="1:15" ht="14.1" customHeight="1">
      <c r="A1169" s="108" t="s">
        <v>1413</v>
      </c>
      <c r="B1169" s="108" t="s">
        <v>36</v>
      </c>
      <c r="C1169" s="109" t="s">
        <v>834</v>
      </c>
      <c r="D1169" s="118" t="s">
        <v>643</v>
      </c>
      <c r="E1169" s="110">
        <v>42192.420787037037</v>
      </c>
      <c r="F1169" s="110">
        <v>42192.428831018522</v>
      </c>
      <c r="G1169" s="108" t="s">
        <v>18</v>
      </c>
      <c r="H1169" s="111">
        <v>8180</v>
      </c>
      <c r="I1169" s="111">
        <v>3160</v>
      </c>
      <c r="J1169" s="112">
        <v>5020</v>
      </c>
      <c r="K1169" s="118"/>
      <c r="L1169" s="114">
        <v>550</v>
      </c>
      <c r="M1169" s="114"/>
      <c r="N1169" s="115">
        <f t="shared" si="247"/>
        <v>2761000</v>
      </c>
      <c r="O1169" s="115">
        <f>+N1169</f>
        <v>2761000</v>
      </c>
    </row>
    <row r="1170" spans="1:15" ht="14.1" customHeight="1">
      <c r="A1170" s="108" t="s">
        <v>1414</v>
      </c>
      <c r="B1170" s="108" t="s">
        <v>1049</v>
      </c>
      <c r="C1170" s="109" t="s">
        <v>507</v>
      </c>
      <c r="D1170" s="118" t="s">
        <v>1167</v>
      </c>
      <c r="E1170" s="110">
        <v>42192.446840277778</v>
      </c>
      <c r="F1170" s="110">
        <v>42192.460428240738</v>
      </c>
      <c r="G1170" s="108" t="s">
        <v>18</v>
      </c>
      <c r="H1170" s="111">
        <v>13380</v>
      </c>
      <c r="I1170" s="111">
        <v>4540</v>
      </c>
      <c r="J1170" s="112">
        <v>8840</v>
      </c>
      <c r="K1170" s="118"/>
      <c r="L1170" s="114">
        <v>470</v>
      </c>
      <c r="M1170" s="114"/>
      <c r="N1170" s="115">
        <f t="shared" si="247"/>
        <v>4154800</v>
      </c>
      <c r="O1170" s="115">
        <f t="shared" ref="O1170" si="255">+N1170</f>
        <v>4154800</v>
      </c>
    </row>
    <row r="1171" spans="1:15" ht="14.1" customHeight="1">
      <c r="A1171" s="108" t="s">
        <v>1415</v>
      </c>
      <c r="B1171" s="108" t="s">
        <v>36</v>
      </c>
      <c r="C1171" s="109" t="s">
        <v>1342</v>
      </c>
      <c r="D1171" s="118" t="s">
        <v>643</v>
      </c>
      <c r="E1171" s="110">
        <v>42192.451354166667</v>
      </c>
      <c r="F1171" s="110">
        <v>42192.454745370371</v>
      </c>
      <c r="G1171" s="108" t="s">
        <v>18</v>
      </c>
      <c r="H1171" s="111">
        <v>12100</v>
      </c>
      <c r="I1171" s="111">
        <v>5100</v>
      </c>
      <c r="J1171" s="112">
        <v>7000</v>
      </c>
      <c r="K1171" s="118"/>
      <c r="L1171" s="114">
        <v>560</v>
      </c>
      <c r="M1171" s="114"/>
      <c r="N1171" s="115">
        <f t="shared" si="247"/>
        <v>3920000</v>
      </c>
      <c r="O1171" s="115">
        <f>+N1171</f>
        <v>3920000</v>
      </c>
    </row>
    <row r="1172" spans="1:15" ht="14.1" customHeight="1">
      <c r="A1172" s="108" t="s">
        <v>1416</v>
      </c>
      <c r="B1172" s="108" t="s">
        <v>36</v>
      </c>
      <c r="C1172" s="109" t="s">
        <v>1410</v>
      </c>
      <c r="D1172" s="118" t="s">
        <v>643</v>
      </c>
      <c r="E1172" s="110">
        <v>42192.471145833333</v>
      </c>
      <c r="F1172" s="110">
        <v>42192.473715277774</v>
      </c>
      <c r="G1172" s="108" t="s">
        <v>18</v>
      </c>
      <c r="H1172" s="111">
        <v>8220</v>
      </c>
      <c r="I1172" s="111">
        <v>3360</v>
      </c>
      <c r="J1172" s="112">
        <v>4860</v>
      </c>
      <c r="K1172" s="118"/>
      <c r="L1172" s="114">
        <v>510</v>
      </c>
      <c r="M1172" s="114"/>
      <c r="N1172" s="115">
        <f t="shared" si="247"/>
        <v>2478600</v>
      </c>
      <c r="O1172" s="115">
        <f>+N1172</f>
        <v>2478600</v>
      </c>
    </row>
    <row r="1173" spans="1:15" ht="14.1" customHeight="1">
      <c r="A1173" s="108" t="s">
        <v>1417</v>
      </c>
      <c r="B1173" s="108" t="s">
        <v>36</v>
      </c>
      <c r="C1173" s="109" t="s">
        <v>1342</v>
      </c>
      <c r="D1173" s="118" t="s">
        <v>643</v>
      </c>
      <c r="E1173" s="110">
        <v>42192.627754629626</v>
      </c>
      <c r="F1173" s="110">
        <v>42192.634421296294</v>
      </c>
      <c r="G1173" s="108" t="s">
        <v>18</v>
      </c>
      <c r="H1173" s="111">
        <v>11080</v>
      </c>
      <c r="I1173" s="111">
        <v>5580</v>
      </c>
      <c r="J1173" s="112">
        <v>5500</v>
      </c>
      <c r="K1173" s="118"/>
      <c r="L1173" s="114">
        <v>560</v>
      </c>
      <c r="M1173" s="114"/>
      <c r="N1173" s="115">
        <f t="shared" si="247"/>
        <v>3080000</v>
      </c>
      <c r="O1173" s="115">
        <f>+N1173</f>
        <v>3080000</v>
      </c>
    </row>
    <row r="1174" spans="1:15" ht="14.1" customHeight="1">
      <c r="A1174" s="108" t="s">
        <v>1418</v>
      </c>
      <c r="B1174" s="108" t="s">
        <v>36</v>
      </c>
      <c r="C1174" s="109" t="s">
        <v>1410</v>
      </c>
      <c r="D1174" s="118" t="s">
        <v>643</v>
      </c>
      <c r="E1174" s="110">
        <v>42192.632025462961</v>
      </c>
      <c r="F1174" s="110">
        <v>42192.637696759259</v>
      </c>
      <c r="G1174" s="108" t="s">
        <v>18</v>
      </c>
      <c r="H1174" s="111">
        <v>8380</v>
      </c>
      <c r="I1174" s="111">
        <v>3360</v>
      </c>
      <c r="J1174" s="112">
        <v>5020</v>
      </c>
      <c r="K1174" s="118"/>
      <c r="L1174" s="114">
        <f>+[1]DonGia!O81</f>
        <v>510</v>
      </c>
      <c r="M1174" s="114"/>
      <c r="N1174" s="115">
        <f t="shared" si="247"/>
        <v>2560200</v>
      </c>
      <c r="O1174" s="115">
        <f>+N1174</f>
        <v>2560200</v>
      </c>
    </row>
    <row r="1175" spans="1:15" ht="14.1" customHeight="1">
      <c r="A1175" s="108" t="s">
        <v>1419</v>
      </c>
      <c r="B1175" s="108" t="s">
        <v>36</v>
      </c>
      <c r="C1175" s="109" t="s">
        <v>834</v>
      </c>
      <c r="D1175" s="118" t="s">
        <v>643</v>
      </c>
      <c r="E1175" s="110">
        <v>42192.644918981481</v>
      </c>
      <c r="F1175" s="110">
        <v>42192.647673611114</v>
      </c>
      <c r="G1175" s="108" t="s">
        <v>18</v>
      </c>
      <c r="H1175" s="111">
        <v>7560</v>
      </c>
      <c r="I1175" s="111">
        <v>3040</v>
      </c>
      <c r="J1175" s="112">
        <v>4520</v>
      </c>
      <c r="K1175" s="118"/>
      <c r="L1175" s="114">
        <v>550</v>
      </c>
      <c r="M1175" s="114"/>
      <c r="N1175" s="115">
        <f t="shared" si="247"/>
        <v>2486000</v>
      </c>
      <c r="O1175" s="115">
        <f>+N1175</f>
        <v>2486000</v>
      </c>
    </row>
    <row r="1176" spans="1:15" ht="14.1" customHeight="1">
      <c r="A1176" s="108" t="s">
        <v>1420</v>
      </c>
      <c r="B1176" s="108" t="s">
        <v>36</v>
      </c>
      <c r="C1176" s="109" t="s">
        <v>1342</v>
      </c>
      <c r="D1176" s="118" t="s">
        <v>643</v>
      </c>
      <c r="E1176" s="110">
        <v>42193.382627314815</v>
      </c>
      <c r="F1176" s="110">
        <v>42193.385254629633</v>
      </c>
      <c r="G1176" s="108" t="s">
        <v>18</v>
      </c>
      <c r="H1176" s="111">
        <v>7900</v>
      </c>
      <c r="I1176" s="111">
        <v>3920</v>
      </c>
      <c r="J1176" s="112">
        <v>3980</v>
      </c>
      <c r="K1176" s="118"/>
      <c r="L1176" s="114">
        <v>560</v>
      </c>
      <c r="M1176" s="114"/>
      <c r="N1176" s="115">
        <f t="shared" si="247"/>
        <v>2228800</v>
      </c>
      <c r="O1176" s="115">
        <f t="shared" ref="O1176:O1184" si="256">+N1176</f>
        <v>2228800</v>
      </c>
    </row>
    <row r="1177" spans="1:15" ht="14.1" customHeight="1">
      <c r="A1177" s="108" t="s">
        <v>1421</v>
      </c>
      <c r="B1177" s="108" t="s">
        <v>36</v>
      </c>
      <c r="C1177" s="109" t="s">
        <v>1342</v>
      </c>
      <c r="D1177" s="118" t="s">
        <v>643</v>
      </c>
      <c r="E1177" s="110">
        <v>42193.384502314817</v>
      </c>
      <c r="F1177" s="110">
        <v>42193.393541666665</v>
      </c>
      <c r="G1177" s="108" t="s">
        <v>18</v>
      </c>
      <c r="H1177" s="111">
        <v>10340</v>
      </c>
      <c r="I1177" s="111">
        <v>5360</v>
      </c>
      <c r="J1177" s="112">
        <v>4980</v>
      </c>
      <c r="K1177" s="118"/>
      <c r="L1177" s="114">
        <v>560</v>
      </c>
      <c r="M1177" s="114"/>
      <c r="N1177" s="115">
        <f t="shared" si="247"/>
        <v>2788800</v>
      </c>
      <c r="O1177" s="115">
        <f t="shared" si="256"/>
        <v>2788800</v>
      </c>
    </row>
    <row r="1178" spans="1:15" ht="14.1" customHeight="1">
      <c r="A1178" s="108" t="s">
        <v>1422</v>
      </c>
      <c r="B1178" s="108" t="s">
        <v>36</v>
      </c>
      <c r="C1178" s="109" t="s">
        <v>1342</v>
      </c>
      <c r="D1178" s="118" t="s">
        <v>643</v>
      </c>
      <c r="E1178" s="110">
        <v>42193.386041666665</v>
      </c>
      <c r="F1178" s="110">
        <v>42193.394247685188</v>
      </c>
      <c r="G1178" s="108" t="s">
        <v>18</v>
      </c>
      <c r="H1178" s="111">
        <v>7820</v>
      </c>
      <c r="I1178" s="111">
        <v>3080</v>
      </c>
      <c r="J1178" s="112">
        <v>4740</v>
      </c>
      <c r="K1178" s="118"/>
      <c r="L1178" s="114">
        <v>560</v>
      </c>
      <c r="M1178" s="114"/>
      <c r="N1178" s="115">
        <f t="shared" si="247"/>
        <v>2654400</v>
      </c>
      <c r="O1178" s="115">
        <f t="shared" si="256"/>
        <v>2654400</v>
      </c>
    </row>
    <row r="1179" spans="1:15" ht="14.1" customHeight="1">
      <c r="A1179" s="108" t="s">
        <v>1423</v>
      </c>
      <c r="B1179" s="108" t="s">
        <v>509</v>
      </c>
      <c r="C1179" s="109" t="s">
        <v>507</v>
      </c>
      <c r="D1179" s="118" t="s">
        <v>1424</v>
      </c>
      <c r="E1179" s="110">
        <v>42193.414375</v>
      </c>
      <c r="F1179" s="110">
        <v>42193.43712962963</v>
      </c>
      <c r="G1179" s="108" t="s">
        <v>18</v>
      </c>
      <c r="H1179" s="111">
        <v>17440</v>
      </c>
      <c r="I1179" s="111">
        <v>6060</v>
      </c>
      <c r="J1179" s="112">
        <v>11380</v>
      </c>
      <c r="K1179" s="118"/>
      <c r="L1179" s="114">
        <f>+[1]DonGia!O82</f>
        <v>450</v>
      </c>
      <c r="M1179" s="114"/>
      <c r="N1179" s="115">
        <f t="shared" si="247"/>
        <v>5121000</v>
      </c>
      <c r="O1179" s="115">
        <f t="shared" si="256"/>
        <v>5121000</v>
      </c>
    </row>
    <row r="1180" spans="1:15" ht="14.1" customHeight="1">
      <c r="A1180" s="108" t="s">
        <v>1425</v>
      </c>
      <c r="B1180" s="108" t="s">
        <v>1049</v>
      </c>
      <c r="C1180" s="109" t="s">
        <v>507</v>
      </c>
      <c r="D1180" s="118" t="s">
        <v>1167</v>
      </c>
      <c r="E1180" s="110">
        <v>42193.452256944445</v>
      </c>
      <c r="F1180" s="110">
        <v>42193.469027777777</v>
      </c>
      <c r="G1180" s="108" t="s">
        <v>18</v>
      </c>
      <c r="H1180" s="111">
        <v>13700</v>
      </c>
      <c r="I1180" s="111">
        <v>4520</v>
      </c>
      <c r="J1180" s="112">
        <v>9180</v>
      </c>
      <c r="K1180" s="118"/>
      <c r="L1180" s="114">
        <v>470</v>
      </c>
      <c r="M1180" s="114"/>
      <c r="N1180" s="115">
        <f t="shared" si="247"/>
        <v>4314600</v>
      </c>
      <c r="O1180" s="115">
        <f t="shared" si="256"/>
        <v>4314600</v>
      </c>
    </row>
    <row r="1181" spans="1:15" ht="14.1" customHeight="1">
      <c r="A1181" s="108" t="s">
        <v>1426</v>
      </c>
      <c r="B1181" s="108" t="s">
        <v>36</v>
      </c>
      <c r="C1181" s="109" t="s">
        <v>1342</v>
      </c>
      <c r="D1181" s="118" t="s">
        <v>643</v>
      </c>
      <c r="E1181" s="110">
        <v>42193.561840277776</v>
      </c>
      <c r="F1181" s="110">
        <v>42193.567199074074</v>
      </c>
      <c r="G1181" s="108" t="s">
        <v>18</v>
      </c>
      <c r="H1181" s="111">
        <v>12160</v>
      </c>
      <c r="I1181" s="111">
        <v>5440</v>
      </c>
      <c r="J1181" s="112">
        <v>6720</v>
      </c>
      <c r="K1181" s="118"/>
      <c r="L1181" s="114">
        <v>560</v>
      </c>
      <c r="M1181" s="114"/>
      <c r="N1181" s="115">
        <f t="shared" ref="N1181:N1234" si="257">+L1181*J1181</f>
        <v>3763200</v>
      </c>
      <c r="O1181" s="115">
        <f t="shared" si="256"/>
        <v>3763200</v>
      </c>
    </row>
    <row r="1182" spans="1:15" ht="14.1" customHeight="1">
      <c r="A1182" s="108" t="s">
        <v>1427</v>
      </c>
      <c r="B1182" s="108" t="s">
        <v>36</v>
      </c>
      <c r="C1182" s="109" t="s">
        <v>1342</v>
      </c>
      <c r="D1182" s="118" t="s">
        <v>643</v>
      </c>
      <c r="E1182" s="110">
        <v>42193.562511574077</v>
      </c>
      <c r="F1182" s="110">
        <v>42193.564988425926</v>
      </c>
      <c r="G1182" s="108" t="s">
        <v>18</v>
      </c>
      <c r="H1182" s="111">
        <v>8200</v>
      </c>
      <c r="I1182" s="111">
        <v>2940</v>
      </c>
      <c r="J1182" s="112">
        <v>5260</v>
      </c>
      <c r="K1182" s="118"/>
      <c r="L1182" s="114">
        <v>560</v>
      </c>
      <c r="M1182" s="114"/>
      <c r="N1182" s="115">
        <f t="shared" si="257"/>
        <v>2945600</v>
      </c>
      <c r="O1182" s="115">
        <f t="shared" si="256"/>
        <v>2945600</v>
      </c>
    </row>
    <row r="1183" spans="1:15" ht="14.1" customHeight="1">
      <c r="A1183" s="108" t="s">
        <v>1428</v>
      </c>
      <c r="B1183" s="108" t="s">
        <v>36</v>
      </c>
      <c r="C1183" s="109" t="s">
        <v>1342</v>
      </c>
      <c r="D1183" s="118" t="s">
        <v>643</v>
      </c>
      <c r="E1183" s="110">
        <v>42193.597777777781</v>
      </c>
      <c r="F1183" s="110">
        <v>42193.600914351853</v>
      </c>
      <c r="G1183" s="108" t="s">
        <v>18</v>
      </c>
      <c r="H1183" s="111">
        <v>8140</v>
      </c>
      <c r="I1183" s="111">
        <v>4020</v>
      </c>
      <c r="J1183" s="112">
        <v>4120</v>
      </c>
      <c r="K1183" s="118"/>
      <c r="L1183" s="114">
        <v>560</v>
      </c>
      <c r="M1183" s="114"/>
      <c r="N1183" s="115">
        <f t="shared" si="257"/>
        <v>2307200</v>
      </c>
      <c r="O1183" s="115">
        <f t="shared" si="256"/>
        <v>2307200</v>
      </c>
    </row>
    <row r="1184" spans="1:15" ht="14.1" customHeight="1">
      <c r="A1184" s="108" t="s">
        <v>1429</v>
      </c>
      <c r="B1184" s="108" t="s">
        <v>1322</v>
      </c>
      <c r="C1184" s="109" t="s">
        <v>507</v>
      </c>
      <c r="D1184" s="118" t="s">
        <v>1167</v>
      </c>
      <c r="E1184" s="110">
        <v>42193.652557870373</v>
      </c>
      <c r="F1184" s="110">
        <v>42193.67627314815</v>
      </c>
      <c r="G1184" s="108" t="s">
        <v>18</v>
      </c>
      <c r="H1184" s="111">
        <v>23980</v>
      </c>
      <c r="I1184" s="111">
        <v>7280</v>
      </c>
      <c r="J1184" s="112">
        <v>16700</v>
      </c>
      <c r="K1184" s="118"/>
      <c r="L1184" s="114">
        <v>470</v>
      </c>
      <c r="M1184" s="114"/>
      <c r="N1184" s="115">
        <f t="shared" si="257"/>
        <v>7849000</v>
      </c>
      <c r="O1184" s="115">
        <f t="shared" si="256"/>
        <v>7849000</v>
      </c>
    </row>
    <row r="1185" spans="1:15" ht="14.1" customHeight="1">
      <c r="A1185" s="108" t="s">
        <v>1430</v>
      </c>
      <c r="B1185" s="108" t="s">
        <v>36</v>
      </c>
      <c r="C1185" s="109" t="s">
        <v>1342</v>
      </c>
      <c r="D1185" s="118" t="s">
        <v>643</v>
      </c>
      <c r="E1185" s="110">
        <v>42193.666296296295</v>
      </c>
      <c r="F1185" s="110">
        <v>42193.668842592589</v>
      </c>
      <c r="G1185" s="108" t="s">
        <v>18</v>
      </c>
      <c r="H1185" s="111">
        <v>11680</v>
      </c>
      <c r="I1185" s="111">
        <v>5080</v>
      </c>
      <c r="J1185" s="112">
        <v>6600</v>
      </c>
      <c r="K1185" s="118"/>
      <c r="L1185" s="114">
        <v>560</v>
      </c>
      <c r="M1185" s="114"/>
      <c r="N1185" s="115">
        <f t="shared" si="257"/>
        <v>3696000</v>
      </c>
      <c r="O1185" s="115">
        <f>+N1185</f>
        <v>3696000</v>
      </c>
    </row>
    <row r="1186" spans="1:15" ht="14.1" customHeight="1">
      <c r="A1186" s="108" t="s">
        <v>1431</v>
      </c>
      <c r="B1186" s="108" t="s">
        <v>509</v>
      </c>
      <c r="C1186" s="109" t="s">
        <v>507</v>
      </c>
      <c r="D1186" s="118" t="s">
        <v>1151</v>
      </c>
      <c r="E1186" s="110">
        <v>42193.6799537037</v>
      </c>
      <c r="F1186" s="110">
        <v>42193.70516203704</v>
      </c>
      <c r="G1186" s="108" t="s">
        <v>18</v>
      </c>
      <c r="H1186" s="111">
        <v>17940</v>
      </c>
      <c r="I1186" s="111">
        <v>6040</v>
      </c>
      <c r="J1186" s="112">
        <v>11900</v>
      </c>
      <c r="K1186" s="118"/>
      <c r="L1186" s="114">
        <f>+[1]DonGia!O82</f>
        <v>450</v>
      </c>
      <c r="M1186" s="114"/>
      <c r="N1186" s="115">
        <f t="shared" si="257"/>
        <v>5355000</v>
      </c>
      <c r="O1186" s="115">
        <f t="shared" ref="O1186:O1187" si="258">+N1186</f>
        <v>5355000</v>
      </c>
    </row>
    <row r="1187" spans="1:15" ht="14.1" customHeight="1">
      <c r="A1187" s="108" t="s">
        <v>1432</v>
      </c>
      <c r="B1187" s="108" t="s">
        <v>1382</v>
      </c>
      <c r="C1187" s="109" t="s">
        <v>507</v>
      </c>
      <c r="D1187" s="118" t="s">
        <v>1151</v>
      </c>
      <c r="E1187" s="110">
        <v>42193.681307870371</v>
      </c>
      <c r="F1187" s="110">
        <v>42193.701898148145</v>
      </c>
      <c r="G1187" s="108" t="s">
        <v>18</v>
      </c>
      <c r="H1187" s="111">
        <v>14780</v>
      </c>
      <c r="I1187" s="111">
        <v>7080</v>
      </c>
      <c r="J1187" s="112">
        <v>7700</v>
      </c>
      <c r="K1187" s="118"/>
      <c r="L1187" s="114">
        <v>450</v>
      </c>
      <c r="M1187" s="114"/>
      <c r="N1187" s="115">
        <f t="shared" si="257"/>
        <v>3465000</v>
      </c>
      <c r="O1187" s="115">
        <f t="shared" si="258"/>
        <v>3465000</v>
      </c>
    </row>
    <row r="1188" spans="1:15" ht="14.1" customHeight="1">
      <c r="A1188" s="108" t="s">
        <v>1433</v>
      </c>
      <c r="B1188" s="108" t="s">
        <v>36</v>
      </c>
      <c r="C1188" s="109" t="s">
        <v>1342</v>
      </c>
      <c r="D1188" s="118" t="s">
        <v>643</v>
      </c>
      <c r="E1188" s="110">
        <v>42193.682743055557</v>
      </c>
      <c r="F1188" s="110">
        <v>42193.686226851853</v>
      </c>
      <c r="G1188" s="108" t="s">
        <v>18</v>
      </c>
      <c r="H1188" s="111">
        <v>8400</v>
      </c>
      <c r="I1188" s="111">
        <v>3120</v>
      </c>
      <c r="J1188" s="112">
        <v>5280</v>
      </c>
      <c r="K1188" s="118"/>
      <c r="L1188" s="114">
        <v>560</v>
      </c>
      <c r="M1188" s="114"/>
      <c r="N1188" s="115">
        <f t="shared" si="257"/>
        <v>2956800</v>
      </c>
      <c r="O1188" s="115">
        <f>+N1188</f>
        <v>2956800</v>
      </c>
    </row>
    <row r="1189" spans="1:15" ht="14.1" customHeight="1">
      <c r="A1189" s="108" t="s">
        <v>1434</v>
      </c>
      <c r="B1189" s="108" t="s">
        <v>36</v>
      </c>
      <c r="C1189" s="109" t="s">
        <v>1410</v>
      </c>
      <c r="D1189" s="118" t="s">
        <v>62</v>
      </c>
      <c r="E1189" s="110">
        <v>42194.371064814812</v>
      </c>
      <c r="F1189" s="110">
        <v>42194.374710648146</v>
      </c>
      <c r="G1189" s="108" t="s">
        <v>18</v>
      </c>
      <c r="H1189" s="111">
        <v>8080</v>
      </c>
      <c r="I1189" s="111">
        <v>3380</v>
      </c>
      <c r="J1189" s="112">
        <v>4700</v>
      </c>
      <c r="K1189" s="118"/>
      <c r="L1189" s="114">
        <f>+[1]DonGia!O83</f>
        <v>460</v>
      </c>
      <c r="M1189" s="114"/>
      <c r="N1189" s="115">
        <f t="shared" si="257"/>
        <v>2162000</v>
      </c>
      <c r="O1189" s="115">
        <f>+N1189</f>
        <v>2162000</v>
      </c>
    </row>
    <row r="1190" spans="1:15" ht="14.1" customHeight="1">
      <c r="A1190" s="108" t="s">
        <v>1435</v>
      </c>
      <c r="B1190" s="108" t="s">
        <v>506</v>
      </c>
      <c r="C1190" s="109" t="s">
        <v>507</v>
      </c>
      <c r="D1190" s="118" t="s">
        <v>1151</v>
      </c>
      <c r="E1190" s="110">
        <v>42194.439004629632</v>
      </c>
      <c r="F1190" s="110">
        <v>42194.4609837963</v>
      </c>
      <c r="G1190" s="108" t="s">
        <v>18</v>
      </c>
      <c r="H1190" s="111">
        <v>19340</v>
      </c>
      <c r="I1190" s="111">
        <v>7180</v>
      </c>
      <c r="J1190" s="112">
        <v>12160</v>
      </c>
      <c r="K1190" s="118"/>
      <c r="L1190" s="114">
        <v>450</v>
      </c>
      <c r="M1190" s="114"/>
      <c r="N1190" s="115">
        <f t="shared" si="257"/>
        <v>5472000</v>
      </c>
      <c r="O1190" s="115">
        <f t="shared" ref="O1190:O1199" si="259">+N1190</f>
        <v>5472000</v>
      </c>
    </row>
    <row r="1191" spans="1:15" ht="14.1" customHeight="1">
      <c r="A1191" s="108" t="s">
        <v>1436</v>
      </c>
      <c r="B1191" s="108" t="s">
        <v>509</v>
      </c>
      <c r="C1191" s="109" t="s">
        <v>507</v>
      </c>
      <c r="D1191" s="118" t="s">
        <v>1151</v>
      </c>
      <c r="E1191" s="110">
        <v>42194.445092592592</v>
      </c>
      <c r="F1191" s="110">
        <v>42194.468460648146</v>
      </c>
      <c r="G1191" s="108" t="s">
        <v>18</v>
      </c>
      <c r="H1191" s="111">
        <v>16180</v>
      </c>
      <c r="I1191" s="111">
        <v>6060</v>
      </c>
      <c r="J1191" s="112">
        <v>10120</v>
      </c>
      <c r="K1191" s="118"/>
      <c r="L1191" s="114">
        <v>450</v>
      </c>
      <c r="M1191" s="114"/>
      <c r="N1191" s="115">
        <f t="shared" si="257"/>
        <v>4554000</v>
      </c>
      <c r="O1191" s="115">
        <f t="shared" si="259"/>
        <v>4554000</v>
      </c>
    </row>
    <row r="1192" spans="1:15" ht="14.1" customHeight="1">
      <c r="A1192" s="108" t="s">
        <v>1437</v>
      </c>
      <c r="B1192" s="108" t="s">
        <v>1399</v>
      </c>
      <c r="C1192" s="109" t="s">
        <v>507</v>
      </c>
      <c r="D1192" s="118" t="s">
        <v>1167</v>
      </c>
      <c r="E1192" s="110">
        <v>42194.44599537037</v>
      </c>
      <c r="F1192" s="110">
        <v>42194.493425925924</v>
      </c>
      <c r="G1192" s="108" t="s">
        <v>18</v>
      </c>
      <c r="H1192" s="111">
        <v>26880</v>
      </c>
      <c r="I1192" s="111">
        <v>8380</v>
      </c>
      <c r="J1192" s="112">
        <v>18500</v>
      </c>
      <c r="K1192" s="118"/>
      <c r="L1192" s="114">
        <v>470</v>
      </c>
      <c r="M1192" s="114"/>
      <c r="N1192" s="115">
        <f t="shared" si="257"/>
        <v>8695000</v>
      </c>
      <c r="O1192" s="115">
        <f t="shared" si="259"/>
        <v>8695000</v>
      </c>
    </row>
    <row r="1193" spans="1:15" ht="14.1" customHeight="1">
      <c r="A1193" s="108" t="s">
        <v>1438</v>
      </c>
      <c r="B1193" s="108" t="s">
        <v>1049</v>
      </c>
      <c r="C1193" s="109" t="s">
        <v>507</v>
      </c>
      <c r="D1193" s="118" t="s">
        <v>1167</v>
      </c>
      <c r="E1193" s="110">
        <v>42194.573240740741</v>
      </c>
      <c r="F1193" s="110">
        <v>42194.591111111113</v>
      </c>
      <c r="G1193" s="108" t="s">
        <v>18</v>
      </c>
      <c r="H1193" s="111">
        <v>13080</v>
      </c>
      <c r="I1193" s="111">
        <v>4540</v>
      </c>
      <c r="J1193" s="112">
        <v>8540</v>
      </c>
      <c r="K1193" s="118"/>
      <c r="L1193" s="114">
        <v>470</v>
      </c>
      <c r="M1193" s="114"/>
      <c r="N1193" s="115">
        <f t="shared" si="257"/>
        <v>4013800</v>
      </c>
      <c r="O1193" s="115">
        <f t="shared" si="259"/>
        <v>4013800</v>
      </c>
    </row>
    <row r="1194" spans="1:15" ht="14.1" customHeight="1">
      <c r="A1194" s="108" t="s">
        <v>1439</v>
      </c>
      <c r="B1194" s="108" t="s">
        <v>506</v>
      </c>
      <c r="C1194" s="109" t="s">
        <v>507</v>
      </c>
      <c r="D1194" s="118" t="s">
        <v>1151</v>
      </c>
      <c r="E1194" s="110">
        <v>42194.649895833332</v>
      </c>
      <c r="F1194" s="110">
        <v>42194.668912037036</v>
      </c>
      <c r="G1194" s="108" t="s">
        <v>18</v>
      </c>
      <c r="H1194" s="111">
        <v>17460</v>
      </c>
      <c r="I1194" s="111">
        <v>7160</v>
      </c>
      <c r="J1194" s="112">
        <v>10300</v>
      </c>
      <c r="K1194" s="118"/>
      <c r="L1194" s="114">
        <v>450</v>
      </c>
      <c r="M1194" s="114"/>
      <c r="N1194" s="115">
        <f t="shared" si="257"/>
        <v>4635000</v>
      </c>
      <c r="O1194" s="115">
        <f t="shared" si="259"/>
        <v>4635000</v>
      </c>
    </row>
    <row r="1195" spans="1:15" ht="14.1" customHeight="1">
      <c r="A1195" s="108" t="s">
        <v>1440</v>
      </c>
      <c r="B1195" s="108" t="s">
        <v>509</v>
      </c>
      <c r="C1195" s="109" t="s">
        <v>507</v>
      </c>
      <c r="D1195" s="118" t="s">
        <v>1151</v>
      </c>
      <c r="E1195" s="110">
        <v>42194.661620370367</v>
      </c>
      <c r="F1195" s="110">
        <v>42194.675254629627</v>
      </c>
      <c r="G1195" s="108" t="s">
        <v>18</v>
      </c>
      <c r="H1195" s="111">
        <v>13140</v>
      </c>
      <c r="I1195" s="111">
        <v>6120</v>
      </c>
      <c r="J1195" s="112">
        <v>7020</v>
      </c>
      <c r="K1195" s="118"/>
      <c r="L1195" s="114">
        <v>450</v>
      </c>
      <c r="M1195" s="114"/>
      <c r="N1195" s="115">
        <f t="shared" si="257"/>
        <v>3159000</v>
      </c>
      <c r="O1195" s="115">
        <f t="shared" si="259"/>
        <v>3159000</v>
      </c>
    </row>
    <row r="1196" spans="1:15" ht="14.1" customHeight="1">
      <c r="A1196" s="108" t="s">
        <v>1441</v>
      </c>
      <c r="B1196" s="108" t="s">
        <v>36</v>
      </c>
      <c r="C1196" s="109" t="s">
        <v>1342</v>
      </c>
      <c r="D1196" s="118" t="s">
        <v>643</v>
      </c>
      <c r="E1196" s="110">
        <v>42195.314560185187</v>
      </c>
      <c r="F1196" s="110">
        <v>42195.317650462966</v>
      </c>
      <c r="G1196" s="108" t="s">
        <v>18</v>
      </c>
      <c r="H1196" s="111">
        <v>8160</v>
      </c>
      <c r="I1196" s="111">
        <v>3880</v>
      </c>
      <c r="J1196" s="112">
        <v>4280</v>
      </c>
      <c r="K1196" s="118"/>
      <c r="L1196" s="114">
        <v>560</v>
      </c>
      <c r="M1196" s="114"/>
      <c r="N1196" s="115">
        <f t="shared" si="257"/>
        <v>2396800</v>
      </c>
      <c r="O1196" s="115">
        <f t="shared" si="259"/>
        <v>2396800</v>
      </c>
    </row>
    <row r="1197" spans="1:15" ht="14.1" customHeight="1">
      <c r="A1197" s="108" t="s">
        <v>1442</v>
      </c>
      <c r="B1197" s="108" t="s">
        <v>36</v>
      </c>
      <c r="C1197" s="109" t="s">
        <v>1342</v>
      </c>
      <c r="D1197" s="118" t="s">
        <v>643</v>
      </c>
      <c r="E1197" s="110">
        <v>42195.412743055553</v>
      </c>
      <c r="F1197" s="110">
        <v>42195.414930555555</v>
      </c>
      <c r="G1197" s="108" t="s">
        <v>18</v>
      </c>
      <c r="H1197" s="111">
        <v>8260</v>
      </c>
      <c r="I1197" s="111">
        <v>3880</v>
      </c>
      <c r="J1197" s="112">
        <v>4380</v>
      </c>
      <c r="K1197" s="118"/>
      <c r="L1197" s="114">
        <v>560</v>
      </c>
      <c r="M1197" s="114"/>
      <c r="N1197" s="115">
        <f t="shared" si="257"/>
        <v>2452800</v>
      </c>
      <c r="O1197" s="115">
        <f t="shared" si="259"/>
        <v>2452800</v>
      </c>
    </row>
    <row r="1198" spans="1:15" ht="14.1" customHeight="1">
      <c r="A1198" s="108" t="s">
        <v>1443</v>
      </c>
      <c r="B1198" s="108" t="s">
        <v>36</v>
      </c>
      <c r="C1198" s="109" t="s">
        <v>1342</v>
      </c>
      <c r="D1198" s="118" t="s">
        <v>643</v>
      </c>
      <c r="E1198" s="110">
        <v>42195.56931712963</v>
      </c>
      <c r="F1198" s="110">
        <v>42195.57234953704</v>
      </c>
      <c r="G1198" s="108" t="s">
        <v>18</v>
      </c>
      <c r="H1198" s="111">
        <v>9320</v>
      </c>
      <c r="I1198" s="111">
        <v>3860</v>
      </c>
      <c r="J1198" s="112">
        <v>5460</v>
      </c>
      <c r="K1198" s="118"/>
      <c r="L1198" s="114">
        <v>560</v>
      </c>
      <c r="M1198" s="114"/>
      <c r="N1198" s="115">
        <f t="shared" si="257"/>
        <v>3057600</v>
      </c>
      <c r="O1198" s="115">
        <f t="shared" si="259"/>
        <v>3057600</v>
      </c>
    </row>
    <row r="1199" spans="1:15" ht="14.1" customHeight="1">
      <c r="A1199" s="108" t="s">
        <v>1444</v>
      </c>
      <c r="B1199" s="108" t="s">
        <v>1122</v>
      </c>
      <c r="C1199" s="109" t="s">
        <v>507</v>
      </c>
      <c r="D1199" s="118" t="s">
        <v>1167</v>
      </c>
      <c r="E1199" s="110">
        <v>42195.57540509259</v>
      </c>
      <c r="F1199" s="110">
        <v>42195.592546296299</v>
      </c>
      <c r="G1199" s="108" t="s">
        <v>18</v>
      </c>
      <c r="H1199" s="111">
        <v>15280</v>
      </c>
      <c r="I1199" s="111">
        <v>4560</v>
      </c>
      <c r="J1199" s="112">
        <v>10720</v>
      </c>
      <c r="K1199" s="118"/>
      <c r="L1199" s="114">
        <v>470</v>
      </c>
      <c r="M1199" s="114"/>
      <c r="N1199" s="115">
        <f t="shared" si="257"/>
        <v>5038400</v>
      </c>
      <c r="O1199" s="115">
        <f t="shared" si="259"/>
        <v>5038400</v>
      </c>
    </row>
    <row r="1200" spans="1:15" ht="14.1" customHeight="1">
      <c r="A1200" s="108" t="s">
        <v>1445</v>
      </c>
      <c r="B1200" s="108" t="s">
        <v>36</v>
      </c>
      <c r="C1200" s="109" t="s">
        <v>817</v>
      </c>
      <c r="D1200" s="118" t="s">
        <v>643</v>
      </c>
      <c r="E1200" s="110">
        <v>42195.612905092596</v>
      </c>
      <c r="F1200" s="110">
        <v>42195.616689814815</v>
      </c>
      <c r="G1200" s="108" t="s">
        <v>18</v>
      </c>
      <c r="H1200" s="111">
        <v>11720</v>
      </c>
      <c r="I1200" s="111">
        <v>4880</v>
      </c>
      <c r="J1200" s="112">
        <v>6840</v>
      </c>
      <c r="K1200" s="118"/>
      <c r="L1200" s="114">
        <v>530</v>
      </c>
      <c r="M1200" s="114"/>
      <c r="N1200" s="115">
        <f t="shared" si="257"/>
        <v>3625200</v>
      </c>
      <c r="O1200" s="115">
        <f>+N1200</f>
        <v>3625200</v>
      </c>
    </row>
    <row r="1201" spans="1:15" ht="14.1" customHeight="1">
      <c r="A1201" s="108" t="s">
        <v>1446</v>
      </c>
      <c r="B1201" s="108" t="s">
        <v>36</v>
      </c>
      <c r="C1201" s="109" t="s">
        <v>834</v>
      </c>
      <c r="D1201" s="118" t="s">
        <v>643</v>
      </c>
      <c r="E1201" s="110">
        <v>42196.669421296298</v>
      </c>
      <c r="F1201" s="110">
        <v>42196.672754629632</v>
      </c>
      <c r="G1201" s="108" t="s">
        <v>18</v>
      </c>
      <c r="H1201" s="111">
        <v>8100</v>
      </c>
      <c r="I1201" s="111">
        <v>3100</v>
      </c>
      <c r="J1201" s="112">
        <v>5000</v>
      </c>
      <c r="K1201" s="118"/>
      <c r="L1201" s="114">
        <v>550</v>
      </c>
      <c r="M1201" s="114"/>
      <c r="N1201" s="115">
        <f t="shared" si="257"/>
        <v>2750000</v>
      </c>
      <c r="O1201" s="115">
        <f>+N1201</f>
        <v>2750000</v>
      </c>
    </row>
    <row r="1202" spans="1:15" ht="14.1" customHeight="1">
      <c r="A1202" s="108" t="s">
        <v>1447</v>
      </c>
      <c r="B1202" s="108" t="s">
        <v>36</v>
      </c>
      <c r="C1202" s="109" t="s">
        <v>817</v>
      </c>
      <c r="D1202" s="118" t="s">
        <v>643</v>
      </c>
      <c r="E1202" s="110">
        <v>42198.425995370373</v>
      </c>
      <c r="F1202" s="110">
        <v>42198.428055555552</v>
      </c>
      <c r="G1202" s="108" t="s">
        <v>18</v>
      </c>
      <c r="H1202" s="111">
        <v>11080</v>
      </c>
      <c r="I1202" s="111">
        <v>4860</v>
      </c>
      <c r="J1202" s="112">
        <v>6220</v>
      </c>
      <c r="K1202" s="118"/>
      <c r="L1202" s="114">
        <v>530</v>
      </c>
      <c r="M1202" s="114"/>
      <c r="N1202" s="115">
        <f t="shared" si="257"/>
        <v>3296600</v>
      </c>
      <c r="O1202" s="115">
        <f>+N1202</f>
        <v>3296600</v>
      </c>
    </row>
    <row r="1203" spans="1:15" ht="14.1" customHeight="1">
      <c r="A1203" s="108" t="s">
        <v>1448</v>
      </c>
      <c r="B1203" s="108" t="s">
        <v>36</v>
      </c>
      <c r="C1203" s="109" t="s">
        <v>1342</v>
      </c>
      <c r="D1203" s="118" t="s">
        <v>643</v>
      </c>
      <c r="E1203" s="110">
        <v>42198.441458333335</v>
      </c>
      <c r="F1203" s="110">
        <v>42198.444004629629</v>
      </c>
      <c r="G1203" s="108" t="s">
        <v>18</v>
      </c>
      <c r="H1203" s="111">
        <v>8040</v>
      </c>
      <c r="I1203" s="111">
        <v>3900</v>
      </c>
      <c r="J1203" s="112">
        <v>4140</v>
      </c>
      <c r="K1203" s="118"/>
      <c r="L1203" s="114">
        <v>560</v>
      </c>
      <c r="M1203" s="114"/>
      <c r="N1203" s="115">
        <f t="shared" si="257"/>
        <v>2318400</v>
      </c>
      <c r="O1203" s="115">
        <f t="shared" ref="O1203:O1205" si="260">+N1203</f>
        <v>2318400</v>
      </c>
    </row>
    <row r="1204" spans="1:15" ht="14.1" customHeight="1">
      <c r="A1204" s="108" t="s">
        <v>1449</v>
      </c>
      <c r="B1204" s="108" t="s">
        <v>1122</v>
      </c>
      <c r="C1204" s="109" t="s">
        <v>507</v>
      </c>
      <c r="D1204" s="118" t="s">
        <v>1167</v>
      </c>
      <c r="E1204" s="110">
        <v>42198.451342592591</v>
      </c>
      <c r="F1204" s="110">
        <v>42198.468634259261</v>
      </c>
      <c r="G1204" s="108" t="s">
        <v>18</v>
      </c>
      <c r="H1204" s="111">
        <v>13720</v>
      </c>
      <c r="I1204" s="111">
        <v>4560</v>
      </c>
      <c r="J1204" s="112">
        <v>9160</v>
      </c>
      <c r="K1204" s="118"/>
      <c r="L1204" s="114">
        <v>470</v>
      </c>
      <c r="M1204" s="114"/>
      <c r="N1204" s="115">
        <f t="shared" si="257"/>
        <v>4305200</v>
      </c>
      <c r="O1204" s="115">
        <f t="shared" si="260"/>
        <v>4305200</v>
      </c>
    </row>
    <row r="1205" spans="1:15" ht="14.1" customHeight="1">
      <c r="A1205" s="108" t="s">
        <v>1450</v>
      </c>
      <c r="B1205" s="108" t="s">
        <v>36</v>
      </c>
      <c r="C1205" s="109" t="s">
        <v>1342</v>
      </c>
      <c r="D1205" s="118" t="s">
        <v>643</v>
      </c>
      <c r="E1205" s="110">
        <v>42198.602361111109</v>
      </c>
      <c r="F1205" s="110">
        <v>42198.604930555557</v>
      </c>
      <c r="G1205" s="108" t="s">
        <v>18</v>
      </c>
      <c r="H1205" s="111">
        <v>8500</v>
      </c>
      <c r="I1205" s="111">
        <v>3920</v>
      </c>
      <c r="J1205" s="112">
        <v>4580</v>
      </c>
      <c r="K1205" s="118"/>
      <c r="L1205" s="114">
        <v>560</v>
      </c>
      <c r="M1205" s="114"/>
      <c r="N1205" s="115">
        <f t="shared" si="257"/>
        <v>2564800</v>
      </c>
      <c r="O1205" s="115">
        <f t="shared" si="260"/>
        <v>2564800</v>
      </c>
    </row>
    <row r="1206" spans="1:15" ht="14.1" customHeight="1">
      <c r="A1206" s="108" t="s">
        <v>1451</v>
      </c>
      <c r="B1206" s="108" t="s">
        <v>36</v>
      </c>
      <c r="C1206" s="109" t="s">
        <v>817</v>
      </c>
      <c r="D1206" s="118" t="s">
        <v>643</v>
      </c>
      <c r="E1206" s="110">
        <v>42198.60796296296</v>
      </c>
      <c r="F1206" s="110">
        <v>42198.610081018516</v>
      </c>
      <c r="G1206" s="108" t="s">
        <v>18</v>
      </c>
      <c r="H1206" s="111">
        <v>10340</v>
      </c>
      <c r="I1206" s="111">
        <v>4880</v>
      </c>
      <c r="J1206" s="112">
        <v>5460</v>
      </c>
      <c r="K1206" s="118"/>
      <c r="L1206" s="114">
        <v>530</v>
      </c>
      <c r="M1206" s="114"/>
      <c r="N1206" s="115">
        <f t="shared" si="257"/>
        <v>2893800</v>
      </c>
      <c r="O1206" s="115">
        <f>+N1206</f>
        <v>2893800</v>
      </c>
    </row>
    <row r="1207" spans="1:15" ht="14.1" customHeight="1">
      <c r="A1207" s="108" t="s">
        <v>1452</v>
      </c>
      <c r="B1207" s="108" t="s">
        <v>36</v>
      </c>
      <c r="C1207" s="109" t="s">
        <v>1342</v>
      </c>
      <c r="D1207" s="118" t="s">
        <v>643</v>
      </c>
      <c r="E1207" s="110">
        <v>42198.678171296298</v>
      </c>
      <c r="F1207" s="110">
        <v>42198.680949074071</v>
      </c>
      <c r="G1207" s="108" t="s">
        <v>18</v>
      </c>
      <c r="H1207" s="111">
        <v>8220</v>
      </c>
      <c r="I1207" s="111">
        <v>3940</v>
      </c>
      <c r="J1207" s="112">
        <v>4280</v>
      </c>
      <c r="K1207" s="118"/>
      <c r="L1207" s="114">
        <v>560</v>
      </c>
      <c r="M1207" s="114"/>
      <c r="N1207" s="115">
        <f t="shared" si="257"/>
        <v>2396800</v>
      </c>
      <c r="O1207" s="115">
        <f t="shared" ref="O1207:O1212" si="261">+N1207</f>
        <v>2396800</v>
      </c>
    </row>
    <row r="1208" spans="1:15" ht="14.1" customHeight="1">
      <c r="A1208" s="108" t="s">
        <v>1453</v>
      </c>
      <c r="B1208" s="108" t="s">
        <v>36</v>
      </c>
      <c r="C1208" s="109" t="s">
        <v>1342</v>
      </c>
      <c r="D1208" s="118" t="s">
        <v>643</v>
      </c>
      <c r="E1208" s="110">
        <v>42199.313680555555</v>
      </c>
      <c r="F1208" s="110">
        <v>42199.31585648148</v>
      </c>
      <c r="G1208" s="108" t="s">
        <v>18</v>
      </c>
      <c r="H1208" s="111">
        <v>7940</v>
      </c>
      <c r="I1208" s="111">
        <v>3900</v>
      </c>
      <c r="J1208" s="112">
        <v>4040</v>
      </c>
      <c r="K1208" s="118"/>
      <c r="L1208" s="114">
        <v>560</v>
      </c>
      <c r="M1208" s="114"/>
      <c r="N1208" s="115">
        <f t="shared" si="257"/>
        <v>2262400</v>
      </c>
      <c r="O1208" s="115">
        <f t="shared" si="261"/>
        <v>2262400</v>
      </c>
    </row>
    <row r="1209" spans="1:15" ht="14.1" customHeight="1">
      <c r="A1209" s="108" t="s">
        <v>1454</v>
      </c>
      <c r="B1209" s="108" t="s">
        <v>1049</v>
      </c>
      <c r="C1209" s="109" t="s">
        <v>507</v>
      </c>
      <c r="D1209" s="118" t="s">
        <v>1167</v>
      </c>
      <c r="E1209" s="110">
        <v>42199.464768518519</v>
      </c>
      <c r="F1209" s="110">
        <v>42199.484178240738</v>
      </c>
      <c r="G1209" s="108" t="s">
        <v>18</v>
      </c>
      <c r="H1209" s="111">
        <v>13940</v>
      </c>
      <c r="I1209" s="111">
        <v>4540</v>
      </c>
      <c r="J1209" s="112">
        <v>9400</v>
      </c>
      <c r="K1209" s="118"/>
      <c r="L1209" s="114">
        <v>470</v>
      </c>
      <c r="M1209" s="114"/>
      <c r="N1209" s="115">
        <f t="shared" si="257"/>
        <v>4418000</v>
      </c>
      <c r="O1209" s="115">
        <f t="shared" si="261"/>
        <v>4418000</v>
      </c>
    </row>
    <row r="1210" spans="1:15" ht="14.1" customHeight="1">
      <c r="A1210" s="108" t="s">
        <v>1455</v>
      </c>
      <c r="B1210" s="108" t="s">
        <v>36</v>
      </c>
      <c r="C1210" s="109" t="s">
        <v>1342</v>
      </c>
      <c r="D1210" s="118" t="s">
        <v>643</v>
      </c>
      <c r="E1210" s="110">
        <v>42199.548171296294</v>
      </c>
      <c r="F1210" s="110">
        <v>42199.550127314818</v>
      </c>
      <c r="G1210" s="108" t="s">
        <v>18</v>
      </c>
      <c r="H1210" s="111">
        <v>8100</v>
      </c>
      <c r="I1210" s="111">
        <v>3940</v>
      </c>
      <c r="J1210" s="112">
        <v>4160</v>
      </c>
      <c r="K1210" s="118"/>
      <c r="L1210" s="114">
        <v>560</v>
      </c>
      <c r="M1210" s="114"/>
      <c r="N1210" s="115">
        <f t="shared" si="257"/>
        <v>2329600</v>
      </c>
      <c r="O1210" s="115">
        <f t="shared" si="261"/>
        <v>2329600</v>
      </c>
    </row>
    <row r="1211" spans="1:15" ht="14.1" customHeight="1">
      <c r="A1211" s="108" t="s">
        <v>1456</v>
      </c>
      <c r="B1211" s="108" t="s">
        <v>36</v>
      </c>
      <c r="C1211" s="109" t="s">
        <v>1342</v>
      </c>
      <c r="D1211" s="118" t="s">
        <v>643</v>
      </c>
      <c r="E1211" s="110">
        <v>42199.603379629632</v>
      </c>
      <c r="F1211" s="110">
        <v>42199.606261574074</v>
      </c>
      <c r="G1211" s="108" t="s">
        <v>18</v>
      </c>
      <c r="H1211" s="111">
        <v>8160</v>
      </c>
      <c r="I1211" s="111">
        <v>3900</v>
      </c>
      <c r="J1211" s="112">
        <v>4260</v>
      </c>
      <c r="K1211" s="118"/>
      <c r="L1211" s="114">
        <v>560</v>
      </c>
      <c r="M1211" s="114"/>
      <c r="N1211" s="115">
        <f t="shared" si="257"/>
        <v>2385600</v>
      </c>
      <c r="O1211" s="115">
        <f t="shared" si="261"/>
        <v>2385600</v>
      </c>
    </row>
    <row r="1212" spans="1:15" ht="14.1" customHeight="1">
      <c r="A1212" s="108" t="s">
        <v>1457</v>
      </c>
      <c r="B1212" s="108" t="s">
        <v>36</v>
      </c>
      <c r="C1212" s="109" t="s">
        <v>1342</v>
      </c>
      <c r="D1212" s="118" t="s">
        <v>643</v>
      </c>
      <c r="E1212" s="110">
        <v>42199.656412037039</v>
      </c>
      <c r="F1212" s="110">
        <v>42199.658587962964</v>
      </c>
      <c r="G1212" s="108" t="s">
        <v>18</v>
      </c>
      <c r="H1212" s="111">
        <v>8480</v>
      </c>
      <c r="I1212" s="111">
        <v>3900</v>
      </c>
      <c r="J1212" s="112">
        <v>4580</v>
      </c>
      <c r="K1212" s="118"/>
      <c r="L1212" s="114">
        <v>560</v>
      </c>
      <c r="M1212" s="114"/>
      <c r="N1212" s="115">
        <f t="shared" si="257"/>
        <v>2564800</v>
      </c>
      <c r="O1212" s="115">
        <f t="shared" si="261"/>
        <v>2564800</v>
      </c>
    </row>
    <row r="1213" spans="1:15" ht="14.1" customHeight="1">
      <c r="A1213" s="108" t="s">
        <v>1458</v>
      </c>
      <c r="B1213" s="108" t="s">
        <v>36</v>
      </c>
      <c r="C1213" s="109" t="s">
        <v>834</v>
      </c>
      <c r="D1213" s="118" t="s">
        <v>643</v>
      </c>
      <c r="E1213" s="110">
        <v>42200.342002314814</v>
      </c>
      <c r="F1213" s="110">
        <v>42200.345231481479</v>
      </c>
      <c r="G1213" s="108" t="s">
        <v>18</v>
      </c>
      <c r="H1213" s="111">
        <v>8200</v>
      </c>
      <c r="I1213" s="111">
        <v>3060</v>
      </c>
      <c r="J1213" s="112">
        <v>5140</v>
      </c>
      <c r="K1213" s="118"/>
      <c r="L1213" s="114">
        <v>550</v>
      </c>
      <c r="M1213" s="114"/>
      <c r="N1213" s="115">
        <f t="shared" si="257"/>
        <v>2827000</v>
      </c>
      <c r="O1213" s="115">
        <f>+N1213</f>
        <v>2827000</v>
      </c>
    </row>
    <row r="1214" spans="1:15" ht="14.1" customHeight="1">
      <c r="A1214" s="108" t="s">
        <v>1459</v>
      </c>
      <c r="B1214" s="108" t="s">
        <v>36</v>
      </c>
      <c r="C1214" s="109" t="s">
        <v>1342</v>
      </c>
      <c r="D1214" s="118" t="s">
        <v>643</v>
      </c>
      <c r="E1214" s="110">
        <v>42200.372118055559</v>
      </c>
      <c r="F1214" s="110">
        <v>42200.374166666668</v>
      </c>
      <c r="G1214" s="108" t="s">
        <v>18</v>
      </c>
      <c r="H1214" s="111">
        <v>8380</v>
      </c>
      <c r="I1214" s="111">
        <v>3880</v>
      </c>
      <c r="J1214" s="112">
        <v>4500</v>
      </c>
      <c r="K1214" s="118"/>
      <c r="L1214" s="114">
        <v>560</v>
      </c>
      <c r="M1214" s="114"/>
      <c r="N1214" s="115">
        <f t="shared" si="257"/>
        <v>2520000</v>
      </c>
      <c r="O1214" s="115">
        <f t="shared" ref="O1214:O1216" si="262">+N1214</f>
        <v>2520000</v>
      </c>
    </row>
    <row r="1215" spans="1:15" ht="14.1" customHeight="1">
      <c r="A1215" s="108" t="s">
        <v>1460</v>
      </c>
      <c r="B1215" s="108" t="s">
        <v>36</v>
      </c>
      <c r="C1215" s="109" t="s">
        <v>1342</v>
      </c>
      <c r="D1215" s="118" t="s">
        <v>643</v>
      </c>
      <c r="E1215" s="110">
        <v>42200.403321759259</v>
      </c>
      <c r="F1215" s="110">
        <v>42200.405127314814</v>
      </c>
      <c r="G1215" s="108" t="s">
        <v>18</v>
      </c>
      <c r="H1215" s="111">
        <v>6020</v>
      </c>
      <c r="I1215" s="111">
        <v>3880</v>
      </c>
      <c r="J1215" s="112">
        <v>2140</v>
      </c>
      <c r="K1215" s="118"/>
      <c r="L1215" s="114">
        <v>560</v>
      </c>
      <c r="M1215" s="114"/>
      <c r="N1215" s="115">
        <f t="shared" si="257"/>
        <v>1198400</v>
      </c>
      <c r="O1215" s="115">
        <f t="shared" si="262"/>
        <v>1198400</v>
      </c>
    </row>
    <row r="1216" spans="1:15" ht="14.1" customHeight="1">
      <c r="A1216" s="108" t="s">
        <v>1461</v>
      </c>
      <c r="B1216" s="108" t="s">
        <v>1122</v>
      </c>
      <c r="C1216" s="109" t="s">
        <v>507</v>
      </c>
      <c r="D1216" s="118" t="s">
        <v>1167</v>
      </c>
      <c r="E1216" s="110">
        <v>42200.467060185183</v>
      </c>
      <c r="F1216" s="110">
        <v>42200.481400462966</v>
      </c>
      <c r="G1216" s="108" t="s">
        <v>18</v>
      </c>
      <c r="H1216" s="111">
        <v>13800</v>
      </c>
      <c r="I1216" s="111">
        <v>4520</v>
      </c>
      <c r="J1216" s="112">
        <v>9280</v>
      </c>
      <c r="K1216" s="118"/>
      <c r="L1216" s="114">
        <v>470</v>
      </c>
      <c r="M1216" s="114"/>
      <c r="N1216" s="115">
        <f t="shared" si="257"/>
        <v>4361600</v>
      </c>
      <c r="O1216" s="115">
        <f t="shared" si="262"/>
        <v>4361600</v>
      </c>
    </row>
    <row r="1217" spans="1:15" ht="14.1" customHeight="1">
      <c r="A1217" s="108" t="s">
        <v>1462</v>
      </c>
      <c r="B1217" s="108" t="s">
        <v>36</v>
      </c>
      <c r="C1217" s="109" t="s">
        <v>834</v>
      </c>
      <c r="D1217" s="118" t="s">
        <v>643</v>
      </c>
      <c r="E1217" s="110">
        <v>42200.64916666667</v>
      </c>
      <c r="F1217" s="110">
        <v>42200.65152777778</v>
      </c>
      <c r="G1217" s="108" t="s">
        <v>18</v>
      </c>
      <c r="H1217" s="111">
        <v>7520</v>
      </c>
      <c r="I1217" s="111">
        <v>3040</v>
      </c>
      <c r="J1217" s="112">
        <v>4480</v>
      </c>
      <c r="K1217" s="118"/>
      <c r="L1217" s="114">
        <v>550</v>
      </c>
      <c r="M1217" s="114"/>
      <c r="N1217" s="115">
        <f t="shared" si="257"/>
        <v>2464000</v>
      </c>
      <c r="O1217" s="115">
        <f>+N1217</f>
        <v>2464000</v>
      </c>
    </row>
    <row r="1218" spans="1:15" ht="14.1" customHeight="1">
      <c r="A1218" s="108" t="s">
        <v>1463</v>
      </c>
      <c r="B1218" s="108" t="s">
        <v>36</v>
      </c>
      <c r="C1218" s="109" t="s">
        <v>1410</v>
      </c>
      <c r="D1218" s="118" t="s">
        <v>643</v>
      </c>
      <c r="E1218" s="110">
        <v>42201.412974537037</v>
      </c>
      <c r="F1218" s="110">
        <v>42201.415231481478</v>
      </c>
      <c r="G1218" s="108" t="s">
        <v>18</v>
      </c>
      <c r="H1218" s="111">
        <v>7540</v>
      </c>
      <c r="I1218" s="111">
        <v>3420</v>
      </c>
      <c r="J1218" s="112">
        <v>4120</v>
      </c>
      <c r="K1218" s="118"/>
      <c r="L1218" s="114">
        <v>510</v>
      </c>
      <c r="M1218" s="114"/>
      <c r="N1218" s="115">
        <f t="shared" si="257"/>
        <v>2101200</v>
      </c>
      <c r="O1218" s="115">
        <f>+N1218</f>
        <v>2101200</v>
      </c>
    </row>
    <row r="1219" spans="1:15" ht="14.1" customHeight="1">
      <c r="A1219" s="108" t="s">
        <v>1464</v>
      </c>
      <c r="B1219" s="108" t="s">
        <v>36</v>
      </c>
      <c r="C1219" s="109" t="s">
        <v>834</v>
      </c>
      <c r="D1219" s="118" t="s">
        <v>643</v>
      </c>
      <c r="E1219" s="110">
        <v>42201.427974537037</v>
      </c>
      <c r="F1219" s="110">
        <v>42201.431446759256</v>
      </c>
      <c r="G1219" s="108" t="s">
        <v>18</v>
      </c>
      <c r="H1219" s="111">
        <v>7500</v>
      </c>
      <c r="I1219" s="111">
        <v>3060</v>
      </c>
      <c r="J1219" s="112">
        <v>4440</v>
      </c>
      <c r="K1219" s="118"/>
      <c r="L1219" s="114">
        <v>550</v>
      </c>
      <c r="M1219" s="114"/>
      <c r="N1219" s="115">
        <f t="shared" si="257"/>
        <v>2442000</v>
      </c>
      <c r="O1219" s="115">
        <f>+N1219</f>
        <v>2442000</v>
      </c>
    </row>
    <row r="1220" spans="1:15" ht="14.1" customHeight="1">
      <c r="A1220" s="108" t="s">
        <v>1465</v>
      </c>
      <c r="B1220" s="108" t="s">
        <v>1049</v>
      </c>
      <c r="C1220" s="109" t="s">
        <v>507</v>
      </c>
      <c r="D1220" s="118" t="s">
        <v>1167</v>
      </c>
      <c r="E1220" s="110">
        <v>42201.468460648146</v>
      </c>
      <c r="F1220" s="110">
        <v>42201.481909722221</v>
      </c>
      <c r="G1220" s="108" t="s">
        <v>18</v>
      </c>
      <c r="H1220" s="111">
        <v>14060</v>
      </c>
      <c r="I1220" s="111">
        <v>4520</v>
      </c>
      <c r="J1220" s="112">
        <v>9540</v>
      </c>
      <c r="K1220" s="118"/>
      <c r="L1220" s="114">
        <v>470</v>
      </c>
      <c r="M1220" s="114"/>
      <c r="N1220" s="115">
        <f t="shared" si="257"/>
        <v>4483800</v>
      </c>
      <c r="O1220" s="115">
        <f t="shared" ref="O1220" si="263">+N1220</f>
        <v>4483800</v>
      </c>
    </row>
    <row r="1221" spans="1:15" ht="14.1" customHeight="1">
      <c r="A1221" s="108" t="s">
        <v>1466</v>
      </c>
      <c r="B1221" s="108" t="s">
        <v>36</v>
      </c>
      <c r="C1221" s="109" t="s">
        <v>1410</v>
      </c>
      <c r="D1221" s="118" t="s">
        <v>643</v>
      </c>
      <c r="E1221" s="110">
        <v>42201.566053240742</v>
      </c>
      <c r="F1221" s="110">
        <v>42201.568067129629</v>
      </c>
      <c r="G1221" s="108" t="s">
        <v>18</v>
      </c>
      <c r="H1221" s="111">
        <v>7580</v>
      </c>
      <c r="I1221" s="111">
        <v>3420</v>
      </c>
      <c r="J1221" s="112">
        <v>4160</v>
      </c>
      <c r="K1221" s="118"/>
      <c r="L1221" s="114">
        <v>510</v>
      </c>
      <c r="M1221" s="114"/>
      <c r="N1221" s="115">
        <f t="shared" si="257"/>
        <v>2121600</v>
      </c>
      <c r="O1221" s="115">
        <f>+N1221</f>
        <v>2121600</v>
      </c>
    </row>
    <row r="1222" spans="1:15" ht="14.1" customHeight="1">
      <c r="A1222" s="108" t="s">
        <v>1467</v>
      </c>
      <c r="B1222" s="108" t="s">
        <v>36</v>
      </c>
      <c r="C1222" s="109" t="s">
        <v>1342</v>
      </c>
      <c r="D1222" s="118" t="s">
        <v>643</v>
      </c>
      <c r="E1222" s="110">
        <v>42202.313344907408</v>
      </c>
      <c r="F1222" s="110">
        <v>42202.32135416667</v>
      </c>
      <c r="G1222" s="108" t="s">
        <v>18</v>
      </c>
      <c r="H1222" s="111">
        <v>8580</v>
      </c>
      <c r="I1222" s="111">
        <v>4620</v>
      </c>
      <c r="J1222" s="112">
        <v>3960</v>
      </c>
      <c r="K1222" s="118"/>
      <c r="L1222" s="114">
        <v>560</v>
      </c>
      <c r="M1222" s="114"/>
      <c r="N1222" s="115">
        <f t="shared" si="257"/>
        <v>2217600</v>
      </c>
      <c r="O1222" s="115">
        <f t="shared" ref="O1222:O1234" si="264">+N1222</f>
        <v>2217600</v>
      </c>
    </row>
    <row r="1223" spans="1:15" ht="14.1" customHeight="1">
      <c r="A1223" s="108" t="s">
        <v>1468</v>
      </c>
      <c r="B1223" s="108" t="s">
        <v>36</v>
      </c>
      <c r="C1223" s="109" t="s">
        <v>1342</v>
      </c>
      <c r="D1223" s="118" t="s">
        <v>643</v>
      </c>
      <c r="E1223" s="110">
        <v>42202.37903935185</v>
      </c>
      <c r="F1223" s="110">
        <v>42202.381122685183</v>
      </c>
      <c r="G1223" s="108" t="s">
        <v>18</v>
      </c>
      <c r="H1223" s="111">
        <v>8200</v>
      </c>
      <c r="I1223" s="111">
        <v>3920</v>
      </c>
      <c r="J1223" s="112">
        <v>4280</v>
      </c>
      <c r="K1223" s="118"/>
      <c r="L1223" s="114">
        <v>560</v>
      </c>
      <c r="M1223" s="114"/>
      <c r="N1223" s="115">
        <f t="shared" si="257"/>
        <v>2396800</v>
      </c>
      <c r="O1223" s="115">
        <f t="shared" si="264"/>
        <v>2396800</v>
      </c>
    </row>
    <row r="1224" spans="1:15" ht="14.1" customHeight="1">
      <c r="A1224" s="108" t="s">
        <v>1469</v>
      </c>
      <c r="B1224" s="108" t="s">
        <v>36</v>
      </c>
      <c r="C1224" s="109" t="s">
        <v>1342</v>
      </c>
      <c r="D1224" s="118" t="s">
        <v>643</v>
      </c>
      <c r="E1224" s="110">
        <v>42202.429872685185</v>
      </c>
      <c r="F1224" s="110">
        <v>42202.431770833333</v>
      </c>
      <c r="G1224" s="108" t="s">
        <v>18</v>
      </c>
      <c r="H1224" s="111">
        <v>8100</v>
      </c>
      <c r="I1224" s="111">
        <v>3920</v>
      </c>
      <c r="J1224" s="112">
        <v>4180</v>
      </c>
      <c r="K1224" s="118"/>
      <c r="L1224" s="114">
        <v>560</v>
      </c>
      <c r="M1224" s="114"/>
      <c r="N1224" s="115">
        <f t="shared" si="257"/>
        <v>2340800</v>
      </c>
      <c r="O1224" s="115">
        <f t="shared" si="264"/>
        <v>2340800</v>
      </c>
    </row>
    <row r="1225" spans="1:15" ht="14.1" customHeight="1">
      <c r="A1225" s="108" t="s">
        <v>1470</v>
      </c>
      <c r="B1225" s="108" t="s">
        <v>1049</v>
      </c>
      <c r="C1225" s="109" t="s">
        <v>507</v>
      </c>
      <c r="D1225" s="118" t="s">
        <v>1167</v>
      </c>
      <c r="E1225" s="110">
        <v>42202.468032407407</v>
      </c>
      <c r="F1225" s="110">
        <v>42202.484768518516</v>
      </c>
      <c r="G1225" s="108" t="s">
        <v>18</v>
      </c>
      <c r="H1225" s="111">
        <v>14140</v>
      </c>
      <c r="I1225" s="111">
        <v>4520</v>
      </c>
      <c r="J1225" s="112">
        <v>9620</v>
      </c>
      <c r="K1225" s="118"/>
      <c r="L1225" s="114">
        <v>470</v>
      </c>
      <c r="M1225" s="114"/>
      <c r="N1225" s="115">
        <f t="shared" si="257"/>
        <v>4521400</v>
      </c>
      <c r="O1225" s="115">
        <f t="shared" si="264"/>
        <v>4521400</v>
      </c>
    </row>
    <row r="1226" spans="1:15" ht="14.1" customHeight="1">
      <c r="A1226" s="108" t="s">
        <v>1471</v>
      </c>
      <c r="B1226" s="108" t="s">
        <v>36</v>
      </c>
      <c r="C1226" s="109" t="s">
        <v>1342</v>
      </c>
      <c r="D1226" s="118" t="s">
        <v>643</v>
      </c>
      <c r="E1226" s="110">
        <v>42202.543217592596</v>
      </c>
      <c r="F1226" s="110">
        <v>42202.545451388891</v>
      </c>
      <c r="G1226" s="108" t="s">
        <v>18</v>
      </c>
      <c r="H1226" s="111">
        <v>8100</v>
      </c>
      <c r="I1226" s="111">
        <v>3900</v>
      </c>
      <c r="J1226" s="112">
        <v>4200</v>
      </c>
      <c r="K1226" s="118"/>
      <c r="L1226" s="114">
        <v>560</v>
      </c>
      <c r="M1226" s="114"/>
      <c r="N1226" s="115">
        <f t="shared" si="257"/>
        <v>2352000</v>
      </c>
      <c r="O1226" s="115">
        <f t="shared" si="264"/>
        <v>2352000</v>
      </c>
    </row>
    <row r="1227" spans="1:15" ht="14.1" customHeight="1">
      <c r="A1227" s="108" t="s">
        <v>1472</v>
      </c>
      <c r="B1227" s="108" t="s">
        <v>36</v>
      </c>
      <c r="C1227" s="109" t="s">
        <v>1342</v>
      </c>
      <c r="D1227" s="118" t="s">
        <v>643</v>
      </c>
      <c r="E1227" s="110">
        <v>42202.623611111114</v>
      </c>
      <c r="F1227" s="110">
        <v>42202.626168981478</v>
      </c>
      <c r="G1227" s="108" t="s">
        <v>18</v>
      </c>
      <c r="H1227" s="111">
        <v>8140</v>
      </c>
      <c r="I1227" s="111">
        <v>3900</v>
      </c>
      <c r="J1227" s="112">
        <v>4240</v>
      </c>
      <c r="K1227" s="118"/>
      <c r="L1227" s="114">
        <v>560</v>
      </c>
      <c r="M1227" s="114"/>
      <c r="N1227" s="115">
        <f t="shared" si="257"/>
        <v>2374400</v>
      </c>
      <c r="O1227" s="115">
        <f t="shared" si="264"/>
        <v>2374400</v>
      </c>
    </row>
    <row r="1228" spans="1:15" ht="14.1" customHeight="1">
      <c r="A1228" s="108" t="s">
        <v>1473</v>
      </c>
      <c r="B1228" s="108" t="s">
        <v>36</v>
      </c>
      <c r="C1228" s="109" t="s">
        <v>1342</v>
      </c>
      <c r="D1228" s="118" t="s">
        <v>643</v>
      </c>
      <c r="E1228" s="110">
        <v>42203.365879629629</v>
      </c>
      <c r="F1228" s="110">
        <v>42203.368090277778</v>
      </c>
      <c r="G1228" s="108" t="s">
        <v>18</v>
      </c>
      <c r="H1228" s="111">
        <v>8060</v>
      </c>
      <c r="I1228" s="111">
        <v>3880</v>
      </c>
      <c r="J1228" s="112">
        <v>4180</v>
      </c>
      <c r="K1228" s="118"/>
      <c r="L1228" s="114">
        <v>560</v>
      </c>
      <c r="M1228" s="114"/>
      <c r="N1228" s="115">
        <f t="shared" si="257"/>
        <v>2340800</v>
      </c>
      <c r="O1228" s="115">
        <f t="shared" si="264"/>
        <v>2340800</v>
      </c>
    </row>
    <row r="1229" spans="1:15" ht="14.1" customHeight="1">
      <c r="A1229" s="108" t="s">
        <v>1474</v>
      </c>
      <c r="B1229" s="108" t="s">
        <v>36</v>
      </c>
      <c r="C1229" s="109" t="s">
        <v>1342</v>
      </c>
      <c r="D1229" s="118" t="s">
        <v>643</v>
      </c>
      <c r="E1229" s="110">
        <v>42203.442245370374</v>
      </c>
      <c r="F1229" s="110">
        <v>42203.444120370368</v>
      </c>
      <c r="G1229" s="108" t="s">
        <v>18</v>
      </c>
      <c r="H1229" s="111">
        <v>8580</v>
      </c>
      <c r="I1229" s="111">
        <v>3880</v>
      </c>
      <c r="J1229" s="112">
        <v>4700</v>
      </c>
      <c r="K1229" s="118"/>
      <c r="L1229" s="114">
        <v>560</v>
      </c>
      <c r="M1229" s="114"/>
      <c r="N1229" s="115">
        <f t="shared" si="257"/>
        <v>2632000</v>
      </c>
      <c r="O1229" s="115">
        <f t="shared" si="264"/>
        <v>2632000</v>
      </c>
    </row>
    <row r="1230" spans="1:15" ht="14.1" customHeight="1">
      <c r="A1230" s="108" t="s">
        <v>1475</v>
      </c>
      <c r="B1230" s="108" t="s">
        <v>1049</v>
      </c>
      <c r="C1230" s="109" t="s">
        <v>507</v>
      </c>
      <c r="D1230" s="118" t="s">
        <v>1167</v>
      </c>
      <c r="E1230" s="110">
        <v>42203.487638888888</v>
      </c>
      <c r="F1230" s="110">
        <v>42203.499918981484</v>
      </c>
      <c r="G1230" s="108" t="s">
        <v>18</v>
      </c>
      <c r="H1230" s="111">
        <v>13700</v>
      </c>
      <c r="I1230" s="111">
        <v>4500</v>
      </c>
      <c r="J1230" s="112">
        <v>9200</v>
      </c>
      <c r="K1230" s="118"/>
      <c r="L1230" s="114">
        <v>470</v>
      </c>
      <c r="M1230" s="114"/>
      <c r="N1230" s="115">
        <f t="shared" si="257"/>
        <v>4324000</v>
      </c>
      <c r="O1230" s="115">
        <f t="shared" si="264"/>
        <v>4324000</v>
      </c>
    </row>
    <row r="1231" spans="1:15" ht="14.1" customHeight="1">
      <c r="A1231" s="108" t="s">
        <v>1476</v>
      </c>
      <c r="B1231" s="108" t="s">
        <v>36</v>
      </c>
      <c r="C1231" s="109" t="s">
        <v>1342</v>
      </c>
      <c r="D1231" s="118" t="s">
        <v>643</v>
      </c>
      <c r="E1231" s="110">
        <v>42203.546122685184</v>
      </c>
      <c r="F1231" s="110">
        <v>42203.548229166663</v>
      </c>
      <c r="G1231" s="108" t="s">
        <v>18</v>
      </c>
      <c r="H1231" s="111">
        <v>8020</v>
      </c>
      <c r="I1231" s="111">
        <v>3880</v>
      </c>
      <c r="J1231" s="112">
        <v>4140</v>
      </c>
      <c r="K1231" s="118"/>
      <c r="L1231" s="114">
        <v>560</v>
      </c>
      <c r="M1231" s="114"/>
      <c r="N1231" s="115">
        <f t="shared" si="257"/>
        <v>2318400</v>
      </c>
      <c r="O1231" s="115">
        <f t="shared" si="264"/>
        <v>2318400</v>
      </c>
    </row>
    <row r="1232" spans="1:15" ht="14.1" customHeight="1">
      <c r="A1232" s="108" t="s">
        <v>1477</v>
      </c>
      <c r="B1232" s="108" t="s">
        <v>36</v>
      </c>
      <c r="C1232" s="109" t="s">
        <v>1342</v>
      </c>
      <c r="D1232" s="118" t="s">
        <v>643</v>
      </c>
      <c r="E1232" s="110">
        <v>42203.610833333332</v>
      </c>
      <c r="F1232" s="110">
        <v>42203.612835648149</v>
      </c>
      <c r="G1232" s="108" t="s">
        <v>18</v>
      </c>
      <c r="H1232" s="111">
        <v>7980</v>
      </c>
      <c r="I1232" s="111">
        <v>3880</v>
      </c>
      <c r="J1232" s="112">
        <v>4100</v>
      </c>
      <c r="K1232" s="118"/>
      <c r="L1232" s="114">
        <v>560</v>
      </c>
      <c r="M1232" s="114"/>
      <c r="N1232" s="115">
        <f t="shared" si="257"/>
        <v>2296000</v>
      </c>
      <c r="O1232" s="115">
        <f t="shared" si="264"/>
        <v>2296000</v>
      </c>
    </row>
    <row r="1233" spans="1:15" ht="14.1" customHeight="1">
      <c r="A1233" s="108" t="s">
        <v>1478</v>
      </c>
      <c r="B1233" s="108" t="s">
        <v>1150</v>
      </c>
      <c r="C1233" s="109" t="s">
        <v>507</v>
      </c>
      <c r="D1233" s="118" t="s">
        <v>1167</v>
      </c>
      <c r="E1233" s="110">
        <v>42203.66165509259</v>
      </c>
      <c r="F1233" s="110">
        <v>42203.701898148145</v>
      </c>
      <c r="G1233" s="108" t="s">
        <v>18</v>
      </c>
      <c r="H1233" s="111">
        <v>27400</v>
      </c>
      <c r="I1233" s="111">
        <v>7760</v>
      </c>
      <c r="J1233" s="112">
        <v>19640</v>
      </c>
      <c r="K1233" s="118"/>
      <c r="L1233" s="114">
        <v>470</v>
      </c>
      <c r="M1233" s="114"/>
      <c r="N1233" s="115">
        <f t="shared" si="257"/>
        <v>9230800</v>
      </c>
      <c r="O1233" s="115">
        <f t="shared" si="264"/>
        <v>9230800</v>
      </c>
    </row>
    <row r="1234" spans="1:15" ht="14.1" customHeight="1">
      <c r="A1234" s="108" t="s">
        <v>1479</v>
      </c>
      <c r="B1234" s="108" t="s">
        <v>36</v>
      </c>
      <c r="C1234" s="109" t="s">
        <v>1342</v>
      </c>
      <c r="D1234" s="118" t="s">
        <v>643</v>
      </c>
      <c r="E1234" s="110">
        <v>42205.379583333335</v>
      </c>
      <c r="F1234" s="110">
        <v>42205.382314814815</v>
      </c>
      <c r="G1234" s="108" t="s">
        <v>18</v>
      </c>
      <c r="H1234" s="111">
        <v>11360</v>
      </c>
      <c r="I1234" s="111">
        <v>5060</v>
      </c>
      <c r="J1234" s="112">
        <v>6300</v>
      </c>
      <c r="K1234" s="118"/>
      <c r="L1234" s="114">
        <v>560</v>
      </c>
      <c r="M1234" s="114"/>
      <c r="N1234" s="115">
        <f t="shared" si="257"/>
        <v>3528000</v>
      </c>
      <c r="O1234" s="115">
        <f t="shared" si="264"/>
        <v>3528000</v>
      </c>
    </row>
    <row r="1235" spans="1:15" ht="14.1" customHeight="1">
      <c r="A1235" s="108" t="s">
        <v>1480</v>
      </c>
      <c r="B1235" s="108" t="s">
        <v>1481</v>
      </c>
      <c r="C1235" s="109" t="s">
        <v>39</v>
      </c>
      <c r="D1235" s="118" t="s">
        <v>1482</v>
      </c>
      <c r="E1235" s="110">
        <v>42205.459907407407</v>
      </c>
      <c r="F1235" s="110">
        <v>42205.506226851852</v>
      </c>
      <c r="G1235" s="108" t="s">
        <v>18</v>
      </c>
      <c r="H1235" s="111">
        <v>14460</v>
      </c>
      <c r="I1235" s="111">
        <v>7740</v>
      </c>
      <c r="J1235" s="112">
        <v>6720</v>
      </c>
      <c r="K1235" s="118"/>
      <c r="L1235" s="114">
        <v>440</v>
      </c>
      <c r="M1235" s="114"/>
      <c r="N1235" s="115">
        <f>+J1235*L1235</f>
        <v>2956800</v>
      </c>
      <c r="O1235" s="115"/>
    </row>
    <row r="1236" spans="1:15" ht="14.1" customHeight="1">
      <c r="A1236" s="108" t="s">
        <v>1483</v>
      </c>
      <c r="B1236" s="108" t="s">
        <v>36</v>
      </c>
      <c r="C1236" s="109" t="s">
        <v>834</v>
      </c>
      <c r="D1236" s="118" t="s">
        <v>1484</v>
      </c>
      <c r="E1236" s="110">
        <v>42205.540775462963</v>
      </c>
      <c r="F1236" s="110"/>
      <c r="G1236" s="108" t="s">
        <v>1485</v>
      </c>
      <c r="H1236" s="111">
        <v>8060</v>
      </c>
      <c r="I1236" s="111">
        <v>0</v>
      </c>
      <c r="J1236" s="112">
        <v>0</v>
      </c>
      <c r="K1236" s="118" t="s">
        <v>698</v>
      </c>
      <c r="L1236" s="114">
        <v>50000</v>
      </c>
      <c r="M1236" s="114"/>
      <c r="N1236" s="115">
        <f>+L1236</f>
        <v>50000</v>
      </c>
      <c r="O1236" s="115">
        <f>+N1236</f>
        <v>50000</v>
      </c>
    </row>
    <row r="1237" spans="1:15" ht="14.1" customHeight="1">
      <c r="A1237" s="108" t="s">
        <v>1486</v>
      </c>
      <c r="B1237" s="108" t="s">
        <v>36</v>
      </c>
      <c r="C1237" s="109" t="s">
        <v>1342</v>
      </c>
      <c r="D1237" s="118" t="s">
        <v>643</v>
      </c>
      <c r="E1237" s="110">
        <v>42205.551446759258</v>
      </c>
      <c r="F1237" s="110">
        <v>42205.555300925924</v>
      </c>
      <c r="G1237" s="108" t="s">
        <v>18</v>
      </c>
      <c r="H1237" s="111">
        <v>8040</v>
      </c>
      <c r="I1237" s="111">
        <v>4140</v>
      </c>
      <c r="J1237" s="112">
        <v>3900</v>
      </c>
      <c r="K1237" s="118"/>
      <c r="L1237" s="114">
        <v>560</v>
      </c>
      <c r="M1237" s="114"/>
      <c r="N1237" s="115">
        <f>+L1237*J1237</f>
        <v>2184000</v>
      </c>
      <c r="O1237" s="115">
        <f t="shared" ref="O1237:O1238" si="265">+N1237</f>
        <v>2184000</v>
      </c>
    </row>
    <row r="1238" spans="1:15" ht="14.1" customHeight="1">
      <c r="A1238" s="108" t="s">
        <v>1487</v>
      </c>
      <c r="B1238" s="108" t="s">
        <v>33</v>
      </c>
      <c r="C1238" s="109" t="s">
        <v>1342</v>
      </c>
      <c r="D1238" s="118" t="s">
        <v>643</v>
      </c>
      <c r="E1238" s="110">
        <v>42205.635740740741</v>
      </c>
      <c r="F1238" s="110">
        <v>42205.641979166663</v>
      </c>
      <c r="G1238" s="108" t="s">
        <v>18</v>
      </c>
      <c r="H1238" s="111">
        <v>8420</v>
      </c>
      <c r="I1238" s="111">
        <v>4280</v>
      </c>
      <c r="J1238" s="112">
        <v>4140</v>
      </c>
      <c r="K1238" s="118"/>
      <c r="L1238" s="114">
        <v>560</v>
      </c>
      <c r="M1238" s="114"/>
      <c r="N1238" s="115">
        <f t="shared" ref="N1238:N1304" si="266">+L1238*J1238</f>
        <v>2318400</v>
      </c>
      <c r="O1238" s="115">
        <f t="shared" si="265"/>
        <v>2318400</v>
      </c>
    </row>
    <row r="1239" spans="1:15" ht="14.1" customHeight="1">
      <c r="A1239" s="108" t="s">
        <v>1488</v>
      </c>
      <c r="B1239" s="108" t="s">
        <v>36</v>
      </c>
      <c r="C1239" s="109" t="s">
        <v>834</v>
      </c>
      <c r="D1239" s="118" t="s">
        <v>1484</v>
      </c>
      <c r="E1239" s="110">
        <v>42205.679490740738</v>
      </c>
      <c r="F1239" s="110"/>
      <c r="G1239" s="108" t="s">
        <v>1485</v>
      </c>
      <c r="H1239" s="111">
        <v>7720</v>
      </c>
      <c r="I1239" s="111">
        <v>0</v>
      </c>
      <c r="J1239" s="112">
        <v>0</v>
      </c>
      <c r="K1239" s="118" t="s">
        <v>698</v>
      </c>
      <c r="L1239" s="114">
        <v>50000</v>
      </c>
      <c r="M1239" s="114"/>
      <c r="N1239" s="115">
        <f>+L1239</f>
        <v>50000</v>
      </c>
      <c r="O1239" s="115">
        <f>+N1239</f>
        <v>50000</v>
      </c>
    </row>
    <row r="1240" spans="1:15" ht="14.1" customHeight="1">
      <c r="A1240" s="108" t="s">
        <v>1489</v>
      </c>
      <c r="B1240" s="108" t="s">
        <v>36</v>
      </c>
      <c r="C1240" s="109" t="s">
        <v>1342</v>
      </c>
      <c r="D1240" s="118" t="s">
        <v>643</v>
      </c>
      <c r="E1240" s="110">
        <v>42206.326273148145</v>
      </c>
      <c r="F1240" s="110">
        <v>42206.328831018516</v>
      </c>
      <c r="G1240" s="108" t="s">
        <v>18</v>
      </c>
      <c r="H1240" s="111">
        <v>10800</v>
      </c>
      <c r="I1240" s="111">
        <v>5080</v>
      </c>
      <c r="J1240" s="112">
        <v>5720</v>
      </c>
      <c r="K1240" s="118"/>
      <c r="L1240" s="114">
        <v>560</v>
      </c>
      <c r="M1240" s="114"/>
      <c r="N1240" s="115">
        <f t="shared" si="266"/>
        <v>3203200</v>
      </c>
      <c r="O1240" s="115">
        <f t="shared" ref="O1240:O1246" si="267">+N1240</f>
        <v>3203200</v>
      </c>
    </row>
    <row r="1241" spans="1:15" ht="14.1" customHeight="1">
      <c r="A1241" s="108" t="s">
        <v>1490</v>
      </c>
      <c r="B1241" s="108" t="s">
        <v>36</v>
      </c>
      <c r="C1241" s="109" t="s">
        <v>1342</v>
      </c>
      <c r="D1241" s="118" t="s">
        <v>643</v>
      </c>
      <c r="E1241" s="110">
        <v>42206.38616898148</v>
      </c>
      <c r="F1241" s="110">
        <v>42206.390092592592</v>
      </c>
      <c r="G1241" s="108" t="s">
        <v>18</v>
      </c>
      <c r="H1241" s="111">
        <v>7360</v>
      </c>
      <c r="I1241" s="111">
        <v>4020</v>
      </c>
      <c r="J1241" s="112">
        <v>3340</v>
      </c>
      <c r="K1241" s="118"/>
      <c r="L1241" s="114">
        <v>560</v>
      </c>
      <c r="M1241" s="114"/>
      <c r="N1241" s="115">
        <f t="shared" si="266"/>
        <v>1870400</v>
      </c>
      <c r="O1241" s="115">
        <f t="shared" si="267"/>
        <v>1870400</v>
      </c>
    </row>
    <row r="1242" spans="1:15" ht="14.1" customHeight="1">
      <c r="A1242" s="108" t="s">
        <v>1491</v>
      </c>
      <c r="B1242" s="108" t="s">
        <v>36</v>
      </c>
      <c r="C1242" s="109" t="s">
        <v>1342</v>
      </c>
      <c r="D1242" s="118" t="s">
        <v>643</v>
      </c>
      <c r="E1242" s="110">
        <v>42206.544340277775</v>
      </c>
      <c r="F1242" s="110">
        <v>42206.550208333334</v>
      </c>
      <c r="G1242" s="108" t="s">
        <v>18</v>
      </c>
      <c r="H1242" s="111">
        <v>7920</v>
      </c>
      <c r="I1242" s="111">
        <v>4080</v>
      </c>
      <c r="J1242" s="112">
        <v>3840</v>
      </c>
      <c r="K1242" s="118"/>
      <c r="L1242" s="114">
        <v>560</v>
      </c>
      <c r="M1242" s="114"/>
      <c r="N1242" s="115">
        <f t="shared" si="266"/>
        <v>2150400</v>
      </c>
      <c r="O1242" s="115">
        <f t="shared" si="267"/>
        <v>2150400</v>
      </c>
    </row>
    <row r="1243" spans="1:15" ht="14.1" customHeight="1">
      <c r="A1243" s="108" t="s">
        <v>1492</v>
      </c>
      <c r="B1243" s="108" t="s">
        <v>36</v>
      </c>
      <c r="C1243" s="109" t="s">
        <v>1342</v>
      </c>
      <c r="D1243" s="118" t="s">
        <v>643</v>
      </c>
      <c r="E1243" s="110">
        <v>42206.627881944441</v>
      </c>
      <c r="F1243" s="110">
        <v>42206.631249999999</v>
      </c>
      <c r="G1243" s="108" t="s">
        <v>18</v>
      </c>
      <c r="H1243" s="111">
        <v>8140</v>
      </c>
      <c r="I1243" s="111">
        <v>4060</v>
      </c>
      <c r="J1243" s="112">
        <v>4080</v>
      </c>
      <c r="K1243" s="118"/>
      <c r="L1243" s="114">
        <v>560</v>
      </c>
      <c r="M1243" s="114"/>
      <c r="N1243" s="115">
        <f t="shared" si="266"/>
        <v>2284800</v>
      </c>
      <c r="O1243" s="115">
        <f t="shared" si="267"/>
        <v>2284800</v>
      </c>
    </row>
    <row r="1244" spans="1:15" ht="14.1" customHeight="1">
      <c r="A1244" s="108" t="s">
        <v>1493</v>
      </c>
      <c r="B1244" s="108" t="s">
        <v>36</v>
      </c>
      <c r="C1244" s="109" t="s">
        <v>1342</v>
      </c>
      <c r="D1244" s="118" t="s">
        <v>643</v>
      </c>
      <c r="E1244" s="110">
        <v>42207.315636574072</v>
      </c>
      <c r="F1244" s="110">
        <v>42207.319039351853</v>
      </c>
      <c r="G1244" s="108" t="s">
        <v>18</v>
      </c>
      <c r="H1244" s="111">
        <v>8460</v>
      </c>
      <c r="I1244" s="111">
        <v>4000</v>
      </c>
      <c r="J1244" s="112">
        <v>4460</v>
      </c>
      <c r="K1244" s="118"/>
      <c r="L1244" s="114">
        <v>560</v>
      </c>
      <c r="M1244" s="114"/>
      <c r="N1244" s="115">
        <f t="shared" si="266"/>
        <v>2497600</v>
      </c>
      <c r="O1244" s="115">
        <f t="shared" si="267"/>
        <v>2497600</v>
      </c>
    </row>
    <row r="1245" spans="1:15" ht="14.1" customHeight="1">
      <c r="A1245" s="108" t="s">
        <v>1494</v>
      </c>
      <c r="B1245" s="108" t="s">
        <v>36</v>
      </c>
      <c r="C1245" s="109" t="s">
        <v>1342</v>
      </c>
      <c r="D1245" s="118" t="s">
        <v>643</v>
      </c>
      <c r="E1245" s="110">
        <v>42207.554583333331</v>
      </c>
      <c r="F1245" s="110">
        <v>42207.557488425926</v>
      </c>
      <c r="G1245" s="108" t="s">
        <v>18</v>
      </c>
      <c r="H1245" s="111">
        <v>8520</v>
      </c>
      <c r="I1245" s="111">
        <v>3940</v>
      </c>
      <c r="J1245" s="112">
        <v>4580</v>
      </c>
      <c r="K1245" s="118"/>
      <c r="L1245" s="114">
        <v>560</v>
      </c>
      <c r="M1245" s="114"/>
      <c r="N1245" s="115">
        <f t="shared" si="266"/>
        <v>2564800</v>
      </c>
      <c r="O1245" s="115">
        <f t="shared" si="267"/>
        <v>2564800</v>
      </c>
    </row>
    <row r="1246" spans="1:15" ht="14.1" customHeight="1">
      <c r="A1246" s="108" t="s">
        <v>1495</v>
      </c>
      <c r="B1246" s="108" t="s">
        <v>36</v>
      </c>
      <c r="C1246" s="109" t="s">
        <v>1342</v>
      </c>
      <c r="D1246" s="118" t="s">
        <v>643</v>
      </c>
      <c r="E1246" s="110">
        <v>42207.626446759263</v>
      </c>
      <c r="F1246" s="110">
        <v>42207.629340277781</v>
      </c>
      <c r="G1246" s="108" t="s">
        <v>18</v>
      </c>
      <c r="H1246" s="111">
        <v>8120</v>
      </c>
      <c r="I1246" s="111">
        <v>4000</v>
      </c>
      <c r="J1246" s="112">
        <v>4120</v>
      </c>
      <c r="K1246" s="118"/>
      <c r="L1246" s="114">
        <v>560</v>
      </c>
      <c r="M1246" s="114"/>
      <c r="N1246" s="115">
        <f t="shared" si="266"/>
        <v>2307200</v>
      </c>
      <c r="O1246" s="115">
        <f t="shared" si="267"/>
        <v>2307200</v>
      </c>
    </row>
    <row r="1247" spans="1:15" ht="14.1" customHeight="1">
      <c r="A1247" s="108" t="s">
        <v>1496</v>
      </c>
      <c r="B1247" s="108" t="s">
        <v>1481</v>
      </c>
      <c r="C1247" s="109" t="s">
        <v>39</v>
      </c>
      <c r="D1247" s="118" t="s">
        <v>1482</v>
      </c>
      <c r="E1247" s="110">
        <v>42207.681932870371</v>
      </c>
      <c r="F1247" s="110">
        <v>42207.721064814818</v>
      </c>
      <c r="G1247" s="108" t="s">
        <v>18</v>
      </c>
      <c r="H1247" s="111">
        <v>15200</v>
      </c>
      <c r="I1247" s="111">
        <v>7760</v>
      </c>
      <c r="J1247" s="112">
        <v>7440</v>
      </c>
      <c r="K1247" s="118"/>
      <c r="L1247" s="114">
        <v>440</v>
      </c>
      <c r="M1247" s="114"/>
      <c r="N1247" s="115">
        <f t="shared" si="266"/>
        <v>3273600</v>
      </c>
      <c r="O1247" s="115"/>
    </row>
    <row r="1248" spans="1:15" ht="14.1" customHeight="1">
      <c r="A1248" s="108" t="s">
        <v>1497</v>
      </c>
      <c r="B1248" s="108" t="s">
        <v>36</v>
      </c>
      <c r="C1248" s="109" t="s">
        <v>1342</v>
      </c>
      <c r="D1248" s="118" t="s">
        <v>643</v>
      </c>
      <c r="E1248" s="110">
        <v>42207.688449074078</v>
      </c>
      <c r="F1248" s="110">
        <v>42207.690324074072</v>
      </c>
      <c r="G1248" s="108" t="s">
        <v>18</v>
      </c>
      <c r="H1248" s="111">
        <v>8140</v>
      </c>
      <c r="I1248" s="111">
        <v>3900</v>
      </c>
      <c r="J1248" s="112">
        <v>4240</v>
      </c>
      <c r="K1248" s="118"/>
      <c r="L1248" s="114">
        <v>560</v>
      </c>
      <c r="M1248" s="114"/>
      <c r="N1248" s="115">
        <f t="shared" si="266"/>
        <v>2374400</v>
      </c>
      <c r="O1248" s="115">
        <f t="shared" ref="O1248:O1249" si="268">+N1248</f>
        <v>2374400</v>
      </c>
    </row>
    <row r="1249" spans="1:16" ht="14.1" customHeight="1">
      <c r="A1249" s="108" t="s">
        <v>1498</v>
      </c>
      <c r="B1249" s="108" t="s">
        <v>36</v>
      </c>
      <c r="C1249" s="109" t="s">
        <v>1342</v>
      </c>
      <c r="D1249" s="118" t="s">
        <v>643</v>
      </c>
      <c r="E1249" s="110">
        <v>42208.357002314813</v>
      </c>
      <c r="F1249" s="110">
        <v>42208.359791666669</v>
      </c>
      <c r="G1249" s="108" t="s">
        <v>18</v>
      </c>
      <c r="H1249" s="111">
        <v>8480</v>
      </c>
      <c r="I1249" s="111">
        <v>3900</v>
      </c>
      <c r="J1249" s="112">
        <v>4580</v>
      </c>
      <c r="K1249" s="118"/>
      <c r="L1249" s="114">
        <v>560</v>
      </c>
      <c r="M1249" s="114"/>
      <c r="N1249" s="115">
        <f t="shared" si="266"/>
        <v>2564800</v>
      </c>
      <c r="O1249" s="115">
        <f t="shared" si="268"/>
        <v>2564800</v>
      </c>
    </row>
    <row r="1250" spans="1:16" ht="14.1" customHeight="1">
      <c r="A1250" s="108" t="s">
        <v>1499</v>
      </c>
      <c r="B1250" s="108" t="s">
        <v>36</v>
      </c>
      <c r="C1250" s="109" t="s">
        <v>817</v>
      </c>
      <c r="D1250" s="118" t="s">
        <v>643</v>
      </c>
      <c r="E1250" s="110">
        <v>42208.411516203705</v>
      </c>
      <c r="F1250" s="110">
        <v>42208.415127314816</v>
      </c>
      <c r="G1250" s="108" t="s">
        <v>18</v>
      </c>
      <c r="H1250" s="111">
        <v>11380</v>
      </c>
      <c r="I1250" s="111">
        <v>5020</v>
      </c>
      <c r="J1250" s="112">
        <v>6360</v>
      </c>
      <c r="K1250" s="118"/>
      <c r="L1250" s="114">
        <v>530</v>
      </c>
      <c r="M1250" s="114"/>
      <c r="N1250" s="115">
        <f t="shared" si="266"/>
        <v>3370800</v>
      </c>
      <c r="O1250" s="115">
        <f>+N1250</f>
        <v>3370800</v>
      </c>
    </row>
    <row r="1251" spans="1:16" ht="14.1" customHeight="1">
      <c r="A1251" s="108" t="s">
        <v>1500</v>
      </c>
      <c r="B1251" s="108" t="s">
        <v>36</v>
      </c>
      <c r="C1251" s="109" t="s">
        <v>1342</v>
      </c>
      <c r="D1251" s="118" t="s">
        <v>643</v>
      </c>
      <c r="E1251" s="110">
        <v>42208.414699074077</v>
      </c>
      <c r="F1251" s="110">
        <v>42208.417696759258</v>
      </c>
      <c r="G1251" s="108" t="s">
        <v>18</v>
      </c>
      <c r="H1251" s="111">
        <v>8460</v>
      </c>
      <c r="I1251" s="111">
        <v>4020</v>
      </c>
      <c r="J1251" s="112">
        <v>4440</v>
      </c>
      <c r="K1251" s="118"/>
      <c r="L1251" s="114">
        <v>560</v>
      </c>
      <c r="M1251" s="114"/>
      <c r="N1251" s="115">
        <f t="shared" si="266"/>
        <v>2486400</v>
      </c>
      <c r="O1251" s="115">
        <f t="shared" ref="O1251" si="269">+N1251</f>
        <v>2486400</v>
      </c>
    </row>
    <row r="1252" spans="1:16" ht="14.1" customHeight="1">
      <c r="A1252" s="108" t="s">
        <v>1501</v>
      </c>
      <c r="B1252" s="108" t="s">
        <v>1122</v>
      </c>
      <c r="C1252" s="109" t="s">
        <v>507</v>
      </c>
      <c r="D1252" s="118" t="s">
        <v>1167</v>
      </c>
      <c r="E1252" s="110">
        <v>42208.470659722225</v>
      </c>
      <c r="F1252" s="110">
        <v>42208.487037037034</v>
      </c>
      <c r="G1252" s="108" t="s">
        <v>18</v>
      </c>
      <c r="H1252" s="111">
        <v>15360</v>
      </c>
      <c r="I1252" s="111">
        <v>4520</v>
      </c>
      <c r="J1252" s="112">
        <v>10840</v>
      </c>
      <c r="K1252" s="118"/>
      <c r="L1252" s="114">
        <f>+[1]DonGia!O84</f>
        <v>490</v>
      </c>
      <c r="M1252" s="114"/>
      <c r="N1252" s="115">
        <f t="shared" si="266"/>
        <v>5311600</v>
      </c>
      <c r="O1252" s="115">
        <f>+J1252*470</f>
        <v>5094800</v>
      </c>
      <c r="P1252" s="81">
        <f>+N1252-O1252</f>
        <v>216800</v>
      </c>
    </row>
    <row r="1253" spans="1:16" ht="14.1" customHeight="1">
      <c r="A1253" s="108" t="s">
        <v>1502</v>
      </c>
      <c r="B1253" s="108" t="s">
        <v>36</v>
      </c>
      <c r="C1253" s="109" t="s">
        <v>1342</v>
      </c>
      <c r="D1253" s="118" t="s">
        <v>643</v>
      </c>
      <c r="E1253" s="110">
        <v>42208.554409722223</v>
      </c>
      <c r="F1253" s="110">
        <v>42208.556273148148</v>
      </c>
      <c r="G1253" s="108" t="s">
        <v>18</v>
      </c>
      <c r="H1253" s="111">
        <v>8720</v>
      </c>
      <c r="I1253" s="111">
        <v>3900</v>
      </c>
      <c r="J1253" s="112">
        <v>4820</v>
      </c>
      <c r="K1253" s="118"/>
      <c r="L1253" s="114">
        <v>560</v>
      </c>
      <c r="M1253" s="114"/>
      <c r="N1253" s="115">
        <f t="shared" si="266"/>
        <v>2699200</v>
      </c>
      <c r="O1253" s="115">
        <f t="shared" ref="O1253" si="270">+N1253</f>
        <v>2699200</v>
      </c>
    </row>
    <row r="1254" spans="1:16" ht="14.1" customHeight="1">
      <c r="A1254" s="108" t="s">
        <v>1503</v>
      </c>
      <c r="B1254" s="108" t="s">
        <v>1504</v>
      </c>
      <c r="C1254" s="109" t="s">
        <v>39</v>
      </c>
      <c r="D1254" s="118" t="s">
        <v>1482</v>
      </c>
      <c r="E1254" s="110">
        <v>42208.59375</v>
      </c>
      <c r="F1254" s="110">
        <v>42208.616006944445</v>
      </c>
      <c r="G1254" s="108" t="s">
        <v>18</v>
      </c>
      <c r="H1254" s="111">
        <v>13080</v>
      </c>
      <c r="I1254" s="111">
        <v>5920</v>
      </c>
      <c r="J1254" s="112">
        <v>7160</v>
      </c>
      <c r="K1254" s="118"/>
      <c r="L1254" s="114">
        <v>440</v>
      </c>
      <c r="M1254" s="114"/>
      <c r="N1254" s="115">
        <f t="shared" si="266"/>
        <v>3150400</v>
      </c>
      <c r="O1254" s="115"/>
    </row>
    <row r="1255" spans="1:16" ht="14.1" customHeight="1">
      <c r="A1255" s="108" t="s">
        <v>1505</v>
      </c>
      <c r="B1255" s="108" t="s">
        <v>36</v>
      </c>
      <c r="C1255" s="109" t="s">
        <v>1342</v>
      </c>
      <c r="D1255" s="118" t="s">
        <v>643</v>
      </c>
      <c r="E1255" s="110">
        <v>42208.623136574075</v>
      </c>
      <c r="F1255" s="110">
        <v>42208.625486111108</v>
      </c>
      <c r="G1255" s="108" t="s">
        <v>18</v>
      </c>
      <c r="H1255" s="111">
        <v>8920</v>
      </c>
      <c r="I1255" s="111">
        <v>3900</v>
      </c>
      <c r="J1255" s="112">
        <v>5020</v>
      </c>
      <c r="K1255" s="118"/>
      <c r="L1255" s="114">
        <v>560</v>
      </c>
      <c r="M1255" s="114"/>
      <c r="N1255" s="115">
        <f t="shared" si="266"/>
        <v>2811200</v>
      </c>
      <c r="O1255" s="115">
        <f t="shared" ref="O1255" si="271">+N1255</f>
        <v>2811200</v>
      </c>
    </row>
    <row r="1256" spans="1:16" ht="14.1" customHeight="1">
      <c r="A1256" s="108" t="s">
        <v>1506</v>
      </c>
      <c r="B1256" s="108" t="s">
        <v>1049</v>
      </c>
      <c r="C1256" s="109" t="s">
        <v>507</v>
      </c>
      <c r="D1256" s="118" t="s">
        <v>1167</v>
      </c>
      <c r="E1256" s="110">
        <v>42208.667303240742</v>
      </c>
      <c r="F1256" s="110">
        <v>42208.689027777778</v>
      </c>
      <c r="G1256" s="108" t="s">
        <v>18</v>
      </c>
      <c r="H1256" s="111">
        <v>15200</v>
      </c>
      <c r="I1256" s="111">
        <v>4500</v>
      </c>
      <c r="J1256" s="112">
        <v>10700</v>
      </c>
      <c r="K1256" s="118"/>
      <c r="L1256" s="114">
        <v>490</v>
      </c>
      <c r="M1256" s="114"/>
      <c r="N1256" s="115">
        <f t="shared" si="266"/>
        <v>5243000</v>
      </c>
      <c r="O1256" s="115">
        <f>+J1256*470</f>
        <v>5029000</v>
      </c>
      <c r="P1256" s="81">
        <f>+N1256-O1256</f>
        <v>214000</v>
      </c>
    </row>
    <row r="1257" spans="1:16" ht="14.1" customHeight="1">
      <c r="A1257" s="108" t="s">
        <v>1507</v>
      </c>
      <c r="B1257" s="108" t="s">
        <v>36</v>
      </c>
      <c r="C1257" s="109" t="s">
        <v>1342</v>
      </c>
      <c r="D1257" s="118" t="s">
        <v>643</v>
      </c>
      <c r="E1257" s="110">
        <v>42208.682534722226</v>
      </c>
      <c r="F1257" s="110">
        <v>42208.684988425928</v>
      </c>
      <c r="G1257" s="108" t="s">
        <v>18</v>
      </c>
      <c r="H1257" s="111">
        <v>8340</v>
      </c>
      <c r="I1257" s="111">
        <v>3920</v>
      </c>
      <c r="J1257" s="112">
        <v>4420</v>
      </c>
      <c r="K1257" s="118"/>
      <c r="L1257" s="114">
        <v>560</v>
      </c>
      <c r="M1257" s="114"/>
      <c r="N1257" s="115">
        <f t="shared" si="266"/>
        <v>2475200</v>
      </c>
      <c r="O1257" s="115">
        <f t="shared" ref="O1257:O1258" si="272">+N1257</f>
        <v>2475200</v>
      </c>
    </row>
    <row r="1258" spans="1:16" ht="14.1" customHeight="1">
      <c r="A1258" s="108" t="s">
        <v>1508</v>
      </c>
      <c r="B1258" s="108" t="s">
        <v>36</v>
      </c>
      <c r="C1258" s="109" t="s">
        <v>1342</v>
      </c>
      <c r="D1258" s="118" t="s">
        <v>643</v>
      </c>
      <c r="E1258" s="110">
        <v>42209.355752314812</v>
      </c>
      <c r="F1258" s="110">
        <v>42209.358634259261</v>
      </c>
      <c r="G1258" s="108" t="s">
        <v>18</v>
      </c>
      <c r="H1258" s="111">
        <v>8860</v>
      </c>
      <c r="I1258" s="111">
        <v>3980</v>
      </c>
      <c r="J1258" s="112">
        <v>4880</v>
      </c>
      <c r="K1258" s="118"/>
      <c r="L1258" s="114">
        <v>560</v>
      </c>
      <c r="M1258" s="114"/>
      <c r="N1258" s="115">
        <f t="shared" si="266"/>
        <v>2732800</v>
      </c>
      <c r="O1258" s="115">
        <f t="shared" si="272"/>
        <v>2732800</v>
      </c>
    </row>
    <row r="1259" spans="1:16" ht="14.1" customHeight="1">
      <c r="A1259" s="108" t="s">
        <v>1509</v>
      </c>
      <c r="B1259" s="108" t="s">
        <v>33</v>
      </c>
      <c r="C1259" s="109" t="s">
        <v>817</v>
      </c>
      <c r="D1259" s="118" t="s">
        <v>643</v>
      </c>
      <c r="E1259" s="110">
        <v>42209.392337962963</v>
      </c>
      <c r="F1259" s="110">
        <v>42209.395231481481</v>
      </c>
      <c r="G1259" s="108" t="s">
        <v>18</v>
      </c>
      <c r="H1259" s="111">
        <v>11040</v>
      </c>
      <c r="I1259" s="111">
        <v>4980</v>
      </c>
      <c r="J1259" s="112">
        <v>6060</v>
      </c>
      <c r="K1259" s="118"/>
      <c r="L1259" s="114">
        <v>530</v>
      </c>
      <c r="M1259" s="114"/>
      <c r="N1259" s="115">
        <f t="shared" si="266"/>
        <v>3211800</v>
      </c>
      <c r="O1259" s="115">
        <f>+N1259</f>
        <v>3211800</v>
      </c>
    </row>
    <row r="1260" spans="1:16" ht="14.1" customHeight="1">
      <c r="A1260" s="108" t="s">
        <v>1510</v>
      </c>
      <c r="B1260" s="108" t="s">
        <v>36</v>
      </c>
      <c r="C1260" s="109" t="s">
        <v>1342</v>
      </c>
      <c r="D1260" s="118" t="s">
        <v>643</v>
      </c>
      <c r="E1260" s="110">
        <v>42209.412766203706</v>
      </c>
      <c r="F1260" s="110">
        <v>42209.416168981479</v>
      </c>
      <c r="G1260" s="108" t="s">
        <v>18</v>
      </c>
      <c r="H1260" s="111">
        <v>8540</v>
      </c>
      <c r="I1260" s="111">
        <v>4020</v>
      </c>
      <c r="J1260" s="112">
        <v>4520</v>
      </c>
      <c r="K1260" s="118"/>
      <c r="L1260" s="114">
        <v>560</v>
      </c>
      <c r="M1260" s="114"/>
      <c r="N1260" s="115">
        <f t="shared" si="266"/>
        <v>2531200</v>
      </c>
      <c r="O1260" s="115">
        <f t="shared" ref="O1260" si="273">+N1260</f>
        <v>2531200</v>
      </c>
    </row>
    <row r="1261" spans="1:16" ht="14.1" customHeight="1">
      <c r="A1261" s="108" t="s">
        <v>1511</v>
      </c>
      <c r="B1261" s="108" t="s">
        <v>1122</v>
      </c>
      <c r="C1261" s="109" t="s">
        <v>507</v>
      </c>
      <c r="D1261" s="118" t="s">
        <v>1167</v>
      </c>
      <c r="E1261" s="110">
        <v>42209.448287037034</v>
      </c>
      <c r="F1261" s="110">
        <v>42209.462557870371</v>
      </c>
      <c r="G1261" s="108" t="s">
        <v>18</v>
      </c>
      <c r="H1261" s="111">
        <v>13460</v>
      </c>
      <c r="I1261" s="111">
        <v>4500</v>
      </c>
      <c r="J1261" s="112">
        <v>8960</v>
      </c>
      <c r="K1261" s="118"/>
      <c r="L1261" s="114">
        <v>490</v>
      </c>
      <c r="M1261" s="114"/>
      <c r="N1261" s="115">
        <f t="shared" si="266"/>
        <v>4390400</v>
      </c>
      <c r="O1261" s="115">
        <f>+J1261*470</f>
        <v>4211200</v>
      </c>
      <c r="P1261" s="81">
        <f>+N1261-O1261</f>
        <v>179200</v>
      </c>
    </row>
    <row r="1262" spans="1:16" ht="14.1" customHeight="1">
      <c r="A1262" s="108" t="s">
        <v>1512</v>
      </c>
      <c r="B1262" s="108" t="s">
        <v>36</v>
      </c>
      <c r="C1262" s="109" t="s">
        <v>1342</v>
      </c>
      <c r="D1262" s="118" t="s">
        <v>643</v>
      </c>
      <c r="E1262" s="110">
        <v>42209.553611111114</v>
      </c>
      <c r="F1262" s="110">
        <v>42209.555844907409</v>
      </c>
      <c r="G1262" s="108" t="s">
        <v>18</v>
      </c>
      <c r="H1262" s="111">
        <v>8480</v>
      </c>
      <c r="I1262" s="111">
        <v>3920</v>
      </c>
      <c r="J1262" s="112">
        <v>4560</v>
      </c>
      <c r="K1262" s="118"/>
      <c r="L1262" s="114">
        <v>560</v>
      </c>
      <c r="M1262" s="114"/>
      <c r="N1262" s="115">
        <f t="shared" si="266"/>
        <v>2553600</v>
      </c>
      <c r="O1262" s="115">
        <f t="shared" ref="O1262" si="274">+N1262</f>
        <v>2553600</v>
      </c>
    </row>
    <row r="1263" spans="1:16" ht="14.1" customHeight="1">
      <c r="A1263" s="108" t="s">
        <v>1513</v>
      </c>
      <c r="B1263" s="108" t="s">
        <v>36</v>
      </c>
      <c r="C1263" s="109" t="s">
        <v>834</v>
      </c>
      <c r="D1263" s="118" t="s">
        <v>643</v>
      </c>
      <c r="E1263" s="110">
        <v>42209.56795138889</v>
      </c>
      <c r="F1263" s="110">
        <v>42209.570428240739</v>
      </c>
      <c r="G1263" s="108" t="s">
        <v>18</v>
      </c>
      <c r="H1263" s="111">
        <v>8400</v>
      </c>
      <c r="I1263" s="111">
        <v>3080</v>
      </c>
      <c r="J1263" s="112">
        <v>5320</v>
      </c>
      <c r="K1263" s="118"/>
      <c r="L1263" s="114">
        <v>550</v>
      </c>
      <c r="M1263" s="114"/>
      <c r="N1263" s="115">
        <f t="shared" si="266"/>
        <v>2926000</v>
      </c>
      <c r="O1263" s="115">
        <f>+N1263</f>
        <v>2926000</v>
      </c>
    </row>
    <row r="1264" spans="1:16" ht="14.1" customHeight="1">
      <c r="A1264" s="108" t="s">
        <v>1514</v>
      </c>
      <c r="B1264" s="108" t="s">
        <v>36</v>
      </c>
      <c r="C1264" s="109" t="s">
        <v>1342</v>
      </c>
      <c r="D1264" s="118" t="s">
        <v>643</v>
      </c>
      <c r="E1264" s="110">
        <v>42209.618101851855</v>
      </c>
      <c r="F1264" s="110">
        <v>42209.620254629626</v>
      </c>
      <c r="G1264" s="108" t="s">
        <v>18</v>
      </c>
      <c r="H1264" s="111">
        <v>8780</v>
      </c>
      <c r="I1264" s="111">
        <v>3920</v>
      </c>
      <c r="J1264" s="112">
        <v>4860</v>
      </c>
      <c r="K1264" s="118"/>
      <c r="L1264" s="114">
        <v>560</v>
      </c>
      <c r="M1264" s="114"/>
      <c r="N1264" s="115">
        <f t="shared" si="266"/>
        <v>2721600</v>
      </c>
      <c r="O1264" s="115">
        <f t="shared" ref="O1264:O1270" si="275">+N1264</f>
        <v>2721600</v>
      </c>
    </row>
    <row r="1265" spans="1:16" ht="14.1" customHeight="1">
      <c r="A1265" s="108" t="s">
        <v>1515</v>
      </c>
      <c r="B1265" s="108" t="s">
        <v>36</v>
      </c>
      <c r="C1265" s="109" t="s">
        <v>834</v>
      </c>
      <c r="D1265" s="118" t="s">
        <v>643</v>
      </c>
      <c r="E1265" s="110">
        <v>42209.660520833335</v>
      </c>
      <c r="F1265" s="110">
        <v>42209.663645833331</v>
      </c>
      <c r="G1265" s="108" t="s">
        <v>18</v>
      </c>
      <c r="H1265" s="111">
        <v>8180</v>
      </c>
      <c r="I1265" s="111">
        <v>3060</v>
      </c>
      <c r="J1265" s="112">
        <v>5120</v>
      </c>
      <c r="K1265" s="118"/>
      <c r="L1265" s="114">
        <v>550</v>
      </c>
      <c r="M1265" s="114"/>
      <c r="N1265" s="115">
        <f t="shared" si="266"/>
        <v>2816000</v>
      </c>
      <c r="O1265" s="115">
        <f>+N1265</f>
        <v>2816000</v>
      </c>
    </row>
    <row r="1266" spans="1:16" ht="14.1" customHeight="1">
      <c r="A1266" s="108" t="s">
        <v>1516</v>
      </c>
      <c r="B1266" s="108" t="s">
        <v>36</v>
      </c>
      <c r="C1266" s="109" t="s">
        <v>1342</v>
      </c>
      <c r="D1266" s="118" t="s">
        <v>643</v>
      </c>
      <c r="E1266" s="110">
        <v>42209.684050925927</v>
      </c>
      <c r="F1266" s="110">
        <v>42209.688414351855</v>
      </c>
      <c r="G1266" s="108" t="s">
        <v>18</v>
      </c>
      <c r="H1266" s="111">
        <v>8660</v>
      </c>
      <c r="I1266" s="111">
        <v>4080</v>
      </c>
      <c r="J1266" s="112">
        <v>4580</v>
      </c>
      <c r="K1266" s="118"/>
      <c r="L1266" s="114">
        <v>560</v>
      </c>
      <c r="M1266" s="114"/>
      <c r="N1266" s="115">
        <f t="shared" si="266"/>
        <v>2564800</v>
      </c>
      <c r="O1266" s="115">
        <f t="shared" si="275"/>
        <v>2564800</v>
      </c>
    </row>
    <row r="1267" spans="1:16" ht="14.1" customHeight="1">
      <c r="A1267" s="108" t="s">
        <v>1517</v>
      </c>
      <c r="B1267" s="108" t="s">
        <v>1049</v>
      </c>
      <c r="C1267" s="109" t="s">
        <v>507</v>
      </c>
      <c r="D1267" s="118" t="s">
        <v>1167</v>
      </c>
      <c r="E1267" s="110">
        <v>42209.687569444446</v>
      </c>
      <c r="F1267" s="110">
        <v>42209.705081018517</v>
      </c>
      <c r="G1267" s="108" t="s">
        <v>18</v>
      </c>
      <c r="H1267" s="111">
        <v>13200</v>
      </c>
      <c r="I1267" s="111">
        <v>4580</v>
      </c>
      <c r="J1267" s="112">
        <v>8620</v>
      </c>
      <c r="K1267" s="118"/>
      <c r="L1267" s="114">
        <v>490</v>
      </c>
      <c r="M1267" s="114"/>
      <c r="N1267" s="115">
        <f t="shared" si="266"/>
        <v>4223800</v>
      </c>
      <c r="O1267" s="115">
        <f>+J1267*470</f>
        <v>4051400</v>
      </c>
      <c r="P1267" s="81">
        <f>+N1267-O1267</f>
        <v>172400</v>
      </c>
    </row>
    <row r="1268" spans="1:16" ht="14.1" customHeight="1">
      <c r="A1268" s="108" t="s">
        <v>1518</v>
      </c>
      <c r="B1268" s="108" t="s">
        <v>36</v>
      </c>
      <c r="C1268" s="109" t="s">
        <v>1342</v>
      </c>
      <c r="D1268" s="118" t="s">
        <v>643</v>
      </c>
      <c r="E1268" s="110">
        <v>42210.33865740741</v>
      </c>
      <c r="F1268" s="110">
        <v>42210.342638888891</v>
      </c>
      <c r="G1268" s="108" t="s">
        <v>18</v>
      </c>
      <c r="H1268" s="111">
        <v>10400</v>
      </c>
      <c r="I1268" s="111">
        <v>5160</v>
      </c>
      <c r="J1268" s="112">
        <v>5240</v>
      </c>
      <c r="K1268" s="118"/>
      <c r="L1268" s="114">
        <v>560</v>
      </c>
      <c r="M1268" s="114"/>
      <c r="N1268" s="115">
        <f t="shared" si="266"/>
        <v>2934400</v>
      </c>
      <c r="O1268" s="115">
        <f t="shared" si="275"/>
        <v>2934400</v>
      </c>
    </row>
    <row r="1269" spans="1:16" ht="14.1" customHeight="1">
      <c r="A1269" s="108" t="s">
        <v>1519</v>
      </c>
      <c r="B1269" s="108" t="s">
        <v>36</v>
      </c>
      <c r="C1269" s="109" t="s">
        <v>834</v>
      </c>
      <c r="D1269" s="118" t="s">
        <v>643</v>
      </c>
      <c r="E1269" s="110">
        <v>42210.340543981481</v>
      </c>
      <c r="F1269" s="110">
        <v>42210.344467592593</v>
      </c>
      <c r="G1269" s="108" t="s">
        <v>18</v>
      </c>
      <c r="H1269" s="111">
        <v>8340</v>
      </c>
      <c r="I1269" s="111">
        <v>3060</v>
      </c>
      <c r="J1269" s="112">
        <v>5280</v>
      </c>
      <c r="K1269" s="118"/>
      <c r="L1269" s="114">
        <v>550</v>
      </c>
      <c r="M1269" s="114"/>
      <c r="N1269" s="115">
        <f t="shared" si="266"/>
        <v>2904000</v>
      </c>
      <c r="O1269" s="115">
        <f>+N1269</f>
        <v>2904000</v>
      </c>
    </row>
    <row r="1270" spans="1:16" ht="14.1" customHeight="1">
      <c r="A1270" s="108" t="s">
        <v>1520</v>
      </c>
      <c r="B1270" s="108" t="s">
        <v>36</v>
      </c>
      <c r="C1270" s="109" t="s">
        <v>1342</v>
      </c>
      <c r="D1270" s="118" t="s">
        <v>643</v>
      </c>
      <c r="E1270" s="110">
        <v>42210.396018518521</v>
      </c>
      <c r="F1270" s="110">
        <v>42210.399270833332</v>
      </c>
      <c r="G1270" s="108" t="s">
        <v>18</v>
      </c>
      <c r="H1270" s="111">
        <v>8580</v>
      </c>
      <c r="I1270" s="111">
        <v>3960</v>
      </c>
      <c r="J1270" s="112">
        <v>4620</v>
      </c>
      <c r="K1270" s="118"/>
      <c r="L1270" s="114">
        <v>560</v>
      </c>
      <c r="M1270" s="114"/>
      <c r="N1270" s="115">
        <f t="shared" si="266"/>
        <v>2587200</v>
      </c>
      <c r="O1270" s="115">
        <f t="shared" si="275"/>
        <v>2587200</v>
      </c>
    </row>
    <row r="1271" spans="1:16" ht="14.1" customHeight="1">
      <c r="A1271" s="108" t="s">
        <v>1521</v>
      </c>
      <c r="B1271" s="108" t="s">
        <v>1122</v>
      </c>
      <c r="C1271" s="109" t="s">
        <v>507</v>
      </c>
      <c r="D1271" s="118" t="s">
        <v>1167</v>
      </c>
      <c r="E1271" s="110">
        <v>42210.418854166666</v>
      </c>
      <c r="F1271" s="110">
        <v>42210.436851851853</v>
      </c>
      <c r="G1271" s="108" t="s">
        <v>18</v>
      </c>
      <c r="H1271" s="111">
        <v>15560</v>
      </c>
      <c r="I1271" s="111">
        <v>4500</v>
      </c>
      <c r="J1271" s="112">
        <v>11060</v>
      </c>
      <c r="K1271" s="118"/>
      <c r="L1271" s="114">
        <v>490</v>
      </c>
      <c r="M1271" s="114"/>
      <c r="N1271" s="115">
        <f t="shared" si="266"/>
        <v>5419400</v>
      </c>
      <c r="O1271" s="115">
        <f>+J1271*470</f>
        <v>5198200</v>
      </c>
      <c r="P1271" s="81">
        <f>+N1271-O1271</f>
        <v>221200</v>
      </c>
    </row>
    <row r="1272" spans="1:16" ht="14.1" customHeight="1">
      <c r="A1272" s="108" t="s">
        <v>1522</v>
      </c>
      <c r="B1272" s="108" t="s">
        <v>36</v>
      </c>
      <c r="C1272" s="109" t="s">
        <v>834</v>
      </c>
      <c r="D1272" s="118" t="s">
        <v>643</v>
      </c>
      <c r="E1272" s="110">
        <v>42210.423379629632</v>
      </c>
      <c r="F1272" s="110">
        <v>42210.426018518519</v>
      </c>
      <c r="G1272" s="108" t="s">
        <v>18</v>
      </c>
      <c r="H1272" s="111">
        <v>8400</v>
      </c>
      <c r="I1272" s="111">
        <v>3060</v>
      </c>
      <c r="J1272" s="112">
        <v>5340</v>
      </c>
      <c r="K1272" s="118"/>
      <c r="L1272" s="114">
        <v>550</v>
      </c>
      <c r="M1272" s="114"/>
      <c r="N1272" s="115">
        <f t="shared" si="266"/>
        <v>2937000</v>
      </c>
      <c r="O1272" s="115">
        <f>+N1272</f>
        <v>2937000</v>
      </c>
    </row>
    <row r="1273" spans="1:16" ht="14.1" customHeight="1">
      <c r="A1273" s="108" t="s">
        <v>1523</v>
      </c>
      <c r="B1273" s="108" t="s">
        <v>36</v>
      </c>
      <c r="C1273" s="109" t="s">
        <v>817</v>
      </c>
      <c r="D1273" s="118" t="s">
        <v>643</v>
      </c>
      <c r="E1273" s="110">
        <v>42210.450555555559</v>
      </c>
      <c r="F1273" s="110">
        <v>42210.453414351854</v>
      </c>
      <c r="G1273" s="108" t="s">
        <v>18</v>
      </c>
      <c r="H1273" s="111">
        <v>10860</v>
      </c>
      <c r="I1273" s="111">
        <v>4960</v>
      </c>
      <c r="J1273" s="112">
        <v>5900</v>
      </c>
      <c r="K1273" s="118"/>
      <c r="L1273" s="114">
        <v>530</v>
      </c>
      <c r="M1273" s="114"/>
      <c r="N1273" s="115">
        <f t="shared" si="266"/>
        <v>3127000</v>
      </c>
      <c r="O1273" s="115">
        <f>+N1273</f>
        <v>3127000</v>
      </c>
    </row>
    <row r="1274" spans="1:16" ht="14.1" customHeight="1">
      <c r="A1274" s="108" t="s">
        <v>1524</v>
      </c>
      <c r="B1274" s="108" t="s">
        <v>1504</v>
      </c>
      <c r="C1274" s="109" t="s">
        <v>39</v>
      </c>
      <c r="D1274" s="118" t="s">
        <v>1482</v>
      </c>
      <c r="E1274" s="110">
        <v>42210.464803240742</v>
      </c>
      <c r="F1274" s="110">
        <v>42210.501817129632</v>
      </c>
      <c r="G1274" s="108" t="s">
        <v>18</v>
      </c>
      <c r="H1274" s="111">
        <v>13700</v>
      </c>
      <c r="I1274" s="111">
        <v>5940</v>
      </c>
      <c r="J1274" s="112">
        <v>7760</v>
      </c>
      <c r="K1274" s="118"/>
      <c r="L1274" s="114">
        <v>440</v>
      </c>
      <c r="M1274" s="114"/>
      <c r="N1274" s="115">
        <f t="shared" si="266"/>
        <v>3414400</v>
      </c>
      <c r="O1274" s="115"/>
    </row>
    <row r="1275" spans="1:16" ht="14.1" customHeight="1">
      <c r="A1275" s="108" t="s">
        <v>1525</v>
      </c>
      <c r="B1275" s="108" t="s">
        <v>36</v>
      </c>
      <c r="C1275" s="109" t="s">
        <v>834</v>
      </c>
      <c r="D1275" s="118" t="s">
        <v>643</v>
      </c>
      <c r="E1275" s="110">
        <v>42210.571446759262</v>
      </c>
      <c r="F1275" s="110">
        <v>42210.57402777778</v>
      </c>
      <c r="G1275" s="108" t="s">
        <v>18</v>
      </c>
      <c r="H1275" s="111">
        <v>8260</v>
      </c>
      <c r="I1275" s="111">
        <v>3060</v>
      </c>
      <c r="J1275" s="112">
        <v>5200</v>
      </c>
      <c r="K1275" s="118"/>
      <c r="L1275" s="114">
        <v>550</v>
      </c>
      <c r="M1275" s="114"/>
      <c r="N1275" s="115">
        <f t="shared" si="266"/>
        <v>2860000</v>
      </c>
      <c r="O1275" s="115">
        <f t="shared" ref="O1275:O1276" si="276">+N1275</f>
        <v>2860000</v>
      </c>
    </row>
    <row r="1276" spans="1:16" ht="14.1" customHeight="1">
      <c r="A1276" s="108" t="s">
        <v>1526</v>
      </c>
      <c r="B1276" s="108" t="s">
        <v>36</v>
      </c>
      <c r="C1276" s="109" t="s">
        <v>834</v>
      </c>
      <c r="D1276" s="118" t="s">
        <v>643</v>
      </c>
      <c r="E1276" s="110">
        <v>42210.639317129629</v>
      </c>
      <c r="F1276" s="110">
        <v>42210.641736111109</v>
      </c>
      <c r="G1276" s="108" t="s">
        <v>18</v>
      </c>
      <c r="H1276" s="111">
        <v>7080</v>
      </c>
      <c r="I1276" s="111">
        <v>3060</v>
      </c>
      <c r="J1276" s="112">
        <v>4020</v>
      </c>
      <c r="K1276" s="118"/>
      <c r="L1276" s="114">
        <v>550</v>
      </c>
      <c r="M1276" s="114"/>
      <c r="N1276" s="115">
        <f t="shared" si="266"/>
        <v>2211000</v>
      </c>
      <c r="O1276" s="115">
        <f t="shared" si="276"/>
        <v>2211000</v>
      </c>
    </row>
    <row r="1277" spans="1:16" ht="14.1" customHeight="1">
      <c r="A1277" s="108" t="s">
        <v>1527</v>
      </c>
      <c r="B1277" s="108" t="s">
        <v>1528</v>
      </c>
      <c r="C1277" s="109" t="s">
        <v>39</v>
      </c>
      <c r="D1277" s="118" t="s">
        <v>643</v>
      </c>
      <c r="E1277" s="110">
        <v>42210.738206018519</v>
      </c>
      <c r="F1277" s="110">
        <v>42210.798437500001</v>
      </c>
      <c r="G1277" s="108" t="s">
        <v>18</v>
      </c>
      <c r="H1277" s="111">
        <v>24600</v>
      </c>
      <c r="I1277" s="111">
        <v>9060</v>
      </c>
      <c r="J1277" s="112">
        <v>15540</v>
      </c>
      <c r="K1277" s="118"/>
      <c r="L1277" s="114">
        <v>440</v>
      </c>
      <c r="M1277" s="114"/>
      <c r="N1277" s="115">
        <f t="shared" si="266"/>
        <v>6837600</v>
      </c>
      <c r="O1277" s="115"/>
    </row>
    <row r="1278" spans="1:16" ht="14.1" customHeight="1">
      <c r="A1278" s="108" t="s">
        <v>1529</v>
      </c>
      <c r="B1278" s="108" t="s">
        <v>36</v>
      </c>
      <c r="C1278" s="109" t="s">
        <v>1342</v>
      </c>
      <c r="D1278" s="118" t="s">
        <v>643</v>
      </c>
      <c r="E1278" s="110">
        <v>42212.399687500001</v>
      </c>
      <c r="F1278" s="110">
        <v>42212.403356481482</v>
      </c>
      <c r="G1278" s="108" t="s">
        <v>18</v>
      </c>
      <c r="H1278" s="111">
        <v>8540</v>
      </c>
      <c r="I1278" s="111">
        <v>4040</v>
      </c>
      <c r="J1278" s="112">
        <v>4500</v>
      </c>
      <c r="K1278" s="118"/>
      <c r="L1278" s="114">
        <v>560</v>
      </c>
      <c r="M1278" s="114"/>
      <c r="N1278" s="115">
        <f t="shared" si="266"/>
        <v>2520000</v>
      </c>
      <c r="O1278" s="115">
        <f t="shared" ref="O1278" si="277">+N1278</f>
        <v>2520000</v>
      </c>
    </row>
    <row r="1279" spans="1:16" ht="14.1" customHeight="1">
      <c r="A1279" s="108" t="s">
        <v>1530</v>
      </c>
      <c r="B1279" s="108" t="s">
        <v>36</v>
      </c>
      <c r="C1279" s="109" t="s">
        <v>817</v>
      </c>
      <c r="D1279" s="118" t="s">
        <v>643</v>
      </c>
      <c r="E1279" s="110">
        <v>42212.427916666667</v>
      </c>
      <c r="F1279" s="110">
        <v>42212.433541666665</v>
      </c>
      <c r="G1279" s="108" t="s">
        <v>18</v>
      </c>
      <c r="H1279" s="111">
        <v>11180</v>
      </c>
      <c r="I1279" s="111">
        <v>5020</v>
      </c>
      <c r="J1279" s="112">
        <v>6160</v>
      </c>
      <c r="K1279" s="118"/>
      <c r="L1279" s="114">
        <v>530</v>
      </c>
      <c r="M1279" s="114"/>
      <c r="N1279" s="115">
        <f t="shared" si="266"/>
        <v>3264800</v>
      </c>
      <c r="O1279" s="115">
        <f>+N1279</f>
        <v>3264800</v>
      </c>
    </row>
    <row r="1280" spans="1:16" ht="14.1" customHeight="1">
      <c r="A1280" s="108" t="s">
        <v>1531</v>
      </c>
      <c r="B1280" s="108" t="s">
        <v>36</v>
      </c>
      <c r="C1280" s="109" t="s">
        <v>834</v>
      </c>
      <c r="D1280" s="118" t="s">
        <v>62</v>
      </c>
      <c r="E1280" s="110">
        <v>42212.429791666669</v>
      </c>
      <c r="F1280" s="110">
        <v>42212.43246527778</v>
      </c>
      <c r="G1280" s="108" t="s">
        <v>18</v>
      </c>
      <c r="H1280" s="111">
        <v>4960</v>
      </c>
      <c r="I1280" s="111">
        <v>3060</v>
      </c>
      <c r="J1280" s="112">
        <v>1900</v>
      </c>
      <c r="K1280" s="118"/>
      <c r="L1280" s="114">
        <f>+[1]DonGia!O77</f>
        <v>470</v>
      </c>
      <c r="M1280" s="114"/>
      <c r="N1280" s="115">
        <f t="shared" si="266"/>
        <v>893000</v>
      </c>
      <c r="O1280" s="115">
        <f>+N1280</f>
        <v>893000</v>
      </c>
    </row>
    <row r="1281" spans="1:15" ht="14.1" customHeight="1">
      <c r="A1281" s="108" t="s">
        <v>1532</v>
      </c>
      <c r="B1281" s="108" t="s">
        <v>36</v>
      </c>
      <c r="C1281" s="109" t="s">
        <v>1342</v>
      </c>
      <c r="D1281" s="118" t="s">
        <v>643</v>
      </c>
      <c r="E1281" s="110">
        <v>42212.552708333336</v>
      </c>
      <c r="F1281" s="110">
        <v>42212.55605324074</v>
      </c>
      <c r="G1281" s="108" t="s">
        <v>18</v>
      </c>
      <c r="H1281" s="111">
        <v>8220</v>
      </c>
      <c r="I1281" s="111">
        <v>3920</v>
      </c>
      <c r="J1281" s="112">
        <v>4300</v>
      </c>
      <c r="K1281" s="118"/>
      <c r="L1281" s="114">
        <v>560</v>
      </c>
      <c r="M1281" s="114"/>
      <c r="N1281" s="115">
        <f t="shared" si="266"/>
        <v>2408000</v>
      </c>
      <c r="O1281" s="115">
        <f t="shared" ref="O1281:O1282" si="278">+N1281</f>
        <v>2408000</v>
      </c>
    </row>
    <row r="1282" spans="1:15" ht="14.1" customHeight="1">
      <c r="A1282" s="108" t="s">
        <v>1533</v>
      </c>
      <c r="B1282" s="108" t="s">
        <v>36</v>
      </c>
      <c r="C1282" s="109" t="s">
        <v>1342</v>
      </c>
      <c r="D1282" s="118" t="s">
        <v>643</v>
      </c>
      <c r="E1282" s="110">
        <v>42212.553217592591</v>
      </c>
      <c r="F1282" s="110">
        <v>42212.555428240739</v>
      </c>
      <c r="G1282" s="108" t="s">
        <v>18</v>
      </c>
      <c r="H1282" s="111">
        <v>9880</v>
      </c>
      <c r="I1282" s="111">
        <v>5120</v>
      </c>
      <c r="J1282" s="112">
        <v>4760</v>
      </c>
      <c r="K1282" s="118"/>
      <c r="L1282" s="114">
        <v>560</v>
      </c>
      <c r="M1282" s="114"/>
      <c r="N1282" s="115">
        <f t="shared" si="266"/>
        <v>2665600</v>
      </c>
      <c r="O1282" s="115">
        <f t="shared" si="278"/>
        <v>2665600</v>
      </c>
    </row>
    <row r="1283" spans="1:15" ht="14.1" customHeight="1">
      <c r="A1283" s="108" t="s">
        <v>1534</v>
      </c>
      <c r="B1283" s="108" t="s">
        <v>1049</v>
      </c>
      <c r="C1283" s="109" t="s">
        <v>507</v>
      </c>
      <c r="D1283" s="118" t="s">
        <v>1167</v>
      </c>
      <c r="E1283" s="110">
        <v>42212.581678240742</v>
      </c>
      <c r="F1283" s="110">
        <v>42212.600532407407</v>
      </c>
      <c r="G1283" s="108" t="s">
        <v>18</v>
      </c>
      <c r="H1283" s="111">
        <v>15680</v>
      </c>
      <c r="I1283" s="111">
        <v>4480</v>
      </c>
      <c r="J1283" s="112">
        <v>11200</v>
      </c>
      <c r="K1283" s="118"/>
      <c r="L1283" s="114">
        <v>490</v>
      </c>
      <c r="M1283" s="114"/>
      <c r="N1283" s="115">
        <f t="shared" si="266"/>
        <v>5488000</v>
      </c>
      <c r="O1283" s="115">
        <f>+N1283+SUM(P1252:P1271)</f>
        <v>6491600</v>
      </c>
    </row>
    <row r="1284" spans="1:15" ht="14.1" customHeight="1">
      <c r="A1284" s="108" t="s">
        <v>1535</v>
      </c>
      <c r="B1284" s="108" t="s">
        <v>36</v>
      </c>
      <c r="C1284" s="109" t="s">
        <v>834</v>
      </c>
      <c r="D1284" s="118" t="s">
        <v>62</v>
      </c>
      <c r="E1284" s="110">
        <v>42212.602372685185</v>
      </c>
      <c r="F1284" s="110">
        <v>42212.604884259257</v>
      </c>
      <c r="G1284" s="108" t="s">
        <v>18</v>
      </c>
      <c r="H1284" s="111">
        <v>5140</v>
      </c>
      <c r="I1284" s="111">
        <v>3060</v>
      </c>
      <c r="J1284" s="112">
        <v>2080</v>
      </c>
      <c r="K1284" s="118"/>
      <c r="L1284" s="114">
        <v>470</v>
      </c>
      <c r="M1284" s="114"/>
      <c r="N1284" s="115">
        <f t="shared" si="266"/>
        <v>977600</v>
      </c>
      <c r="O1284" s="115">
        <f>+N1284</f>
        <v>977600</v>
      </c>
    </row>
    <row r="1285" spans="1:15" ht="14.1" customHeight="1">
      <c r="A1285" s="108" t="s">
        <v>1536</v>
      </c>
      <c r="B1285" s="108" t="s">
        <v>36</v>
      </c>
      <c r="C1285" s="109" t="s">
        <v>1342</v>
      </c>
      <c r="D1285" s="118" t="s">
        <v>643</v>
      </c>
      <c r="E1285" s="110">
        <v>42212.618472222224</v>
      </c>
      <c r="F1285" s="110">
        <v>42212.620995370373</v>
      </c>
      <c r="G1285" s="108" t="s">
        <v>18</v>
      </c>
      <c r="H1285" s="111">
        <v>8300</v>
      </c>
      <c r="I1285" s="111">
        <v>3920</v>
      </c>
      <c r="J1285" s="112">
        <v>4380</v>
      </c>
      <c r="K1285" s="118"/>
      <c r="L1285" s="114">
        <v>560</v>
      </c>
      <c r="M1285" s="114"/>
      <c r="N1285" s="115">
        <f t="shared" si="266"/>
        <v>2452800</v>
      </c>
      <c r="O1285" s="115">
        <f t="shared" ref="O1285" si="279">+N1285</f>
        <v>2452800</v>
      </c>
    </row>
    <row r="1286" spans="1:15" ht="14.1" customHeight="1">
      <c r="A1286" s="108" t="s">
        <v>1537</v>
      </c>
      <c r="B1286" s="108" t="s">
        <v>36</v>
      </c>
      <c r="C1286" s="109" t="s">
        <v>817</v>
      </c>
      <c r="D1286" s="118" t="s">
        <v>643</v>
      </c>
      <c r="E1286" s="110">
        <v>42212.620509259257</v>
      </c>
      <c r="F1286" s="110">
        <v>42212.622650462959</v>
      </c>
      <c r="G1286" s="108" t="s">
        <v>18</v>
      </c>
      <c r="H1286" s="111">
        <v>11120</v>
      </c>
      <c r="I1286" s="111">
        <v>4960</v>
      </c>
      <c r="J1286" s="112">
        <v>6160</v>
      </c>
      <c r="K1286" s="118"/>
      <c r="L1286" s="114">
        <v>530</v>
      </c>
      <c r="M1286" s="114"/>
      <c r="N1286" s="115">
        <f t="shared" si="266"/>
        <v>3264800</v>
      </c>
      <c r="O1286" s="115">
        <f>+N1286</f>
        <v>3264800</v>
      </c>
    </row>
    <row r="1287" spans="1:15" ht="14.1" customHeight="1">
      <c r="A1287" s="108" t="s">
        <v>1538</v>
      </c>
      <c r="B1287" s="108" t="s">
        <v>36</v>
      </c>
      <c r="C1287" s="109" t="s">
        <v>1342</v>
      </c>
      <c r="D1287" s="118" t="s">
        <v>643</v>
      </c>
      <c r="E1287" s="110">
        <v>42212.657708333332</v>
      </c>
      <c r="F1287" s="110">
        <v>42212.659479166665</v>
      </c>
      <c r="G1287" s="108" t="s">
        <v>18</v>
      </c>
      <c r="H1287" s="111">
        <v>5620</v>
      </c>
      <c r="I1287" s="111">
        <v>3880</v>
      </c>
      <c r="J1287" s="112">
        <v>1740</v>
      </c>
      <c r="K1287" s="118"/>
      <c r="L1287" s="114">
        <v>560</v>
      </c>
      <c r="M1287" s="114"/>
      <c r="N1287" s="115">
        <f t="shared" si="266"/>
        <v>974400</v>
      </c>
      <c r="O1287" s="115">
        <f t="shared" ref="O1287" si="280">+N1287</f>
        <v>974400</v>
      </c>
    </row>
    <row r="1288" spans="1:15" ht="14.1" customHeight="1">
      <c r="A1288" s="108" t="s">
        <v>1539</v>
      </c>
      <c r="B1288" s="108" t="s">
        <v>36</v>
      </c>
      <c r="C1288" s="109" t="s">
        <v>834</v>
      </c>
      <c r="D1288" s="118" t="s">
        <v>62</v>
      </c>
      <c r="E1288" s="110">
        <v>42212.689849537041</v>
      </c>
      <c r="F1288" s="110">
        <v>42212.692627314813</v>
      </c>
      <c r="G1288" s="108" t="s">
        <v>18</v>
      </c>
      <c r="H1288" s="111">
        <v>5080</v>
      </c>
      <c r="I1288" s="111">
        <v>3060</v>
      </c>
      <c r="J1288" s="112">
        <v>2020</v>
      </c>
      <c r="K1288" s="118"/>
      <c r="L1288" s="114">
        <v>470</v>
      </c>
      <c r="M1288" s="114"/>
      <c r="N1288" s="115">
        <f t="shared" si="266"/>
        <v>949400</v>
      </c>
      <c r="O1288" s="115">
        <f>+N1288</f>
        <v>949400</v>
      </c>
    </row>
    <row r="1289" spans="1:15" ht="14.1" customHeight="1">
      <c r="A1289" s="108" t="s">
        <v>1540</v>
      </c>
      <c r="B1289" s="108" t="s">
        <v>1541</v>
      </c>
      <c r="C1289" s="109" t="s">
        <v>39</v>
      </c>
      <c r="D1289" s="118" t="s">
        <v>643</v>
      </c>
      <c r="E1289" s="110">
        <v>42212.759918981479</v>
      </c>
      <c r="F1289" s="110"/>
      <c r="G1289" s="108" t="s">
        <v>18</v>
      </c>
      <c r="H1289" s="111">
        <v>24780</v>
      </c>
      <c r="I1289" s="111">
        <v>8980</v>
      </c>
      <c r="J1289" s="112">
        <v>15800</v>
      </c>
      <c r="K1289" s="118"/>
      <c r="L1289" s="114">
        <v>440</v>
      </c>
      <c r="M1289" s="114"/>
      <c r="N1289" s="115">
        <f t="shared" si="266"/>
        <v>6952000</v>
      </c>
      <c r="O1289" s="115"/>
    </row>
    <row r="1290" spans="1:15" ht="14.1" customHeight="1">
      <c r="A1290" s="108" t="s">
        <v>1542</v>
      </c>
      <c r="B1290" s="108" t="s">
        <v>36</v>
      </c>
      <c r="C1290" s="109" t="s">
        <v>834</v>
      </c>
      <c r="D1290" s="118" t="s">
        <v>62</v>
      </c>
      <c r="E1290" s="110">
        <v>42213.365682870368</v>
      </c>
      <c r="F1290" s="110">
        <v>42213.368807870371</v>
      </c>
      <c r="G1290" s="108" t="s">
        <v>18</v>
      </c>
      <c r="H1290" s="111">
        <v>5040</v>
      </c>
      <c r="I1290" s="111">
        <v>3040</v>
      </c>
      <c r="J1290" s="112">
        <v>2000</v>
      </c>
      <c r="K1290" s="118"/>
      <c r="L1290" s="114">
        <v>470</v>
      </c>
      <c r="M1290" s="114"/>
      <c r="N1290" s="115">
        <f t="shared" si="266"/>
        <v>940000</v>
      </c>
      <c r="O1290" s="115">
        <f t="shared" ref="O1290:O1291" si="281">+N1290</f>
        <v>940000</v>
      </c>
    </row>
    <row r="1291" spans="1:15" ht="14.1" customHeight="1">
      <c r="A1291" s="108" t="s">
        <v>1543</v>
      </c>
      <c r="B1291" s="108" t="s">
        <v>36</v>
      </c>
      <c r="C1291" s="109" t="s">
        <v>834</v>
      </c>
      <c r="D1291" s="118" t="s">
        <v>643</v>
      </c>
      <c r="E1291" s="110">
        <v>42213.457465277781</v>
      </c>
      <c r="F1291" s="110">
        <v>42213.459953703707</v>
      </c>
      <c r="G1291" s="108" t="s">
        <v>18</v>
      </c>
      <c r="H1291" s="111">
        <v>5040</v>
      </c>
      <c r="I1291" s="111">
        <v>3040</v>
      </c>
      <c r="J1291" s="112">
        <v>2000</v>
      </c>
      <c r="K1291" s="118"/>
      <c r="L1291" s="114">
        <v>550</v>
      </c>
      <c r="M1291" s="114"/>
      <c r="N1291" s="115">
        <f t="shared" si="266"/>
        <v>1100000</v>
      </c>
      <c r="O1291" s="115">
        <f t="shared" si="281"/>
        <v>1100000</v>
      </c>
    </row>
    <row r="1292" spans="1:15" ht="14.1" customHeight="1">
      <c r="A1292" s="108" t="s">
        <v>1544</v>
      </c>
      <c r="B1292" s="108" t="s">
        <v>1122</v>
      </c>
      <c r="C1292" s="109" t="s">
        <v>507</v>
      </c>
      <c r="D1292" s="118" t="s">
        <v>1167</v>
      </c>
      <c r="E1292" s="110">
        <v>42213.462708333333</v>
      </c>
      <c r="F1292" s="110">
        <v>42213.478101851855</v>
      </c>
      <c r="G1292" s="108" t="s">
        <v>18</v>
      </c>
      <c r="H1292" s="111">
        <v>13500</v>
      </c>
      <c r="I1292" s="111">
        <v>4500</v>
      </c>
      <c r="J1292" s="112">
        <v>9000</v>
      </c>
      <c r="K1292" s="118"/>
      <c r="L1292" s="114">
        <v>490</v>
      </c>
      <c r="M1292" s="114"/>
      <c r="N1292" s="115">
        <f t="shared" si="266"/>
        <v>4410000</v>
      </c>
      <c r="O1292" s="115">
        <f>+N1292</f>
        <v>4410000</v>
      </c>
    </row>
    <row r="1293" spans="1:15" ht="14.1" customHeight="1">
      <c r="A1293" s="108" t="s">
        <v>1545</v>
      </c>
      <c r="B1293" s="108" t="s">
        <v>1546</v>
      </c>
      <c r="C1293" s="109" t="s">
        <v>1547</v>
      </c>
      <c r="D1293" s="118" t="s">
        <v>1548</v>
      </c>
      <c r="E1293" s="110">
        <v>42213.483263888891</v>
      </c>
      <c r="F1293" s="110">
        <v>42213.575891203705</v>
      </c>
      <c r="G1293" s="108" t="s">
        <v>18</v>
      </c>
      <c r="H1293" s="111">
        <v>17740</v>
      </c>
      <c r="I1293" s="111">
        <v>6840</v>
      </c>
      <c r="J1293" s="152">
        <v>10900</v>
      </c>
      <c r="K1293" s="118" t="s">
        <v>1076</v>
      </c>
      <c r="L1293" s="114">
        <v>950</v>
      </c>
      <c r="M1293" s="114"/>
      <c r="N1293" s="115">
        <f t="shared" si="266"/>
        <v>10355000</v>
      </c>
      <c r="O1293" s="115"/>
    </row>
    <row r="1294" spans="1:15" ht="14.1" customHeight="1">
      <c r="A1294" s="108" t="s">
        <v>1549</v>
      </c>
      <c r="B1294" s="108" t="s">
        <v>1279</v>
      </c>
      <c r="C1294" s="109" t="s">
        <v>1550</v>
      </c>
      <c r="D1294" s="118" t="s">
        <v>249</v>
      </c>
      <c r="E1294" s="110">
        <v>42213.512650462966</v>
      </c>
      <c r="F1294" s="110">
        <v>42213.632430555554</v>
      </c>
      <c r="G1294" s="108" t="s">
        <v>18</v>
      </c>
      <c r="H1294" s="111">
        <v>23460</v>
      </c>
      <c r="I1294" s="111">
        <v>8360</v>
      </c>
      <c r="J1294" s="112">
        <v>15100</v>
      </c>
      <c r="K1294" s="118" t="s">
        <v>1065</v>
      </c>
      <c r="L1294" s="114">
        <v>700</v>
      </c>
      <c r="M1294" s="114"/>
      <c r="N1294" s="115">
        <f t="shared" si="266"/>
        <v>10570000</v>
      </c>
      <c r="O1294" s="115">
        <f>+N1294</f>
        <v>10570000</v>
      </c>
    </row>
    <row r="1295" spans="1:15" ht="14.1" customHeight="1">
      <c r="A1295" s="108" t="s">
        <v>1551</v>
      </c>
      <c r="B1295" s="108" t="s">
        <v>36</v>
      </c>
      <c r="C1295" s="109" t="s">
        <v>817</v>
      </c>
      <c r="D1295" s="118" t="s">
        <v>643</v>
      </c>
      <c r="E1295" s="110">
        <v>42213.608136574076</v>
      </c>
      <c r="F1295" s="110">
        <v>42213.613055555557</v>
      </c>
      <c r="G1295" s="108" t="s">
        <v>18</v>
      </c>
      <c r="H1295" s="111">
        <v>11160</v>
      </c>
      <c r="I1295" s="111">
        <v>4960</v>
      </c>
      <c r="J1295" s="112">
        <v>6200</v>
      </c>
      <c r="K1295" s="118"/>
      <c r="L1295" s="114">
        <v>530</v>
      </c>
      <c r="M1295" s="114"/>
      <c r="N1295" s="115">
        <f t="shared" si="266"/>
        <v>3286000</v>
      </c>
      <c r="O1295" s="115">
        <f t="shared" ref="O1295:O1300" si="282">+N1295</f>
        <v>3286000</v>
      </c>
    </row>
    <row r="1296" spans="1:15" ht="14.1" customHeight="1">
      <c r="A1296" s="108" t="s">
        <v>1552</v>
      </c>
      <c r="B1296" s="108" t="s">
        <v>36</v>
      </c>
      <c r="C1296" s="109" t="s">
        <v>1410</v>
      </c>
      <c r="D1296" s="118" t="s">
        <v>643</v>
      </c>
      <c r="E1296" s="110">
        <v>42213.626898148148</v>
      </c>
      <c r="F1296" s="110">
        <v>42213.629363425927</v>
      </c>
      <c r="G1296" s="108" t="s">
        <v>18</v>
      </c>
      <c r="H1296" s="111">
        <v>7640</v>
      </c>
      <c r="I1296" s="111">
        <v>3060</v>
      </c>
      <c r="J1296" s="112">
        <v>4580</v>
      </c>
      <c r="K1296" s="118"/>
      <c r="L1296" s="114">
        <v>510</v>
      </c>
      <c r="M1296" s="114"/>
      <c r="N1296" s="115">
        <f t="shared" si="266"/>
        <v>2335800</v>
      </c>
      <c r="O1296" s="115">
        <f t="shared" si="282"/>
        <v>2335800</v>
      </c>
    </row>
    <row r="1297" spans="1:15" ht="14.1" customHeight="1">
      <c r="A1297" s="108" t="s">
        <v>1553</v>
      </c>
      <c r="B1297" s="108" t="s">
        <v>36</v>
      </c>
      <c r="C1297" s="109" t="s">
        <v>1410</v>
      </c>
      <c r="D1297" s="118" t="s">
        <v>643</v>
      </c>
      <c r="E1297" s="110">
        <v>42213.66134259259</v>
      </c>
      <c r="F1297" s="110">
        <v>42213.691354166665</v>
      </c>
      <c r="G1297" s="108" t="s">
        <v>18</v>
      </c>
      <c r="H1297" s="111">
        <v>6060</v>
      </c>
      <c r="I1297" s="111">
        <v>3000</v>
      </c>
      <c r="J1297" s="112">
        <v>3060</v>
      </c>
      <c r="K1297" s="118"/>
      <c r="L1297" s="114">
        <v>510</v>
      </c>
      <c r="M1297" s="114"/>
      <c r="N1297" s="115">
        <f t="shared" si="266"/>
        <v>1560600</v>
      </c>
      <c r="O1297" s="115">
        <f t="shared" si="282"/>
        <v>1560600</v>
      </c>
    </row>
    <row r="1298" spans="1:15" ht="14.1" customHeight="1">
      <c r="A1298" s="108" t="s">
        <v>1554</v>
      </c>
      <c r="B1298" s="108" t="s">
        <v>1049</v>
      </c>
      <c r="C1298" s="109" t="s">
        <v>507</v>
      </c>
      <c r="D1298" s="118" t="s">
        <v>1167</v>
      </c>
      <c r="E1298" s="110">
        <v>42214.462152777778</v>
      </c>
      <c r="F1298" s="110">
        <v>42214.473541666666</v>
      </c>
      <c r="G1298" s="108" t="s">
        <v>18</v>
      </c>
      <c r="H1298" s="111">
        <v>13740</v>
      </c>
      <c r="I1298" s="111">
        <v>4520</v>
      </c>
      <c r="J1298" s="112">
        <v>9220</v>
      </c>
      <c r="K1298" s="118"/>
      <c r="L1298" s="114">
        <v>490</v>
      </c>
      <c r="M1298" s="114"/>
      <c r="N1298" s="115">
        <f t="shared" si="266"/>
        <v>4517800</v>
      </c>
      <c r="O1298" s="115">
        <f t="shared" si="282"/>
        <v>4517800</v>
      </c>
    </row>
    <row r="1299" spans="1:15" ht="14.1" customHeight="1">
      <c r="A1299" s="108" t="s">
        <v>1555</v>
      </c>
      <c r="B1299" s="108" t="s">
        <v>36</v>
      </c>
      <c r="C1299" s="109" t="s">
        <v>817</v>
      </c>
      <c r="D1299" s="118" t="s">
        <v>643</v>
      </c>
      <c r="E1299" s="110">
        <v>42215.336030092592</v>
      </c>
      <c r="F1299" s="110">
        <v>42215.337789351855</v>
      </c>
      <c r="G1299" s="108" t="s">
        <v>18</v>
      </c>
      <c r="H1299" s="111">
        <v>11620</v>
      </c>
      <c r="I1299" s="111">
        <v>4940</v>
      </c>
      <c r="J1299" s="112">
        <v>6680</v>
      </c>
      <c r="K1299" s="118"/>
      <c r="L1299" s="114">
        <v>530</v>
      </c>
      <c r="M1299" s="114"/>
      <c r="N1299" s="115">
        <f t="shared" si="266"/>
        <v>3540400</v>
      </c>
      <c r="O1299" s="115">
        <f t="shared" si="282"/>
        <v>3540400</v>
      </c>
    </row>
    <row r="1300" spans="1:15" ht="14.1" customHeight="1">
      <c r="A1300" s="108" t="s">
        <v>1556</v>
      </c>
      <c r="B1300" s="108" t="s">
        <v>1122</v>
      </c>
      <c r="C1300" s="109" t="s">
        <v>507</v>
      </c>
      <c r="D1300" s="118" t="s">
        <v>1167</v>
      </c>
      <c r="E1300" s="110">
        <v>42215.428495370368</v>
      </c>
      <c r="F1300" s="110">
        <v>42215.438252314816</v>
      </c>
      <c r="G1300" s="108" t="s">
        <v>18</v>
      </c>
      <c r="H1300" s="111">
        <v>11500</v>
      </c>
      <c r="I1300" s="111">
        <v>4520</v>
      </c>
      <c r="J1300" s="112">
        <v>6980</v>
      </c>
      <c r="K1300" s="118"/>
      <c r="L1300" s="114">
        <v>490</v>
      </c>
      <c r="M1300" s="114"/>
      <c r="N1300" s="115">
        <f t="shared" si="266"/>
        <v>3420200</v>
      </c>
      <c r="O1300" s="115">
        <f t="shared" si="282"/>
        <v>3420200</v>
      </c>
    </row>
    <row r="1301" spans="1:15" ht="14.1" customHeight="1">
      <c r="A1301" s="108" t="s">
        <v>1557</v>
      </c>
      <c r="B1301" s="108" t="s">
        <v>1541</v>
      </c>
      <c r="C1301" s="109" t="s">
        <v>39</v>
      </c>
      <c r="D1301" s="118" t="s">
        <v>643</v>
      </c>
      <c r="E1301" s="110">
        <v>42215.59957175926</v>
      </c>
      <c r="F1301" s="110">
        <v>42215.654120370367</v>
      </c>
      <c r="G1301" s="108" t="s">
        <v>18</v>
      </c>
      <c r="H1301" s="111">
        <v>22200</v>
      </c>
      <c r="I1301" s="111">
        <v>8940</v>
      </c>
      <c r="J1301" s="112">
        <v>13260</v>
      </c>
      <c r="K1301" s="118"/>
      <c r="L1301" s="114">
        <v>440</v>
      </c>
      <c r="M1301" s="114"/>
      <c r="N1301" s="115">
        <f t="shared" si="266"/>
        <v>5834400</v>
      </c>
      <c r="O1301" s="115"/>
    </row>
    <row r="1302" spans="1:15" ht="14.1" customHeight="1">
      <c r="A1302" s="108" t="s">
        <v>1558</v>
      </c>
      <c r="B1302" s="108" t="s">
        <v>1049</v>
      </c>
      <c r="C1302" s="109" t="s">
        <v>507</v>
      </c>
      <c r="D1302" s="118" t="s">
        <v>1167</v>
      </c>
      <c r="E1302" s="110">
        <v>42216.471458333333</v>
      </c>
      <c r="F1302" s="110">
        <v>42216.48704861111</v>
      </c>
      <c r="G1302" s="108" t="s">
        <v>18</v>
      </c>
      <c r="H1302" s="111">
        <v>13340</v>
      </c>
      <c r="I1302" s="111">
        <v>4500</v>
      </c>
      <c r="J1302" s="112">
        <v>8840</v>
      </c>
      <c r="K1302" s="118"/>
      <c r="L1302" s="114">
        <v>490</v>
      </c>
      <c r="M1302" s="114"/>
      <c r="N1302" s="115">
        <f t="shared" si="266"/>
        <v>4331600</v>
      </c>
      <c r="O1302" s="115">
        <f>+N1302</f>
        <v>4331600</v>
      </c>
    </row>
    <row r="1303" spans="1:15" ht="14.1" customHeight="1">
      <c r="A1303" s="108" t="s">
        <v>1559</v>
      </c>
      <c r="B1303" s="108" t="s">
        <v>1560</v>
      </c>
      <c r="C1303" s="109" t="s">
        <v>1342</v>
      </c>
      <c r="D1303" s="118" t="s">
        <v>643</v>
      </c>
      <c r="E1303" s="110">
        <v>42216.587916666664</v>
      </c>
      <c r="F1303" s="110">
        <v>42217.335925925923</v>
      </c>
      <c r="G1303" s="108" t="s">
        <v>18</v>
      </c>
      <c r="H1303" s="111">
        <v>15160</v>
      </c>
      <c r="I1303" s="111">
        <v>6020</v>
      </c>
      <c r="J1303" s="112">
        <v>9140</v>
      </c>
      <c r="K1303" s="118"/>
      <c r="L1303" s="114">
        <v>560</v>
      </c>
      <c r="M1303" s="114"/>
      <c r="N1303" s="115">
        <f t="shared" si="266"/>
        <v>5118400</v>
      </c>
      <c r="O1303" s="115">
        <f t="shared" ref="O1303:O1304" si="283">+N1303</f>
        <v>5118400</v>
      </c>
    </row>
    <row r="1304" spans="1:15" ht="14.1" customHeight="1">
      <c r="A1304" s="108" t="s">
        <v>1561</v>
      </c>
      <c r="B1304" s="108" t="s">
        <v>36</v>
      </c>
      <c r="C1304" s="109" t="s">
        <v>817</v>
      </c>
      <c r="D1304" s="118" t="s">
        <v>643</v>
      </c>
      <c r="E1304" s="110">
        <v>42216.668263888889</v>
      </c>
      <c r="F1304" s="110">
        <v>42216.67082175926</v>
      </c>
      <c r="G1304" s="108" t="s">
        <v>18</v>
      </c>
      <c r="H1304" s="111">
        <v>10120</v>
      </c>
      <c r="I1304" s="111">
        <v>4920</v>
      </c>
      <c r="J1304" s="112">
        <v>5200</v>
      </c>
      <c r="K1304" s="118"/>
      <c r="L1304" s="114">
        <v>530</v>
      </c>
      <c r="M1304" s="114"/>
      <c r="N1304" s="115">
        <f t="shared" si="266"/>
        <v>2756000</v>
      </c>
      <c r="O1304" s="115">
        <f t="shared" si="283"/>
        <v>2756000</v>
      </c>
    </row>
    <row r="1305" spans="1:15" ht="13.5" customHeight="1">
      <c r="A1305" s="20" t="s">
        <v>1562</v>
      </c>
      <c r="B1305" s="20" t="s">
        <v>1563</v>
      </c>
      <c r="C1305" s="21" t="s">
        <v>1342</v>
      </c>
      <c r="D1305" s="21" t="s">
        <v>643</v>
      </c>
      <c r="E1305" s="22">
        <v>42217.309629629628</v>
      </c>
      <c r="F1305" s="22">
        <v>42217.349594907406</v>
      </c>
      <c r="G1305" s="20" t="s">
        <v>18</v>
      </c>
      <c r="H1305" s="39">
        <v>15840</v>
      </c>
      <c r="I1305" s="39">
        <v>6280</v>
      </c>
      <c r="J1305" s="102">
        <v>9560</v>
      </c>
      <c r="K1305" s="37"/>
      <c r="L1305" s="26">
        <v>560</v>
      </c>
      <c r="M1305" s="26"/>
      <c r="N1305" s="103">
        <f>+J1305*L1305</f>
        <v>5353600</v>
      </c>
      <c r="O1305" s="103">
        <f>+N1305</f>
        <v>5353600</v>
      </c>
    </row>
    <row r="1306" spans="1:15" ht="13.5" customHeight="1">
      <c r="A1306" s="20" t="s">
        <v>1564</v>
      </c>
      <c r="B1306" s="20" t="s">
        <v>36</v>
      </c>
      <c r="C1306" s="21" t="s">
        <v>817</v>
      </c>
      <c r="D1306" s="21" t="s">
        <v>643</v>
      </c>
      <c r="E1306" s="22">
        <v>42217.7108912037</v>
      </c>
      <c r="F1306" s="22">
        <v>42217.715590277781</v>
      </c>
      <c r="G1306" s="20" t="s">
        <v>18</v>
      </c>
      <c r="H1306" s="39">
        <v>10060</v>
      </c>
      <c r="I1306" s="39">
        <v>5000</v>
      </c>
      <c r="J1306" s="102">
        <v>5060</v>
      </c>
      <c r="K1306" s="37"/>
      <c r="L1306" s="26">
        <v>530</v>
      </c>
      <c r="M1306" s="26"/>
      <c r="N1306" s="103">
        <f t="shared" ref="N1306:N1423" si="284">+J1306*L1306</f>
        <v>2681800</v>
      </c>
      <c r="O1306" s="103">
        <f>+N1306</f>
        <v>2681800</v>
      </c>
    </row>
    <row r="1307" spans="1:15" ht="13.5" customHeight="1">
      <c r="A1307" s="20" t="s">
        <v>1565</v>
      </c>
      <c r="B1307" s="20" t="s">
        <v>1563</v>
      </c>
      <c r="C1307" s="21" t="s">
        <v>1342</v>
      </c>
      <c r="D1307" s="21" t="s">
        <v>643</v>
      </c>
      <c r="E1307" s="22">
        <v>42218.681574074071</v>
      </c>
      <c r="F1307" s="22">
        <v>42218.710648148146</v>
      </c>
      <c r="G1307" s="20" t="s">
        <v>18</v>
      </c>
      <c r="H1307" s="39">
        <v>16760</v>
      </c>
      <c r="I1307" s="39">
        <v>6240</v>
      </c>
      <c r="J1307" s="102">
        <v>10520</v>
      </c>
      <c r="K1307" s="37"/>
      <c r="L1307" s="26">
        <v>560</v>
      </c>
      <c r="M1307" s="26"/>
      <c r="N1307" s="103">
        <f t="shared" si="284"/>
        <v>5891200</v>
      </c>
      <c r="O1307" s="103">
        <f>+N1307</f>
        <v>5891200</v>
      </c>
    </row>
    <row r="1308" spans="1:15" ht="13.5" customHeight="1">
      <c r="A1308" s="20" t="s">
        <v>1566</v>
      </c>
      <c r="B1308" s="20" t="s">
        <v>1567</v>
      </c>
      <c r="C1308" s="21" t="s">
        <v>39</v>
      </c>
      <c r="D1308" s="21" t="s">
        <v>643</v>
      </c>
      <c r="E1308" s="22">
        <v>42218.682488425926</v>
      </c>
      <c r="F1308" s="22"/>
      <c r="G1308" s="20" t="s">
        <v>18</v>
      </c>
      <c r="H1308" s="39">
        <v>23380</v>
      </c>
      <c r="I1308" s="39">
        <v>10000</v>
      </c>
      <c r="J1308" s="102">
        <v>13380</v>
      </c>
      <c r="K1308" s="37"/>
      <c r="L1308" s="26">
        <v>440</v>
      </c>
      <c r="M1308" s="26"/>
      <c r="N1308" s="103">
        <f t="shared" si="284"/>
        <v>5887200</v>
      </c>
      <c r="O1308" s="103"/>
    </row>
    <row r="1309" spans="1:15" ht="13.5" customHeight="1">
      <c r="A1309" s="20" t="s">
        <v>1568</v>
      </c>
      <c r="B1309" s="20" t="s">
        <v>1560</v>
      </c>
      <c r="C1309" s="21" t="s">
        <v>1342</v>
      </c>
      <c r="D1309" s="21" t="s">
        <v>643</v>
      </c>
      <c r="E1309" s="22">
        <v>42219.695138888892</v>
      </c>
      <c r="F1309" s="22">
        <v>42220.314768518518</v>
      </c>
      <c r="G1309" s="20" t="s">
        <v>18</v>
      </c>
      <c r="H1309" s="39">
        <v>14820</v>
      </c>
      <c r="I1309" s="39">
        <v>5560</v>
      </c>
      <c r="J1309" s="102">
        <v>9260</v>
      </c>
      <c r="K1309" s="37"/>
      <c r="L1309" s="26">
        <v>560</v>
      </c>
      <c r="M1309" s="26"/>
      <c r="N1309" s="103">
        <f t="shared" si="284"/>
        <v>5185600</v>
      </c>
      <c r="O1309" s="103">
        <f>+N1309</f>
        <v>5185600</v>
      </c>
    </row>
    <row r="1310" spans="1:15" ht="13.5" customHeight="1">
      <c r="A1310" s="20" t="s">
        <v>1569</v>
      </c>
      <c r="B1310" s="20" t="s">
        <v>304</v>
      </c>
      <c r="C1310" s="21" t="s">
        <v>1286</v>
      </c>
      <c r="D1310" s="21" t="s">
        <v>1570</v>
      </c>
      <c r="E1310" s="22">
        <v>42220.593738425923</v>
      </c>
      <c r="F1310" s="22">
        <v>42220.684710648151</v>
      </c>
      <c r="G1310" s="20" t="s">
        <v>18</v>
      </c>
      <c r="H1310" s="39">
        <v>11560</v>
      </c>
      <c r="I1310" s="39">
        <v>5760</v>
      </c>
      <c r="J1310" s="44">
        <v>5800</v>
      </c>
      <c r="K1310" s="37" t="s">
        <v>1571</v>
      </c>
      <c r="L1310" s="26">
        <v>1250</v>
      </c>
      <c r="M1310" s="26"/>
      <c r="N1310" s="103">
        <f t="shared" si="284"/>
        <v>7250000</v>
      </c>
      <c r="O1310" s="103"/>
    </row>
    <row r="1311" spans="1:15" ht="13.5" customHeight="1">
      <c r="A1311" s="20" t="s">
        <v>1572</v>
      </c>
      <c r="B1311" s="20" t="s">
        <v>1560</v>
      </c>
      <c r="C1311" s="21" t="s">
        <v>1342</v>
      </c>
      <c r="D1311" s="21" t="s">
        <v>643</v>
      </c>
      <c r="E1311" s="22">
        <v>42221.343761574077</v>
      </c>
      <c r="F1311" s="22">
        <v>42221.426354166666</v>
      </c>
      <c r="G1311" s="20" t="s">
        <v>18</v>
      </c>
      <c r="H1311" s="39">
        <v>14400</v>
      </c>
      <c r="I1311" s="39">
        <v>5660</v>
      </c>
      <c r="J1311" s="102">
        <v>8740</v>
      </c>
      <c r="K1311" s="37"/>
      <c r="L1311" s="26">
        <v>560</v>
      </c>
      <c r="M1311" s="26"/>
      <c r="N1311" s="103">
        <f t="shared" si="284"/>
        <v>4894400</v>
      </c>
      <c r="O1311" s="103">
        <f>+N1311</f>
        <v>4894400</v>
      </c>
    </row>
    <row r="1312" spans="1:15" ht="13.5" customHeight="1">
      <c r="A1312" s="20" t="s">
        <v>1573</v>
      </c>
      <c r="B1312" s="20" t="s">
        <v>509</v>
      </c>
      <c r="C1312" s="21" t="s">
        <v>507</v>
      </c>
      <c r="D1312" s="21" t="s">
        <v>249</v>
      </c>
      <c r="E1312" s="22">
        <v>42221.576111111113</v>
      </c>
      <c r="F1312" s="22">
        <v>42221.625451388885</v>
      </c>
      <c r="G1312" s="20" t="s">
        <v>18</v>
      </c>
      <c r="H1312" s="39">
        <v>20680</v>
      </c>
      <c r="I1312" s="39">
        <v>8240</v>
      </c>
      <c r="J1312" s="102">
        <v>12440</v>
      </c>
      <c r="K1312" s="37" t="s">
        <v>1059</v>
      </c>
      <c r="L1312" s="26">
        <f>+[1]DonGia!O87</f>
        <v>780</v>
      </c>
      <c r="M1312" s="26"/>
      <c r="N1312" s="103">
        <f t="shared" si="284"/>
        <v>9703200</v>
      </c>
      <c r="O1312" s="103">
        <f>+N1312</f>
        <v>9703200</v>
      </c>
    </row>
    <row r="1313" spans="1:15" ht="13.5" customHeight="1">
      <c r="A1313" s="20" t="s">
        <v>1574</v>
      </c>
      <c r="B1313" s="20" t="s">
        <v>36</v>
      </c>
      <c r="C1313" s="21" t="s">
        <v>1410</v>
      </c>
      <c r="D1313" s="21" t="s">
        <v>643</v>
      </c>
      <c r="E1313" s="22">
        <v>42221.624814814815</v>
      </c>
      <c r="F1313" s="22">
        <v>42221.628912037035</v>
      </c>
      <c r="G1313" s="20" t="s">
        <v>18</v>
      </c>
      <c r="H1313" s="39">
        <v>7840</v>
      </c>
      <c r="I1313" s="39">
        <v>3540</v>
      </c>
      <c r="J1313" s="102">
        <v>4300</v>
      </c>
      <c r="K1313" s="37"/>
      <c r="L1313" s="26">
        <v>510</v>
      </c>
      <c r="M1313" s="26"/>
      <c r="N1313" s="103">
        <f t="shared" si="284"/>
        <v>2193000</v>
      </c>
      <c r="O1313" s="103">
        <f>+N1313</f>
        <v>2193000</v>
      </c>
    </row>
    <row r="1314" spans="1:15" ht="13.5" customHeight="1">
      <c r="A1314" s="20" t="s">
        <v>1575</v>
      </c>
      <c r="B1314" s="20" t="s">
        <v>509</v>
      </c>
      <c r="C1314" s="21" t="s">
        <v>507</v>
      </c>
      <c r="D1314" s="21" t="s">
        <v>249</v>
      </c>
      <c r="E1314" s="22">
        <v>42221.667337962965</v>
      </c>
      <c r="F1314" s="22">
        <v>42221.702361111114</v>
      </c>
      <c r="G1314" s="20" t="s">
        <v>18</v>
      </c>
      <c r="H1314" s="39">
        <v>21040</v>
      </c>
      <c r="I1314" s="39">
        <v>8220</v>
      </c>
      <c r="J1314" s="102">
        <v>12820</v>
      </c>
      <c r="K1314" s="37" t="s">
        <v>1085</v>
      </c>
      <c r="L1314" s="26">
        <v>780</v>
      </c>
      <c r="M1314" s="26"/>
      <c r="N1314" s="103">
        <f t="shared" si="284"/>
        <v>9999600</v>
      </c>
      <c r="O1314" s="103">
        <f t="shared" ref="O1314:O1317" si="285">+N1314</f>
        <v>9999600</v>
      </c>
    </row>
    <row r="1315" spans="1:15" ht="13.5" customHeight="1">
      <c r="A1315" s="20" t="s">
        <v>1576</v>
      </c>
      <c r="B1315" s="20" t="s">
        <v>1150</v>
      </c>
      <c r="C1315" s="21" t="s">
        <v>507</v>
      </c>
      <c r="D1315" s="21" t="s">
        <v>249</v>
      </c>
      <c r="E1315" s="22">
        <v>42222.31040509259</v>
      </c>
      <c r="F1315" s="22">
        <v>42222.344212962962</v>
      </c>
      <c r="G1315" s="20" t="s">
        <v>18</v>
      </c>
      <c r="H1315" s="39">
        <v>21040</v>
      </c>
      <c r="I1315" s="39">
        <v>8040</v>
      </c>
      <c r="J1315" s="102">
        <v>13000</v>
      </c>
      <c r="K1315" s="37" t="s">
        <v>1096</v>
      </c>
      <c r="L1315" s="26">
        <v>780</v>
      </c>
      <c r="M1315" s="26"/>
      <c r="N1315" s="103">
        <f t="shared" si="284"/>
        <v>10140000</v>
      </c>
      <c r="O1315" s="103">
        <f t="shared" si="285"/>
        <v>10140000</v>
      </c>
    </row>
    <row r="1316" spans="1:15" ht="13.5" customHeight="1">
      <c r="A1316" s="20" t="s">
        <v>1577</v>
      </c>
      <c r="B1316" s="20" t="s">
        <v>1150</v>
      </c>
      <c r="C1316" s="21" t="s">
        <v>507</v>
      </c>
      <c r="D1316" s="21" t="s">
        <v>249</v>
      </c>
      <c r="E1316" s="22">
        <v>42222.431388888886</v>
      </c>
      <c r="F1316" s="22">
        <v>42222.474710648145</v>
      </c>
      <c r="G1316" s="20" t="s">
        <v>18</v>
      </c>
      <c r="H1316" s="39">
        <v>21280</v>
      </c>
      <c r="I1316" s="39">
        <v>8040</v>
      </c>
      <c r="J1316" s="102">
        <v>13240</v>
      </c>
      <c r="K1316" s="37" t="s">
        <v>1128</v>
      </c>
      <c r="L1316" s="26">
        <v>780</v>
      </c>
      <c r="M1316" s="26"/>
      <c r="N1316" s="103">
        <f t="shared" si="284"/>
        <v>10327200</v>
      </c>
      <c r="O1316" s="103">
        <f t="shared" si="285"/>
        <v>10327200</v>
      </c>
    </row>
    <row r="1317" spans="1:15" ht="13.5" customHeight="1">
      <c r="A1317" s="20" t="s">
        <v>1578</v>
      </c>
      <c r="B1317" s="20" t="s">
        <v>1049</v>
      </c>
      <c r="C1317" s="21" t="s">
        <v>507</v>
      </c>
      <c r="D1317" s="21" t="s">
        <v>1167</v>
      </c>
      <c r="E1317" s="22">
        <v>42222.463958333334</v>
      </c>
      <c r="F1317" s="22">
        <v>42222.484768518516</v>
      </c>
      <c r="G1317" s="20" t="s">
        <v>18</v>
      </c>
      <c r="H1317" s="39">
        <v>14300</v>
      </c>
      <c r="I1317" s="39">
        <v>4500</v>
      </c>
      <c r="J1317" s="102">
        <v>9800</v>
      </c>
      <c r="K1317" s="37"/>
      <c r="L1317" s="26">
        <v>490</v>
      </c>
      <c r="M1317" s="26"/>
      <c r="N1317" s="103">
        <f t="shared" si="284"/>
        <v>4802000</v>
      </c>
      <c r="O1317" s="103">
        <f t="shared" si="285"/>
        <v>4802000</v>
      </c>
    </row>
    <row r="1318" spans="1:15" ht="13.5" customHeight="1">
      <c r="A1318" s="20" t="s">
        <v>1579</v>
      </c>
      <c r="B1318" s="20" t="s">
        <v>1567</v>
      </c>
      <c r="C1318" s="21" t="s">
        <v>39</v>
      </c>
      <c r="D1318" s="21" t="s">
        <v>643</v>
      </c>
      <c r="E1318" s="22">
        <v>42222.539456018516</v>
      </c>
      <c r="F1318" s="22">
        <v>42222.631168981483</v>
      </c>
      <c r="G1318" s="20" t="s">
        <v>18</v>
      </c>
      <c r="H1318" s="39">
        <v>25240</v>
      </c>
      <c r="I1318" s="39">
        <v>10000</v>
      </c>
      <c r="J1318" s="102">
        <v>15240</v>
      </c>
      <c r="K1318" s="37"/>
      <c r="L1318" s="26">
        <v>440</v>
      </c>
      <c r="M1318" s="26"/>
      <c r="N1318" s="103">
        <f t="shared" si="284"/>
        <v>6705600</v>
      </c>
      <c r="O1318" s="103"/>
    </row>
    <row r="1319" spans="1:15" ht="13.5" customHeight="1">
      <c r="A1319" s="20" t="s">
        <v>1580</v>
      </c>
      <c r="B1319" s="20" t="s">
        <v>1563</v>
      </c>
      <c r="C1319" s="21" t="s">
        <v>1342</v>
      </c>
      <c r="D1319" s="21" t="s">
        <v>643</v>
      </c>
      <c r="E1319" s="22">
        <v>42222.688599537039</v>
      </c>
      <c r="F1319" s="22">
        <v>42223.357048611113</v>
      </c>
      <c r="G1319" s="20" t="s">
        <v>18</v>
      </c>
      <c r="H1319" s="39">
        <v>16100</v>
      </c>
      <c r="I1319" s="39">
        <v>6160</v>
      </c>
      <c r="J1319" s="102">
        <v>9940</v>
      </c>
      <c r="K1319" s="37"/>
      <c r="L1319" s="26">
        <v>560</v>
      </c>
      <c r="M1319" s="26"/>
      <c r="N1319" s="103">
        <f t="shared" si="284"/>
        <v>5566400</v>
      </c>
      <c r="O1319" s="103">
        <f t="shared" ref="O1319:O1323" si="286">+N1319</f>
        <v>5566400</v>
      </c>
    </row>
    <row r="1320" spans="1:15" ht="13.5" customHeight="1">
      <c r="A1320" s="20" t="s">
        <v>1581</v>
      </c>
      <c r="B1320" s="20" t="s">
        <v>1582</v>
      </c>
      <c r="C1320" s="21" t="s">
        <v>1342</v>
      </c>
      <c r="D1320" s="21" t="s">
        <v>643</v>
      </c>
      <c r="E1320" s="22">
        <v>42223.316111111111</v>
      </c>
      <c r="F1320" s="22">
        <v>42223.385277777779</v>
      </c>
      <c r="G1320" s="20" t="s">
        <v>18</v>
      </c>
      <c r="H1320" s="39">
        <v>37260</v>
      </c>
      <c r="I1320" s="39">
        <v>12780</v>
      </c>
      <c r="J1320" s="102">
        <v>24480</v>
      </c>
      <c r="K1320" s="37"/>
      <c r="L1320" s="26">
        <v>560</v>
      </c>
      <c r="M1320" s="26"/>
      <c r="N1320" s="103">
        <f t="shared" si="284"/>
        <v>13708800</v>
      </c>
      <c r="O1320" s="103">
        <f t="shared" si="286"/>
        <v>13708800</v>
      </c>
    </row>
    <row r="1321" spans="1:15" ht="13.5" customHeight="1">
      <c r="A1321" s="20" t="s">
        <v>1583</v>
      </c>
      <c r="B1321" s="20" t="s">
        <v>1150</v>
      </c>
      <c r="C1321" s="21" t="s">
        <v>507</v>
      </c>
      <c r="D1321" s="21" t="s">
        <v>249</v>
      </c>
      <c r="E1321" s="22">
        <v>42223.480578703704</v>
      </c>
      <c r="F1321" s="22">
        <v>42223.524918981479</v>
      </c>
      <c r="G1321" s="20" t="s">
        <v>18</v>
      </c>
      <c r="H1321" s="39">
        <v>21620</v>
      </c>
      <c r="I1321" s="39">
        <v>8020</v>
      </c>
      <c r="J1321" s="102">
        <v>13600</v>
      </c>
      <c r="K1321" s="37"/>
      <c r="L1321" s="26">
        <v>780</v>
      </c>
      <c r="M1321" s="26"/>
      <c r="N1321" s="103">
        <f t="shared" si="284"/>
        <v>10608000</v>
      </c>
      <c r="O1321" s="103">
        <f t="shared" si="286"/>
        <v>10608000</v>
      </c>
    </row>
    <row r="1322" spans="1:15" ht="13.5" customHeight="1">
      <c r="A1322" s="20" t="s">
        <v>1584</v>
      </c>
      <c r="B1322" s="20" t="s">
        <v>1150</v>
      </c>
      <c r="C1322" s="21" t="s">
        <v>507</v>
      </c>
      <c r="D1322" s="21" t="s">
        <v>249</v>
      </c>
      <c r="E1322" s="22">
        <v>42223.596817129626</v>
      </c>
      <c r="F1322" s="22">
        <v>42223.628668981481</v>
      </c>
      <c r="G1322" s="20" t="s">
        <v>18</v>
      </c>
      <c r="H1322" s="39">
        <v>21780</v>
      </c>
      <c r="I1322" s="39">
        <v>8000</v>
      </c>
      <c r="J1322" s="102">
        <v>13780</v>
      </c>
      <c r="K1322" s="37"/>
      <c r="L1322" s="26">
        <v>780</v>
      </c>
      <c r="M1322" s="26"/>
      <c r="N1322" s="103">
        <f t="shared" si="284"/>
        <v>10748400</v>
      </c>
      <c r="O1322" s="103">
        <f t="shared" si="286"/>
        <v>10748400</v>
      </c>
    </row>
    <row r="1323" spans="1:15" ht="13.5" customHeight="1">
      <c r="A1323" s="20" t="s">
        <v>1585</v>
      </c>
      <c r="B1323" s="20" t="s">
        <v>1150</v>
      </c>
      <c r="C1323" s="21" t="s">
        <v>507</v>
      </c>
      <c r="D1323" s="21" t="s">
        <v>249</v>
      </c>
      <c r="E1323" s="22">
        <v>42226.491932870369</v>
      </c>
      <c r="F1323" s="22">
        <v>42226.537511574075</v>
      </c>
      <c r="G1323" s="20" t="s">
        <v>18</v>
      </c>
      <c r="H1323" s="39">
        <v>22500</v>
      </c>
      <c r="I1323" s="39">
        <v>8060</v>
      </c>
      <c r="J1323" s="102">
        <v>14440</v>
      </c>
      <c r="K1323" s="37"/>
      <c r="L1323" s="26">
        <v>780</v>
      </c>
      <c r="M1323" s="26"/>
      <c r="N1323" s="103">
        <f t="shared" si="284"/>
        <v>11263200</v>
      </c>
      <c r="O1323" s="103">
        <f t="shared" si="286"/>
        <v>11263200</v>
      </c>
    </row>
    <row r="1324" spans="1:15" ht="13.5" customHeight="1">
      <c r="A1324" s="20" t="s">
        <v>1586</v>
      </c>
      <c r="B1324" s="20" t="s">
        <v>1567</v>
      </c>
      <c r="C1324" s="21" t="s">
        <v>39</v>
      </c>
      <c r="D1324" s="21" t="s">
        <v>643</v>
      </c>
      <c r="E1324" s="22">
        <v>42226.53875</v>
      </c>
      <c r="F1324" s="22">
        <v>42226.609884259262</v>
      </c>
      <c r="G1324" s="20" t="s">
        <v>18</v>
      </c>
      <c r="H1324" s="39">
        <v>24900</v>
      </c>
      <c r="I1324" s="39">
        <v>9980</v>
      </c>
      <c r="J1324" s="102">
        <v>14920</v>
      </c>
      <c r="K1324" s="37"/>
      <c r="L1324" s="26">
        <v>440</v>
      </c>
      <c r="M1324" s="26"/>
      <c r="N1324" s="103">
        <f t="shared" si="284"/>
        <v>6564800</v>
      </c>
      <c r="O1324" s="103"/>
    </row>
    <row r="1325" spans="1:15" ht="13.5" customHeight="1">
      <c r="A1325" s="20" t="s">
        <v>1587</v>
      </c>
      <c r="B1325" s="20" t="s">
        <v>1560</v>
      </c>
      <c r="C1325" s="21" t="s">
        <v>1342</v>
      </c>
      <c r="D1325" s="21" t="s">
        <v>249</v>
      </c>
      <c r="E1325" s="22">
        <v>42226.631215277775</v>
      </c>
      <c r="F1325" s="22">
        <v>42227.296851851854</v>
      </c>
      <c r="G1325" s="20" t="s">
        <v>18</v>
      </c>
      <c r="H1325" s="39">
        <v>12560</v>
      </c>
      <c r="I1325" s="39">
        <v>5660</v>
      </c>
      <c r="J1325" s="102">
        <v>6900</v>
      </c>
      <c r="K1325" s="37" t="s">
        <v>1096</v>
      </c>
      <c r="L1325" s="26">
        <f>+[1]DonGia!O85</f>
        <v>720</v>
      </c>
      <c r="M1325" s="26"/>
      <c r="N1325" s="103">
        <f t="shared" si="284"/>
        <v>4968000</v>
      </c>
      <c r="O1325" s="103">
        <f>+N1325</f>
        <v>4968000</v>
      </c>
    </row>
    <row r="1326" spans="1:15" ht="13.5" customHeight="1">
      <c r="A1326" s="20" t="s">
        <v>1588</v>
      </c>
      <c r="B1326" s="20" t="s">
        <v>36</v>
      </c>
      <c r="C1326" s="21" t="s">
        <v>834</v>
      </c>
      <c r="D1326" s="21" t="s">
        <v>643</v>
      </c>
      <c r="E1326" s="22">
        <v>42226.636759259258</v>
      </c>
      <c r="F1326" s="22">
        <v>42226.639189814814</v>
      </c>
      <c r="G1326" s="20" t="s">
        <v>18</v>
      </c>
      <c r="H1326" s="39">
        <v>6880</v>
      </c>
      <c r="I1326" s="39">
        <v>3020</v>
      </c>
      <c r="J1326" s="102">
        <v>3860</v>
      </c>
      <c r="K1326" s="37"/>
      <c r="L1326" s="26">
        <v>550</v>
      </c>
      <c r="M1326" s="26"/>
      <c r="N1326" s="103">
        <f t="shared" si="284"/>
        <v>2123000</v>
      </c>
      <c r="O1326" s="103">
        <f>+N1326</f>
        <v>2123000</v>
      </c>
    </row>
    <row r="1327" spans="1:15" ht="13.5" customHeight="1">
      <c r="A1327" s="20" t="s">
        <v>1589</v>
      </c>
      <c r="B1327" s="20" t="s">
        <v>36</v>
      </c>
      <c r="C1327" s="21" t="s">
        <v>834</v>
      </c>
      <c r="D1327" s="21" t="s">
        <v>643</v>
      </c>
      <c r="E1327" s="22">
        <v>42226.666932870372</v>
      </c>
      <c r="F1327" s="22">
        <v>42226.669976851852</v>
      </c>
      <c r="G1327" s="20" t="s">
        <v>18</v>
      </c>
      <c r="H1327" s="39">
        <v>5840</v>
      </c>
      <c r="I1327" s="39">
        <v>3020</v>
      </c>
      <c r="J1327" s="102">
        <v>2820</v>
      </c>
      <c r="K1327" s="37"/>
      <c r="L1327" s="26">
        <v>550</v>
      </c>
      <c r="M1327" s="26"/>
      <c r="N1327" s="103">
        <f t="shared" si="284"/>
        <v>1551000</v>
      </c>
      <c r="O1327" s="103">
        <f>+N1327</f>
        <v>1551000</v>
      </c>
    </row>
    <row r="1328" spans="1:15" ht="13.5" customHeight="1">
      <c r="A1328" s="20" t="s">
        <v>1590</v>
      </c>
      <c r="B1328" s="20" t="s">
        <v>1563</v>
      </c>
      <c r="C1328" s="21" t="s">
        <v>1342</v>
      </c>
      <c r="D1328" s="21" t="s">
        <v>1167</v>
      </c>
      <c r="E1328" s="22">
        <v>42226.677615740744</v>
      </c>
      <c r="F1328" s="22">
        <v>42227.297696759262</v>
      </c>
      <c r="G1328" s="20" t="s">
        <v>18</v>
      </c>
      <c r="H1328" s="39">
        <v>17820</v>
      </c>
      <c r="I1328" s="39">
        <v>6180</v>
      </c>
      <c r="J1328" s="102">
        <v>11640</v>
      </c>
      <c r="K1328" s="37"/>
      <c r="L1328" s="26">
        <f>+[1]DonGia!O88</f>
        <v>520</v>
      </c>
      <c r="M1328" s="26"/>
      <c r="N1328" s="103">
        <f t="shared" si="284"/>
        <v>6052800</v>
      </c>
      <c r="O1328" s="103">
        <f>+N1328</f>
        <v>6052800</v>
      </c>
    </row>
    <row r="1329" spans="1:15" ht="13.5" customHeight="1">
      <c r="A1329" s="20" t="s">
        <v>1591</v>
      </c>
      <c r="B1329" s="20" t="s">
        <v>36</v>
      </c>
      <c r="C1329" s="21" t="s">
        <v>834</v>
      </c>
      <c r="D1329" s="21" t="s">
        <v>643</v>
      </c>
      <c r="E1329" s="22">
        <v>42226.678460648145</v>
      </c>
      <c r="F1329" s="22">
        <v>42226.682453703703</v>
      </c>
      <c r="G1329" s="20" t="s">
        <v>18</v>
      </c>
      <c r="H1329" s="39">
        <v>4420</v>
      </c>
      <c r="I1329" s="39">
        <v>3020</v>
      </c>
      <c r="J1329" s="102">
        <v>1400</v>
      </c>
      <c r="K1329" s="37"/>
      <c r="L1329" s="26">
        <v>550</v>
      </c>
      <c r="M1329" s="26"/>
      <c r="N1329" s="103">
        <f t="shared" si="284"/>
        <v>770000</v>
      </c>
      <c r="O1329" s="103">
        <f>+N1329</f>
        <v>770000</v>
      </c>
    </row>
    <row r="1330" spans="1:15" ht="13.5" customHeight="1">
      <c r="A1330" s="20" t="s">
        <v>1592</v>
      </c>
      <c r="B1330" s="20" t="s">
        <v>1150</v>
      </c>
      <c r="C1330" s="21" t="s">
        <v>507</v>
      </c>
      <c r="D1330" s="21" t="s">
        <v>249</v>
      </c>
      <c r="E1330" s="22">
        <v>42227.310613425929</v>
      </c>
      <c r="F1330" s="22">
        <v>42227.352581018517</v>
      </c>
      <c r="G1330" s="20" t="s">
        <v>18</v>
      </c>
      <c r="H1330" s="39">
        <v>22700</v>
      </c>
      <c r="I1330" s="39">
        <v>8040</v>
      </c>
      <c r="J1330" s="102">
        <v>14660</v>
      </c>
      <c r="K1330" s="37" t="s">
        <v>1593</v>
      </c>
      <c r="L1330" s="26">
        <v>780</v>
      </c>
      <c r="M1330" s="26"/>
      <c r="N1330" s="103">
        <f t="shared" si="284"/>
        <v>11434800</v>
      </c>
      <c r="O1330" s="103">
        <f t="shared" ref="O1330:O1331" si="287">+N1330</f>
        <v>11434800</v>
      </c>
    </row>
    <row r="1331" spans="1:15" ht="13.5" customHeight="1">
      <c r="A1331" s="20" t="s">
        <v>1594</v>
      </c>
      <c r="B1331" s="20" t="s">
        <v>1049</v>
      </c>
      <c r="C1331" s="21" t="s">
        <v>507</v>
      </c>
      <c r="D1331" s="21" t="s">
        <v>1167</v>
      </c>
      <c r="E1331" s="22">
        <v>42227.451666666668</v>
      </c>
      <c r="F1331" s="22">
        <v>42227.469108796293</v>
      </c>
      <c r="G1331" s="20" t="s">
        <v>18</v>
      </c>
      <c r="H1331" s="39">
        <v>14120</v>
      </c>
      <c r="I1331" s="39">
        <v>4500</v>
      </c>
      <c r="J1331" s="102">
        <v>9620</v>
      </c>
      <c r="K1331" s="37"/>
      <c r="L1331" s="26">
        <v>490</v>
      </c>
      <c r="M1331" s="26"/>
      <c r="N1331" s="103">
        <f t="shared" si="284"/>
        <v>4713800</v>
      </c>
      <c r="O1331" s="103">
        <f t="shared" si="287"/>
        <v>4713800</v>
      </c>
    </row>
    <row r="1332" spans="1:15" ht="13.5" customHeight="1">
      <c r="A1332" s="20" t="s">
        <v>1595</v>
      </c>
      <c r="B1332" s="20" t="s">
        <v>1075</v>
      </c>
      <c r="C1332" s="21" t="s">
        <v>169</v>
      </c>
      <c r="D1332" s="21" t="s">
        <v>249</v>
      </c>
      <c r="E1332" s="22">
        <v>42227.542754629627</v>
      </c>
      <c r="F1332" s="22">
        <v>42227.566481481481</v>
      </c>
      <c r="G1332" s="20" t="s">
        <v>18</v>
      </c>
      <c r="H1332" s="39">
        <v>18860</v>
      </c>
      <c r="I1332" s="39">
        <v>5640</v>
      </c>
      <c r="J1332" s="102">
        <v>13220</v>
      </c>
      <c r="K1332" s="37" t="s">
        <v>1085</v>
      </c>
      <c r="L1332" s="26">
        <f>+[1]DonGia!O89</f>
        <v>800</v>
      </c>
      <c r="M1332" s="26"/>
      <c r="N1332" s="103">
        <f t="shared" si="284"/>
        <v>10576000</v>
      </c>
      <c r="O1332" s="103">
        <f>+N1332</f>
        <v>10576000</v>
      </c>
    </row>
    <row r="1333" spans="1:15" ht="13.5" customHeight="1">
      <c r="A1333" s="20" t="s">
        <v>1596</v>
      </c>
      <c r="B1333" s="20" t="s">
        <v>1093</v>
      </c>
      <c r="C1333" s="21" t="s">
        <v>169</v>
      </c>
      <c r="D1333" s="21" t="s">
        <v>249</v>
      </c>
      <c r="E1333" s="22">
        <v>42227.543495370373</v>
      </c>
      <c r="F1333" s="22">
        <v>42227.584270833337</v>
      </c>
      <c r="G1333" s="20" t="s">
        <v>18</v>
      </c>
      <c r="H1333" s="39">
        <v>37780</v>
      </c>
      <c r="I1333" s="39">
        <v>12340</v>
      </c>
      <c r="J1333" s="102">
        <v>25440</v>
      </c>
      <c r="K1333" s="37" t="s">
        <v>1076</v>
      </c>
      <c r="L1333" s="26">
        <v>800</v>
      </c>
      <c r="M1333" s="26"/>
      <c r="N1333" s="103">
        <f t="shared" si="284"/>
        <v>20352000</v>
      </c>
      <c r="O1333" s="103">
        <f>+N1333</f>
        <v>20352000</v>
      </c>
    </row>
    <row r="1334" spans="1:15" ht="13.5" customHeight="1">
      <c r="A1334" s="20" t="s">
        <v>1597</v>
      </c>
      <c r="B1334" s="20" t="s">
        <v>33</v>
      </c>
      <c r="C1334" s="21" t="s">
        <v>1342</v>
      </c>
      <c r="D1334" s="21" t="s">
        <v>643</v>
      </c>
      <c r="E1334" s="22">
        <v>42227.544525462959</v>
      </c>
      <c r="F1334" s="22">
        <v>42227.546215277776</v>
      </c>
      <c r="G1334" s="20" t="s">
        <v>18</v>
      </c>
      <c r="H1334" s="39">
        <v>12320</v>
      </c>
      <c r="I1334" s="39">
        <v>5120</v>
      </c>
      <c r="J1334" s="102">
        <v>7200</v>
      </c>
      <c r="K1334" s="37"/>
      <c r="L1334" s="26">
        <v>560</v>
      </c>
      <c r="M1334" s="26"/>
      <c r="N1334" s="103">
        <f t="shared" si="284"/>
        <v>4032000</v>
      </c>
      <c r="O1334" s="103">
        <f t="shared" ref="O1334:O1335" si="288">+N1334</f>
        <v>4032000</v>
      </c>
    </row>
    <row r="1335" spans="1:15" ht="13.5" customHeight="1">
      <c r="A1335" s="20" t="s">
        <v>1598</v>
      </c>
      <c r="B1335" s="20" t="s">
        <v>1563</v>
      </c>
      <c r="C1335" s="21" t="s">
        <v>1342</v>
      </c>
      <c r="D1335" s="21" t="s">
        <v>1167</v>
      </c>
      <c r="E1335" s="22">
        <v>42227.552939814814</v>
      </c>
      <c r="F1335" s="22">
        <v>42227.597812499997</v>
      </c>
      <c r="G1335" s="20" t="s">
        <v>18</v>
      </c>
      <c r="H1335" s="39">
        <v>20320</v>
      </c>
      <c r="I1335" s="39">
        <v>6180</v>
      </c>
      <c r="J1335" s="102">
        <v>14140</v>
      </c>
      <c r="K1335" s="37"/>
      <c r="L1335" s="26">
        <v>520</v>
      </c>
      <c r="M1335" s="26"/>
      <c r="N1335" s="103">
        <f t="shared" si="284"/>
        <v>7352800</v>
      </c>
      <c r="O1335" s="103">
        <f t="shared" si="288"/>
        <v>7352800</v>
      </c>
    </row>
    <row r="1336" spans="1:15" ht="13.5" customHeight="1">
      <c r="A1336" s="20" t="s">
        <v>1599</v>
      </c>
      <c r="B1336" s="20" t="s">
        <v>320</v>
      </c>
      <c r="C1336" s="21" t="s">
        <v>169</v>
      </c>
      <c r="D1336" s="21" t="s">
        <v>249</v>
      </c>
      <c r="E1336" s="22">
        <v>42227.596192129633</v>
      </c>
      <c r="F1336" s="22">
        <v>42227.639988425923</v>
      </c>
      <c r="G1336" s="20" t="s">
        <v>18</v>
      </c>
      <c r="H1336" s="39">
        <v>39700</v>
      </c>
      <c r="I1336" s="39">
        <v>12740</v>
      </c>
      <c r="J1336" s="102">
        <v>26960</v>
      </c>
      <c r="K1336" s="37" t="s">
        <v>1059</v>
      </c>
      <c r="L1336" s="26">
        <v>800</v>
      </c>
      <c r="M1336" s="26"/>
      <c r="N1336" s="103">
        <f t="shared" si="284"/>
        <v>21568000</v>
      </c>
      <c r="O1336" s="103">
        <f>+N1336</f>
        <v>21568000</v>
      </c>
    </row>
    <row r="1337" spans="1:15" ht="13.5" customHeight="1">
      <c r="A1337" s="20" t="s">
        <v>1600</v>
      </c>
      <c r="B1337" s="20" t="s">
        <v>36</v>
      </c>
      <c r="C1337" s="21" t="s">
        <v>1410</v>
      </c>
      <c r="D1337" s="21" t="s">
        <v>643</v>
      </c>
      <c r="E1337" s="22">
        <v>42227.603530092594</v>
      </c>
      <c r="F1337" s="22">
        <v>42227.605891203704</v>
      </c>
      <c r="G1337" s="20" t="s">
        <v>18</v>
      </c>
      <c r="H1337" s="39">
        <v>9800</v>
      </c>
      <c r="I1337" s="39">
        <v>5080</v>
      </c>
      <c r="J1337" s="102">
        <v>4720</v>
      </c>
      <c r="K1337" s="37"/>
      <c r="L1337" s="26">
        <v>510</v>
      </c>
      <c r="M1337" s="26"/>
      <c r="N1337" s="103">
        <f t="shared" si="284"/>
        <v>2407200</v>
      </c>
      <c r="O1337" s="103">
        <f>+N1337</f>
        <v>2407200</v>
      </c>
    </row>
    <row r="1338" spans="1:15" ht="13.5" customHeight="1">
      <c r="A1338" s="20" t="s">
        <v>1601</v>
      </c>
      <c r="B1338" s="20" t="s">
        <v>1602</v>
      </c>
      <c r="C1338" s="21" t="s">
        <v>1603</v>
      </c>
      <c r="D1338" s="21" t="s">
        <v>1604</v>
      </c>
      <c r="E1338" s="22">
        <v>42227.60800925926</v>
      </c>
      <c r="F1338" s="22">
        <v>42227.639027777775</v>
      </c>
      <c r="G1338" s="20" t="s">
        <v>18</v>
      </c>
      <c r="H1338" s="39">
        <v>18720</v>
      </c>
      <c r="I1338" s="39">
        <v>5840</v>
      </c>
      <c r="J1338" s="102">
        <v>12880</v>
      </c>
      <c r="K1338" s="37" t="s">
        <v>1605</v>
      </c>
      <c r="L1338" s="26">
        <v>620</v>
      </c>
      <c r="M1338" s="26"/>
      <c r="N1338" s="103">
        <f t="shared" si="284"/>
        <v>7985600</v>
      </c>
      <c r="O1338" s="103">
        <f>+N1338</f>
        <v>7985600</v>
      </c>
    </row>
    <row r="1339" spans="1:15" ht="13.5" customHeight="1">
      <c r="A1339" s="20" t="s">
        <v>1606</v>
      </c>
      <c r="B1339" s="20" t="s">
        <v>1150</v>
      </c>
      <c r="C1339" s="21" t="s">
        <v>507</v>
      </c>
      <c r="D1339" s="21" t="s">
        <v>249</v>
      </c>
      <c r="E1339" s="22">
        <v>42227.67328703704</v>
      </c>
      <c r="F1339" s="22">
        <v>42227.705069444448</v>
      </c>
      <c r="G1339" s="20" t="s">
        <v>18</v>
      </c>
      <c r="H1339" s="39">
        <v>22400</v>
      </c>
      <c r="I1339" s="39">
        <v>8060</v>
      </c>
      <c r="J1339" s="102">
        <v>14340</v>
      </c>
      <c r="K1339" s="37" t="s">
        <v>1607</v>
      </c>
      <c r="L1339" s="26">
        <v>780</v>
      </c>
      <c r="M1339" s="26"/>
      <c r="N1339" s="103">
        <f t="shared" si="284"/>
        <v>11185200</v>
      </c>
      <c r="O1339" s="103">
        <f t="shared" ref="O1339" si="289">+N1339</f>
        <v>11185200</v>
      </c>
    </row>
    <row r="1340" spans="1:15" ht="13.5" customHeight="1">
      <c r="A1340" s="20" t="s">
        <v>1608</v>
      </c>
      <c r="B1340" s="20" t="s">
        <v>36</v>
      </c>
      <c r="C1340" s="21" t="s">
        <v>1410</v>
      </c>
      <c r="D1340" s="21" t="s">
        <v>643</v>
      </c>
      <c r="E1340" s="22">
        <v>42227.68855324074</v>
      </c>
      <c r="F1340" s="22">
        <v>42227.690324074072</v>
      </c>
      <c r="G1340" s="20" t="s">
        <v>18</v>
      </c>
      <c r="H1340" s="39">
        <v>9860</v>
      </c>
      <c r="I1340" s="39">
        <v>5100</v>
      </c>
      <c r="J1340" s="102">
        <v>4760</v>
      </c>
      <c r="K1340" s="37"/>
      <c r="L1340" s="26">
        <v>510</v>
      </c>
      <c r="M1340" s="26"/>
      <c r="N1340" s="103">
        <f t="shared" si="284"/>
        <v>2427600</v>
      </c>
      <c r="O1340" s="103">
        <f>+N1340</f>
        <v>2427600</v>
      </c>
    </row>
    <row r="1341" spans="1:15" ht="13.5" customHeight="1">
      <c r="A1341" s="20" t="s">
        <v>1609</v>
      </c>
      <c r="B1341" s="20" t="s">
        <v>180</v>
      </c>
      <c r="C1341" s="21" t="s">
        <v>169</v>
      </c>
      <c r="D1341" s="21" t="s">
        <v>249</v>
      </c>
      <c r="E1341" s="22">
        <v>42228.379293981481</v>
      </c>
      <c r="F1341" s="22">
        <v>42228.405497685184</v>
      </c>
      <c r="G1341" s="20" t="s">
        <v>18</v>
      </c>
      <c r="H1341" s="39">
        <v>20220</v>
      </c>
      <c r="I1341" s="39">
        <v>6040</v>
      </c>
      <c r="J1341" s="102">
        <v>14180</v>
      </c>
      <c r="K1341" s="37" t="s">
        <v>1059</v>
      </c>
      <c r="L1341" s="26">
        <v>800</v>
      </c>
      <c r="M1341" s="26"/>
      <c r="N1341" s="103">
        <f t="shared" si="284"/>
        <v>11344000</v>
      </c>
      <c r="O1341" s="103">
        <f>+N1341</f>
        <v>11344000</v>
      </c>
    </row>
    <row r="1342" spans="1:15" ht="13.5" customHeight="1">
      <c r="A1342" s="20" t="s">
        <v>1610</v>
      </c>
      <c r="B1342" s="20" t="s">
        <v>36</v>
      </c>
      <c r="C1342" s="21" t="s">
        <v>834</v>
      </c>
      <c r="D1342" s="21" t="s">
        <v>643</v>
      </c>
      <c r="E1342" s="22">
        <v>42228.404930555553</v>
      </c>
      <c r="F1342" s="22">
        <v>42228.407581018517</v>
      </c>
      <c r="G1342" s="20" t="s">
        <v>18</v>
      </c>
      <c r="H1342" s="39">
        <v>8200</v>
      </c>
      <c r="I1342" s="39">
        <v>3060</v>
      </c>
      <c r="J1342" s="102">
        <v>5140</v>
      </c>
      <c r="K1342" s="37"/>
      <c r="L1342" s="26">
        <v>550</v>
      </c>
      <c r="M1342" s="26"/>
      <c r="N1342" s="103">
        <f t="shared" si="284"/>
        <v>2827000</v>
      </c>
      <c r="O1342" s="103">
        <f>+N1342</f>
        <v>2827000</v>
      </c>
    </row>
    <row r="1343" spans="1:15" ht="13.5" customHeight="1">
      <c r="A1343" s="20" t="s">
        <v>1611</v>
      </c>
      <c r="B1343" s="20" t="s">
        <v>1150</v>
      </c>
      <c r="C1343" s="21" t="s">
        <v>507</v>
      </c>
      <c r="D1343" s="21" t="s">
        <v>249</v>
      </c>
      <c r="E1343" s="22">
        <v>42228.408217592594</v>
      </c>
      <c r="F1343" s="22">
        <v>42228.449537037035</v>
      </c>
      <c r="G1343" s="20" t="s">
        <v>18</v>
      </c>
      <c r="H1343" s="39">
        <v>22180</v>
      </c>
      <c r="I1343" s="39">
        <v>8060</v>
      </c>
      <c r="J1343" s="102">
        <v>14120</v>
      </c>
      <c r="K1343" s="37" t="s">
        <v>1076</v>
      </c>
      <c r="L1343" s="26">
        <v>780</v>
      </c>
      <c r="M1343" s="26"/>
      <c r="N1343" s="103">
        <f t="shared" si="284"/>
        <v>11013600</v>
      </c>
      <c r="O1343" s="103">
        <f t="shared" ref="O1343" si="290">+N1343</f>
        <v>11013600</v>
      </c>
    </row>
    <row r="1344" spans="1:15" ht="13.5" customHeight="1">
      <c r="A1344" s="20" t="s">
        <v>1612</v>
      </c>
      <c r="B1344" s="20" t="s">
        <v>178</v>
      </c>
      <c r="C1344" s="21" t="s">
        <v>169</v>
      </c>
      <c r="D1344" s="21" t="s">
        <v>249</v>
      </c>
      <c r="E1344" s="22">
        <v>42228.422673611109</v>
      </c>
      <c r="F1344" s="22">
        <v>42228.450300925928</v>
      </c>
      <c r="G1344" s="20" t="s">
        <v>18</v>
      </c>
      <c r="H1344" s="39">
        <v>20060</v>
      </c>
      <c r="I1344" s="39">
        <v>6080</v>
      </c>
      <c r="J1344" s="102">
        <v>13980</v>
      </c>
      <c r="K1344" s="37" t="s">
        <v>1085</v>
      </c>
      <c r="L1344" s="26">
        <v>800</v>
      </c>
      <c r="M1344" s="26"/>
      <c r="N1344" s="103">
        <f t="shared" si="284"/>
        <v>11184000</v>
      </c>
      <c r="O1344" s="103">
        <f>+N1344</f>
        <v>11184000</v>
      </c>
    </row>
    <row r="1345" spans="1:15" ht="13.5" customHeight="1">
      <c r="A1345" s="20" t="s">
        <v>1613</v>
      </c>
      <c r="B1345" s="20" t="s">
        <v>1563</v>
      </c>
      <c r="C1345" s="21" t="s">
        <v>1342</v>
      </c>
      <c r="D1345" s="21" t="s">
        <v>1167</v>
      </c>
      <c r="E1345" s="22">
        <v>42228.472673611112</v>
      </c>
      <c r="F1345" s="22">
        <v>42228.546377314815</v>
      </c>
      <c r="G1345" s="20" t="s">
        <v>18</v>
      </c>
      <c r="H1345" s="39">
        <v>20640</v>
      </c>
      <c r="I1345" s="39">
        <v>6160</v>
      </c>
      <c r="J1345" s="102">
        <v>14480</v>
      </c>
      <c r="K1345" s="37"/>
      <c r="L1345" s="26">
        <v>520</v>
      </c>
      <c r="M1345" s="26"/>
      <c r="N1345" s="103">
        <f t="shared" si="284"/>
        <v>7529600</v>
      </c>
      <c r="O1345" s="103">
        <f t="shared" ref="O1345:O1347" si="291">+N1345</f>
        <v>7529600</v>
      </c>
    </row>
    <row r="1346" spans="1:15" ht="13.5" customHeight="1">
      <c r="A1346" s="20" t="s">
        <v>1614</v>
      </c>
      <c r="B1346" s="20" t="s">
        <v>1582</v>
      </c>
      <c r="C1346" s="21" t="s">
        <v>1342</v>
      </c>
      <c r="D1346" s="21" t="s">
        <v>643</v>
      </c>
      <c r="E1346" s="22">
        <v>42228.47488425926</v>
      </c>
      <c r="F1346" s="22">
        <v>42228.490856481483</v>
      </c>
      <c r="G1346" s="20" t="s">
        <v>18</v>
      </c>
      <c r="H1346" s="39">
        <v>17640</v>
      </c>
      <c r="I1346" s="39">
        <v>12860</v>
      </c>
      <c r="J1346" s="102">
        <v>4780</v>
      </c>
      <c r="K1346" s="37"/>
      <c r="L1346" s="26">
        <v>560</v>
      </c>
      <c r="M1346" s="26"/>
      <c r="N1346" s="103">
        <f t="shared" si="284"/>
        <v>2676800</v>
      </c>
      <c r="O1346" s="103">
        <f t="shared" si="291"/>
        <v>2676800</v>
      </c>
    </row>
    <row r="1347" spans="1:15" ht="13.5" customHeight="1">
      <c r="A1347" s="20" t="s">
        <v>1615</v>
      </c>
      <c r="B1347" s="20" t="s">
        <v>36</v>
      </c>
      <c r="C1347" s="21" t="s">
        <v>1342</v>
      </c>
      <c r="D1347" s="21" t="s">
        <v>643</v>
      </c>
      <c r="E1347" s="22">
        <v>42228.560914351852</v>
      </c>
      <c r="F1347" s="22">
        <v>42228.563020833331</v>
      </c>
      <c r="G1347" s="20" t="s">
        <v>18</v>
      </c>
      <c r="H1347" s="39">
        <v>10980</v>
      </c>
      <c r="I1347" s="39">
        <v>5120</v>
      </c>
      <c r="J1347" s="102">
        <v>5860</v>
      </c>
      <c r="K1347" s="37"/>
      <c r="L1347" s="26">
        <v>560</v>
      </c>
      <c r="M1347" s="26"/>
      <c r="N1347" s="103">
        <f t="shared" si="284"/>
        <v>3281600</v>
      </c>
      <c r="O1347" s="103">
        <f t="shared" si="291"/>
        <v>3281600</v>
      </c>
    </row>
    <row r="1348" spans="1:15" ht="13.5" customHeight="1">
      <c r="A1348" s="20" t="s">
        <v>1616</v>
      </c>
      <c r="B1348" s="20" t="s">
        <v>1093</v>
      </c>
      <c r="C1348" s="21" t="s">
        <v>169</v>
      </c>
      <c r="D1348" s="21" t="s">
        <v>249</v>
      </c>
      <c r="E1348" s="22">
        <v>42228.573333333334</v>
      </c>
      <c r="F1348" s="22">
        <v>42228.630196759259</v>
      </c>
      <c r="G1348" s="20" t="s">
        <v>18</v>
      </c>
      <c r="H1348" s="39">
        <v>37740</v>
      </c>
      <c r="I1348" s="39">
        <v>12280</v>
      </c>
      <c r="J1348" s="102">
        <v>25460</v>
      </c>
      <c r="K1348" s="37" t="s">
        <v>1076</v>
      </c>
      <c r="L1348" s="26">
        <v>800</v>
      </c>
      <c r="M1348" s="26"/>
      <c r="N1348" s="103">
        <f t="shared" si="284"/>
        <v>20368000</v>
      </c>
      <c r="O1348" s="103">
        <f>+N1348</f>
        <v>20368000</v>
      </c>
    </row>
    <row r="1349" spans="1:15" ht="13.5" customHeight="1">
      <c r="A1349" s="20" t="s">
        <v>1617</v>
      </c>
      <c r="B1349" s="20" t="s">
        <v>33</v>
      </c>
      <c r="C1349" s="21" t="s">
        <v>1342</v>
      </c>
      <c r="D1349" s="21" t="s">
        <v>643</v>
      </c>
      <c r="E1349" s="22">
        <v>42228.692569444444</v>
      </c>
      <c r="F1349" s="22">
        <v>42228.69427083333</v>
      </c>
      <c r="G1349" s="20" t="s">
        <v>18</v>
      </c>
      <c r="H1349" s="39">
        <v>11540</v>
      </c>
      <c r="I1349" s="39">
        <v>5120</v>
      </c>
      <c r="J1349" s="102">
        <v>6420</v>
      </c>
      <c r="K1349" s="37"/>
      <c r="L1349" s="26">
        <v>560</v>
      </c>
      <c r="M1349" s="26"/>
      <c r="N1349" s="103">
        <f t="shared" si="284"/>
        <v>3595200</v>
      </c>
      <c r="O1349" s="103">
        <f t="shared" ref="O1349:O1352" si="292">+N1349</f>
        <v>3595200</v>
      </c>
    </row>
    <row r="1350" spans="1:15" ht="13.5" customHeight="1">
      <c r="A1350" s="20" t="s">
        <v>1618</v>
      </c>
      <c r="B1350" s="20" t="s">
        <v>1563</v>
      </c>
      <c r="C1350" s="21" t="s">
        <v>1342</v>
      </c>
      <c r="D1350" s="21" t="s">
        <v>1167</v>
      </c>
      <c r="E1350" s="22">
        <v>42229.312928240739</v>
      </c>
      <c r="F1350" s="22">
        <v>42229.368125000001</v>
      </c>
      <c r="G1350" s="20" t="s">
        <v>18</v>
      </c>
      <c r="H1350" s="39">
        <v>19560</v>
      </c>
      <c r="I1350" s="39">
        <v>6160</v>
      </c>
      <c r="J1350" s="102">
        <v>13400</v>
      </c>
      <c r="K1350" s="37"/>
      <c r="L1350" s="26">
        <v>520</v>
      </c>
      <c r="M1350" s="26"/>
      <c r="N1350" s="103">
        <f t="shared" si="284"/>
        <v>6968000</v>
      </c>
      <c r="O1350" s="103">
        <f t="shared" si="292"/>
        <v>6968000</v>
      </c>
    </row>
    <row r="1351" spans="1:15" ht="13.5" customHeight="1">
      <c r="A1351" s="20" t="s">
        <v>1619</v>
      </c>
      <c r="B1351" s="20" t="s">
        <v>36</v>
      </c>
      <c r="C1351" s="21" t="s">
        <v>1342</v>
      </c>
      <c r="D1351" s="21" t="s">
        <v>643</v>
      </c>
      <c r="E1351" s="22">
        <v>42229.313796296294</v>
      </c>
      <c r="F1351" s="22">
        <v>42229.316192129627</v>
      </c>
      <c r="G1351" s="20" t="s">
        <v>18</v>
      </c>
      <c r="H1351" s="39">
        <v>10180</v>
      </c>
      <c r="I1351" s="39">
        <v>5140</v>
      </c>
      <c r="J1351" s="102">
        <v>5040</v>
      </c>
      <c r="K1351" s="37"/>
      <c r="L1351" s="26">
        <v>560</v>
      </c>
      <c r="M1351" s="26"/>
      <c r="N1351" s="103">
        <f t="shared" si="284"/>
        <v>2822400</v>
      </c>
      <c r="O1351" s="103">
        <f t="shared" si="292"/>
        <v>2822400</v>
      </c>
    </row>
    <row r="1352" spans="1:15" ht="13.5" customHeight="1">
      <c r="A1352" s="20" t="s">
        <v>1620</v>
      </c>
      <c r="B1352" s="20" t="s">
        <v>1150</v>
      </c>
      <c r="C1352" s="21" t="s">
        <v>507</v>
      </c>
      <c r="D1352" s="21" t="s">
        <v>249</v>
      </c>
      <c r="E1352" s="22">
        <v>42229.369097222225</v>
      </c>
      <c r="F1352" s="22">
        <v>42229.41065972222</v>
      </c>
      <c r="G1352" s="20" t="s">
        <v>18</v>
      </c>
      <c r="H1352" s="39">
        <v>22760</v>
      </c>
      <c r="I1352" s="39">
        <v>8080</v>
      </c>
      <c r="J1352" s="102">
        <v>14680</v>
      </c>
      <c r="K1352" s="37" t="s">
        <v>1096</v>
      </c>
      <c r="L1352" s="26">
        <v>780</v>
      </c>
      <c r="M1352" s="26"/>
      <c r="N1352" s="103">
        <f t="shared" si="284"/>
        <v>11450400</v>
      </c>
      <c r="O1352" s="103">
        <f t="shared" si="292"/>
        <v>11450400</v>
      </c>
    </row>
    <row r="1353" spans="1:15" ht="13.5" customHeight="1">
      <c r="A1353" s="20" t="s">
        <v>1621</v>
      </c>
      <c r="B1353" s="20" t="s">
        <v>318</v>
      </c>
      <c r="C1353" s="21" t="s">
        <v>169</v>
      </c>
      <c r="D1353" s="21" t="s">
        <v>249</v>
      </c>
      <c r="E1353" s="22">
        <v>42229.38386574074</v>
      </c>
      <c r="F1353" s="22">
        <v>42229.404606481483</v>
      </c>
      <c r="G1353" s="20" t="s">
        <v>18</v>
      </c>
      <c r="H1353" s="39">
        <v>18440</v>
      </c>
      <c r="I1353" s="39">
        <v>5580</v>
      </c>
      <c r="J1353" s="102">
        <v>12860</v>
      </c>
      <c r="K1353" s="37" t="s">
        <v>1096</v>
      </c>
      <c r="L1353" s="26">
        <v>800</v>
      </c>
      <c r="M1353" s="26"/>
      <c r="N1353" s="103">
        <f t="shared" si="284"/>
        <v>10288000</v>
      </c>
      <c r="O1353" s="103">
        <f>+N1353</f>
        <v>10288000</v>
      </c>
    </row>
    <row r="1354" spans="1:15" ht="13.5" customHeight="1">
      <c r="A1354" s="20" t="s">
        <v>1622</v>
      </c>
      <c r="B1354" s="20" t="s">
        <v>36</v>
      </c>
      <c r="C1354" s="21" t="s">
        <v>834</v>
      </c>
      <c r="D1354" s="21" t="s">
        <v>643</v>
      </c>
      <c r="E1354" s="22">
        <v>42229.440312500003</v>
      </c>
      <c r="F1354" s="22">
        <v>42229.443530092591</v>
      </c>
      <c r="G1354" s="20" t="s">
        <v>18</v>
      </c>
      <c r="H1354" s="39">
        <v>7980</v>
      </c>
      <c r="I1354" s="39">
        <v>3040</v>
      </c>
      <c r="J1354" s="102">
        <v>4940</v>
      </c>
      <c r="K1354" s="37"/>
      <c r="L1354" s="26">
        <v>550</v>
      </c>
      <c r="M1354" s="26"/>
      <c r="N1354" s="103">
        <f t="shared" si="284"/>
        <v>2717000</v>
      </c>
      <c r="O1354" s="103">
        <f>+N1354</f>
        <v>2717000</v>
      </c>
    </row>
    <row r="1355" spans="1:15" ht="13.5" customHeight="1">
      <c r="A1355" s="20" t="s">
        <v>1623</v>
      </c>
      <c r="B1355" s="20" t="s">
        <v>36</v>
      </c>
      <c r="C1355" s="21" t="s">
        <v>817</v>
      </c>
      <c r="D1355" s="21" t="s">
        <v>643</v>
      </c>
      <c r="E1355" s="22">
        <v>42229.452407407407</v>
      </c>
      <c r="F1355" s="22">
        <v>42229.45517361111</v>
      </c>
      <c r="G1355" s="20" t="s">
        <v>18</v>
      </c>
      <c r="H1355" s="39">
        <v>10100</v>
      </c>
      <c r="I1355" s="39">
        <v>4900</v>
      </c>
      <c r="J1355" s="102">
        <v>5200</v>
      </c>
      <c r="K1355" s="37"/>
      <c r="L1355" s="26">
        <v>530</v>
      </c>
      <c r="M1355" s="26"/>
      <c r="N1355" s="103">
        <f t="shared" si="284"/>
        <v>2756000</v>
      </c>
      <c r="O1355" s="103">
        <f>+N1355</f>
        <v>2756000</v>
      </c>
    </row>
    <row r="1356" spans="1:15" ht="13.5" customHeight="1">
      <c r="A1356" s="20" t="s">
        <v>1624</v>
      </c>
      <c r="B1356" s="20" t="s">
        <v>1075</v>
      </c>
      <c r="C1356" s="21" t="s">
        <v>169</v>
      </c>
      <c r="D1356" s="21" t="s">
        <v>249</v>
      </c>
      <c r="E1356" s="22">
        <v>42229.540416666663</v>
      </c>
      <c r="F1356" s="22">
        <v>42229.565300925926</v>
      </c>
      <c r="G1356" s="20" t="s">
        <v>18</v>
      </c>
      <c r="H1356" s="39">
        <v>18860</v>
      </c>
      <c r="I1356" s="39">
        <v>5580</v>
      </c>
      <c r="J1356" s="102">
        <v>13280</v>
      </c>
      <c r="K1356" s="37" t="s">
        <v>1128</v>
      </c>
      <c r="L1356" s="26">
        <v>800</v>
      </c>
      <c r="M1356" s="26"/>
      <c r="N1356" s="103">
        <f t="shared" si="284"/>
        <v>10624000</v>
      </c>
      <c r="O1356" s="103">
        <f>+N1356</f>
        <v>10624000</v>
      </c>
    </row>
    <row r="1357" spans="1:15" ht="13.5" customHeight="1">
      <c r="A1357" s="20" t="s">
        <v>1625</v>
      </c>
      <c r="B1357" s="20" t="s">
        <v>1567</v>
      </c>
      <c r="C1357" s="21" t="s">
        <v>39</v>
      </c>
      <c r="D1357" s="21" t="s">
        <v>643</v>
      </c>
      <c r="E1357" s="22">
        <v>42229.541365740741</v>
      </c>
      <c r="F1357" s="22">
        <v>42229.610995370371</v>
      </c>
      <c r="G1357" s="20" t="s">
        <v>18</v>
      </c>
      <c r="H1357" s="39">
        <v>24880</v>
      </c>
      <c r="I1357" s="39">
        <v>10040</v>
      </c>
      <c r="J1357" s="102">
        <v>14840</v>
      </c>
      <c r="K1357" s="37"/>
      <c r="L1357" s="26">
        <v>440</v>
      </c>
      <c r="M1357" s="26"/>
      <c r="N1357" s="103">
        <f t="shared" si="284"/>
        <v>6529600</v>
      </c>
      <c r="O1357" s="103"/>
    </row>
    <row r="1358" spans="1:15" ht="13.5" customHeight="1">
      <c r="A1358" s="20" t="s">
        <v>1626</v>
      </c>
      <c r="B1358" s="20" t="s">
        <v>1049</v>
      </c>
      <c r="C1358" s="21" t="s">
        <v>507</v>
      </c>
      <c r="D1358" s="21" t="s">
        <v>1167</v>
      </c>
      <c r="E1358" s="22">
        <v>42229.567928240744</v>
      </c>
      <c r="F1358" s="22">
        <v>42229.594108796293</v>
      </c>
      <c r="G1358" s="20" t="s">
        <v>18</v>
      </c>
      <c r="H1358" s="39">
        <v>13600</v>
      </c>
      <c r="I1358" s="39">
        <v>4500</v>
      </c>
      <c r="J1358" s="102">
        <v>9100</v>
      </c>
      <c r="K1358" s="37"/>
      <c r="L1358" s="26">
        <v>490</v>
      </c>
      <c r="M1358" s="26"/>
      <c r="N1358" s="103">
        <f t="shared" si="284"/>
        <v>4459000</v>
      </c>
      <c r="O1358" s="103">
        <f t="shared" ref="O1358" si="293">+N1358</f>
        <v>4459000</v>
      </c>
    </row>
    <row r="1359" spans="1:15" ht="13.5" customHeight="1">
      <c r="A1359" s="20" t="s">
        <v>1627</v>
      </c>
      <c r="B1359" s="20" t="s">
        <v>173</v>
      </c>
      <c r="C1359" s="21" t="s">
        <v>169</v>
      </c>
      <c r="D1359" s="21" t="s">
        <v>249</v>
      </c>
      <c r="E1359" s="22">
        <v>42229.602754629632</v>
      </c>
      <c r="F1359" s="22">
        <v>42229.651354166665</v>
      </c>
      <c r="G1359" s="20" t="s">
        <v>18</v>
      </c>
      <c r="H1359" s="39">
        <v>38480</v>
      </c>
      <c r="I1359" s="39">
        <v>12720</v>
      </c>
      <c r="J1359" s="102">
        <v>25760</v>
      </c>
      <c r="K1359" s="37" t="s">
        <v>1128</v>
      </c>
      <c r="L1359" s="26">
        <v>800</v>
      </c>
      <c r="M1359" s="26"/>
      <c r="N1359" s="103">
        <f t="shared" si="284"/>
        <v>20608000</v>
      </c>
      <c r="O1359" s="103">
        <f>+N1359</f>
        <v>20608000</v>
      </c>
    </row>
    <row r="1360" spans="1:15" ht="13.5" customHeight="1">
      <c r="A1360" s="20" t="s">
        <v>1628</v>
      </c>
      <c r="B1360" s="20" t="s">
        <v>36</v>
      </c>
      <c r="C1360" s="21" t="s">
        <v>1342</v>
      </c>
      <c r="D1360" s="21" t="s">
        <v>643</v>
      </c>
      <c r="E1360" s="22">
        <v>42229.629687499997</v>
      </c>
      <c r="F1360" s="22">
        <v>42229.632175925923</v>
      </c>
      <c r="G1360" s="20" t="s">
        <v>18</v>
      </c>
      <c r="H1360" s="39">
        <v>10600</v>
      </c>
      <c r="I1360" s="39">
        <v>5160</v>
      </c>
      <c r="J1360" s="102">
        <v>5440</v>
      </c>
      <c r="K1360" s="37"/>
      <c r="L1360" s="26">
        <v>560</v>
      </c>
      <c r="M1360" s="26"/>
      <c r="N1360" s="103">
        <f t="shared" si="284"/>
        <v>3046400</v>
      </c>
      <c r="O1360" s="103">
        <f>+N1360</f>
        <v>3046400</v>
      </c>
    </row>
    <row r="1361" spans="1:15" ht="13.5" customHeight="1">
      <c r="A1361" s="20" t="s">
        <v>1629</v>
      </c>
      <c r="B1361" s="20" t="s">
        <v>1150</v>
      </c>
      <c r="C1361" s="21" t="s">
        <v>507</v>
      </c>
      <c r="D1361" s="21" t="s">
        <v>249</v>
      </c>
      <c r="E1361" s="22">
        <v>42229.654108796298</v>
      </c>
      <c r="F1361" s="22">
        <v>42229.704074074078</v>
      </c>
      <c r="G1361" s="20" t="s">
        <v>18</v>
      </c>
      <c r="H1361" s="39">
        <v>22100</v>
      </c>
      <c r="I1361" s="39">
        <v>8040</v>
      </c>
      <c r="J1361" s="102">
        <v>14060</v>
      </c>
      <c r="K1361" s="37" t="s">
        <v>1096</v>
      </c>
      <c r="L1361" s="26">
        <v>780</v>
      </c>
      <c r="M1361" s="26"/>
      <c r="N1361" s="103">
        <f t="shared" si="284"/>
        <v>10966800</v>
      </c>
      <c r="O1361" s="103">
        <f t="shared" ref="O1361" si="294">+N1361</f>
        <v>10966800</v>
      </c>
    </row>
    <row r="1362" spans="1:15" ht="13.5" customHeight="1">
      <c r="A1362" s="20" t="s">
        <v>1630</v>
      </c>
      <c r="B1362" s="20" t="s">
        <v>1560</v>
      </c>
      <c r="C1362" s="21" t="s">
        <v>1342</v>
      </c>
      <c r="D1362" s="21" t="s">
        <v>249</v>
      </c>
      <c r="E1362" s="22">
        <v>42230.310914351852</v>
      </c>
      <c r="F1362" s="22">
        <v>42230.418576388889</v>
      </c>
      <c r="G1362" s="20" t="s">
        <v>18</v>
      </c>
      <c r="H1362" s="39">
        <v>14900</v>
      </c>
      <c r="I1362" s="39">
        <v>5660</v>
      </c>
      <c r="J1362" s="102">
        <v>9240</v>
      </c>
      <c r="K1362" s="37" t="s">
        <v>1059</v>
      </c>
      <c r="L1362" s="26">
        <v>720</v>
      </c>
      <c r="M1362" s="26"/>
      <c r="N1362" s="103">
        <f t="shared" si="284"/>
        <v>6652800</v>
      </c>
      <c r="O1362" s="103">
        <f>+N1362</f>
        <v>6652800</v>
      </c>
    </row>
    <row r="1363" spans="1:15" ht="13.5" customHeight="1">
      <c r="A1363" s="20" t="s">
        <v>1631</v>
      </c>
      <c r="B1363" s="20" t="s">
        <v>178</v>
      </c>
      <c r="C1363" s="21" t="s">
        <v>169</v>
      </c>
      <c r="D1363" s="21" t="s">
        <v>249</v>
      </c>
      <c r="E1363" s="22">
        <v>42230.394594907404</v>
      </c>
      <c r="F1363" s="22">
        <v>42230.422743055555</v>
      </c>
      <c r="G1363" s="20" t="s">
        <v>18</v>
      </c>
      <c r="H1363" s="39">
        <v>20260</v>
      </c>
      <c r="I1363" s="39">
        <v>6140</v>
      </c>
      <c r="J1363" s="102">
        <v>14120</v>
      </c>
      <c r="K1363" s="37" t="s">
        <v>1128</v>
      </c>
      <c r="L1363" s="26">
        <v>800</v>
      </c>
      <c r="M1363" s="26"/>
      <c r="N1363" s="103">
        <f t="shared" si="284"/>
        <v>11296000</v>
      </c>
      <c r="O1363" s="103">
        <f>+N1363</f>
        <v>11296000</v>
      </c>
    </row>
    <row r="1364" spans="1:15" ht="13.5" customHeight="1">
      <c r="A1364" s="20" t="s">
        <v>1632</v>
      </c>
      <c r="B1364" s="20" t="s">
        <v>1150</v>
      </c>
      <c r="C1364" s="21" t="s">
        <v>507</v>
      </c>
      <c r="D1364" s="21" t="s">
        <v>249</v>
      </c>
      <c r="E1364" s="22">
        <v>42230.430648148147</v>
      </c>
      <c r="F1364" s="22">
        <v>42230.460497685184</v>
      </c>
      <c r="G1364" s="20" t="s">
        <v>18</v>
      </c>
      <c r="H1364" s="39">
        <v>22740</v>
      </c>
      <c r="I1364" s="39">
        <v>8080</v>
      </c>
      <c r="J1364" s="102">
        <v>14660</v>
      </c>
      <c r="K1364" s="37" t="s">
        <v>1128</v>
      </c>
      <c r="L1364" s="26">
        <v>780</v>
      </c>
      <c r="M1364" s="26"/>
      <c r="N1364" s="103">
        <f t="shared" si="284"/>
        <v>11434800</v>
      </c>
      <c r="O1364" s="103">
        <f t="shared" ref="O1364" si="295">+N1364</f>
        <v>11434800</v>
      </c>
    </row>
    <row r="1365" spans="1:15" ht="13.5" customHeight="1">
      <c r="A1365" s="20" t="s">
        <v>1633</v>
      </c>
      <c r="B1365" s="20" t="s">
        <v>36</v>
      </c>
      <c r="C1365" s="21" t="s">
        <v>817</v>
      </c>
      <c r="D1365" s="21" t="s">
        <v>643</v>
      </c>
      <c r="E1365" s="22">
        <v>42230.453900462962</v>
      </c>
      <c r="F1365" s="22">
        <v>42230.456006944441</v>
      </c>
      <c r="G1365" s="20" t="s">
        <v>18</v>
      </c>
      <c r="H1365" s="39">
        <v>10260</v>
      </c>
      <c r="I1365" s="39">
        <v>4900</v>
      </c>
      <c r="J1365" s="102">
        <v>5360</v>
      </c>
      <c r="K1365" s="37"/>
      <c r="L1365" s="26">
        <v>530</v>
      </c>
      <c r="M1365" s="26"/>
      <c r="N1365" s="103">
        <f t="shared" si="284"/>
        <v>2840800</v>
      </c>
      <c r="O1365" s="103">
        <f>+N1365</f>
        <v>2840800</v>
      </c>
    </row>
    <row r="1366" spans="1:15" ht="13.5" customHeight="1">
      <c r="A1366" s="20" t="s">
        <v>1634</v>
      </c>
      <c r="B1366" s="20" t="s">
        <v>180</v>
      </c>
      <c r="C1366" s="21" t="s">
        <v>169</v>
      </c>
      <c r="D1366" s="21" t="s">
        <v>249</v>
      </c>
      <c r="E1366" s="22">
        <v>42230.540277777778</v>
      </c>
      <c r="F1366" s="22">
        <v>42230.566527777781</v>
      </c>
      <c r="G1366" s="20" t="s">
        <v>18</v>
      </c>
      <c r="H1366" s="39">
        <v>20680</v>
      </c>
      <c r="I1366" s="39">
        <v>6000</v>
      </c>
      <c r="J1366" s="102">
        <v>14680</v>
      </c>
      <c r="K1366" s="37" t="s">
        <v>1076</v>
      </c>
      <c r="L1366" s="26">
        <v>800</v>
      </c>
      <c r="M1366" s="26"/>
      <c r="N1366" s="103">
        <f t="shared" si="284"/>
        <v>11744000</v>
      </c>
      <c r="O1366" s="103">
        <f t="shared" ref="O1366:O1369" si="296">+N1366</f>
        <v>11744000</v>
      </c>
    </row>
    <row r="1367" spans="1:15" ht="13.5" customHeight="1">
      <c r="A1367" s="20" t="s">
        <v>1635</v>
      </c>
      <c r="B1367" s="20" t="s">
        <v>320</v>
      </c>
      <c r="C1367" s="21" t="s">
        <v>169</v>
      </c>
      <c r="D1367" s="21" t="s">
        <v>249</v>
      </c>
      <c r="E1367" s="22">
        <v>42230.567847222221</v>
      </c>
      <c r="F1367" s="22">
        <v>42230.62332175926</v>
      </c>
      <c r="G1367" s="20" t="s">
        <v>18</v>
      </c>
      <c r="H1367" s="39">
        <v>38600</v>
      </c>
      <c r="I1367" s="39">
        <v>12820</v>
      </c>
      <c r="J1367" s="102">
        <v>25780</v>
      </c>
      <c r="K1367" s="37" t="s">
        <v>1076</v>
      </c>
      <c r="L1367" s="26">
        <v>800</v>
      </c>
      <c r="M1367" s="26"/>
      <c r="N1367" s="103">
        <f t="shared" si="284"/>
        <v>20624000</v>
      </c>
      <c r="O1367" s="103">
        <f t="shared" si="296"/>
        <v>20624000</v>
      </c>
    </row>
    <row r="1368" spans="1:15" ht="13.5" customHeight="1">
      <c r="A1368" s="20" t="s">
        <v>1636</v>
      </c>
      <c r="B1368" s="20" t="s">
        <v>1563</v>
      </c>
      <c r="C1368" s="21" t="s">
        <v>1342</v>
      </c>
      <c r="D1368" s="21" t="s">
        <v>1167</v>
      </c>
      <c r="E1368" s="22">
        <v>42230.590243055558</v>
      </c>
      <c r="F1368" s="22">
        <v>42230.644907407404</v>
      </c>
      <c r="G1368" s="20" t="s">
        <v>18</v>
      </c>
      <c r="H1368" s="39">
        <v>20120</v>
      </c>
      <c r="I1368" s="39">
        <v>6140</v>
      </c>
      <c r="J1368" s="102">
        <v>13980</v>
      </c>
      <c r="K1368" s="37"/>
      <c r="L1368" s="26">
        <v>520</v>
      </c>
      <c r="M1368" s="26"/>
      <c r="N1368" s="103">
        <f t="shared" si="284"/>
        <v>7269600</v>
      </c>
      <c r="O1368" s="103">
        <f t="shared" si="296"/>
        <v>7269600</v>
      </c>
    </row>
    <row r="1369" spans="1:15" ht="13.5" customHeight="1">
      <c r="A1369" s="20" t="s">
        <v>1637</v>
      </c>
      <c r="B1369" s="20" t="s">
        <v>36</v>
      </c>
      <c r="C1369" s="21" t="s">
        <v>1342</v>
      </c>
      <c r="D1369" s="21" t="s">
        <v>643</v>
      </c>
      <c r="E1369" s="22">
        <v>42230.593680555554</v>
      </c>
      <c r="F1369" s="22">
        <v>42230.596446759257</v>
      </c>
      <c r="G1369" s="20" t="s">
        <v>18</v>
      </c>
      <c r="H1369" s="39">
        <v>10840</v>
      </c>
      <c r="I1369" s="39">
        <v>5120</v>
      </c>
      <c r="J1369" s="102">
        <v>5720</v>
      </c>
      <c r="K1369" s="37"/>
      <c r="L1369" s="26">
        <v>560</v>
      </c>
      <c r="M1369" s="26"/>
      <c r="N1369" s="103">
        <f t="shared" si="284"/>
        <v>3203200</v>
      </c>
      <c r="O1369" s="103">
        <f t="shared" si="296"/>
        <v>3203200</v>
      </c>
    </row>
    <row r="1370" spans="1:15" ht="13.5" customHeight="1">
      <c r="A1370" s="20" t="s">
        <v>1638</v>
      </c>
      <c r="B1370" s="20" t="s">
        <v>36</v>
      </c>
      <c r="C1370" s="21" t="s">
        <v>834</v>
      </c>
      <c r="D1370" s="21" t="s">
        <v>643</v>
      </c>
      <c r="E1370" s="22">
        <v>42230.645787037036</v>
      </c>
      <c r="F1370" s="22">
        <v>42230.647812499999</v>
      </c>
      <c r="G1370" s="20" t="s">
        <v>18</v>
      </c>
      <c r="H1370" s="39">
        <v>7900</v>
      </c>
      <c r="I1370" s="39">
        <v>3040</v>
      </c>
      <c r="J1370" s="102">
        <v>4860</v>
      </c>
      <c r="K1370" s="37"/>
      <c r="L1370" s="26">
        <v>550</v>
      </c>
      <c r="M1370" s="26"/>
      <c r="N1370" s="103">
        <f t="shared" si="284"/>
        <v>2673000</v>
      </c>
      <c r="O1370" s="103">
        <f>+N1370</f>
        <v>2673000</v>
      </c>
    </row>
    <row r="1371" spans="1:15" ht="13.5" customHeight="1">
      <c r="A1371" s="20" t="s">
        <v>1639</v>
      </c>
      <c r="B1371" s="20" t="s">
        <v>36</v>
      </c>
      <c r="C1371" s="21" t="s">
        <v>1342</v>
      </c>
      <c r="D1371" s="21" t="s">
        <v>643</v>
      </c>
      <c r="E1371" s="22">
        <v>42231.44021990741</v>
      </c>
      <c r="F1371" s="22">
        <v>42231.443310185183</v>
      </c>
      <c r="G1371" s="20" t="s">
        <v>18</v>
      </c>
      <c r="H1371" s="39">
        <v>10300</v>
      </c>
      <c r="I1371" s="39">
        <v>5100</v>
      </c>
      <c r="J1371" s="102">
        <v>5200</v>
      </c>
      <c r="K1371" s="37"/>
      <c r="L1371" s="26">
        <v>560</v>
      </c>
      <c r="M1371" s="26"/>
      <c r="N1371" s="103">
        <f t="shared" si="284"/>
        <v>2912000</v>
      </c>
      <c r="O1371" s="103">
        <f>+N1371</f>
        <v>2912000</v>
      </c>
    </row>
    <row r="1372" spans="1:15" ht="13.5" customHeight="1">
      <c r="A1372" s="20" t="s">
        <v>1640</v>
      </c>
      <c r="B1372" s="20" t="s">
        <v>1150</v>
      </c>
      <c r="C1372" s="21" t="s">
        <v>507</v>
      </c>
      <c r="D1372" s="21" t="s">
        <v>249</v>
      </c>
      <c r="E1372" s="22">
        <v>42231.441550925927</v>
      </c>
      <c r="F1372" s="22">
        <v>42231.470949074072</v>
      </c>
      <c r="G1372" s="20" t="s">
        <v>18</v>
      </c>
      <c r="H1372" s="39">
        <v>22420</v>
      </c>
      <c r="I1372" s="39">
        <v>8060</v>
      </c>
      <c r="J1372" s="102">
        <v>14360</v>
      </c>
      <c r="K1372" s="37" t="s">
        <v>1128</v>
      </c>
      <c r="L1372" s="26">
        <v>780</v>
      </c>
      <c r="M1372" s="26"/>
      <c r="N1372" s="103">
        <f t="shared" si="284"/>
        <v>11200800</v>
      </c>
      <c r="O1372" s="103">
        <f t="shared" ref="O1372:O1374" si="297">+N1372</f>
        <v>11200800</v>
      </c>
    </row>
    <row r="1373" spans="1:15" ht="13.5" customHeight="1">
      <c r="A1373" s="20" t="s">
        <v>1641</v>
      </c>
      <c r="B1373" s="20" t="s">
        <v>178</v>
      </c>
      <c r="C1373" s="21" t="s">
        <v>169</v>
      </c>
      <c r="D1373" s="21" t="s">
        <v>249</v>
      </c>
      <c r="E1373" s="22">
        <v>42231.538298611114</v>
      </c>
      <c r="F1373" s="22">
        <v>42231.567418981482</v>
      </c>
      <c r="G1373" s="20" t="s">
        <v>18</v>
      </c>
      <c r="H1373" s="39">
        <v>20440</v>
      </c>
      <c r="I1373" s="39">
        <v>6100</v>
      </c>
      <c r="J1373" s="102">
        <v>14340</v>
      </c>
      <c r="K1373" s="37" t="s">
        <v>1059</v>
      </c>
      <c r="L1373" s="26">
        <v>800</v>
      </c>
      <c r="M1373" s="26"/>
      <c r="N1373" s="103">
        <f t="shared" si="284"/>
        <v>11472000</v>
      </c>
      <c r="O1373" s="103">
        <f t="shared" si="297"/>
        <v>11472000</v>
      </c>
    </row>
    <row r="1374" spans="1:15" ht="13.5" customHeight="1">
      <c r="A1374" s="20" t="s">
        <v>1642</v>
      </c>
      <c r="B1374" s="20" t="s">
        <v>173</v>
      </c>
      <c r="C1374" s="21" t="s">
        <v>169</v>
      </c>
      <c r="D1374" s="21" t="s">
        <v>249</v>
      </c>
      <c r="E1374" s="22">
        <v>42231.543726851851</v>
      </c>
      <c r="F1374" s="22">
        <v>42231.625798611109</v>
      </c>
      <c r="G1374" s="20" t="s">
        <v>18</v>
      </c>
      <c r="H1374" s="39">
        <v>38560</v>
      </c>
      <c r="I1374" s="39">
        <v>12760</v>
      </c>
      <c r="J1374" s="102">
        <v>25800</v>
      </c>
      <c r="K1374" s="37"/>
      <c r="L1374" s="26">
        <v>800</v>
      </c>
      <c r="M1374" s="26"/>
      <c r="N1374" s="103">
        <f t="shared" si="284"/>
        <v>20640000</v>
      </c>
      <c r="O1374" s="103">
        <f t="shared" si="297"/>
        <v>20640000</v>
      </c>
    </row>
    <row r="1375" spans="1:15" ht="14.1" customHeight="1">
      <c r="A1375" s="82" t="s">
        <v>1643</v>
      </c>
      <c r="B1375" s="82" t="s">
        <v>1644</v>
      </c>
      <c r="C1375" s="83" t="s">
        <v>1645</v>
      </c>
      <c r="D1375" s="83" t="s">
        <v>374</v>
      </c>
      <c r="E1375" s="84">
        <v>42231.550891203704</v>
      </c>
      <c r="F1375" s="84">
        <v>42231.596435185187</v>
      </c>
      <c r="G1375" s="85" t="s">
        <v>375</v>
      </c>
      <c r="H1375" s="85">
        <v>17060</v>
      </c>
      <c r="I1375" s="85">
        <v>5840</v>
      </c>
      <c r="J1375" s="143">
        <v>11220</v>
      </c>
      <c r="K1375" s="87" t="s">
        <v>252</v>
      </c>
      <c r="L1375" s="88">
        <v>350</v>
      </c>
      <c r="M1375" s="88"/>
      <c r="N1375" s="89">
        <f>+J1375*L1375</f>
        <v>3927000</v>
      </c>
      <c r="O1375" s="89">
        <f>+N1375</f>
        <v>3927000</v>
      </c>
    </row>
    <row r="1376" spans="1:15" ht="13.5" customHeight="1">
      <c r="A1376" s="20" t="s">
        <v>1646</v>
      </c>
      <c r="B1376" s="20" t="s">
        <v>1563</v>
      </c>
      <c r="C1376" s="21" t="s">
        <v>1342</v>
      </c>
      <c r="D1376" s="21" t="s">
        <v>1167</v>
      </c>
      <c r="E1376" s="22">
        <v>42231.555289351854</v>
      </c>
      <c r="F1376" s="22">
        <v>42231.597129629627</v>
      </c>
      <c r="G1376" s="20" t="s">
        <v>18</v>
      </c>
      <c r="H1376" s="39">
        <v>20800</v>
      </c>
      <c r="I1376" s="39">
        <v>6140</v>
      </c>
      <c r="J1376" s="102">
        <v>14660</v>
      </c>
      <c r="K1376" s="37"/>
      <c r="L1376" s="26">
        <v>520</v>
      </c>
      <c r="M1376" s="26"/>
      <c r="N1376" s="103">
        <f t="shared" si="284"/>
        <v>7623200</v>
      </c>
      <c r="O1376" s="103">
        <f>+N1376</f>
        <v>7623200</v>
      </c>
    </row>
    <row r="1377" spans="1:15" ht="13.5" customHeight="1">
      <c r="A1377" s="20" t="s">
        <v>1647</v>
      </c>
      <c r="B1377" s="20" t="s">
        <v>36</v>
      </c>
      <c r="C1377" s="21" t="s">
        <v>817</v>
      </c>
      <c r="D1377" s="21" t="s">
        <v>643</v>
      </c>
      <c r="E1377" s="22">
        <v>42231.564976851849</v>
      </c>
      <c r="F1377" s="22">
        <v>42231.567002314812</v>
      </c>
      <c r="G1377" s="20" t="s">
        <v>18</v>
      </c>
      <c r="H1377" s="39">
        <v>9980</v>
      </c>
      <c r="I1377" s="39">
        <v>4920</v>
      </c>
      <c r="J1377" s="102">
        <v>5060</v>
      </c>
      <c r="K1377" s="37"/>
      <c r="L1377" s="26">
        <v>530</v>
      </c>
      <c r="M1377" s="26"/>
      <c r="N1377" s="103">
        <f t="shared" si="284"/>
        <v>2681800</v>
      </c>
      <c r="O1377" s="103">
        <f>+N1377</f>
        <v>2681800</v>
      </c>
    </row>
    <row r="1378" spans="1:15" ht="13.5" customHeight="1">
      <c r="A1378" s="20" t="s">
        <v>1648</v>
      </c>
      <c r="B1378" s="20" t="s">
        <v>1567</v>
      </c>
      <c r="C1378" s="21" t="s">
        <v>39</v>
      </c>
      <c r="D1378" s="21" t="s">
        <v>643</v>
      </c>
      <c r="E1378" s="22">
        <v>42231.600729166668</v>
      </c>
      <c r="F1378" s="22">
        <v>42231.681840277779</v>
      </c>
      <c r="G1378" s="20" t="s">
        <v>18</v>
      </c>
      <c r="H1378" s="39">
        <v>24020</v>
      </c>
      <c r="I1378" s="39">
        <v>10000</v>
      </c>
      <c r="J1378" s="102">
        <v>14020</v>
      </c>
      <c r="K1378" s="37"/>
      <c r="L1378" s="26">
        <v>440</v>
      </c>
      <c r="M1378" s="26"/>
      <c r="N1378" s="103">
        <f t="shared" si="284"/>
        <v>6168800</v>
      </c>
      <c r="O1378" s="103"/>
    </row>
    <row r="1379" spans="1:15" ht="13.5" customHeight="1">
      <c r="A1379" s="20" t="s">
        <v>1649</v>
      </c>
      <c r="B1379" s="20" t="s">
        <v>1322</v>
      </c>
      <c r="C1379" s="21" t="s">
        <v>507</v>
      </c>
      <c r="D1379" s="21" t="s">
        <v>1167</v>
      </c>
      <c r="E1379" s="22">
        <v>42231.610729166663</v>
      </c>
      <c r="F1379" s="22">
        <v>42231.650706018518</v>
      </c>
      <c r="G1379" s="20" t="s">
        <v>18</v>
      </c>
      <c r="H1379" s="39">
        <v>30380</v>
      </c>
      <c r="I1379" s="39">
        <v>7440</v>
      </c>
      <c r="J1379" s="102">
        <v>22940</v>
      </c>
      <c r="K1379" s="37"/>
      <c r="L1379" s="26">
        <v>490</v>
      </c>
      <c r="M1379" s="26"/>
      <c r="N1379" s="103">
        <f t="shared" si="284"/>
        <v>11240600</v>
      </c>
      <c r="O1379" s="103">
        <f t="shared" ref="O1379:O1388" si="298">+N1379</f>
        <v>11240600</v>
      </c>
    </row>
    <row r="1380" spans="1:15" ht="13.5" customHeight="1">
      <c r="A1380" s="20" t="s">
        <v>1650</v>
      </c>
      <c r="B1380" s="20" t="s">
        <v>1049</v>
      </c>
      <c r="C1380" s="21" t="s">
        <v>507</v>
      </c>
      <c r="D1380" s="21" t="s">
        <v>1167</v>
      </c>
      <c r="E1380" s="22">
        <v>42231.620972222219</v>
      </c>
      <c r="F1380" s="22">
        <v>42231.645995370367</v>
      </c>
      <c r="G1380" s="20" t="s">
        <v>18</v>
      </c>
      <c r="H1380" s="39">
        <v>13920</v>
      </c>
      <c r="I1380" s="39">
        <v>4500</v>
      </c>
      <c r="J1380" s="102">
        <v>9420</v>
      </c>
      <c r="K1380" s="37"/>
      <c r="L1380" s="26">
        <v>490</v>
      </c>
      <c r="M1380" s="26"/>
      <c r="N1380" s="103">
        <f t="shared" si="284"/>
        <v>4615800</v>
      </c>
      <c r="O1380" s="103">
        <f t="shared" si="298"/>
        <v>4615800</v>
      </c>
    </row>
    <row r="1381" spans="1:15" ht="13.5" customHeight="1">
      <c r="A1381" s="20" t="s">
        <v>1651</v>
      </c>
      <c r="B1381" s="20" t="s">
        <v>36</v>
      </c>
      <c r="C1381" s="21" t="s">
        <v>1342</v>
      </c>
      <c r="D1381" s="21" t="s">
        <v>643</v>
      </c>
      <c r="E1381" s="22">
        <v>42231.626597222225</v>
      </c>
      <c r="F1381" s="22">
        <v>42231.631122685183</v>
      </c>
      <c r="G1381" s="20" t="s">
        <v>18</v>
      </c>
      <c r="H1381" s="39">
        <v>11340</v>
      </c>
      <c r="I1381" s="39">
        <v>5100</v>
      </c>
      <c r="J1381" s="102">
        <v>6240</v>
      </c>
      <c r="K1381" s="37"/>
      <c r="L1381" s="26">
        <v>560</v>
      </c>
      <c r="M1381" s="26"/>
      <c r="N1381" s="103">
        <f t="shared" si="284"/>
        <v>3494400</v>
      </c>
      <c r="O1381" s="103">
        <f t="shared" si="298"/>
        <v>3494400</v>
      </c>
    </row>
    <row r="1382" spans="1:15" ht="13.5" customHeight="1">
      <c r="A1382" s="20" t="s">
        <v>1652</v>
      </c>
      <c r="B1382" s="20" t="s">
        <v>36</v>
      </c>
      <c r="C1382" s="21" t="s">
        <v>1342</v>
      </c>
      <c r="D1382" s="21" t="s">
        <v>643</v>
      </c>
      <c r="E1382" s="22">
        <v>42231.689189814817</v>
      </c>
      <c r="F1382" s="22">
        <v>42231.690682870372</v>
      </c>
      <c r="G1382" s="20" t="s">
        <v>18</v>
      </c>
      <c r="H1382" s="39">
        <v>8540</v>
      </c>
      <c r="I1382" s="39">
        <v>5140</v>
      </c>
      <c r="J1382" s="102">
        <v>3400</v>
      </c>
      <c r="K1382" s="37"/>
      <c r="L1382" s="26">
        <v>560</v>
      </c>
      <c r="M1382" s="26"/>
      <c r="N1382" s="103">
        <f t="shared" si="284"/>
        <v>1904000</v>
      </c>
      <c r="O1382" s="103">
        <f t="shared" si="298"/>
        <v>1904000</v>
      </c>
    </row>
    <row r="1383" spans="1:15" ht="13.5" customHeight="1">
      <c r="A1383" s="20" t="s">
        <v>1653</v>
      </c>
      <c r="B1383" s="20" t="s">
        <v>1560</v>
      </c>
      <c r="C1383" s="21" t="s">
        <v>1342</v>
      </c>
      <c r="D1383" s="21" t="s">
        <v>249</v>
      </c>
      <c r="E1383" s="22">
        <v>42233.345057870371</v>
      </c>
      <c r="F1383" s="22">
        <v>42233.40185185185</v>
      </c>
      <c r="G1383" s="20" t="s">
        <v>18</v>
      </c>
      <c r="H1383" s="39">
        <v>14760</v>
      </c>
      <c r="I1383" s="39">
        <v>5640</v>
      </c>
      <c r="J1383" s="102">
        <v>9120</v>
      </c>
      <c r="K1383" s="37" t="s">
        <v>1059</v>
      </c>
      <c r="L1383" s="26">
        <v>720</v>
      </c>
      <c r="M1383" s="26"/>
      <c r="N1383" s="103">
        <f t="shared" si="284"/>
        <v>6566400</v>
      </c>
      <c r="O1383" s="103">
        <f t="shared" si="298"/>
        <v>6566400</v>
      </c>
    </row>
    <row r="1384" spans="1:15" ht="13.5" customHeight="1">
      <c r="A1384" s="20" t="s">
        <v>1654</v>
      </c>
      <c r="B1384" s="20" t="s">
        <v>1322</v>
      </c>
      <c r="C1384" s="21" t="s">
        <v>507</v>
      </c>
      <c r="D1384" s="21" t="s">
        <v>1167</v>
      </c>
      <c r="E1384" s="22">
        <v>42233.42659722222</v>
      </c>
      <c r="F1384" s="22">
        <v>42233.462638888886</v>
      </c>
      <c r="G1384" s="20" t="s">
        <v>18</v>
      </c>
      <c r="H1384" s="39">
        <v>30100</v>
      </c>
      <c r="I1384" s="39">
        <v>7440</v>
      </c>
      <c r="J1384" s="102">
        <v>22660</v>
      </c>
      <c r="K1384" s="37"/>
      <c r="L1384" s="26">
        <v>490</v>
      </c>
      <c r="M1384" s="26"/>
      <c r="N1384" s="103">
        <f t="shared" si="284"/>
        <v>11103400</v>
      </c>
      <c r="O1384" s="103">
        <f t="shared" si="298"/>
        <v>11103400</v>
      </c>
    </row>
    <row r="1385" spans="1:15" ht="13.5" customHeight="1">
      <c r="A1385" s="20" t="s">
        <v>1655</v>
      </c>
      <c r="B1385" s="20" t="s">
        <v>1075</v>
      </c>
      <c r="C1385" s="21" t="s">
        <v>169</v>
      </c>
      <c r="D1385" s="21" t="s">
        <v>249</v>
      </c>
      <c r="E1385" s="22">
        <v>42233.552337962959</v>
      </c>
      <c r="F1385" s="22">
        <v>42233.575520833336</v>
      </c>
      <c r="G1385" s="20" t="s">
        <v>18</v>
      </c>
      <c r="H1385" s="39">
        <v>18260</v>
      </c>
      <c r="I1385" s="39">
        <v>5640</v>
      </c>
      <c r="J1385" s="102">
        <v>12620</v>
      </c>
      <c r="K1385" s="37"/>
      <c r="L1385" s="26">
        <v>800</v>
      </c>
      <c r="M1385" s="26"/>
      <c r="N1385" s="103">
        <f t="shared" si="284"/>
        <v>10096000</v>
      </c>
      <c r="O1385" s="103">
        <f t="shared" si="298"/>
        <v>10096000</v>
      </c>
    </row>
    <row r="1386" spans="1:15" ht="13.5" customHeight="1">
      <c r="A1386" s="20" t="s">
        <v>1656</v>
      </c>
      <c r="B1386" s="20" t="s">
        <v>1563</v>
      </c>
      <c r="C1386" s="21" t="s">
        <v>1342</v>
      </c>
      <c r="D1386" s="21" t="s">
        <v>1167</v>
      </c>
      <c r="E1386" s="22">
        <v>42233.608749999999</v>
      </c>
      <c r="F1386" s="22">
        <v>42233.657789351855</v>
      </c>
      <c r="G1386" s="20" t="s">
        <v>18</v>
      </c>
      <c r="H1386" s="39">
        <v>20420</v>
      </c>
      <c r="I1386" s="39">
        <v>6180</v>
      </c>
      <c r="J1386" s="102">
        <v>14240</v>
      </c>
      <c r="K1386" s="37"/>
      <c r="L1386" s="26">
        <v>520</v>
      </c>
      <c r="M1386" s="26"/>
      <c r="N1386" s="103">
        <f t="shared" si="284"/>
        <v>7404800</v>
      </c>
      <c r="O1386" s="103">
        <f t="shared" si="298"/>
        <v>7404800</v>
      </c>
    </row>
    <row r="1387" spans="1:15" ht="13.5" customHeight="1">
      <c r="A1387" s="20" t="s">
        <v>1657</v>
      </c>
      <c r="B1387" s="20" t="s">
        <v>1658</v>
      </c>
      <c r="C1387" s="21" t="s">
        <v>1342</v>
      </c>
      <c r="D1387" s="21" t="s">
        <v>1167</v>
      </c>
      <c r="E1387" s="22">
        <v>42234.311226851853</v>
      </c>
      <c r="F1387" s="22">
        <v>42234.40488425926</v>
      </c>
      <c r="G1387" s="20" t="s">
        <v>18</v>
      </c>
      <c r="H1387" s="39">
        <v>20680</v>
      </c>
      <c r="I1387" s="39">
        <v>5720</v>
      </c>
      <c r="J1387" s="102">
        <v>14960</v>
      </c>
      <c r="K1387" s="37"/>
      <c r="L1387" s="26">
        <v>520</v>
      </c>
      <c r="M1387" s="26"/>
      <c r="N1387" s="103">
        <f t="shared" si="284"/>
        <v>7779200</v>
      </c>
      <c r="O1387" s="103">
        <f t="shared" si="298"/>
        <v>7779200</v>
      </c>
    </row>
    <row r="1388" spans="1:15" ht="13.5" customHeight="1">
      <c r="A1388" s="20" t="s">
        <v>1659</v>
      </c>
      <c r="B1388" s="20" t="s">
        <v>1150</v>
      </c>
      <c r="C1388" s="21" t="s">
        <v>507</v>
      </c>
      <c r="D1388" s="21" t="s">
        <v>249</v>
      </c>
      <c r="E1388" s="22">
        <v>42234.356608796297</v>
      </c>
      <c r="F1388" s="22">
        <v>42234.399004629631</v>
      </c>
      <c r="G1388" s="20" t="s">
        <v>18</v>
      </c>
      <c r="H1388" s="39">
        <v>22500</v>
      </c>
      <c r="I1388" s="39">
        <v>8040</v>
      </c>
      <c r="J1388" s="102">
        <v>14460</v>
      </c>
      <c r="K1388" s="37" t="s">
        <v>1059</v>
      </c>
      <c r="L1388" s="26">
        <v>780</v>
      </c>
      <c r="M1388" s="26"/>
      <c r="N1388" s="103">
        <f t="shared" si="284"/>
        <v>11278800</v>
      </c>
      <c r="O1388" s="103">
        <f t="shared" si="298"/>
        <v>11278800</v>
      </c>
    </row>
    <row r="1389" spans="1:15" ht="13.5" customHeight="1">
      <c r="A1389" s="20" t="s">
        <v>1660</v>
      </c>
      <c r="B1389" s="20" t="s">
        <v>1560</v>
      </c>
      <c r="C1389" s="21" t="s">
        <v>1342</v>
      </c>
      <c r="D1389" s="21" t="s">
        <v>1167</v>
      </c>
      <c r="E1389" s="22">
        <v>42234.428865740738</v>
      </c>
      <c r="F1389" s="22">
        <v>42234.493715277778</v>
      </c>
      <c r="G1389" s="20" t="s">
        <v>18</v>
      </c>
      <c r="H1389" s="39">
        <v>16040</v>
      </c>
      <c r="I1389" s="39">
        <v>5640</v>
      </c>
      <c r="J1389" s="102">
        <v>10400</v>
      </c>
      <c r="K1389" s="37"/>
      <c r="L1389" s="26">
        <v>520</v>
      </c>
      <c r="M1389" s="26"/>
      <c r="N1389" s="103">
        <f t="shared" si="284"/>
        <v>5408000</v>
      </c>
      <c r="O1389" s="103">
        <f>+N1389</f>
        <v>5408000</v>
      </c>
    </row>
    <row r="1390" spans="1:15" ht="13.5" customHeight="1">
      <c r="A1390" s="20" t="s">
        <v>1661</v>
      </c>
      <c r="B1390" s="20" t="s">
        <v>1150</v>
      </c>
      <c r="C1390" s="21" t="s">
        <v>507</v>
      </c>
      <c r="D1390" s="21" t="s">
        <v>249</v>
      </c>
      <c r="E1390" s="22">
        <v>42234.449560185189</v>
      </c>
      <c r="F1390" s="22">
        <v>42234.487905092596</v>
      </c>
      <c r="G1390" s="20" t="s">
        <v>18</v>
      </c>
      <c r="H1390" s="39">
        <v>22200</v>
      </c>
      <c r="I1390" s="39">
        <v>8020</v>
      </c>
      <c r="J1390" s="102">
        <v>14180</v>
      </c>
      <c r="K1390" s="37" t="s">
        <v>1059</v>
      </c>
      <c r="L1390" s="26">
        <v>780</v>
      </c>
      <c r="M1390" s="26"/>
      <c r="N1390" s="103">
        <f t="shared" si="284"/>
        <v>11060400</v>
      </c>
      <c r="O1390" s="103">
        <f t="shared" ref="O1390:O1392" si="299">+N1390</f>
        <v>11060400</v>
      </c>
    </row>
    <row r="1391" spans="1:15" ht="13.5" customHeight="1">
      <c r="A1391" s="20" t="s">
        <v>1662</v>
      </c>
      <c r="B1391" s="20" t="s">
        <v>1563</v>
      </c>
      <c r="C1391" s="21" t="s">
        <v>1342</v>
      </c>
      <c r="D1391" s="21" t="s">
        <v>1167</v>
      </c>
      <c r="E1391" s="22">
        <v>42234.564953703702</v>
      </c>
      <c r="F1391" s="22">
        <v>42234.619409722225</v>
      </c>
      <c r="G1391" s="20" t="s">
        <v>18</v>
      </c>
      <c r="H1391" s="39">
        <v>19520</v>
      </c>
      <c r="I1391" s="39">
        <v>6100</v>
      </c>
      <c r="J1391" s="102">
        <v>13420</v>
      </c>
      <c r="K1391" s="37"/>
      <c r="L1391" s="26">
        <v>520</v>
      </c>
      <c r="M1391" s="26"/>
      <c r="N1391" s="103">
        <f t="shared" si="284"/>
        <v>6978400</v>
      </c>
      <c r="O1391" s="103">
        <f t="shared" si="299"/>
        <v>6978400</v>
      </c>
    </row>
    <row r="1392" spans="1:15" ht="13.5" customHeight="1">
      <c r="A1392" s="20" t="s">
        <v>1663</v>
      </c>
      <c r="B1392" s="20" t="s">
        <v>1664</v>
      </c>
      <c r="C1392" s="21" t="s">
        <v>1342</v>
      </c>
      <c r="D1392" s="21" t="s">
        <v>249</v>
      </c>
      <c r="E1392" s="22">
        <v>42235.307060185187</v>
      </c>
      <c r="F1392" s="22">
        <v>42235.428738425922</v>
      </c>
      <c r="G1392" s="20" t="s">
        <v>18</v>
      </c>
      <c r="H1392" s="39">
        <v>14680</v>
      </c>
      <c r="I1392" s="39">
        <v>5600</v>
      </c>
      <c r="J1392" s="102">
        <v>9080</v>
      </c>
      <c r="K1392" s="37" t="s">
        <v>1059</v>
      </c>
      <c r="L1392" s="26">
        <v>720</v>
      </c>
      <c r="M1392" s="26"/>
      <c r="N1392" s="103">
        <f t="shared" si="284"/>
        <v>6537600</v>
      </c>
      <c r="O1392" s="103">
        <f t="shared" si="299"/>
        <v>6537600</v>
      </c>
    </row>
    <row r="1393" spans="1:15" ht="13.5" customHeight="1">
      <c r="A1393" s="20" t="s">
        <v>1665</v>
      </c>
      <c r="B1393" s="20" t="s">
        <v>36</v>
      </c>
      <c r="C1393" s="21" t="s">
        <v>39</v>
      </c>
      <c r="D1393" s="21" t="s">
        <v>643</v>
      </c>
      <c r="E1393" s="22">
        <v>42235.308333333334</v>
      </c>
      <c r="F1393" s="22">
        <v>42235.313252314816</v>
      </c>
      <c r="G1393" s="20" t="s">
        <v>18</v>
      </c>
      <c r="H1393" s="39">
        <v>13660</v>
      </c>
      <c r="I1393" s="39">
        <v>4260</v>
      </c>
      <c r="J1393" s="102">
        <v>9400</v>
      </c>
      <c r="K1393" s="37"/>
      <c r="L1393" s="26">
        <v>440</v>
      </c>
      <c r="M1393" s="26"/>
      <c r="N1393" s="103">
        <f t="shared" si="284"/>
        <v>4136000</v>
      </c>
      <c r="O1393" s="103"/>
    </row>
    <row r="1394" spans="1:15" ht="13.5" customHeight="1">
      <c r="A1394" s="20" t="s">
        <v>1666</v>
      </c>
      <c r="B1394" s="20" t="s">
        <v>1563</v>
      </c>
      <c r="C1394" s="21" t="s">
        <v>1342</v>
      </c>
      <c r="D1394" s="21" t="s">
        <v>1167</v>
      </c>
      <c r="E1394" s="22">
        <v>42235.521053240744</v>
      </c>
      <c r="F1394" s="22">
        <v>42235.588761574072</v>
      </c>
      <c r="G1394" s="20" t="s">
        <v>18</v>
      </c>
      <c r="H1394" s="39">
        <v>18740</v>
      </c>
      <c r="I1394" s="39">
        <v>6100</v>
      </c>
      <c r="J1394" s="102">
        <v>12640</v>
      </c>
      <c r="K1394" s="37"/>
      <c r="L1394" s="26">
        <v>520</v>
      </c>
      <c r="M1394" s="26"/>
      <c r="N1394" s="103">
        <f t="shared" si="284"/>
        <v>6572800</v>
      </c>
      <c r="O1394" s="103">
        <f>+N1394</f>
        <v>6572800</v>
      </c>
    </row>
    <row r="1395" spans="1:15" ht="13.5" customHeight="1">
      <c r="A1395" s="20" t="s">
        <v>1667</v>
      </c>
      <c r="B1395" s="20" t="s">
        <v>1668</v>
      </c>
      <c r="C1395" s="21" t="s">
        <v>39</v>
      </c>
      <c r="D1395" s="21" t="s">
        <v>643</v>
      </c>
      <c r="E1395" s="22">
        <v>42235.552094907405</v>
      </c>
      <c r="F1395" s="22">
        <v>42235.603009259263</v>
      </c>
      <c r="G1395" s="20" t="s">
        <v>18</v>
      </c>
      <c r="H1395" s="39">
        <v>18580</v>
      </c>
      <c r="I1395" s="39">
        <v>8500</v>
      </c>
      <c r="J1395" s="102">
        <v>10080</v>
      </c>
      <c r="K1395" s="37"/>
      <c r="L1395" s="26">
        <v>440</v>
      </c>
      <c r="M1395" s="26"/>
      <c r="N1395" s="103">
        <f t="shared" si="284"/>
        <v>4435200</v>
      </c>
      <c r="O1395" s="103"/>
    </row>
    <row r="1396" spans="1:15" ht="13.5" customHeight="1">
      <c r="A1396" s="20" t="s">
        <v>1669</v>
      </c>
      <c r="B1396" s="20" t="s">
        <v>36</v>
      </c>
      <c r="C1396" s="21" t="s">
        <v>39</v>
      </c>
      <c r="D1396" s="21" t="s">
        <v>643</v>
      </c>
      <c r="E1396" s="22">
        <v>42236.310810185183</v>
      </c>
      <c r="F1396" s="22">
        <v>42236.315682870372</v>
      </c>
      <c r="G1396" s="20" t="s">
        <v>18</v>
      </c>
      <c r="H1396" s="39">
        <v>13640</v>
      </c>
      <c r="I1396" s="39">
        <v>4240</v>
      </c>
      <c r="J1396" s="102">
        <v>9400</v>
      </c>
      <c r="K1396" s="37"/>
      <c r="L1396" s="26">
        <v>440</v>
      </c>
      <c r="M1396" s="26"/>
      <c r="N1396" s="103">
        <f t="shared" si="284"/>
        <v>4136000</v>
      </c>
      <c r="O1396" s="103"/>
    </row>
    <row r="1397" spans="1:15" ht="13.5" customHeight="1">
      <c r="A1397" s="20" t="s">
        <v>1670</v>
      </c>
      <c r="B1397" s="20" t="s">
        <v>1658</v>
      </c>
      <c r="C1397" s="21" t="s">
        <v>1342</v>
      </c>
      <c r="D1397" s="21" t="s">
        <v>1167</v>
      </c>
      <c r="E1397" s="22">
        <v>42236.312025462961</v>
      </c>
      <c r="F1397" s="22">
        <v>42236.392048611109</v>
      </c>
      <c r="G1397" s="20" t="s">
        <v>18</v>
      </c>
      <c r="H1397" s="39">
        <v>20840</v>
      </c>
      <c r="I1397" s="39">
        <v>5720</v>
      </c>
      <c r="J1397" s="102">
        <v>15120</v>
      </c>
      <c r="K1397" s="37"/>
      <c r="L1397" s="26">
        <v>520</v>
      </c>
      <c r="M1397" s="26"/>
      <c r="N1397" s="103">
        <f t="shared" si="284"/>
        <v>7862400</v>
      </c>
      <c r="O1397" s="103">
        <f t="shared" ref="O1397:O1400" si="300">+N1397</f>
        <v>7862400</v>
      </c>
    </row>
    <row r="1398" spans="1:15" ht="13.5" customHeight="1">
      <c r="A1398" s="20" t="s">
        <v>1671</v>
      </c>
      <c r="B1398" s="20" t="s">
        <v>1560</v>
      </c>
      <c r="C1398" s="21" t="s">
        <v>1342</v>
      </c>
      <c r="D1398" s="21" t="s">
        <v>249</v>
      </c>
      <c r="E1398" s="22">
        <v>42236.313703703701</v>
      </c>
      <c r="F1398" s="22">
        <v>42236.416712962964</v>
      </c>
      <c r="G1398" s="20" t="s">
        <v>18</v>
      </c>
      <c r="H1398" s="39">
        <v>14540</v>
      </c>
      <c r="I1398" s="39">
        <v>5600</v>
      </c>
      <c r="J1398" s="102">
        <v>8940</v>
      </c>
      <c r="K1398" s="37" t="s">
        <v>1076</v>
      </c>
      <c r="L1398" s="26">
        <v>720</v>
      </c>
      <c r="M1398" s="26"/>
      <c r="N1398" s="103">
        <f t="shared" si="284"/>
        <v>6436800</v>
      </c>
      <c r="O1398" s="103">
        <f t="shared" si="300"/>
        <v>6436800</v>
      </c>
    </row>
    <row r="1399" spans="1:15" ht="13.5" customHeight="1">
      <c r="A1399" s="20" t="s">
        <v>1672</v>
      </c>
      <c r="B1399" s="20" t="s">
        <v>1563</v>
      </c>
      <c r="C1399" s="21" t="s">
        <v>1342</v>
      </c>
      <c r="D1399" s="21" t="s">
        <v>1167</v>
      </c>
      <c r="E1399" s="22">
        <v>42236.353715277779</v>
      </c>
      <c r="F1399" s="22">
        <v>42236.423067129632</v>
      </c>
      <c r="G1399" s="20" t="s">
        <v>18</v>
      </c>
      <c r="H1399" s="39">
        <v>17980</v>
      </c>
      <c r="I1399" s="39">
        <v>6100</v>
      </c>
      <c r="J1399" s="102">
        <v>11880</v>
      </c>
      <c r="K1399" s="37"/>
      <c r="L1399" s="26">
        <v>520</v>
      </c>
      <c r="M1399" s="26"/>
      <c r="N1399" s="103">
        <f t="shared" si="284"/>
        <v>6177600</v>
      </c>
      <c r="O1399" s="103">
        <f t="shared" si="300"/>
        <v>6177600</v>
      </c>
    </row>
    <row r="1400" spans="1:15" ht="13.5" customHeight="1">
      <c r="A1400" s="20" t="s">
        <v>1673</v>
      </c>
      <c r="B1400" s="20" t="s">
        <v>1150</v>
      </c>
      <c r="C1400" s="21" t="s">
        <v>507</v>
      </c>
      <c r="D1400" s="21" t="s">
        <v>249</v>
      </c>
      <c r="E1400" s="22">
        <v>42236.462407407409</v>
      </c>
      <c r="F1400" s="22">
        <v>42236.497939814813</v>
      </c>
      <c r="G1400" s="20" t="s">
        <v>18</v>
      </c>
      <c r="H1400" s="39">
        <v>22680</v>
      </c>
      <c r="I1400" s="39">
        <v>8000</v>
      </c>
      <c r="J1400" s="102">
        <v>14680</v>
      </c>
      <c r="K1400" s="37" t="s">
        <v>1128</v>
      </c>
      <c r="L1400" s="26">
        <v>780</v>
      </c>
      <c r="M1400" s="26"/>
      <c r="N1400" s="103">
        <f t="shared" si="284"/>
        <v>11450400</v>
      </c>
      <c r="O1400" s="103">
        <f t="shared" si="300"/>
        <v>11450400</v>
      </c>
    </row>
    <row r="1401" spans="1:15" ht="13.5" customHeight="1">
      <c r="A1401" s="20" t="s">
        <v>1674</v>
      </c>
      <c r="B1401" s="20" t="s">
        <v>1481</v>
      </c>
      <c r="C1401" s="21" t="s">
        <v>39</v>
      </c>
      <c r="D1401" s="21" t="s">
        <v>643</v>
      </c>
      <c r="E1401" s="22">
        <v>42236.541238425925</v>
      </c>
      <c r="F1401" s="22">
        <v>42236.612326388888</v>
      </c>
      <c r="G1401" s="20" t="s">
        <v>18</v>
      </c>
      <c r="H1401" s="39">
        <v>21380</v>
      </c>
      <c r="I1401" s="39">
        <v>8400</v>
      </c>
      <c r="J1401" s="102">
        <v>12980</v>
      </c>
      <c r="K1401" s="37"/>
      <c r="L1401" s="26">
        <v>440</v>
      </c>
      <c r="M1401" s="26"/>
      <c r="N1401" s="103">
        <f t="shared" si="284"/>
        <v>5711200</v>
      </c>
      <c r="O1401" s="103"/>
    </row>
    <row r="1402" spans="1:15" ht="13.5" customHeight="1">
      <c r="A1402" s="20" t="s">
        <v>1675</v>
      </c>
      <c r="B1402" s="20" t="s">
        <v>1150</v>
      </c>
      <c r="C1402" s="21" t="s">
        <v>507</v>
      </c>
      <c r="D1402" s="21" t="s">
        <v>249</v>
      </c>
      <c r="E1402" s="22">
        <v>42236.62605324074</v>
      </c>
      <c r="F1402" s="22">
        <v>42236.666956018518</v>
      </c>
      <c r="G1402" s="20" t="s">
        <v>18</v>
      </c>
      <c r="H1402" s="39">
        <v>21720</v>
      </c>
      <c r="I1402" s="39">
        <v>7980</v>
      </c>
      <c r="J1402" s="102">
        <v>13740</v>
      </c>
      <c r="K1402" s="37"/>
      <c r="L1402" s="26">
        <v>780</v>
      </c>
      <c r="M1402" s="26"/>
      <c r="N1402" s="103">
        <f t="shared" si="284"/>
        <v>10717200</v>
      </c>
      <c r="O1402" s="103">
        <f t="shared" ref="O1402" si="301">+N1402</f>
        <v>10717200</v>
      </c>
    </row>
    <row r="1403" spans="1:15" ht="13.5" customHeight="1">
      <c r="A1403" s="20" t="s">
        <v>1676</v>
      </c>
      <c r="B1403" s="20" t="s">
        <v>36</v>
      </c>
      <c r="C1403" s="21" t="s">
        <v>39</v>
      </c>
      <c r="D1403" s="21" t="s">
        <v>1484</v>
      </c>
      <c r="E1403" s="22">
        <v>42236.671469907407</v>
      </c>
      <c r="F1403" s="22">
        <v>42236.678749999999</v>
      </c>
      <c r="G1403" s="20" t="s">
        <v>18</v>
      </c>
      <c r="H1403" s="39">
        <v>9880</v>
      </c>
      <c r="I1403" s="39">
        <v>4260</v>
      </c>
      <c r="J1403" s="102">
        <v>5620</v>
      </c>
      <c r="K1403" s="37"/>
      <c r="L1403" s="26">
        <v>440</v>
      </c>
      <c r="M1403" s="26"/>
      <c r="N1403" s="103">
        <f t="shared" si="284"/>
        <v>2472800</v>
      </c>
      <c r="O1403" s="103"/>
    </row>
    <row r="1404" spans="1:15" ht="13.5" customHeight="1">
      <c r="A1404" s="20" t="s">
        <v>1677</v>
      </c>
      <c r="B1404" s="20" t="s">
        <v>1150</v>
      </c>
      <c r="C1404" s="21" t="s">
        <v>507</v>
      </c>
      <c r="D1404" s="21" t="s">
        <v>249</v>
      </c>
      <c r="E1404" s="22">
        <v>42237.342303240737</v>
      </c>
      <c r="F1404" s="22">
        <v>42237.372708333336</v>
      </c>
      <c r="G1404" s="20" t="s">
        <v>18</v>
      </c>
      <c r="H1404" s="39">
        <v>22600</v>
      </c>
      <c r="I1404" s="39">
        <v>8000</v>
      </c>
      <c r="J1404" s="102">
        <v>14600</v>
      </c>
      <c r="K1404" s="37"/>
      <c r="L1404" s="26">
        <v>780</v>
      </c>
      <c r="M1404" s="26"/>
      <c r="N1404" s="103">
        <f t="shared" si="284"/>
        <v>11388000</v>
      </c>
      <c r="O1404" s="103">
        <f t="shared" ref="O1404:O1410" si="302">+N1404</f>
        <v>11388000</v>
      </c>
    </row>
    <row r="1405" spans="1:15" ht="13.5" customHeight="1">
      <c r="A1405" s="20" t="s">
        <v>1678</v>
      </c>
      <c r="B1405" s="20" t="s">
        <v>1150</v>
      </c>
      <c r="C1405" s="21" t="s">
        <v>507</v>
      </c>
      <c r="D1405" s="21" t="s">
        <v>249</v>
      </c>
      <c r="E1405" s="22">
        <v>42237.424155092594</v>
      </c>
      <c r="F1405" s="22">
        <v>42237.460879629631</v>
      </c>
      <c r="G1405" s="20" t="s">
        <v>18</v>
      </c>
      <c r="H1405" s="39">
        <v>22280</v>
      </c>
      <c r="I1405" s="39">
        <v>8180</v>
      </c>
      <c r="J1405" s="102">
        <v>14100</v>
      </c>
      <c r="K1405" s="37"/>
      <c r="L1405" s="26">
        <v>780</v>
      </c>
      <c r="M1405" s="26"/>
      <c r="N1405" s="103">
        <f t="shared" si="284"/>
        <v>10998000</v>
      </c>
      <c r="O1405" s="103">
        <f t="shared" si="302"/>
        <v>10998000</v>
      </c>
    </row>
    <row r="1406" spans="1:15" ht="13.5" customHeight="1">
      <c r="A1406" s="20" t="s">
        <v>1679</v>
      </c>
      <c r="B1406" s="20" t="s">
        <v>1563</v>
      </c>
      <c r="C1406" s="21" t="s">
        <v>1342</v>
      </c>
      <c r="D1406" s="21" t="s">
        <v>1167</v>
      </c>
      <c r="E1406" s="22">
        <v>42237.539641203701</v>
      </c>
      <c r="F1406" s="22">
        <v>42237.610138888886</v>
      </c>
      <c r="G1406" s="20" t="s">
        <v>18</v>
      </c>
      <c r="H1406" s="39">
        <v>17600</v>
      </c>
      <c r="I1406" s="39">
        <v>6080</v>
      </c>
      <c r="J1406" s="102">
        <v>11520</v>
      </c>
      <c r="K1406" s="37"/>
      <c r="L1406" s="26">
        <v>520</v>
      </c>
      <c r="M1406" s="26"/>
      <c r="N1406" s="103">
        <f t="shared" si="284"/>
        <v>5990400</v>
      </c>
      <c r="O1406" s="103">
        <f t="shared" si="302"/>
        <v>5990400</v>
      </c>
    </row>
    <row r="1407" spans="1:15" ht="13.5" customHeight="1">
      <c r="A1407" s="20" t="s">
        <v>1680</v>
      </c>
      <c r="B1407" s="20" t="s">
        <v>1560</v>
      </c>
      <c r="C1407" s="21" t="s">
        <v>1342</v>
      </c>
      <c r="D1407" s="21" t="s">
        <v>1167</v>
      </c>
      <c r="E1407" s="22">
        <v>42237.541990740741</v>
      </c>
      <c r="F1407" s="22">
        <v>42237.613842592589</v>
      </c>
      <c r="G1407" s="20" t="s">
        <v>18</v>
      </c>
      <c r="H1407" s="39">
        <v>16640</v>
      </c>
      <c r="I1407" s="39">
        <v>5600</v>
      </c>
      <c r="J1407" s="102">
        <v>11040</v>
      </c>
      <c r="K1407" s="37"/>
      <c r="L1407" s="26">
        <v>520</v>
      </c>
      <c r="M1407" s="26"/>
      <c r="N1407" s="103">
        <f t="shared" si="284"/>
        <v>5740800</v>
      </c>
      <c r="O1407" s="103">
        <f t="shared" si="302"/>
        <v>5740800</v>
      </c>
    </row>
    <row r="1408" spans="1:15" ht="13.5" customHeight="1">
      <c r="A1408" s="20" t="s">
        <v>1681</v>
      </c>
      <c r="B1408" s="20" t="s">
        <v>1150</v>
      </c>
      <c r="C1408" s="21" t="s">
        <v>507</v>
      </c>
      <c r="D1408" s="21" t="s">
        <v>249</v>
      </c>
      <c r="E1408" s="22">
        <v>42237.583912037036</v>
      </c>
      <c r="F1408" s="22">
        <v>42237.618958333333</v>
      </c>
      <c r="G1408" s="20" t="s">
        <v>18</v>
      </c>
      <c r="H1408" s="39">
        <v>22140</v>
      </c>
      <c r="I1408" s="39">
        <v>7980</v>
      </c>
      <c r="J1408" s="102">
        <v>14160</v>
      </c>
      <c r="K1408" s="37"/>
      <c r="L1408" s="26">
        <v>780</v>
      </c>
      <c r="M1408" s="26"/>
      <c r="N1408" s="103">
        <f t="shared" si="284"/>
        <v>11044800</v>
      </c>
      <c r="O1408" s="103">
        <f t="shared" si="302"/>
        <v>11044800</v>
      </c>
    </row>
    <row r="1409" spans="1:15" ht="13.5" customHeight="1">
      <c r="A1409" s="20" t="s">
        <v>1682</v>
      </c>
      <c r="B1409" s="20" t="s">
        <v>1683</v>
      </c>
      <c r="C1409" s="21" t="s">
        <v>1342</v>
      </c>
      <c r="D1409" s="21" t="s">
        <v>1167</v>
      </c>
      <c r="E1409" s="22">
        <v>42238.311342592591</v>
      </c>
      <c r="F1409" s="22">
        <v>42238.421354166669</v>
      </c>
      <c r="G1409" s="20" t="s">
        <v>18</v>
      </c>
      <c r="H1409" s="39">
        <v>18600</v>
      </c>
      <c r="I1409" s="39">
        <v>5320</v>
      </c>
      <c r="J1409" s="102">
        <v>13280</v>
      </c>
      <c r="K1409" s="37"/>
      <c r="L1409" s="26">
        <v>520</v>
      </c>
      <c r="M1409" s="26"/>
      <c r="N1409" s="103">
        <f t="shared" si="284"/>
        <v>6905600</v>
      </c>
      <c r="O1409" s="103">
        <f t="shared" si="302"/>
        <v>6905600</v>
      </c>
    </row>
    <row r="1410" spans="1:15" ht="13.5" customHeight="1">
      <c r="A1410" s="20" t="s">
        <v>1684</v>
      </c>
      <c r="B1410" s="20" t="s">
        <v>1658</v>
      </c>
      <c r="C1410" s="21" t="s">
        <v>1342</v>
      </c>
      <c r="D1410" s="21" t="s">
        <v>249</v>
      </c>
      <c r="E1410" s="22">
        <v>42238.312106481484</v>
      </c>
      <c r="F1410" s="22">
        <v>42238.421990740739</v>
      </c>
      <c r="G1410" s="20" t="s">
        <v>18</v>
      </c>
      <c r="H1410" s="39">
        <v>18740</v>
      </c>
      <c r="I1410" s="39">
        <v>5840</v>
      </c>
      <c r="J1410" s="102">
        <v>12900</v>
      </c>
      <c r="K1410" s="37" t="s">
        <v>1085</v>
      </c>
      <c r="L1410" s="26">
        <v>720</v>
      </c>
      <c r="M1410" s="26"/>
      <c r="N1410" s="103">
        <f t="shared" si="284"/>
        <v>9288000</v>
      </c>
      <c r="O1410" s="103">
        <f t="shared" si="302"/>
        <v>9288000</v>
      </c>
    </row>
    <row r="1411" spans="1:15" ht="13.5" customHeight="1">
      <c r="A1411" s="20" t="s">
        <v>1685</v>
      </c>
      <c r="B1411" s="20" t="s">
        <v>36</v>
      </c>
      <c r="C1411" s="21" t="s">
        <v>39</v>
      </c>
      <c r="D1411" s="21" t="s">
        <v>1484</v>
      </c>
      <c r="E1411" s="22">
        <v>42238.322106481479</v>
      </c>
      <c r="F1411" s="22">
        <v>42238.330763888887</v>
      </c>
      <c r="G1411" s="20" t="s">
        <v>18</v>
      </c>
      <c r="H1411" s="39">
        <v>14800</v>
      </c>
      <c r="I1411" s="39">
        <v>4260</v>
      </c>
      <c r="J1411" s="102">
        <v>10540</v>
      </c>
      <c r="K1411" s="37"/>
      <c r="L1411" s="26">
        <v>440</v>
      </c>
      <c r="M1411" s="26"/>
      <c r="N1411" s="103">
        <f t="shared" si="284"/>
        <v>4637600</v>
      </c>
      <c r="O1411" s="103"/>
    </row>
    <row r="1412" spans="1:15" ht="13.5" customHeight="1">
      <c r="A1412" s="20" t="s">
        <v>1686</v>
      </c>
      <c r="B1412" s="20" t="s">
        <v>1687</v>
      </c>
      <c r="C1412" s="21" t="s">
        <v>1603</v>
      </c>
      <c r="D1412" s="21" t="s">
        <v>1570</v>
      </c>
      <c r="E1412" s="22">
        <v>42238.334965277776</v>
      </c>
      <c r="F1412" s="22">
        <v>42238.361550925925</v>
      </c>
      <c r="G1412" s="20" t="s">
        <v>18</v>
      </c>
      <c r="H1412" s="39">
        <v>9880</v>
      </c>
      <c r="I1412" s="39">
        <v>4380</v>
      </c>
      <c r="J1412" s="102">
        <v>5500</v>
      </c>
      <c r="K1412" s="37" t="s">
        <v>1688</v>
      </c>
      <c r="L1412" s="26">
        <v>1400</v>
      </c>
      <c r="M1412" s="26"/>
      <c r="N1412" s="103">
        <f t="shared" si="284"/>
        <v>7700000</v>
      </c>
      <c r="O1412" s="103">
        <f>+N1412</f>
        <v>7700000</v>
      </c>
    </row>
    <row r="1413" spans="1:15" ht="14.1" customHeight="1">
      <c r="A1413" s="82" t="s">
        <v>1689</v>
      </c>
      <c r="B1413" s="82" t="s">
        <v>1690</v>
      </c>
      <c r="C1413" s="83" t="s">
        <v>1603</v>
      </c>
      <c r="D1413" s="83" t="s">
        <v>374</v>
      </c>
      <c r="E1413" s="84">
        <v>42238.356608796297</v>
      </c>
      <c r="F1413" s="84">
        <v>42238.394837962966</v>
      </c>
      <c r="G1413" s="85" t="s">
        <v>375</v>
      </c>
      <c r="H1413" s="85">
        <v>15440</v>
      </c>
      <c r="I1413" s="85">
        <v>5780</v>
      </c>
      <c r="J1413" s="143">
        <v>9660</v>
      </c>
      <c r="K1413" s="87" t="s">
        <v>252</v>
      </c>
      <c r="L1413" s="88">
        <v>350</v>
      </c>
      <c r="M1413" s="88"/>
      <c r="N1413" s="89">
        <f t="shared" si="284"/>
        <v>3381000</v>
      </c>
      <c r="O1413" s="89">
        <f>+N1413</f>
        <v>3381000</v>
      </c>
    </row>
    <row r="1414" spans="1:15" ht="13.5" customHeight="1">
      <c r="A1414" s="20" t="s">
        <v>1691</v>
      </c>
      <c r="B1414" s="20" t="s">
        <v>1150</v>
      </c>
      <c r="C1414" s="21" t="s">
        <v>507</v>
      </c>
      <c r="D1414" s="21" t="s">
        <v>249</v>
      </c>
      <c r="E1414" s="22">
        <v>42238.440486111111</v>
      </c>
      <c r="F1414" s="22">
        <v>42238.47252314815</v>
      </c>
      <c r="G1414" s="20" t="s">
        <v>18</v>
      </c>
      <c r="H1414" s="39">
        <v>21460</v>
      </c>
      <c r="I1414" s="39">
        <v>8060</v>
      </c>
      <c r="J1414" s="102">
        <v>13400</v>
      </c>
      <c r="K1414" s="37"/>
      <c r="L1414" s="26">
        <v>780</v>
      </c>
      <c r="M1414" s="26"/>
      <c r="N1414" s="103">
        <f t="shared" si="284"/>
        <v>10452000</v>
      </c>
      <c r="O1414" s="103">
        <f t="shared" ref="O1414:O1416" si="303">+N1414</f>
        <v>10452000</v>
      </c>
    </row>
    <row r="1415" spans="1:15" ht="13.5" customHeight="1">
      <c r="A1415" s="20" t="s">
        <v>1692</v>
      </c>
      <c r="B1415" s="20" t="s">
        <v>1150</v>
      </c>
      <c r="C1415" s="21" t="s">
        <v>507</v>
      </c>
      <c r="D1415" s="21" t="s">
        <v>249</v>
      </c>
      <c r="E1415" s="22">
        <v>42238.574108796296</v>
      </c>
      <c r="F1415" s="22">
        <v>42238.600694444445</v>
      </c>
      <c r="G1415" s="20" t="s">
        <v>18</v>
      </c>
      <c r="H1415" s="39">
        <v>22420</v>
      </c>
      <c r="I1415" s="39">
        <v>8060</v>
      </c>
      <c r="J1415" s="102">
        <v>14360</v>
      </c>
      <c r="K1415" s="37"/>
      <c r="L1415" s="26">
        <v>780</v>
      </c>
      <c r="M1415" s="26"/>
      <c r="N1415" s="103">
        <f t="shared" si="284"/>
        <v>11200800</v>
      </c>
      <c r="O1415" s="103">
        <f t="shared" si="303"/>
        <v>11200800</v>
      </c>
    </row>
    <row r="1416" spans="1:15" ht="13.5" customHeight="1">
      <c r="A1416" s="20" t="s">
        <v>1693</v>
      </c>
      <c r="B1416" s="20" t="s">
        <v>1150</v>
      </c>
      <c r="C1416" s="21" t="s">
        <v>507</v>
      </c>
      <c r="D1416" s="21" t="s">
        <v>249</v>
      </c>
      <c r="E1416" s="22">
        <v>42238.658078703702</v>
      </c>
      <c r="F1416" s="22">
        <v>42238.691967592589</v>
      </c>
      <c r="G1416" s="20" t="s">
        <v>18</v>
      </c>
      <c r="H1416" s="39">
        <v>23180</v>
      </c>
      <c r="I1416" s="39">
        <v>8040</v>
      </c>
      <c r="J1416" s="102">
        <v>15140</v>
      </c>
      <c r="K1416" s="37" t="s">
        <v>1059</v>
      </c>
      <c r="L1416" s="26">
        <v>780</v>
      </c>
      <c r="M1416" s="26"/>
      <c r="N1416" s="103">
        <f t="shared" si="284"/>
        <v>11809200</v>
      </c>
      <c r="O1416" s="103">
        <f t="shared" si="303"/>
        <v>11809200</v>
      </c>
    </row>
    <row r="1417" spans="1:15" ht="13.5" customHeight="1">
      <c r="A1417" s="20" t="s">
        <v>1694</v>
      </c>
      <c r="B1417" s="20" t="s">
        <v>1560</v>
      </c>
      <c r="C1417" s="21" t="s">
        <v>1342</v>
      </c>
      <c r="D1417" s="21" t="s">
        <v>249</v>
      </c>
      <c r="E1417" s="22">
        <v>42238.686249999999</v>
      </c>
      <c r="F1417" s="22">
        <v>42240.308506944442</v>
      </c>
      <c r="G1417" s="20" t="s">
        <v>18</v>
      </c>
      <c r="H1417" s="39">
        <v>14660</v>
      </c>
      <c r="I1417" s="39">
        <v>5700</v>
      </c>
      <c r="J1417" s="102">
        <v>8960</v>
      </c>
      <c r="K1417" s="37"/>
      <c r="L1417" s="26">
        <v>720</v>
      </c>
      <c r="M1417" s="26"/>
      <c r="N1417" s="103">
        <f t="shared" si="284"/>
        <v>6451200</v>
      </c>
      <c r="O1417" s="103">
        <f>+N1417</f>
        <v>6451200</v>
      </c>
    </row>
    <row r="1418" spans="1:15" ht="13.5" customHeight="1">
      <c r="A1418" s="20" t="s">
        <v>1695</v>
      </c>
      <c r="B1418" s="20" t="s">
        <v>36</v>
      </c>
      <c r="C1418" s="21" t="s">
        <v>39</v>
      </c>
      <c r="D1418" s="21" t="s">
        <v>1484</v>
      </c>
      <c r="E1418" s="22">
        <v>42240.307141203702</v>
      </c>
      <c r="F1418" s="22">
        <v>42240.31349537037</v>
      </c>
      <c r="G1418" s="20" t="s">
        <v>18</v>
      </c>
      <c r="H1418" s="39">
        <v>14520</v>
      </c>
      <c r="I1418" s="39">
        <v>4320</v>
      </c>
      <c r="J1418" s="102">
        <v>10200</v>
      </c>
      <c r="K1418" s="37"/>
      <c r="L1418" s="26">
        <v>440</v>
      </c>
      <c r="M1418" s="26"/>
      <c r="N1418" s="103">
        <f t="shared" si="284"/>
        <v>4488000</v>
      </c>
      <c r="O1418" s="103"/>
    </row>
    <row r="1419" spans="1:15" ht="13.5" customHeight="1">
      <c r="A1419" s="20" t="s">
        <v>1696</v>
      </c>
      <c r="B1419" s="20" t="s">
        <v>1697</v>
      </c>
      <c r="C1419" s="21" t="s">
        <v>1603</v>
      </c>
      <c r="D1419" s="21" t="s">
        <v>1570</v>
      </c>
      <c r="E1419" s="22">
        <v>42240.31009259259</v>
      </c>
      <c r="F1419" s="22">
        <v>42240.331122685187</v>
      </c>
      <c r="G1419" s="20" t="s">
        <v>18</v>
      </c>
      <c r="H1419" s="39">
        <v>8720</v>
      </c>
      <c r="I1419" s="39">
        <v>3920</v>
      </c>
      <c r="J1419" s="102">
        <v>4800</v>
      </c>
      <c r="K1419" s="37" t="s">
        <v>1698</v>
      </c>
      <c r="L1419" s="26">
        <v>1400</v>
      </c>
      <c r="M1419" s="26"/>
      <c r="N1419" s="103">
        <f t="shared" si="284"/>
        <v>6720000</v>
      </c>
      <c r="O1419" s="103">
        <f>4680*1200</f>
        <v>5616000</v>
      </c>
    </row>
    <row r="1420" spans="1:15" ht="13.5" customHeight="1">
      <c r="A1420" s="20" t="s">
        <v>1699</v>
      </c>
      <c r="B1420" s="20" t="s">
        <v>1150</v>
      </c>
      <c r="C1420" s="21" t="s">
        <v>507</v>
      </c>
      <c r="D1420" s="21" t="s">
        <v>249</v>
      </c>
      <c r="E1420" s="22">
        <v>42240.379502314812</v>
      </c>
      <c r="F1420" s="22">
        <v>42240.410729166666</v>
      </c>
      <c r="G1420" s="20" t="s">
        <v>18</v>
      </c>
      <c r="H1420" s="39">
        <v>21620</v>
      </c>
      <c r="I1420" s="39">
        <v>8020</v>
      </c>
      <c r="J1420" s="102">
        <v>13600</v>
      </c>
      <c r="K1420" s="37" t="s">
        <v>1700</v>
      </c>
      <c r="L1420" s="26">
        <v>780</v>
      </c>
      <c r="M1420" s="26"/>
      <c r="N1420" s="103">
        <f t="shared" si="284"/>
        <v>10608000</v>
      </c>
      <c r="O1420" s="103">
        <f t="shared" ref="O1420:O1423" si="304">+N1420</f>
        <v>10608000</v>
      </c>
    </row>
    <row r="1421" spans="1:15" ht="13.5" customHeight="1">
      <c r="A1421" s="20" t="s">
        <v>1701</v>
      </c>
      <c r="B1421" s="20" t="s">
        <v>1150</v>
      </c>
      <c r="C1421" s="21" t="s">
        <v>507</v>
      </c>
      <c r="D1421" s="21" t="s">
        <v>249</v>
      </c>
      <c r="E1421" s="22">
        <v>42240.473217592589</v>
      </c>
      <c r="F1421" s="22">
        <v>42240.539768518516</v>
      </c>
      <c r="G1421" s="20" t="s">
        <v>18</v>
      </c>
      <c r="H1421" s="39">
        <v>22880</v>
      </c>
      <c r="I1421" s="39">
        <v>8020</v>
      </c>
      <c r="J1421" s="102">
        <v>14860</v>
      </c>
      <c r="K1421" s="37" t="s">
        <v>1096</v>
      </c>
      <c r="L1421" s="26">
        <v>780</v>
      </c>
      <c r="M1421" s="26"/>
      <c r="N1421" s="103">
        <f t="shared" si="284"/>
        <v>11590800</v>
      </c>
      <c r="O1421" s="103">
        <f t="shared" si="304"/>
        <v>11590800</v>
      </c>
    </row>
    <row r="1422" spans="1:15" ht="13.5" customHeight="1">
      <c r="A1422" s="20" t="s">
        <v>1702</v>
      </c>
      <c r="B1422" s="20" t="s">
        <v>1150</v>
      </c>
      <c r="C1422" s="21" t="s">
        <v>507</v>
      </c>
      <c r="D1422" s="21" t="s">
        <v>249</v>
      </c>
      <c r="E1422" s="22">
        <v>42240.633969907409</v>
      </c>
      <c r="F1422" s="22">
        <v>42240.667175925926</v>
      </c>
      <c r="G1422" s="20" t="s">
        <v>18</v>
      </c>
      <c r="H1422" s="39">
        <v>21340</v>
      </c>
      <c r="I1422" s="39">
        <v>8020</v>
      </c>
      <c r="J1422" s="102">
        <v>13320</v>
      </c>
      <c r="K1422" s="37" t="s">
        <v>1059</v>
      </c>
      <c r="L1422" s="26">
        <v>780</v>
      </c>
      <c r="M1422" s="26"/>
      <c r="N1422" s="103">
        <f t="shared" si="284"/>
        <v>10389600</v>
      </c>
      <c r="O1422" s="103">
        <f t="shared" si="304"/>
        <v>10389600</v>
      </c>
    </row>
    <row r="1423" spans="1:15" ht="13.5" customHeight="1">
      <c r="A1423" s="20" t="s">
        <v>1703</v>
      </c>
      <c r="B1423" s="20" t="s">
        <v>1150</v>
      </c>
      <c r="C1423" s="21" t="s">
        <v>507</v>
      </c>
      <c r="D1423" s="21" t="s">
        <v>249</v>
      </c>
      <c r="E1423" s="22">
        <v>42241.363819444443</v>
      </c>
      <c r="F1423" s="22">
        <v>42241.390543981484</v>
      </c>
      <c r="G1423" s="20" t="s">
        <v>18</v>
      </c>
      <c r="H1423" s="39">
        <v>22360</v>
      </c>
      <c r="I1423" s="39">
        <v>8020</v>
      </c>
      <c r="J1423" s="102">
        <v>14340</v>
      </c>
      <c r="K1423" s="37" t="s">
        <v>1076</v>
      </c>
      <c r="L1423" s="26">
        <v>780</v>
      </c>
      <c r="M1423" s="26"/>
      <c r="N1423" s="103">
        <f t="shared" si="284"/>
        <v>11185200</v>
      </c>
      <c r="O1423" s="103">
        <f t="shared" si="304"/>
        <v>11185200</v>
      </c>
    </row>
    <row r="1424" spans="1:15" ht="13.5" customHeight="1">
      <c r="A1424" s="20" t="s">
        <v>1704</v>
      </c>
      <c r="B1424" s="20" t="s">
        <v>1560</v>
      </c>
      <c r="C1424" s="21" t="s">
        <v>1342</v>
      </c>
      <c r="D1424" s="21" t="s">
        <v>249</v>
      </c>
      <c r="E1424" s="22">
        <v>42241.455567129633</v>
      </c>
      <c r="F1424" s="22">
        <v>42241.58425925926</v>
      </c>
      <c r="G1424" s="20" t="s">
        <v>18</v>
      </c>
      <c r="H1424" s="39">
        <v>15400</v>
      </c>
      <c r="I1424" s="39">
        <v>5700</v>
      </c>
      <c r="J1424" s="102">
        <v>9700</v>
      </c>
      <c r="K1424" s="37" t="s">
        <v>1076</v>
      </c>
      <c r="L1424" s="26">
        <v>720</v>
      </c>
      <c r="M1424" s="26"/>
      <c r="N1424" s="103">
        <f t="shared" ref="N1424:N1496" si="305">+J1424*L1424</f>
        <v>6984000</v>
      </c>
      <c r="O1424" s="103">
        <f>+N1424</f>
        <v>6984000</v>
      </c>
    </row>
    <row r="1425" spans="1:15" ht="13.5" customHeight="1">
      <c r="A1425" s="20" t="s">
        <v>1705</v>
      </c>
      <c r="B1425" s="20" t="s">
        <v>1150</v>
      </c>
      <c r="C1425" s="21" t="s">
        <v>507</v>
      </c>
      <c r="D1425" s="21" t="s">
        <v>249</v>
      </c>
      <c r="E1425" s="22">
        <v>42241.470752314817</v>
      </c>
      <c r="F1425" s="22">
        <v>42241.536168981482</v>
      </c>
      <c r="G1425" s="20" t="s">
        <v>18</v>
      </c>
      <c r="H1425" s="39">
        <v>22180</v>
      </c>
      <c r="I1425" s="39">
        <v>8100</v>
      </c>
      <c r="J1425" s="102">
        <v>14080</v>
      </c>
      <c r="K1425" s="37" t="s">
        <v>1076</v>
      </c>
      <c r="L1425" s="26">
        <v>780</v>
      </c>
      <c r="M1425" s="26"/>
      <c r="N1425" s="103">
        <f t="shared" si="305"/>
        <v>10982400</v>
      </c>
      <c r="O1425" s="103">
        <f t="shared" ref="O1425:O1429" si="306">+N1425</f>
        <v>10982400</v>
      </c>
    </row>
    <row r="1426" spans="1:15" ht="13.5" customHeight="1">
      <c r="A1426" s="20" t="s">
        <v>1706</v>
      </c>
      <c r="B1426" s="20" t="s">
        <v>1563</v>
      </c>
      <c r="C1426" s="21" t="s">
        <v>1342</v>
      </c>
      <c r="D1426" s="21" t="s">
        <v>1167</v>
      </c>
      <c r="E1426" s="22">
        <v>42241.473321759258</v>
      </c>
      <c r="F1426" s="22">
        <v>42241.537152777775</v>
      </c>
      <c r="G1426" s="20" t="s">
        <v>18</v>
      </c>
      <c r="H1426" s="39">
        <v>19740</v>
      </c>
      <c r="I1426" s="39">
        <v>6120</v>
      </c>
      <c r="J1426" s="102">
        <v>13620</v>
      </c>
      <c r="K1426" s="37"/>
      <c r="L1426" s="26">
        <v>520</v>
      </c>
      <c r="M1426" s="26"/>
      <c r="N1426" s="103">
        <f t="shared" si="305"/>
        <v>7082400</v>
      </c>
      <c r="O1426" s="103">
        <f t="shared" si="306"/>
        <v>7082400</v>
      </c>
    </row>
    <row r="1427" spans="1:15" ht="13.5" customHeight="1">
      <c r="A1427" s="20" t="s">
        <v>1707</v>
      </c>
      <c r="B1427" s="20" t="s">
        <v>1563</v>
      </c>
      <c r="C1427" s="21" t="s">
        <v>1342</v>
      </c>
      <c r="D1427" s="21" t="s">
        <v>1167</v>
      </c>
      <c r="E1427" s="22">
        <v>42242.31</v>
      </c>
      <c r="F1427" s="22">
        <v>42242.345891203702</v>
      </c>
      <c r="G1427" s="20" t="s">
        <v>18</v>
      </c>
      <c r="H1427" s="39">
        <v>18760</v>
      </c>
      <c r="I1427" s="39">
        <v>6100</v>
      </c>
      <c r="J1427" s="102">
        <v>12660</v>
      </c>
      <c r="K1427" s="37"/>
      <c r="L1427" s="26">
        <v>520</v>
      </c>
      <c r="M1427" s="26"/>
      <c r="N1427" s="103">
        <f t="shared" si="305"/>
        <v>6583200</v>
      </c>
      <c r="O1427" s="103">
        <f t="shared" si="306"/>
        <v>6583200</v>
      </c>
    </row>
    <row r="1428" spans="1:15" ht="13.5" customHeight="1">
      <c r="A1428" s="20" t="s">
        <v>1708</v>
      </c>
      <c r="B1428" s="20" t="s">
        <v>1560</v>
      </c>
      <c r="C1428" s="21" t="s">
        <v>1342</v>
      </c>
      <c r="D1428" s="21" t="s">
        <v>249</v>
      </c>
      <c r="E1428" s="22">
        <v>42242.312256944446</v>
      </c>
      <c r="F1428" s="22">
        <v>42242.358842592592</v>
      </c>
      <c r="G1428" s="20" t="s">
        <v>18</v>
      </c>
      <c r="H1428" s="39">
        <v>15740</v>
      </c>
      <c r="I1428" s="39">
        <v>5700</v>
      </c>
      <c r="J1428" s="102">
        <v>10040</v>
      </c>
      <c r="K1428" s="37"/>
      <c r="L1428" s="26">
        <v>720</v>
      </c>
      <c r="M1428" s="26"/>
      <c r="N1428" s="103">
        <f t="shared" si="305"/>
        <v>7228800</v>
      </c>
      <c r="O1428" s="103">
        <f t="shared" si="306"/>
        <v>7228800</v>
      </c>
    </row>
    <row r="1429" spans="1:15" ht="13.5" customHeight="1">
      <c r="A1429" s="20" t="s">
        <v>1709</v>
      </c>
      <c r="B1429" s="20" t="s">
        <v>1710</v>
      </c>
      <c r="C1429" s="21" t="s">
        <v>1342</v>
      </c>
      <c r="D1429" s="21" t="s">
        <v>1167</v>
      </c>
      <c r="E1429" s="22">
        <v>42242.313425925924</v>
      </c>
      <c r="F1429" s="22">
        <v>42242.660682870373</v>
      </c>
      <c r="G1429" s="20" t="s">
        <v>18</v>
      </c>
      <c r="H1429" s="39">
        <v>25240</v>
      </c>
      <c r="I1429" s="39">
        <v>8900</v>
      </c>
      <c r="J1429" s="102">
        <v>16340</v>
      </c>
      <c r="K1429" s="37"/>
      <c r="L1429" s="26">
        <v>520</v>
      </c>
      <c r="M1429" s="26"/>
      <c r="N1429" s="103">
        <f t="shared" si="305"/>
        <v>8496800</v>
      </c>
      <c r="O1429" s="103">
        <f t="shared" si="306"/>
        <v>8496800</v>
      </c>
    </row>
    <row r="1430" spans="1:15" ht="13.5" customHeight="1">
      <c r="A1430" s="20" t="s">
        <v>1711</v>
      </c>
      <c r="B1430" s="20" t="s">
        <v>36</v>
      </c>
      <c r="C1430" s="21" t="s">
        <v>39</v>
      </c>
      <c r="D1430" s="21" t="s">
        <v>1484</v>
      </c>
      <c r="E1430" s="22">
        <v>42242.579270833332</v>
      </c>
      <c r="F1430" s="22">
        <v>42242.602337962962</v>
      </c>
      <c r="G1430" s="20" t="s">
        <v>18</v>
      </c>
      <c r="H1430" s="39">
        <v>14760</v>
      </c>
      <c r="I1430" s="39">
        <v>4320</v>
      </c>
      <c r="J1430" s="102">
        <v>10440</v>
      </c>
      <c r="K1430" s="37"/>
      <c r="L1430" s="26">
        <v>440</v>
      </c>
      <c r="M1430" s="26"/>
      <c r="N1430" s="103">
        <f t="shared" si="305"/>
        <v>4593600</v>
      </c>
      <c r="O1430" s="103"/>
    </row>
    <row r="1431" spans="1:15" ht="13.5" customHeight="1">
      <c r="A1431" s="20" t="s">
        <v>1712</v>
      </c>
      <c r="B1431" s="20" t="s">
        <v>1713</v>
      </c>
      <c r="C1431" s="21" t="s">
        <v>1342</v>
      </c>
      <c r="D1431" s="21" t="s">
        <v>1167</v>
      </c>
      <c r="E1431" s="22">
        <v>42242.656817129631</v>
      </c>
      <c r="F1431" s="22">
        <v>42243.302847222221</v>
      </c>
      <c r="G1431" s="20" t="s">
        <v>18</v>
      </c>
      <c r="H1431" s="39">
        <v>33820</v>
      </c>
      <c r="I1431" s="39">
        <v>12260</v>
      </c>
      <c r="J1431" s="102">
        <v>21560</v>
      </c>
      <c r="K1431" s="37"/>
      <c r="L1431" s="26">
        <v>520</v>
      </c>
      <c r="M1431" s="26"/>
      <c r="N1431" s="103">
        <f t="shared" si="305"/>
        <v>11211200</v>
      </c>
      <c r="O1431" s="103">
        <f t="shared" ref="O1431:O1434" si="307">+N1431</f>
        <v>11211200</v>
      </c>
    </row>
    <row r="1432" spans="1:15" ht="13.5" customHeight="1">
      <c r="A1432" s="20" t="s">
        <v>1714</v>
      </c>
      <c r="B1432" s="20" t="s">
        <v>1563</v>
      </c>
      <c r="C1432" s="21" t="s">
        <v>1342</v>
      </c>
      <c r="D1432" s="21" t="s">
        <v>1167</v>
      </c>
      <c r="E1432" s="22">
        <v>42242.657777777778</v>
      </c>
      <c r="F1432" s="22">
        <v>42242.695706018516</v>
      </c>
      <c r="G1432" s="20" t="s">
        <v>18</v>
      </c>
      <c r="H1432" s="39">
        <v>19160</v>
      </c>
      <c r="I1432" s="39">
        <v>6060</v>
      </c>
      <c r="J1432" s="102">
        <v>13100</v>
      </c>
      <c r="K1432" s="37"/>
      <c r="L1432" s="26">
        <v>520</v>
      </c>
      <c r="M1432" s="26"/>
      <c r="N1432" s="103">
        <f t="shared" si="305"/>
        <v>6812000</v>
      </c>
      <c r="O1432" s="103">
        <f t="shared" si="307"/>
        <v>6812000</v>
      </c>
    </row>
    <row r="1433" spans="1:15" ht="13.5" customHeight="1">
      <c r="A1433" s="20" t="s">
        <v>1715</v>
      </c>
      <c r="B1433" s="20" t="s">
        <v>1716</v>
      </c>
      <c r="C1433" s="21" t="s">
        <v>1342</v>
      </c>
      <c r="D1433" s="21" t="s">
        <v>1167</v>
      </c>
      <c r="E1433" s="22">
        <v>42243.310983796298</v>
      </c>
      <c r="F1433" s="22">
        <v>42243.366967592592</v>
      </c>
      <c r="G1433" s="20" t="s">
        <v>18</v>
      </c>
      <c r="H1433" s="39">
        <v>17860</v>
      </c>
      <c r="I1433" s="39">
        <v>5320</v>
      </c>
      <c r="J1433" s="102">
        <v>12540</v>
      </c>
      <c r="K1433" s="37"/>
      <c r="L1433" s="26">
        <v>520</v>
      </c>
      <c r="M1433" s="26"/>
      <c r="N1433" s="103">
        <f t="shared" si="305"/>
        <v>6520800</v>
      </c>
      <c r="O1433" s="103">
        <f t="shared" si="307"/>
        <v>6520800</v>
      </c>
    </row>
    <row r="1434" spans="1:15" ht="13.5" customHeight="1">
      <c r="A1434" s="20" t="s">
        <v>1717</v>
      </c>
      <c r="B1434" s="20" t="s">
        <v>1658</v>
      </c>
      <c r="C1434" s="21" t="s">
        <v>1342</v>
      </c>
      <c r="D1434" s="21" t="s">
        <v>249</v>
      </c>
      <c r="E1434" s="22">
        <v>42243.312106481484</v>
      </c>
      <c r="F1434" s="22">
        <v>42243.427916666667</v>
      </c>
      <c r="G1434" s="20" t="s">
        <v>18</v>
      </c>
      <c r="H1434" s="39">
        <v>18440</v>
      </c>
      <c r="I1434" s="39">
        <v>5820</v>
      </c>
      <c r="J1434" s="102">
        <v>12620</v>
      </c>
      <c r="K1434" s="37" t="s">
        <v>1116</v>
      </c>
      <c r="L1434" s="26">
        <v>720</v>
      </c>
      <c r="M1434" s="26"/>
      <c r="N1434" s="103">
        <f t="shared" si="305"/>
        <v>9086400</v>
      </c>
      <c r="O1434" s="103">
        <f t="shared" si="307"/>
        <v>9086400</v>
      </c>
    </row>
    <row r="1435" spans="1:15" ht="13.5" customHeight="1">
      <c r="A1435" s="20" t="s">
        <v>1718</v>
      </c>
      <c r="B1435" s="20" t="s">
        <v>1106</v>
      </c>
      <c r="C1435" s="21" t="s">
        <v>1107</v>
      </c>
      <c r="D1435" s="21" t="s">
        <v>249</v>
      </c>
      <c r="E1435" s="22">
        <v>42243.321608796294</v>
      </c>
      <c r="F1435" s="22">
        <v>42243.380914351852</v>
      </c>
      <c r="G1435" s="20" t="s">
        <v>18</v>
      </c>
      <c r="H1435" s="39">
        <v>16800</v>
      </c>
      <c r="I1435" s="39">
        <v>6460</v>
      </c>
      <c r="J1435" s="102">
        <v>10340</v>
      </c>
      <c r="K1435" s="37" t="s">
        <v>1059</v>
      </c>
      <c r="L1435" s="26">
        <v>750</v>
      </c>
      <c r="M1435" s="26"/>
      <c r="N1435" s="103">
        <f t="shared" si="305"/>
        <v>7755000</v>
      </c>
      <c r="O1435" s="103">
        <f>+N1435</f>
        <v>7755000</v>
      </c>
    </row>
    <row r="1436" spans="1:15" ht="13.5" customHeight="1">
      <c r="A1436" s="20" t="s">
        <v>1719</v>
      </c>
      <c r="B1436" s="20" t="s">
        <v>1150</v>
      </c>
      <c r="C1436" s="21" t="s">
        <v>507</v>
      </c>
      <c r="D1436" s="21" t="s">
        <v>249</v>
      </c>
      <c r="E1436" s="22">
        <v>42243.618344907409</v>
      </c>
      <c r="F1436" s="22">
        <v>42243.655335648145</v>
      </c>
      <c r="G1436" s="20" t="s">
        <v>18</v>
      </c>
      <c r="H1436" s="39">
        <v>23500</v>
      </c>
      <c r="I1436" s="39">
        <v>8020</v>
      </c>
      <c r="J1436" s="102">
        <v>15480</v>
      </c>
      <c r="K1436" s="37" t="s">
        <v>1700</v>
      </c>
      <c r="L1436" s="26">
        <v>780</v>
      </c>
      <c r="M1436" s="26"/>
      <c r="N1436" s="103">
        <f t="shared" si="305"/>
        <v>12074400</v>
      </c>
      <c r="O1436" s="103">
        <f t="shared" ref="O1436" si="308">+N1436</f>
        <v>12074400</v>
      </c>
    </row>
    <row r="1437" spans="1:15" ht="13.5" customHeight="1">
      <c r="A1437" s="20" t="s">
        <v>1720</v>
      </c>
      <c r="B1437" s="20" t="s">
        <v>1560</v>
      </c>
      <c r="C1437" s="21" t="s">
        <v>1342</v>
      </c>
      <c r="D1437" s="21" t="s">
        <v>1167</v>
      </c>
      <c r="E1437" s="22">
        <v>42243.661759259259</v>
      </c>
      <c r="F1437" s="22">
        <v>42244.313622685186</v>
      </c>
      <c r="G1437" s="20" t="s">
        <v>18</v>
      </c>
      <c r="H1437" s="39">
        <v>17120</v>
      </c>
      <c r="I1437" s="39">
        <v>5680</v>
      </c>
      <c r="J1437" s="102">
        <v>11440</v>
      </c>
      <c r="K1437" s="37"/>
      <c r="L1437" s="26">
        <v>520</v>
      </c>
      <c r="M1437" s="26"/>
      <c r="N1437" s="103">
        <f t="shared" si="305"/>
        <v>5948800</v>
      </c>
      <c r="O1437" s="103">
        <f>+N1437</f>
        <v>5948800</v>
      </c>
    </row>
    <row r="1438" spans="1:15" ht="13.5" customHeight="1">
      <c r="A1438" s="20" t="s">
        <v>1721</v>
      </c>
      <c r="B1438" s="20" t="s">
        <v>1687</v>
      </c>
      <c r="C1438" s="21" t="s">
        <v>1603</v>
      </c>
      <c r="D1438" s="21" t="s">
        <v>1570</v>
      </c>
      <c r="E1438" s="22">
        <v>42244.312280092592</v>
      </c>
      <c r="F1438" s="22">
        <v>42244.345625000002</v>
      </c>
      <c r="G1438" s="20" t="s">
        <v>18</v>
      </c>
      <c r="H1438" s="39">
        <v>9560</v>
      </c>
      <c r="I1438" s="39">
        <v>4380</v>
      </c>
      <c r="J1438" s="102">
        <v>5180</v>
      </c>
      <c r="K1438" s="37" t="s">
        <v>1722</v>
      </c>
      <c r="L1438" s="26">
        <v>1400</v>
      </c>
      <c r="M1438" s="26"/>
      <c r="N1438" s="103">
        <f t="shared" si="305"/>
        <v>7252000</v>
      </c>
      <c r="O1438" s="103">
        <f>3820*1200</f>
        <v>4584000</v>
      </c>
    </row>
    <row r="1439" spans="1:15" ht="13.5" customHeight="1">
      <c r="A1439" s="20" t="s">
        <v>1723</v>
      </c>
      <c r="B1439" s="20" t="s">
        <v>1563</v>
      </c>
      <c r="C1439" s="21" t="s">
        <v>1342</v>
      </c>
      <c r="D1439" s="21" t="s">
        <v>1167</v>
      </c>
      <c r="E1439" s="22">
        <v>42244.430138888885</v>
      </c>
      <c r="F1439" s="22">
        <v>42244.489085648151</v>
      </c>
      <c r="G1439" s="20" t="s">
        <v>18</v>
      </c>
      <c r="H1439" s="39">
        <v>19680</v>
      </c>
      <c r="I1439" s="39">
        <v>6040</v>
      </c>
      <c r="J1439" s="102">
        <v>13640</v>
      </c>
      <c r="K1439" s="37"/>
      <c r="L1439" s="26">
        <v>520</v>
      </c>
      <c r="M1439" s="26"/>
      <c r="N1439" s="103">
        <f t="shared" si="305"/>
        <v>7092800</v>
      </c>
      <c r="O1439" s="103">
        <f>+N1439</f>
        <v>7092800</v>
      </c>
    </row>
    <row r="1440" spans="1:15" ht="13.5" customHeight="1">
      <c r="A1440" s="20" t="s">
        <v>1724</v>
      </c>
      <c r="B1440" s="20" t="s">
        <v>1150</v>
      </c>
      <c r="C1440" s="21" t="s">
        <v>507</v>
      </c>
      <c r="D1440" s="21" t="s">
        <v>249</v>
      </c>
      <c r="E1440" s="22">
        <v>42244.430752314816</v>
      </c>
      <c r="F1440" s="22">
        <v>42244.45820601852</v>
      </c>
      <c r="G1440" s="20" t="s">
        <v>18</v>
      </c>
      <c r="H1440" s="39">
        <v>23080</v>
      </c>
      <c r="I1440" s="39">
        <v>8000</v>
      </c>
      <c r="J1440" s="102">
        <v>15080</v>
      </c>
      <c r="K1440" s="37" t="s">
        <v>1096</v>
      </c>
      <c r="L1440" s="26">
        <v>780</v>
      </c>
      <c r="M1440" s="26"/>
      <c r="N1440" s="103">
        <f t="shared" si="305"/>
        <v>11762400</v>
      </c>
      <c r="O1440" s="103">
        <f t="shared" ref="O1440" si="309">+N1440</f>
        <v>11762400</v>
      </c>
    </row>
    <row r="1441" spans="1:15" ht="13.5" customHeight="1">
      <c r="A1441" s="20" t="s">
        <v>1725</v>
      </c>
      <c r="B1441" s="20" t="s">
        <v>36</v>
      </c>
      <c r="C1441" s="21" t="s">
        <v>39</v>
      </c>
      <c r="D1441" s="21" t="s">
        <v>1484</v>
      </c>
      <c r="E1441" s="22">
        <v>42244.53806712963</v>
      </c>
      <c r="F1441" s="22">
        <v>42244.548680555556</v>
      </c>
      <c r="G1441" s="20" t="s">
        <v>18</v>
      </c>
      <c r="H1441" s="39">
        <v>13500</v>
      </c>
      <c r="I1441" s="39">
        <v>4300</v>
      </c>
      <c r="J1441" s="102">
        <v>9200</v>
      </c>
      <c r="K1441" s="37"/>
      <c r="L1441" s="26">
        <v>440</v>
      </c>
      <c r="M1441" s="26"/>
      <c r="N1441" s="103">
        <f t="shared" si="305"/>
        <v>4048000</v>
      </c>
      <c r="O1441" s="103"/>
    </row>
    <row r="1442" spans="1:15" ht="13.5" customHeight="1">
      <c r="A1442" s="20" t="s">
        <v>1726</v>
      </c>
      <c r="B1442" s="20" t="s">
        <v>1560</v>
      </c>
      <c r="C1442" s="21" t="s">
        <v>1342</v>
      </c>
      <c r="D1442" s="21" t="s">
        <v>1167</v>
      </c>
      <c r="E1442" s="22">
        <v>42244.670891203707</v>
      </c>
      <c r="F1442" s="22">
        <v>42245.30908564815</v>
      </c>
      <c r="G1442" s="20" t="s">
        <v>18</v>
      </c>
      <c r="H1442" s="39">
        <v>17200</v>
      </c>
      <c r="I1442" s="39">
        <v>5680</v>
      </c>
      <c r="J1442" s="102">
        <v>11520</v>
      </c>
      <c r="K1442" s="37"/>
      <c r="L1442" s="26">
        <v>520</v>
      </c>
      <c r="M1442" s="26"/>
      <c r="N1442" s="103">
        <f t="shared" si="305"/>
        <v>5990400</v>
      </c>
      <c r="O1442" s="103">
        <f t="shared" ref="O1442:O1447" si="310">+N1442</f>
        <v>5990400</v>
      </c>
    </row>
    <row r="1443" spans="1:15" ht="13.5" customHeight="1">
      <c r="A1443" s="20" t="s">
        <v>1727</v>
      </c>
      <c r="B1443" s="20" t="s">
        <v>1563</v>
      </c>
      <c r="C1443" s="21" t="s">
        <v>1342</v>
      </c>
      <c r="D1443" s="21" t="s">
        <v>1167</v>
      </c>
      <c r="E1443" s="22">
        <v>42245.464108796295</v>
      </c>
      <c r="F1443" s="22">
        <v>42245.501944444448</v>
      </c>
      <c r="G1443" s="20" t="s">
        <v>18</v>
      </c>
      <c r="H1443" s="39">
        <v>19700</v>
      </c>
      <c r="I1443" s="39">
        <v>6020</v>
      </c>
      <c r="J1443" s="102">
        <v>13680</v>
      </c>
      <c r="K1443" s="37"/>
      <c r="L1443" s="26">
        <v>520</v>
      </c>
      <c r="M1443" s="26"/>
      <c r="N1443" s="103">
        <f t="shared" si="305"/>
        <v>7113600</v>
      </c>
      <c r="O1443" s="103">
        <f t="shared" si="310"/>
        <v>7113600</v>
      </c>
    </row>
    <row r="1444" spans="1:15" ht="13.5" customHeight="1">
      <c r="A1444" s="20" t="s">
        <v>1728</v>
      </c>
      <c r="B1444" s="20" t="s">
        <v>1560</v>
      </c>
      <c r="C1444" s="21" t="s">
        <v>1342</v>
      </c>
      <c r="D1444" s="21" t="s">
        <v>1167</v>
      </c>
      <c r="E1444" s="22">
        <v>42245.540416666663</v>
      </c>
      <c r="F1444" s="22">
        <v>42245.591539351852</v>
      </c>
      <c r="G1444" s="20" t="s">
        <v>18</v>
      </c>
      <c r="H1444" s="39">
        <v>17400</v>
      </c>
      <c r="I1444" s="39">
        <v>5680</v>
      </c>
      <c r="J1444" s="102">
        <v>11720</v>
      </c>
      <c r="K1444" s="37"/>
      <c r="L1444" s="26">
        <v>520</v>
      </c>
      <c r="M1444" s="26"/>
      <c r="N1444" s="103">
        <f t="shared" si="305"/>
        <v>6094400</v>
      </c>
      <c r="O1444" s="103">
        <f t="shared" si="310"/>
        <v>6094400</v>
      </c>
    </row>
    <row r="1445" spans="1:15" ht="13.5" customHeight="1">
      <c r="A1445" s="20" t="s">
        <v>1729</v>
      </c>
      <c r="B1445" s="20" t="s">
        <v>1563</v>
      </c>
      <c r="C1445" s="21" t="s">
        <v>1342</v>
      </c>
      <c r="D1445" s="21" t="s">
        <v>1167</v>
      </c>
      <c r="E1445" s="22">
        <v>42245.699756944443</v>
      </c>
      <c r="F1445" s="22">
        <v>42247.319895833331</v>
      </c>
      <c r="G1445" s="20" t="s">
        <v>18</v>
      </c>
      <c r="H1445" s="39">
        <v>18800</v>
      </c>
      <c r="I1445" s="39">
        <v>6040</v>
      </c>
      <c r="J1445" s="102">
        <v>12760</v>
      </c>
      <c r="K1445" s="37"/>
      <c r="L1445" s="26">
        <v>520</v>
      </c>
      <c r="M1445" s="26"/>
      <c r="N1445" s="103">
        <f t="shared" si="305"/>
        <v>6635200</v>
      </c>
      <c r="O1445" s="103">
        <f t="shared" si="310"/>
        <v>6635200</v>
      </c>
    </row>
    <row r="1446" spans="1:15" ht="13.5" customHeight="1">
      <c r="A1446" s="20" t="s">
        <v>1730</v>
      </c>
      <c r="B1446" s="20" t="s">
        <v>1560</v>
      </c>
      <c r="C1446" s="21" t="s">
        <v>1342</v>
      </c>
      <c r="D1446" s="21" t="s">
        <v>249</v>
      </c>
      <c r="E1446" s="22">
        <v>42247.318773148145</v>
      </c>
      <c r="F1446" s="22">
        <v>42247.598923611113</v>
      </c>
      <c r="G1446" s="20" t="s">
        <v>18</v>
      </c>
      <c r="H1446" s="39">
        <v>15680</v>
      </c>
      <c r="I1446" s="39">
        <v>5680</v>
      </c>
      <c r="J1446" s="102">
        <v>10000</v>
      </c>
      <c r="K1446" s="37" t="s">
        <v>1059</v>
      </c>
      <c r="L1446" s="26">
        <v>720</v>
      </c>
      <c r="M1446" s="26"/>
      <c r="N1446" s="103">
        <f t="shared" si="305"/>
        <v>7200000</v>
      </c>
      <c r="O1446" s="103">
        <f t="shared" si="310"/>
        <v>7200000</v>
      </c>
    </row>
    <row r="1447" spans="1:15" ht="13.5" customHeight="1">
      <c r="A1447" s="20" t="s">
        <v>1731</v>
      </c>
      <c r="B1447" s="20" t="s">
        <v>168</v>
      </c>
      <c r="C1447" s="21" t="s">
        <v>169</v>
      </c>
      <c r="D1447" s="21" t="s">
        <v>249</v>
      </c>
      <c r="E1447" s="22">
        <v>42247.4</v>
      </c>
      <c r="F1447" s="22">
        <v>42247.425196759257</v>
      </c>
      <c r="G1447" s="20" t="s">
        <v>18</v>
      </c>
      <c r="H1447" s="39">
        <v>17440</v>
      </c>
      <c r="I1447" s="39">
        <v>5660</v>
      </c>
      <c r="J1447" s="102">
        <v>11780</v>
      </c>
      <c r="K1447" s="37" t="s">
        <v>1059</v>
      </c>
      <c r="L1447" s="26">
        <v>800</v>
      </c>
      <c r="M1447" s="26"/>
      <c r="N1447" s="103">
        <f t="shared" si="305"/>
        <v>9424000</v>
      </c>
      <c r="O1447" s="103">
        <f t="shared" si="310"/>
        <v>9424000</v>
      </c>
    </row>
    <row r="1448" spans="1:15" ht="13.5" customHeight="1">
      <c r="A1448" s="20" t="s">
        <v>1732</v>
      </c>
      <c r="B1448" s="20" t="s">
        <v>1563</v>
      </c>
      <c r="C1448" s="21" t="s">
        <v>1342</v>
      </c>
      <c r="D1448" s="21" t="s">
        <v>1167</v>
      </c>
      <c r="E1448" s="22">
        <v>42247.538460648146</v>
      </c>
      <c r="F1448" s="22">
        <v>42247.592083333337</v>
      </c>
      <c r="G1448" s="20" t="s">
        <v>18</v>
      </c>
      <c r="H1448" s="39">
        <v>20060</v>
      </c>
      <c r="I1448" s="39">
        <v>6020</v>
      </c>
      <c r="J1448" s="102">
        <v>14040</v>
      </c>
      <c r="K1448" s="37"/>
      <c r="L1448" s="26">
        <v>520</v>
      </c>
      <c r="M1448" s="26"/>
      <c r="N1448" s="103">
        <f t="shared" si="305"/>
        <v>7300800</v>
      </c>
      <c r="O1448" s="103">
        <f>+N1448</f>
        <v>7300800</v>
      </c>
    </row>
    <row r="1449" spans="1:15" ht="13.5" customHeight="1">
      <c r="A1449" s="20" t="s">
        <v>1733</v>
      </c>
      <c r="B1449" s="20" t="s">
        <v>1150</v>
      </c>
      <c r="C1449" s="21" t="s">
        <v>507</v>
      </c>
      <c r="D1449" s="21" t="s">
        <v>249</v>
      </c>
      <c r="E1449" s="22">
        <v>42247.614374999997</v>
      </c>
      <c r="F1449" s="22">
        <v>42247.654849537037</v>
      </c>
      <c r="G1449" s="20" t="s">
        <v>18</v>
      </c>
      <c r="H1449" s="39">
        <v>23340</v>
      </c>
      <c r="I1449" s="39">
        <v>8020</v>
      </c>
      <c r="J1449" s="102">
        <v>15320</v>
      </c>
      <c r="K1449" s="37" t="s">
        <v>1059</v>
      </c>
      <c r="L1449" s="26">
        <v>780</v>
      </c>
      <c r="M1449" s="26"/>
      <c r="N1449" s="103">
        <f t="shared" si="305"/>
        <v>11949600</v>
      </c>
      <c r="O1449" s="103">
        <f t="shared" ref="O1449:O1450" si="311">+N1449</f>
        <v>11949600</v>
      </c>
    </row>
    <row r="1450" spans="1:15" ht="13.5" customHeight="1">
      <c r="A1450" s="20" t="s">
        <v>1734</v>
      </c>
      <c r="B1450" s="20" t="s">
        <v>1150</v>
      </c>
      <c r="C1450" s="21" t="s">
        <v>507</v>
      </c>
      <c r="D1450" s="21" t="s">
        <v>249</v>
      </c>
      <c r="E1450" s="22">
        <v>42247.703090277777</v>
      </c>
      <c r="F1450" s="22">
        <v>42248.312719907408</v>
      </c>
      <c r="G1450" s="20" t="s">
        <v>18</v>
      </c>
      <c r="H1450" s="39">
        <v>22960</v>
      </c>
      <c r="I1450" s="39">
        <v>8020</v>
      </c>
      <c r="J1450" s="102">
        <v>14940</v>
      </c>
      <c r="K1450" s="37" t="s">
        <v>1059</v>
      </c>
      <c r="L1450" s="26">
        <v>780</v>
      </c>
      <c r="M1450" s="26"/>
      <c r="N1450" s="103">
        <f t="shared" si="305"/>
        <v>11653200</v>
      </c>
      <c r="O1450" s="103">
        <f t="shared" si="311"/>
        <v>11653200</v>
      </c>
    </row>
    <row r="1451" spans="1:15" ht="13.5" customHeight="1">
      <c r="A1451" s="72" t="s">
        <v>1735</v>
      </c>
      <c r="B1451" s="153" t="s">
        <v>1560</v>
      </c>
      <c r="C1451" s="73" t="s">
        <v>1342</v>
      </c>
      <c r="D1451" s="73" t="s">
        <v>1167</v>
      </c>
      <c r="E1451" s="74">
        <v>42248.312013888892</v>
      </c>
      <c r="F1451" s="74">
        <v>42248.391770833332</v>
      </c>
      <c r="G1451" s="72" t="s">
        <v>18</v>
      </c>
      <c r="H1451" s="154">
        <v>16520</v>
      </c>
      <c r="I1451" s="154">
        <v>5660</v>
      </c>
      <c r="J1451" s="155">
        <v>10860</v>
      </c>
      <c r="K1451" s="156"/>
      <c r="L1451" s="78">
        <v>520</v>
      </c>
      <c r="M1451" s="78"/>
      <c r="N1451" s="157">
        <f t="shared" si="305"/>
        <v>5647200</v>
      </c>
      <c r="O1451" s="157"/>
    </row>
    <row r="1452" spans="1:15" ht="13.5" customHeight="1">
      <c r="A1452" s="72" t="s">
        <v>1736</v>
      </c>
      <c r="B1452" s="153" t="s">
        <v>1106</v>
      </c>
      <c r="C1452" s="73" t="s">
        <v>1107</v>
      </c>
      <c r="D1452" s="73" t="s">
        <v>249</v>
      </c>
      <c r="E1452" s="74">
        <v>42248.314004629632</v>
      </c>
      <c r="F1452" s="74">
        <v>42248.352488425924</v>
      </c>
      <c r="G1452" s="72" t="s">
        <v>18</v>
      </c>
      <c r="H1452" s="154">
        <v>16580</v>
      </c>
      <c r="I1452" s="154">
        <v>6480</v>
      </c>
      <c r="J1452" s="158">
        <v>10100</v>
      </c>
      <c r="K1452" s="156" t="s">
        <v>1096</v>
      </c>
      <c r="L1452" s="159">
        <v>750</v>
      </c>
      <c r="M1452" s="78"/>
      <c r="N1452" s="157">
        <f t="shared" si="305"/>
        <v>7575000</v>
      </c>
      <c r="O1452" s="157">
        <f>+N1452</f>
        <v>7575000</v>
      </c>
    </row>
    <row r="1453" spans="1:15" ht="13.5" customHeight="1">
      <c r="A1453" s="72" t="s">
        <v>1737</v>
      </c>
      <c r="B1453" s="153" t="s">
        <v>1697</v>
      </c>
      <c r="C1453" s="73" t="s">
        <v>1603</v>
      </c>
      <c r="D1453" s="73" t="s">
        <v>1570</v>
      </c>
      <c r="E1453" s="74">
        <v>42248</v>
      </c>
      <c r="F1453" s="74"/>
      <c r="G1453" s="72"/>
      <c r="H1453" s="154"/>
      <c r="I1453" s="154"/>
      <c r="J1453" s="158">
        <v>4600</v>
      </c>
      <c r="K1453" s="156"/>
      <c r="L1453" s="78">
        <v>1400</v>
      </c>
      <c r="M1453" s="78"/>
      <c r="N1453" s="157">
        <f t="shared" si="305"/>
        <v>6440000</v>
      </c>
      <c r="O1453" s="157">
        <f>(1700*1200)+8172000</f>
        <v>10212000</v>
      </c>
    </row>
    <row r="1454" spans="1:15" ht="13.5" customHeight="1">
      <c r="A1454" s="72" t="s">
        <v>1738</v>
      </c>
      <c r="B1454" s="153" t="s">
        <v>173</v>
      </c>
      <c r="C1454" s="73" t="s">
        <v>169</v>
      </c>
      <c r="D1454" s="73" t="s">
        <v>249</v>
      </c>
      <c r="E1454" s="74">
        <v>42248.4765625</v>
      </c>
      <c r="F1454" s="74">
        <v>42248.537974537037</v>
      </c>
      <c r="G1454" s="72" t="s">
        <v>18</v>
      </c>
      <c r="H1454" s="154">
        <v>32020</v>
      </c>
      <c r="I1454" s="154">
        <v>12740</v>
      </c>
      <c r="J1454" s="158">
        <v>19280</v>
      </c>
      <c r="K1454" s="156" t="s">
        <v>1059</v>
      </c>
      <c r="L1454" s="78">
        <v>800</v>
      </c>
      <c r="M1454" s="78"/>
      <c r="N1454" s="157">
        <f t="shared" si="305"/>
        <v>15424000</v>
      </c>
      <c r="O1454" s="157">
        <f>+N1454</f>
        <v>15424000</v>
      </c>
    </row>
    <row r="1455" spans="1:15" ht="13.5" customHeight="1">
      <c r="A1455" s="72" t="s">
        <v>1739</v>
      </c>
      <c r="B1455" s="153" t="s">
        <v>1563</v>
      </c>
      <c r="C1455" s="73" t="s">
        <v>1342</v>
      </c>
      <c r="D1455" s="73" t="s">
        <v>1167</v>
      </c>
      <c r="E1455" s="74">
        <v>42248.539270833331</v>
      </c>
      <c r="F1455" s="74">
        <v>42248.582037037035</v>
      </c>
      <c r="G1455" s="72" t="s">
        <v>18</v>
      </c>
      <c r="H1455" s="154">
        <v>19460</v>
      </c>
      <c r="I1455" s="154">
        <v>6000</v>
      </c>
      <c r="J1455" s="155">
        <v>13460</v>
      </c>
      <c r="K1455" s="156"/>
      <c r="L1455" s="78">
        <v>520</v>
      </c>
      <c r="M1455" s="78"/>
      <c r="N1455" s="157">
        <f t="shared" si="305"/>
        <v>6999200</v>
      </c>
      <c r="O1455" s="157"/>
    </row>
    <row r="1456" spans="1:15" ht="13.5" customHeight="1">
      <c r="A1456" s="72" t="s">
        <v>1740</v>
      </c>
      <c r="B1456" s="153" t="s">
        <v>33</v>
      </c>
      <c r="C1456" s="73" t="s">
        <v>834</v>
      </c>
      <c r="D1456" s="73" t="s">
        <v>643</v>
      </c>
      <c r="E1456" s="74">
        <v>42248.610208333332</v>
      </c>
      <c r="F1456" s="74">
        <v>42248.612210648149</v>
      </c>
      <c r="G1456" s="72" t="s">
        <v>18</v>
      </c>
      <c r="H1456" s="154">
        <v>7960</v>
      </c>
      <c r="I1456" s="154">
        <v>3060</v>
      </c>
      <c r="J1456" s="155">
        <v>4900</v>
      </c>
      <c r="K1456" s="156"/>
      <c r="L1456" s="78">
        <f>+[1]DonGia!O93</f>
        <v>540</v>
      </c>
      <c r="M1456" s="78"/>
      <c r="N1456" s="157">
        <f t="shared" si="305"/>
        <v>2646000</v>
      </c>
      <c r="O1456" s="157">
        <f>+N1456</f>
        <v>2646000</v>
      </c>
    </row>
    <row r="1457" spans="1:16" ht="13.5" customHeight="1">
      <c r="A1457" s="72" t="s">
        <v>1741</v>
      </c>
      <c r="B1457" s="153" t="s">
        <v>1560</v>
      </c>
      <c r="C1457" s="73" t="s">
        <v>1342</v>
      </c>
      <c r="D1457" s="73" t="s">
        <v>1167</v>
      </c>
      <c r="E1457" s="74">
        <v>42248.673043981478</v>
      </c>
      <c r="F1457" s="74">
        <v>42250.316851851851</v>
      </c>
      <c r="G1457" s="72" t="s">
        <v>18</v>
      </c>
      <c r="H1457" s="154">
        <v>17360</v>
      </c>
      <c r="I1457" s="154">
        <v>5640</v>
      </c>
      <c r="J1457" s="155">
        <v>11720</v>
      </c>
      <c r="K1457" s="156"/>
      <c r="L1457" s="78">
        <v>520</v>
      </c>
      <c r="M1457" s="78"/>
      <c r="N1457" s="157">
        <f t="shared" si="305"/>
        <v>6094400</v>
      </c>
      <c r="O1457" s="157"/>
    </row>
    <row r="1458" spans="1:16" ht="13.5" customHeight="1">
      <c r="A1458" s="72" t="s">
        <v>1742</v>
      </c>
      <c r="B1458" s="153" t="s">
        <v>36</v>
      </c>
      <c r="C1458" s="73" t="s">
        <v>39</v>
      </c>
      <c r="D1458" s="73" t="s">
        <v>643</v>
      </c>
      <c r="E1458" s="74">
        <v>42250.314039351855</v>
      </c>
      <c r="F1458" s="74">
        <v>42250.325150462966</v>
      </c>
      <c r="G1458" s="72" t="s">
        <v>18</v>
      </c>
      <c r="H1458" s="154">
        <v>12780</v>
      </c>
      <c r="I1458" s="154">
        <v>4200</v>
      </c>
      <c r="J1458" s="155">
        <v>8580</v>
      </c>
      <c r="K1458" s="156"/>
      <c r="L1458" s="78">
        <v>420</v>
      </c>
      <c r="M1458" s="78"/>
      <c r="N1458" s="157">
        <f t="shared" si="305"/>
        <v>3603600</v>
      </c>
      <c r="O1458" s="157"/>
    </row>
    <row r="1459" spans="1:16" ht="13.5" customHeight="1">
      <c r="A1459" s="72" t="s">
        <v>1743</v>
      </c>
      <c r="B1459" s="153" t="s">
        <v>1563</v>
      </c>
      <c r="C1459" s="73" t="s">
        <v>1342</v>
      </c>
      <c r="D1459" s="73" t="s">
        <v>1167</v>
      </c>
      <c r="E1459" s="74">
        <v>42250.41138888889</v>
      </c>
      <c r="F1459" s="74">
        <v>42250.484201388892</v>
      </c>
      <c r="G1459" s="72" t="s">
        <v>18</v>
      </c>
      <c r="H1459" s="154">
        <v>19000</v>
      </c>
      <c r="I1459" s="154">
        <v>6000</v>
      </c>
      <c r="J1459" s="155">
        <v>13000</v>
      </c>
      <c r="K1459" s="156"/>
      <c r="L1459" s="78">
        <v>520</v>
      </c>
      <c r="M1459" s="78"/>
      <c r="N1459" s="157">
        <f t="shared" si="305"/>
        <v>6760000</v>
      </c>
      <c r="O1459" s="157"/>
    </row>
    <row r="1460" spans="1:16" ht="13.5" customHeight="1">
      <c r="A1460" s="72" t="s">
        <v>1744</v>
      </c>
      <c r="B1460" s="153" t="s">
        <v>268</v>
      </c>
      <c r="C1460" s="73" t="s">
        <v>573</v>
      </c>
      <c r="D1460" s="73" t="s">
        <v>249</v>
      </c>
      <c r="E1460" s="74">
        <v>42250.4299537037</v>
      </c>
      <c r="F1460" s="74">
        <v>42250.483055555553</v>
      </c>
      <c r="G1460" s="72" t="s">
        <v>18</v>
      </c>
      <c r="H1460" s="154">
        <v>16920</v>
      </c>
      <c r="I1460" s="154">
        <v>5480</v>
      </c>
      <c r="J1460" s="158">
        <v>11440</v>
      </c>
      <c r="K1460" s="156" t="s">
        <v>1059</v>
      </c>
      <c r="L1460" s="78">
        <f>+[1]DonGia!O96</f>
        <v>770</v>
      </c>
      <c r="M1460" s="78"/>
      <c r="N1460" s="157">
        <f t="shared" si="305"/>
        <v>8808800</v>
      </c>
      <c r="O1460" s="157">
        <f>+N1460</f>
        <v>8808800</v>
      </c>
    </row>
    <row r="1461" spans="1:16" ht="13.5" customHeight="1">
      <c r="A1461" s="72" t="s">
        <v>1745</v>
      </c>
      <c r="B1461" s="153" t="s">
        <v>1150</v>
      </c>
      <c r="C1461" s="73" t="s">
        <v>507</v>
      </c>
      <c r="D1461" s="73" t="s">
        <v>249</v>
      </c>
      <c r="E1461" s="74">
        <v>42250.671446759261</v>
      </c>
      <c r="F1461" s="74">
        <v>42250.707187499997</v>
      </c>
      <c r="G1461" s="72" t="s">
        <v>18</v>
      </c>
      <c r="H1461" s="154">
        <v>23420</v>
      </c>
      <c r="I1461" s="154">
        <v>7960</v>
      </c>
      <c r="J1461" s="158">
        <v>15460</v>
      </c>
      <c r="K1461" s="156" t="s">
        <v>1059</v>
      </c>
      <c r="L1461" s="78">
        <v>780</v>
      </c>
      <c r="M1461" s="78"/>
      <c r="N1461" s="157">
        <f t="shared" si="305"/>
        <v>12058800</v>
      </c>
      <c r="O1461" s="157">
        <f>+N1461</f>
        <v>12058800</v>
      </c>
    </row>
    <row r="1462" spans="1:16" ht="13.5" customHeight="1">
      <c r="A1462" s="72" t="s">
        <v>1746</v>
      </c>
      <c r="B1462" s="153" t="s">
        <v>1747</v>
      </c>
      <c r="C1462" s="73" t="s">
        <v>1342</v>
      </c>
      <c r="D1462" s="73" t="s">
        <v>1167</v>
      </c>
      <c r="E1462" s="74">
        <v>42250.698437500003</v>
      </c>
      <c r="F1462" s="74">
        <v>42251.314872685187</v>
      </c>
      <c r="G1462" s="72" t="s">
        <v>18</v>
      </c>
      <c r="H1462" s="154">
        <v>25160</v>
      </c>
      <c r="I1462" s="154">
        <v>8760</v>
      </c>
      <c r="J1462" s="155">
        <v>16400</v>
      </c>
      <c r="K1462" s="156"/>
      <c r="L1462" s="78">
        <v>520</v>
      </c>
      <c r="M1462" s="78"/>
      <c r="N1462" s="157">
        <f t="shared" si="305"/>
        <v>8528000</v>
      </c>
      <c r="O1462" s="157"/>
    </row>
    <row r="1463" spans="1:16" ht="13.5" customHeight="1">
      <c r="A1463" s="72" t="s">
        <v>1748</v>
      </c>
      <c r="B1463" s="153" t="s">
        <v>1106</v>
      </c>
      <c r="C1463" s="73" t="s">
        <v>1107</v>
      </c>
      <c r="D1463" s="73" t="s">
        <v>249</v>
      </c>
      <c r="E1463" s="74">
        <v>42251.310706018521</v>
      </c>
      <c r="F1463" s="74">
        <v>42251.3753125</v>
      </c>
      <c r="G1463" s="72" t="s">
        <v>18</v>
      </c>
      <c r="H1463" s="154">
        <v>16500</v>
      </c>
      <c r="I1463" s="154">
        <v>6400</v>
      </c>
      <c r="J1463" s="158">
        <v>10100</v>
      </c>
      <c r="K1463" s="156" t="s">
        <v>1059</v>
      </c>
      <c r="L1463" s="78">
        <v>750</v>
      </c>
      <c r="M1463" s="78"/>
      <c r="N1463" s="157">
        <f t="shared" si="305"/>
        <v>7575000</v>
      </c>
      <c r="O1463" s="157">
        <f>+N1463</f>
        <v>7575000</v>
      </c>
    </row>
    <row r="1464" spans="1:16" ht="13.5" customHeight="1">
      <c r="A1464" s="72" t="s">
        <v>1749</v>
      </c>
      <c r="B1464" s="153" t="s">
        <v>1560</v>
      </c>
      <c r="C1464" s="73" t="s">
        <v>1342</v>
      </c>
      <c r="D1464" s="73" t="s">
        <v>249</v>
      </c>
      <c r="E1464" s="74">
        <v>42251.313993055555</v>
      </c>
      <c r="F1464" s="74">
        <v>42251.430879629632</v>
      </c>
      <c r="G1464" s="72" t="s">
        <v>18</v>
      </c>
      <c r="H1464" s="154">
        <v>14940</v>
      </c>
      <c r="I1464" s="154">
        <v>5640</v>
      </c>
      <c r="J1464" s="155">
        <v>9300</v>
      </c>
      <c r="K1464" s="156" t="s">
        <v>1059</v>
      </c>
      <c r="L1464" s="78">
        <v>720</v>
      </c>
      <c r="M1464" s="78"/>
      <c r="N1464" s="157">
        <f t="shared" si="305"/>
        <v>6696000</v>
      </c>
      <c r="O1464" s="157"/>
    </row>
    <row r="1465" spans="1:16" ht="13.5" customHeight="1">
      <c r="A1465" s="82" t="s">
        <v>1750</v>
      </c>
      <c r="B1465" s="83" t="s">
        <v>1751</v>
      </c>
      <c r="C1465" s="83" t="s">
        <v>1603</v>
      </c>
      <c r="D1465" s="160" t="s">
        <v>374</v>
      </c>
      <c r="E1465" s="84">
        <v>42251.337129629632</v>
      </c>
      <c r="F1465" s="87">
        <v>42251.378993055558</v>
      </c>
      <c r="G1465" s="88" t="s">
        <v>375</v>
      </c>
      <c r="H1465" s="88">
        <v>14840</v>
      </c>
      <c r="I1465" s="89">
        <v>5780</v>
      </c>
      <c r="J1465" s="143">
        <v>9060</v>
      </c>
      <c r="K1465" s="87" t="s">
        <v>252</v>
      </c>
      <c r="L1465" s="88">
        <v>350</v>
      </c>
      <c r="M1465" s="88"/>
      <c r="N1465" s="89">
        <f t="shared" si="305"/>
        <v>3171000</v>
      </c>
      <c r="O1465" s="89">
        <f>+N1465</f>
        <v>3171000</v>
      </c>
      <c r="P1465" s="1"/>
    </row>
    <row r="1466" spans="1:16" ht="13.5" customHeight="1">
      <c r="A1466" s="72" t="s">
        <v>1752</v>
      </c>
      <c r="B1466" s="153" t="s">
        <v>36</v>
      </c>
      <c r="C1466" s="73" t="s">
        <v>1286</v>
      </c>
      <c r="D1466" s="73" t="s">
        <v>1251</v>
      </c>
      <c r="E1466" s="74">
        <v>42251.355891203704</v>
      </c>
      <c r="F1466" s="74">
        <v>42251.359027777777</v>
      </c>
      <c r="G1466" s="72" t="s">
        <v>18</v>
      </c>
      <c r="H1466" s="154">
        <v>6920</v>
      </c>
      <c r="I1466" s="154">
        <v>3420</v>
      </c>
      <c r="J1466" s="155">
        <v>3500</v>
      </c>
      <c r="K1466" s="156"/>
      <c r="L1466" s="78">
        <v>450</v>
      </c>
      <c r="M1466" s="78"/>
      <c r="N1466" s="157">
        <f t="shared" si="305"/>
        <v>1575000</v>
      </c>
      <c r="O1466" s="157"/>
    </row>
    <row r="1467" spans="1:16" ht="13.5" customHeight="1">
      <c r="A1467" s="72" t="s">
        <v>1753</v>
      </c>
      <c r="B1467" s="153" t="s">
        <v>1563</v>
      </c>
      <c r="C1467" s="73" t="s">
        <v>1342</v>
      </c>
      <c r="D1467" s="73" t="s">
        <v>1167</v>
      </c>
      <c r="E1467" s="74">
        <v>42251.374398148146</v>
      </c>
      <c r="F1467" s="74">
        <v>42251.438761574071</v>
      </c>
      <c r="G1467" s="72" t="s">
        <v>18</v>
      </c>
      <c r="H1467" s="154">
        <v>19860</v>
      </c>
      <c r="I1467" s="154">
        <v>6120</v>
      </c>
      <c r="J1467" s="155">
        <v>13740</v>
      </c>
      <c r="K1467" s="156"/>
      <c r="L1467" s="78">
        <v>520</v>
      </c>
      <c r="M1467" s="78"/>
      <c r="N1467" s="157">
        <f t="shared" si="305"/>
        <v>7144800</v>
      </c>
      <c r="O1467" s="157"/>
    </row>
    <row r="1468" spans="1:16" ht="13.5" customHeight="1">
      <c r="A1468" s="72" t="s">
        <v>1754</v>
      </c>
      <c r="B1468" s="153" t="s">
        <v>36</v>
      </c>
      <c r="C1468" s="73" t="s">
        <v>1286</v>
      </c>
      <c r="D1468" s="73" t="s">
        <v>1251</v>
      </c>
      <c r="E1468" s="74">
        <v>42251.469050925924</v>
      </c>
      <c r="F1468" s="74">
        <v>42251.472442129627</v>
      </c>
      <c r="G1468" s="72" t="s">
        <v>18</v>
      </c>
      <c r="H1468" s="154">
        <v>7000</v>
      </c>
      <c r="I1468" s="154">
        <v>3420</v>
      </c>
      <c r="J1468" s="155">
        <v>3580</v>
      </c>
      <c r="K1468" s="156"/>
      <c r="L1468" s="78">
        <v>450</v>
      </c>
      <c r="M1468" s="78"/>
      <c r="N1468" s="157">
        <f t="shared" si="305"/>
        <v>1611000</v>
      </c>
      <c r="O1468" s="157"/>
    </row>
    <row r="1469" spans="1:16" ht="13.5" customHeight="1">
      <c r="A1469" s="72" t="s">
        <v>1755</v>
      </c>
      <c r="B1469" s="153" t="s">
        <v>173</v>
      </c>
      <c r="C1469" s="73" t="s">
        <v>169</v>
      </c>
      <c r="D1469" s="73" t="s">
        <v>249</v>
      </c>
      <c r="E1469" s="74">
        <v>42251.540069444447</v>
      </c>
      <c r="F1469" s="74">
        <v>42251.595752314817</v>
      </c>
      <c r="G1469" s="72" t="s">
        <v>18</v>
      </c>
      <c r="H1469" s="154">
        <v>32900</v>
      </c>
      <c r="I1469" s="154">
        <v>12720</v>
      </c>
      <c r="J1469" s="158">
        <v>20180</v>
      </c>
      <c r="K1469" s="156" t="s">
        <v>1128</v>
      </c>
      <c r="L1469" s="78">
        <v>800</v>
      </c>
      <c r="M1469" s="78"/>
      <c r="N1469" s="157">
        <f t="shared" si="305"/>
        <v>16144000</v>
      </c>
      <c r="O1469" s="157">
        <f>+N1469</f>
        <v>16144000</v>
      </c>
    </row>
    <row r="1470" spans="1:16" ht="13.5" customHeight="1">
      <c r="A1470" s="72" t="s">
        <v>1756</v>
      </c>
      <c r="B1470" s="153" t="s">
        <v>1563</v>
      </c>
      <c r="C1470" s="73" t="s">
        <v>1342</v>
      </c>
      <c r="D1470" s="73" t="s">
        <v>1167</v>
      </c>
      <c r="E1470" s="74">
        <v>42251.673263888886</v>
      </c>
      <c r="F1470" s="74">
        <v>42252.301817129628</v>
      </c>
      <c r="G1470" s="72" t="s">
        <v>18</v>
      </c>
      <c r="H1470" s="154">
        <v>19580</v>
      </c>
      <c r="I1470" s="154">
        <v>6100</v>
      </c>
      <c r="J1470" s="155">
        <v>13480</v>
      </c>
      <c r="K1470" s="156"/>
      <c r="L1470" s="78">
        <v>520</v>
      </c>
      <c r="M1470" s="78"/>
      <c r="N1470" s="157">
        <f t="shared" si="305"/>
        <v>7009600</v>
      </c>
      <c r="O1470" s="157"/>
    </row>
    <row r="1471" spans="1:16" ht="13.5" customHeight="1">
      <c r="A1471" s="72" t="s">
        <v>1757</v>
      </c>
      <c r="B1471" s="153" t="s">
        <v>36</v>
      </c>
      <c r="C1471" s="73" t="s">
        <v>1286</v>
      </c>
      <c r="D1471" s="73" t="s">
        <v>1251</v>
      </c>
      <c r="E1471" s="74">
        <v>42251.679050925923</v>
      </c>
      <c r="F1471" s="74">
        <v>42251.682627314818</v>
      </c>
      <c r="G1471" s="72" t="s">
        <v>18</v>
      </c>
      <c r="H1471" s="154">
        <v>7000</v>
      </c>
      <c r="I1471" s="154">
        <v>3420</v>
      </c>
      <c r="J1471" s="155">
        <v>3580</v>
      </c>
      <c r="K1471" s="156"/>
      <c r="L1471" s="78">
        <v>450</v>
      </c>
      <c r="M1471" s="78"/>
      <c r="N1471" s="157">
        <f t="shared" si="305"/>
        <v>1611000</v>
      </c>
      <c r="O1471" s="157"/>
    </row>
    <row r="1472" spans="1:16" ht="13.5" customHeight="1">
      <c r="A1472" s="72" t="s">
        <v>1758</v>
      </c>
      <c r="B1472" s="153" t="s">
        <v>36</v>
      </c>
      <c r="C1472" s="73" t="s">
        <v>1286</v>
      </c>
      <c r="D1472" s="73" t="s">
        <v>1251</v>
      </c>
      <c r="E1472" s="74">
        <v>42252.335694444446</v>
      </c>
      <c r="F1472" s="74">
        <v>42252.338553240741</v>
      </c>
      <c r="G1472" s="72" t="s">
        <v>18</v>
      </c>
      <c r="H1472" s="154">
        <v>6620</v>
      </c>
      <c r="I1472" s="154">
        <v>3420</v>
      </c>
      <c r="J1472" s="155">
        <v>3200</v>
      </c>
      <c r="K1472" s="156"/>
      <c r="L1472" s="78">
        <v>450</v>
      </c>
      <c r="M1472" s="78"/>
      <c r="N1472" s="157">
        <f t="shared" si="305"/>
        <v>1440000</v>
      </c>
      <c r="O1472" s="157"/>
    </row>
    <row r="1473" spans="1:15" ht="13.5" customHeight="1">
      <c r="A1473" s="82" t="s">
        <v>1759</v>
      </c>
      <c r="B1473" s="83" t="s">
        <v>1644</v>
      </c>
      <c r="C1473" s="160" t="s">
        <v>1603</v>
      </c>
      <c r="D1473" s="160" t="s">
        <v>374</v>
      </c>
      <c r="E1473" s="84">
        <v>42252.343368055554</v>
      </c>
      <c r="F1473" s="74">
        <v>42252.381643518522</v>
      </c>
      <c r="G1473" s="72" t="s">
        <v>375</v>
      </c>
      <c r="H1473" s="154">
        <v>14160</v>
      </c>
      <c r="I1473" s="154">
        <v>5760</v>
      </c>
      <c r="J1473" s="143">
        <v>8400</v>
      </c>
      <c r="K1473" s="87" t="s">
        <v>252</v>
      </c>
      <c r="L1473" s="88">
        <v>350</v>
      </c>
      <c r="M1473" s="88"/>
      <c r="N1473" s="89">
        <f t="shared" si="305"/>
        <v>2940000</v>
      </c>
      <c r="O1473" s="89">
        <f>+N1473</f>
        <v>2940000</v>
      </c>
    </row>
    <row r="1474" spans="1:15" ht="13.5" customHeight="1">
      <c r="A1474" s="72" t="s">
        <v>1760</v>
      </c>
      <c r="B1474" s="153" t="s">
        <v>268</v>
      </c>
      <c r="C1474" s="73" t="s">
        <v>573</v>
      </c>
      <c r="D1474" s="73" t="s">
        <v>249</v>
      </c>
      <c r="E1474" s="74">
        <v>42252.376377314817</v>
      </c>
      <c r="F1474" s="74">
        <v>42252.433819444443</v>
      </c>
      <c r="G1474" s="72" t="s">
        <v>18</v>
      </c>
      <c r="H1474" s="154">
        <v>17840</v>
      </c>
      <c r="I1474" s="154">
        <v>5460</v>
      </c>
      <c r="J1474" s="158">
        <v>12380</v>
      </c>
      <c r="K1474" s="156" t="s">
        <v>1076</v>
      </c>
      <c r="L1474" s="78">
        <v>770</v>
      </c>
      <c r="M1474" s="78"/>
      <c r="N1474" s="157">
        <f t="shared" si="305"/>
        <v>9532600</v>
      </c>
      <c r="O1474" s="157">
        <f>+N1474</f>
        <v>9532600</v>
      </c>
    </row>
    <row r="1475" spans="1:15" ht="13.5" customHeight="1">
      <c r="A1475" s="72" t="s">
        <v>1761</v>
      </c>
      <c r="B1475" s="153" t="s">
        <v>36</v>
      </c>
      <c r="C1475" s="73" t="s">
        <v>1286</v>
      </c>
      <c r="D1475" s="73" t="s">
        <v>1251</v>
      </c>
      <c r="E1475" s="74">
        <v>42252.452627314815</v>
      </c>
      <c r="F1475" s="74">
        <v>42252.45685185185</v>
      </c>
      <c r="G1475" s="72" t="s">
        <v>18</v>
      </c>
      <c r="H1475" s="154">
        <v>6440</v>
      </c>
      <c r="I1475" s="154">
        <v>3420</v>
      </c>
      <c r="J1475" s="155">
        <v>3020</v>
      </c>
      <c r="K1475" s="156"/>
      <c r="L1475" s="78">
        <v>450</v>
      </c>
      <c r="M1475" s="78"/>
      <c r="N1475" s="157">
        <f t="shared" si="305"/>
        <v>1359000</v>
      </c>
      <c r="O1475" s="157"/>
    </row>
    <row r="1476" spans="1:15" ht="13.5" customHeight="1">
      <c r="A1476" s="72" t="s">
        <v>1762</v>
      </c>
      <c r="B1476" s="153" t="s">
        <v>173</v>
      </c>
      <c r="C1476" s="73" t="s">
        <v>169</v>
      </c>
      <c r="D1476" s="73" t="s">
        <v>249</v>
      </c>
      <c r="E1476" s="74">
        <v>42252.473935185182</v>
      </c>
      <c r="F1476" s="74">
        <v>42252.538437499999</v>
      </c>
      <c r="G1476" s="72" t="s">
        <v>18</v>
      </c>
      <c r="H1476" s="154">
        <v>32820</v>
      </c>
      <c r="I1476" s="154">
        <v>12760</v>
      </c>
      <c r="J1476" s="158">
        <v>20060</v>
      </c>
      <c r="K1476" s="156" t="s">
        <v>1059</v>
      </c>
      <c r="L1476" s="78">
        <v>800</v>
      </c>
      <c r="M1476" s="78"/>
      <c r="N1476" s="157">
        <f t="shared" si="305"/>
        <v>16048000</v>
      </c>
      <c r="O1476" s="157">
        <f>+N1476</f>
        <v>16048000</v>
      </c>
    </row>
    <row r="1477" spans="1:15" ht="13.5" customHeight="1">
      <c r="A1477" s="82" t="s">
        <v>1763</v>
      </c>
      <c r="B1477" s="84" t="s">
        <v>1644</v>
      </c>
      <c r="C1477" s="160" t="s">
        <v>1603</v>
      </c>
      <c r="D1477" s="160" t="s">
        <v>374</v>
      </c>
      <c r="E1477" s="84">
        <v>42252.502569444441</v>
      </c>
      <c r="F1477" s="74">
        <v>42252.541388888887</v>
      </c>
      <c r="G1477" s="72" t="s">
        <v>375</v>
      </c>
      <c r="H1477" s="154">
        <v>14760</v>
      </c>
      <c r="I1477" s="154">
        <v>5800</v>
      </c>
      <c r="J1477" s="143">
        <v>8960</v>
      </c>
      <c r="K1477" s="87" t="s">
        <v>252</v>
      </c>
      <c r="L1477" s="88">
        <v>350</v>
      </c>
      <c r="M1477" s="88"/>
      <c r="N1477" s="89">
        <f t="shared" si="305"/>
        <v>3136000</v>
      </c>
      <c r="O1477" s="89">
        <f>+N1477</f>
        <v>3136000</v>
      </c>
    </row>
    <row r="1478" spans="1:15" ht="13.5" customHeight="1">
      <c r="A1478" s="72" t="s">
        <v>1764</v>
      </c>
      <c r="B1478" s="153" t="s">
        <v>1563</v>
      </c>
      <c r="C1478" s="73" t="s">
        <v>1342</v>
      </c>
      <c r="D1478" s="73" t="s">
        <v>1167</v>
      </c>
      <c r="E1478" s="74">
        <v>42252.539409722223</v>
      </c>
      <c r="F1478" s="74">
        <v>42252.619155092594</v>
      </c>
      <c r="G1478" s="72" t="s">
        <v>18</v>
      </c>
      <c r="H1478" s="154">
        <v>19820</v>
      </c>
      <c r="I1478" s="154">
        <v>6080</v>
      </c>
      <c r="J1478" s="155">
        <v>13740</v>
      </c>
      <c r="K1478" s="156"/>
      <c r="L1478" s="78">
        <v>520</v>
      </c>
      <c r="M1478" s="78"/>
      <c r="N1478" s="157">
        <f t="shared" si="305"/>
        <v>7144800</v>
      </c>
      <c r="O1478" s="157"/>
    </row>
    <row r="1479" spans="1:15" ht="13.5" customHeight="1">
      <c r="A1479" s="72" t="s">
        <v>1765</v>
      </c>
      <c r="B1479" s="153" t="s">
        <v>36</v>
      </c>
      <c r="C1479" s="73" t="s">
        <v>1286</v>
      </c>
      <c r="D1479" s="73" t="s">
        <v>1251</v>
      </c>
      <c r="E1479" s="74">
        <v>42252.695821759262</v>
      </c>
      <c r="F1479" s="74">
        <v>42252.699374999997</v>
      </c>
      <c r="G1479" s="72" t="s">
        <v>18</v>
      </c>
      <c r="H1479" s="154">
        <v>7100</v>
      </c>
      <c r="I1479" s="154">
        <v>3420</v>
      </c>
      <c r="J1479" s="155">
        <v>3680</v>
      </c>
      <c r="K1479" s="156"/>
      <c r="L1479" s="78">
        <v>450</v>
      </c>
      <c r="M1479" s="78"/>
      <c r="N1479" s="157">
        <f t="shared" si="305"/>
        <v>1656000</v>
      </c>
      <c r="O1479" s="157"/>
    </row>
    <row r="1480" spans="1:15" ht="13.5" customHeight="1">
      <c r="A1480" s="72" t="s">
        <v>1766</v>
      </c>
      <c r="B1480" s="153" t="s">
        <v>1560</v>
      </c>
      <c r="C1480" s="73" t="s">
        <v>1342</v>
      </c>
      <c r="D1480" s="73" t="s">
        <v>249</v>
      </c>
      <c r="E1480" s="74">
        <v>42254.321712962963</v>
      </c>
      <c r="F1480" s="74">
        <v>42254.363298611112</v>
      </c>
      <c r="G1480" s="72" t="s">
        <v>18</v>
      </c>
      <c r="H1480" s="154">
        <v>14840</v>
      </c>
      <c r="I1480" s="154">
        <v>5640</v>
      </c>
      <c r="J1480" s="155">
        <v>9200</v>
      </c>
      <c r="K1480" s="156" t="s">
        <v>1096</v>
      </c>
      <c r="L1480" s="78">
        <v>720</v>
      </c>
      <c r="M1480" s="78"/>
      <c r="N1480" s="157">
        <f t="shared" si="305"/>
        <v>6624000</v>
      </c>
      <c r="O1480" s="157"/>
    </row>
    <row r="1481" spans="1:15" ht="13.5" customHeight="1">
      <c r="A1481" s="72" t="s">
        <v>1767</v>
      </c>
      <c r="B1481" s="153" t="s">
        <v>36</v>
      </c>
      <c r="C1481" s="73" t="s">
        <v>834</v>
      </c>
      <c r="D1481" s="73" t="s">
        <v>643</v>
      </c>
      <c r="E1481" s="74">
        <v>42254.371469907404</v>
      </c>
      <c r="F1481" s="74">
        <v>42254.373726851853</v>
      </c>
      <c r="G1481" s="72" t="s">
        <v>18</v>
      </c>
      <c r="H1481" s="154">
        <v>6220</v>
      </c>
      <c r="I1481" s="154">
        <v>3040</v>
      </c>
      <c r="J1481" s="155">
        <v>3180</v>
      </c>
      <c r="K1481" s="156"/>
      <c r="L1481" s="78">
        <v>540</v>
      </c>
      <c r="M1481" s="78"/>
      <c r="N1481" s="157">
        <f t="shared" si="305"/>
        <v>1717200</v>
      </c>
      <c r="O1481" s="157">
        <f t="shared" ref="O1481:O1482" si="312">+N1481</f>
        <v>1717200</v>
      </c>
    </row>
    <row r="1482" spans="1:15" ht="13.5" customHeight="1">
      <c r="A1482" s="72" t="s">
        <v>1768</v>
      </c>
      <c r="B1482" s="153" t="s">
        <v>36</v>
      </c>
      <c r="C1482" s="73" t="s">
        <v>834</v>
      </c>
      <c r="D1482" s="73" t="s">
        <v>62</v>
      </c>
      <c r="E1482" s="74">
        <v>42254.461805555555</v>
      </c>
      <c r="F1482" s="74">
        <v>42254.463854166665</v>
      </c>
      <c r="G1482" s="72" t="s">
        <v>18</v>
      </c>
      <c r="H1482" s="154">
        <v>5040</v>
      </c>
      <c r="I1482" s="154">
        <v>3040</v>
      </c>
      <c r="J1482" s="155">
        <v>2000</v>
      </c>
      <c r="K1482" s="156"/>
      <c r="L1482" s="78">
        <f>+[1]DonGia!O94</f>
        <v>450</v>
      </c>
      <c r="M1482" s="78"/>
      <c r="N1482" s="157">
        <f t="shared" si="305"/>
        <v>900000</v>
      </c>
      <c r="O1482" s="157">
        <f t="shared" si="312"/>
        <v>900000</v>
      </c>
    </row>
    <row r="1483" spans="1:15" ht="13.5" customHeight="1">
      <c r="A1483" s="72" t="s">
        <v>1769</v>
      </c>
      <c r="B1483" s="153" t="s">
        <v>173</v>
      </c>
      <c r="C1483" s="73" t="s">
        <v>169</v>
      </c>
      <c r="D1483" s="73" t="s">
        <v>249</v>
      </c>
      <c r="E1483" s="74">
        <v>42254.559629629628</v>
      </c>
      <c r="F1483" s="74">
        <v>42254.627141203702</v>
      </c>
      <c r="G1483" s="72" t="s">
        <v>18</v>
      </c>
      <c r="H1483" s="154">
        <v>37100</v>
      </c>
      <c r="I1483" s="154">
        <v>12700</v>
      </c>
      <c r="J1483" s="158">
        <v>24400</v>
      </c>
      <c r="K1483" s="156" t="s">
        <v>1076</v>
      </c>
      <c r="L1483" s="78">
        <f>+[1]DonGia!O97</f>
        <v>850</v>
      </c>
      <c r="M1483" s="78"/>
      <c r="N1483" s="157">
        <f t="shared" si="305"/>
        <v>20740000</v>
      </c>
      <c r="O1483" s="157">
        <f>+N1483</f>
        <v>20740000</v>
      </c>
    </row>
    <row r="1484" spans="1:15" ht="13.5" customHeight="1">
      <c r="A1484" s="72" t="s">
        <v>1770</v>
      </c>
      <c r="B1484" s="153" t="s">
        <v>268</v>
      </c>
      <c r="C1484" s="73" t="s">
        <v>573</v>
      </c>
      <c r="D1484" s="73" t="s">
        <v>249</v>
      </c>
      <c r="E1484" s="74">
        <v>42254.561342592591</v>
      </c>
      <c r="F1484" s="74">
        <v>42254.611840277779</v>
      </c>
      <c r="G1484" s="72" t="s">
        <v>18</v>
      </c>
      <c r="H1484" s="154">
        <v>17940</v>
      </c>
      <c r="I1484" s="154">
        <v>5460</v>
      </c>
      <c r="J1484" s="158">
        <v>12480</v>
      </c>
      <c r="K1484" s="156" t="s">
        <v>1059</v>
      </c>
      <c r="L1484" s="78">
        <v>770</v>
      </c>
      <c r="M1484" s="78"/>
      <c r="N1484" s="157">
        <f t="shared" si="305"/>
        <v>9609600</v>
      </c>
      <c r="O1484" s="157">
        <f>+N1484</f>
        <v>9609600</v>
      </c>
    </row>
    <row r="1485" spans="1:15" ht="13.5" customHeight="1">
      <c r="A1485" s="72" t="s">
        <v>1771</v>
      </c>
      <c r="B1485" s="153" t="s">
        <v>1772</v>
      </c>
      <c r="C1485" s="73" t="s">
        <v>1342</v>
      </c>
      <c r="D1485" s="73" t="s">
        <v>1167</v>
      </c>
      <c r="E1485" s="74">
        <v>42254.580879629626</v>
      </c>
      <c r="F1485" s="74">
        <v>42255.413472222222</v>
      </c>
      <c r="G1485" s="72" t="s">
        <v>18</v>
      </c>
      <c r="H1485" s="154">
        <v>17040</v>
      </c>
      <c r="I1485" s="154">
        <v>5620</v>
      </c>
      <c r="J1485" s="155">
        <v>11420</v>
      </c>
      <c r="K1485" s="156"/>
      <c r="L1485" s="78">
        <v>520</v>
      </c>
      <c r="M1485" s="78"/>
      <c r="N1485" s="157">
        <f t="shared" si="305"/>
        <v>5938400</v>
      </c>
      <c r="O1485" s="157"/>
    </row>
    <row r="1486" spans="1:15" ht="13.5" customHeight="1">
      <c r="A1486" s="72" t="s">
        <v>1773</v>
      </c>
      <c r="B1486" s="153" t="s">
        <v>1150</v>
      </c>
      <c r="C1486" s="73" t="s">
        <v>507</v>
      </c>
      <c r="D1486" s="73" t="s">
        <v>249</v>
      </c>
      <c r="E1486" s="74">
        <v>42254.66609953704</v>
      </c>
      <c r="F1486" s="74">
        <v>42254.70385416667</v>
      </c>
      <c r="G1486" s="72" t="s">
        <v>18</v>
      </c>
      <c r="H1486" s="154">
        <v>23480</v>
      </c>
      <c r="I1486" s="154">
        <v>7940</v>
      </c>
      <c r="J1486" s="158">
        <v>15540</v>
      </c>
      <c r="K1486" s="156" t="s">
        <v>1128</v>
      </c>
      <c r="L1486" s="78">
        <v>780</v>
      </c>
      <c r="M1486" s="78"/>
      <c r="N1486" s="157">
        <f t="shared" si="305"/>
        <v>12121200</v>
      </c>
      <c r="O1486" s="157">
        <f>+N1486</f>
        <v>12121200</v>
      </c>
    </row>
    <row r="1487" spans="1:15" ht="13.5" customHeight="1">
      <c r="A1487" s="72" t="s">
        <v>1774</v>
      </c>
      <c r="B1487" s="153" t="s">
        <v>1747</v>
      </c>
      <c r="C1487" s="73" t="s">
        <v>1342</v>
      </c>
      <c r="D1487" s="73" t="s">
        <v>1167</v>
      </c>
      <c r="E1487" s="74">
        <v>42255.321516203701</v>
      </c>
      <c r="F1487" s="74">
        <v>42255.411249999997</v>
      </c>
      <c r="G1487" s="72" t="s">
        <v>18</v>
      </c>
      <c r="H1487" s="154">
        <v>26300</v>
      </c>
      <c r="I1487" s="154">
        <v>8720</v>
      </c>
      <c r="J1487" s="155">
        <v>17580</v>
      </c>
      <c r="K1487" s="156"/>
      <c r="L1487" s="78">
        <v>520</v>
      </c>
      <c r="M1487" s="78"/>
      <c r="N1487" s="157">
        <f t="shared" si="305"/>
        <v>9141600</v>
      </c>
      <c r="O1487" s="157"/>
    </row>
    <row r="1488" spans="1:15" ht="13.5" customHeight="1">
      <c r="A1488" s="72" t="s">
        <v>1775</v>
      </c>
      <c r="B1488" s="153" t="s">
        <v>168</v>
      </c>
      <c r="C1488" s="73" t="s">
        <v>169</v>
      </c>
      <c r="D1488" s="73" t="s">
        <v>249</v>
      </c>
      <c r="E1488" s="74">
        <v>42255.472025462965</v>
      </c>
      <c r="F1488" s="74">
        <v>42255.491516203707</v>
      </c>
      <c r="G1488" s="72" t="s">
        <v>18</v>
      </c>
      <c r="H1488" s="154">
        <v>17840</v>
      </c>
      <c r="I1488" s="154">
        <v>5660</v>
      </c>
      <c r="J1488" s="158">
        <v>12180</v>
      </c>
      <c r="K1488" s="156" t="s">
        <v>1128</v>
      </c>
      <c r="L1488" s="78">
        <v>850</v>
      </c>
      <c r="M1488" s="78"/>
      <c r="N1488" s="157">
        <f t="shared" si="305"/>
        <v>10353000</v>
      </c>
      <c r="O1488" s="157">
        <f>+N1488</f>
        <v>10353000</v>
      </c>
    </row>
    <row r="1489" spans="1:15" ht="13.5" customHeight="1">
      <c r="A1489" s="72" t="s">
        <v>1776</v>
      </c>
      <c r="B1489" s="153" t="s">
        <v>1563</v>
      </c>
      <c r="C1489" s="73" t="s">
        <v>1342</v>
      </c>
      <c r="D1489" s="73" t="s">
        <v>1167</v>
      </c>
      <c r="E1489" s="74">
        <v>42255.578252314815</v>
      </c>
      <c r="F1489" s="74">
        <v>42255.655312499999</v>
      </c>
      <c r="G1489" s="72" t="s">
        <v>18</v>
      </c>
      <c r="H1489" s="154">
        <v>19540</v>
      </c>
      <c r="I1489" s="154">
        <v>6060</v>
      </c>
      <c r="J1489" s="155">
        <v>13480</v>
      </c>
      <c r="K1489" s="156"/>
      <c r="L1489" s="78">
        <v>520</v>
      </c>
      <c r="M1489" s="78"/>
      <c r="N1489" s="157">
        <f t="shared" si="305"/>
        <v>7009600</v>
      </c>
      <c r="O1489" s="157"/>
    </row>
    <row r="1490" spans="1:15" ht="13.5" customHeight="1">
      <c r="A1490" s="72" t="s">
        <v>1777</v>
      </c>
      <c r="B1490" s="153" t="s">
        <v>173</v>
      </c>
      <c r="C1490" s="73" t="s">
        <v>169</v>
      </c>
      <c r="D1490" s="73" t="s">
        <v>249</v>
      </c>
      <c r="E1490" s="74">
        <v>42255.590428240743</v>
      </c>
      <c r="F1490" s="74">
        <v>42255.636886574073</v>
      </c>
      <c r="G1490" s="72" t="s">
        <v>18</v>
      </c>
      <c r="H1490" s="154">
        <v>33840</v>
      </c>
      <c r="I1490" s="154">
        <v>12760</v>
      </c>
      <c r="J1490" s="158">
        <v>21080</v>
      </c>
      <c r="K1490" s="156" t="s">
        <v>1059</v>
      </c>
      <c r="L1490" s="78">
        <v>850</v>
      </c>
      <c r="M1490" s="78"/>
      <c r="N1490" s="157">
        <f t="shared" si="305"/>
        <v>17918000</v>
      </c>
      <c r="O1490" s="157">
        <f>+N1490</f>
        <v>17918000</v>
      </c>
    </row>
    <row r="1491" spans="1:15" ht="13.5" customHeight="1">
      <c r="A1491" s="72" t="s">
        <v>1778</v>
      </c>
      <c r="B1491" s="153" t="s">
        <v>1779</v>
      </c>
      <c r="C1491" s="73" t="s">
        <v>1603</v>
      </c>
      <c r="D1491" s="73" t="s">
        <v>1570</v>
      </c>
      <c r="E1491" s="74">
        <v>42255.866469907407</v>
      </c>
      <c r="F1491" s="74"/>
      <c r="G1491" s="72" t="s">
        <v>18</v>
      </c>
      <c r="H1491" s="154">
        <v>9480</v>
      </c>
      <c r="I1491" s="154">
        <v>4360</v>
      </c>
      <c r="J1491" s="158">
        <v>5120</v>
      </c>
      <c r="K1491" s="156"/>
      <c r="L1491" s="78">
        <v>1400</v>
      </c>
      <c r="M1491" s="78"/>
      <c r="N1491" s="157">
        <f t="shared" si="305"/>
        <v>7168000</v>
      </c>
      <c r="O1491" s="157">
        <f>+N1491</f>
        <v>7168000</v>
      </c>
    </row>
    <row r="1492" spans="1:15" ht="13.5" customHeight="1">
      <c r="A1492" s="72" t="s">
        <v>1780</v>
      </c>
      <c r="B1492" s="153" t="s">
        <v>1563</v>
      </c>
      <c r="C1492" s="73" t="s">
        <v>1342</v>
      </c>
      <c r="D1492" s="73" t="s">
        <v>249</v>
      </c>
      <c r="E1492" s="74">
        <v>42256.311331018522</v>
      </c>
      <c r="F1492" s="74">
        <v>42256.368391203701</v>
      </c>
      <c r="G1492" s="72" t="s">
        <v>18</v>
      </c>
      <c r="H1492" s="154">
        <v>14840</v>
      </c>
      <c r="I1492" s="154">
        <v>6040</v>
      </c>
      <c r="J1492" s="155">
        <v>8800</v>
      </c>
      <c r="K1492" s="156" t="s">
        <v>1059</v>
      </c>
      <c r="L1492" s="78">
        <v>720</v>
      </c>
      <c r="M1492" s="78"/>
      <c r="N1492" s="157">
        <f t="shared" si="305"/>
        <v>6336000</v>
      </c>
      <c r="O1492" s="157"/>
    </row>
    <row r="1493" spans="1:15" ht="13.5" customHeight="1">
      <c r="A1493" s="72" t="s">
        <v>1781</v>
      </c>
      <c r="B1493" s="153" t="s">
        <v>1560</v>
      </c>
      <c r="C1493" s="73" t="s">
        <v>1342</v>
      </c>
      <c r="D1493" s="73" t="s">
        <v>1167</v>
      </c>
      <c r="E1493" s="74">
        <v>42256.313425925924</v>
      </c>
      <c r="F1493" s="74">
        <v>42256.424375000002</v>
      </c>
      <c r="G1493" s="72" t="s">
        <v>18</v>
      </c>
      <c r="H1493" s="154">
        <v>16920</v>
      </c>
      <c r="I1493" s="154">
        <v>5640</v>
      </c>
      <c r="J1493" s="155">
        <v>11280</v>
      </c>
      <c r="K1493" s="156"/>
      <c r="L1493" s="78">
        <v>520</v>
      </c>
      <c r="M1493" s="78"/>
      <c r="N1493" s="157">
        <f t="shared" si="305"/>
        <v>5865600</v>
      </c>
      <c r="O1493" s="157"/>
    </row>
    <row r="1494" spans="1:15" ht="13.5" customHeight="1">
      <c r="A1494" s="72" t="s">
        <v>1782</v>
      </c>
      <c r="B1494" s="153"/>
      <c r="C1494" s="73" t="s">
        <v>1107</v>
      </c>
      <c r="D1494" s="73" t="s">
        <v>249</v>
      </c>
      <c r="E1494" s="161">
        <v>42256</v>
      </c>
      <c r="F1494" s="161"/>
      <c r="G1494" s="162"/>
      <c r="H1494" s="163"/>
      <c r="I1494" s="163"/>
      <c r="J1494" s="164">
        <v>10500</v>
      </c>
      <c r="K1494" s="156" t="s">
        <v>1128</v>
      </c>
      <c r="L1494" s="159">
        <v>750</v>
      </c>
      <c r="M1494" s="159"/>
      <c r="N1494" s="157">
        <f t="shared" si="305"/>
        <v>7875000</v>
      </c>
      <c r="O1494" s="157">
        <f>+N1494</f>
        <v>7875000</v>
      </c>
    </row>
    <row r="1495" spans="1:15" ht="13.5" customHeight="1">
      <c r="A1495" s="72" t="s">
        <v>1783</v>
      </c>
      <c r="B1495" s="153" t="s">
        <v>173</v>
      </c>
      <c r="C1495" s="73" t="s">
        <v>169</v>
      </c>
      <c r="D1495" s="73" t="s">
        <v>249</v>
      </c>
      <c r="E1495" s="74">
        <v>42256.467430555553</v>
      </c>
      <c r="F1495" s="74">
        <v>42256.5390625</v>
      </c>
      <c r="G1495" s="72" t="s">
        <v>18</v>
      </c>
      <c r="H1495" s="154">
        <v>33900</v>
      </c>
      <c r="I1495" s="154">
        <v>12740</v>
      </c>
      <c r="J1495" s="158">
        <v>21160</v>
      </c>
      <c r="K1495" s="156" t="s">
        <v>1128</v>
      </c>
      <c r="L1495" s="78">
        <v>850</v>
      </c>
      <c r="M1495" s="78"/>
      <c r="N1495" s="157">
        <f t="shared" si="305"/>
        <v>17986000</v>
      </c>
      <c r="O1495" s="157">
        <f t="shared" ref="O1495:O1496" si="313">+N1495</f>
        <v>17986000</v>
      </c>
    </row>
    <row r="1496" spans="1:15" ht="13.5" customHeight="1">
      <c r="A1496" s="72" t="s">
        <v>1784</v>
      </c>
      <c r="B1496" s="153" t="s">
        <v>178</v>
      </c>
      <c r="C1496" s="73" t="s">
        <v>169</v>
      </c>
      <c r="D1496" s="73" t="s">
        <v>249</v>
      </c>
      <c r="E1496" s="74">
        <v>42256.540370370371</v>
      </c>
      <c r="F1496" s="74">
        <v>42256.563171296293</v>
      </c>
      <c r="G1496" s="72" t="s">
        <v>18</v>
      </c>
      <c r="H1496" s="154">
        <v>18900</v>
      </c>
      <c r="I1496" s="154">
        <v>6140</v>
      </c>
      <c r="J1496" s="158">
        <v>12760</v>
      </c>
      <c r="K1496" s="156" t="s">
        <v>1128</v>
      </c>
      <c r="L1496" s="78">
        <v>850</v>
      </c>
      <c r="M1496" s="78"/>
      <c r="N1496" s="157">
        <f t="shared" si="305"/>
        <v>10846000</v>
      </c>
      <c r="O1496" s="157">
        <f t="shared" si="313"/>
        <v>10846000</v>
      </c>
    </row>
    <row r="1497" spans="1:15" ht="13.5" customHeight="1">
      <c r="A1497" s="72" t="s">
        <v>1785</v>
      </c>
      <c r="B1497" s="153" t="s">
        <v>1563</v>
      </c>
      <c r="C1497" s="73" t="s">
        <v>1342</v>
      </c>
      <c r="D1497" s="73" t="s">
        <v>1167</v>
      </c>
      <c r="E1497" s="74">
        <v>42256.613067129627</v>
      </c>
      <c r="F1497" s="74">
        <v>42256.685057870367</v>
      </c>
      <c r="G1497" s="72" t="s">
        <v>18</v>
      </c>
      <c r="H1497" s="154">
        <v>19460</v>
      </c>
      <c r="I1497" s="154">
        <v>6040</v>
      </c>
      <c r="J1497" s="155">
        <v>13420</v>
      </c>
      <c r="K1497" s="156"/>
      <c r="L1497" s="78">
        <v>520</v>
      </c>
      <c r="M1497" s="78"/>
      <c r="N1497" s="157">
        <f t="shared" ref="N1497:N1564" si="314">+J1497*L1497</f>
        <v>6978400</v>
      </c>
      <c r="O1497" s="157"/>
    </row>
    <row r="1498" spans="1:15" ht="13.5" customHeight="1">
      <c r="A1498" s="72" t="s">
        <v>1786</v>
      </c>
      <c r="B1498" s="153" t="s">
        <v>1106</v>
      </c>
      <c r="C1498" s="73" t="s">
        <v>1107</v>
      </c>
      <c r="D1498" s="73" t="s">
        <v>249</v>
      </c>
      <c r="E1498" s="74">
        <v>42256.696018518516</v>
      </c>
      <c r="F1498" s="74">
        <v>42256.797152777777</v>
      </c>
      <c r="G1498" s="72" t="s">
        <v>18</v>
      </c>
      <c r="H1498" s="154">
        <v>16920</v>
      </c>
      <c r="I1498" s="154">
        <v>6440</v>
      </c>
      <c r="J1498" s="155">
        <v>10480</v>
      </c>
      <c r="K1498" s="156" t="s">
        <v>1072</v>
      </c>
      <c r="L1498" s="78">
        <v>750</v>
      </c>
      <c r="M1498" s="78"/>
      <c r="N1498" s="157">
        <f t="shared" si="314"/>
        <v>7860000</v>
      </c>
      <c r="O1498" s="157"/>
    </row>
    <row r="1499" spans="1:15" ht="13.5" customHeight="1">
      <c r="A1499" s="72" t="s">
        <v>1787</v>
      </c>
      <c r="B1499" s="153" t="s">
        <v>1560</v>
      </c>
      <c r="C1499" s="73" t="s">
        <v>1342</v>
      </c>
      <c r="D1499" s="73" t="s">
        <v>1167</v>
      </c>
      <c r="E1499" s="74">
        <v>42257.310891203706</v>
      </c>
      <c r="F1499" s="74">
        <v>42257.427337962959</v>
      </c>
      <c r="G1499" s="72" t="s">
        <v>18</v>
      </c>
      <c r="H1499" s="154">
        <v>16340</v>
      </c>
      <c r="I1499" s="154">
        <v>5640</v>
      </c>
      <c r="J1499" s="155">
        <v>10700</v>
      </c>
      <c r="K1499" s="156"/>
      <c r="L1499" s="78">
        <v>520</v>
      </c>
      <c r="M1499" s="78"/>
      <c r="N1499" s="157">
        <f t="shared" si="314"/>
        <v>5564000</v>
      </c>
      <c r="O1499" s="157"/>
    </row>
    <row r="1500" spans="1:15" ht="13.5" customHeight="1">
      <c r="A1500" s="72" t="s">
        <v>1788</v>
      </c>
      <c r="B1500" s="153" t="s">
        <v>36</v>
      </c>
      <c r="C1500" s="73" t="s">
        <v>39</v>
      </c>
      <c r="D1500" s="73" t="s">
        <v>643</v>
      </c>
      <c r="E1500" s="74">
        <v>42257.311956018515</v>
      </c>
      <c r="F1500" s="74">
        <v>42257.317847222221</v>
      </c>
      <c r="G1500" s="72" t="s">
        <v>18</v>
      </c>
      <c r="H1500" s="154">
        <v>13420</v>
      </c>
      <c r="I1500" s="154">
        <v>4160</v>
      </c>
      <c r="J1500" s="155">
        <v>9260</v>
      </c>
      <c r="K1500" s="156"/>
      <c r="L1500" s="78">
        <v>420</v>
      </c>
      <c r="M1500" s="78"/>
      <c r="N1500" s="157">
        <f t="shared" si="314"/>
        <v>3889200</v>
      </c>
      <c r="O1500" s="157"/>
    </row>
    <row r="1501" spans="1:15" ht="13.5" customHeight="1">
      <c r="A1501" s="72" t="s">
        <v>1789</v>
      </c>
      <c r="B1501" s="153" t="s">
        <v>1687</v>
      </c>
      <c r="C1501" s="73" t="s">
        <v>1603</v>
      </c>
      <c r="D1501" s="73" t="s">
        <v>1570</v>
      </c>
      <c r="E1501" s="74">
        <v>42257.312939814816</v>
      </c>
      <c r="F1501" s="74">
        <v>42257.335138888891</v>
      </c>
      <c r="G1501" s="72" t="s">
        <v>18</v>
      </c>
      <c r="H1501" s="154">
        <v>9300</v>
      </c>
      <c r="I1501" s="154">
        <v>4420</v>
      </c>
      <c r="J1501" s="158">
        <v>4880</v>
      </c>
      <c r="K1501" s="156" t="s">
        <v>1790</v>
      </c>
      <c r="L1501" s="78">
        <v>1400</v>
      </c>
      <c r="M1501" s="78"/>
      <c r="N1501" s="157">
        <f t="shared" si="314"/>
        <v>6832000</v>
      </c>
      <c r="O1501" s="157">
        <f>+N1501</f>
        <v>6832000</v>
      </c>
    </row>
    <row r="1502" spans="1:15" ht="13.5" customHeight="1">
      <c r="A1502" s="72" t="s">
        <v>1791</v>
      </c>
      <c r="B1502" s="153" t="s">
        <v>180</v>
      </c>
      <c r="C1502" s="73" t="s">
        <v>169</v>
      </c>
      <c r="D1502" s="73" t="s">
        <v>249</v>
      </c>
      <c r="E1502" s="74">
        <v>42257.364756944444</v>
      </c>
      <c r="F1502" s="74">
        <v>42257.387824074074</v>
      </c>
      <c r="G1502" s="72" t="s">
        <v>18</v>
      </c>
      <c r="H1502" s="154">
        <v>20220</v>
      </c>
      <c r="I1502" s="154">
        <v>6060</v>
      </c>
      <c r="J1502" s="158">
        <v>14160</v>
      </c>
      <c r="K1502" s="156" t="s">
        <v>1096</v>
      </c>
      <c r="L1502" s="78">
        <v>850</v>
      </c>
      <c r="M1502" s="78"/>
      <c r="N1502" s="157">
        <f t="shared" si="314"/>
        <v>12036000</v>
      </c>
      <c r="O1502" s="157">
        <f t="shared" ref="O1502:O1503" si="315">+N1502</f>
        <v>12036000</v>
      </c>
    </row>
    <row r="1503" spans="1:15" ht="13.5" customHeight="1">
      <c r="A1503" s="72" t="s">
        <v>1792</v>
      </c>
      <c r="B1503" s="153" t="s">
        <v>173</v>
      </c>
      <c r="C1503" s="73" t="s">
        <v>169</v>
      </c>
      <c r="D1503" s="73" t="s">
        <v>249</v>
      </c>
      <c r="E1503" s="74">
        <v>42257.462870370371</v>
      </c>
      <c r="F1503" s="74">
        <v>42257.538726851853</v>
      </c>
      <c r="G1503" s="72" t="s">
        <v>18</v>
      </c>
      <c r="H1503" s="154">
        <v>30980</v>
      </c>
      <c r="I1503" s="154">
        <v>12820</v>
      </c>
      <c r="J1503" s="158">
        <v>18160</v>
      </c>
      <c r="K1503" s="156" t="s">
        <v>1059</v>
      </c>
      <c r="L1503" s="78">
        <v>850</v>
      </c>
      <c r="M1503" s="78"/>
      <c r="N1503" s="157">
        <f t="shared" si="314"/>
        <v>15436000</v>
      </c>
      <c r="O1503" s="157">
        <f t="shared" si="315"/>
        <v>15436000</v>
      </c>
    </row>
    <row r="1504" spans="1:15" ht="13.5" customHeight="1">
      <c r="A1504" s="72" t="s">
        <v>1793</v>
      </c>
      <c r="B1504" s="153" t="s">
        <v>1563</v>
      </c>
      <c r="C1504" s="73" t="s">
        <v>1342</v>
      </c>
      <c r="D1504" s="73" t="s">
        <v>643</v>
      </c>
      <c r="E1504" s="74">
        <v>42257.540289351855</v>
      </c>
      <c r="F1504" s="74">
        <v>42257.570208333331</v>
      </c>
      <c r="G1504" s="72" t="s">
        <v>18</v>
      </c>
      <c r="H1504" s="154">
        <v>17520</v>
      </c>
      <c r="I1504" s="154">
        <v>6040</v>
      </c>
      <c r="J1504" s="155">
        <v>11480</v>
      </c>
      <c r="K1504" s="156"/>
      <c r="L1504" s="78">
        <v>560</v>
      </c>
      <c r="M1504" s="78"/>
      <c r="N1504" s="157">
        <f t="shared" si="314"/>
        <v>6428800</v>
      </c>
      <c r="O1504" s="157"/>
    </row>
    <row r="1505" spans="1:15" ht="13.5" customHeight="1">
      <c r="A1505" s="72" t="s">
        <v>1794</v>
      </c>
      <c r="B1505" s="153" t="s">
        <v>36</v>
      </c>
      <c r="C1505" s="73" t="s">
        <v>39</v>
      </c>
      <c r="D1505" s="73" t="s">
        <v>643</v>
      </c>
      <c r="E1505" s="74">
        <v>42257.590844907405</v>
      </c>
      <c r="F1505" s="74">
        <v>42257.60260416667</v>
      </c>
      <c r="G1505" s="72" t="s">
        <v>18</v>
      </c>
      <c r="H1505" s="154">
        <v>13620</v>
      </c>
      <c r="I1505" s="154">
        <v>4180</v>
      </c>
      <c r="J1505" s="155">
        <v>9440</v>
      </c>
      <c r="K1505" s="156"/>
      <c r="L1505" s="78">
        <v>420</v>
      </c>
      <c r="M1505" s="78"/>
      <c r="N1505" s="157">
        <f t="shared" si="314"/>
        <v>3964800</v>
      </c>
      <c r="O1505" s="157"/>
    </row>
    <row r="1506" spans="1:15" ht="13.5" customHeight="1">
      <c r="A1506" s="72" t="s">
        <v>1795</v>
      </c>
      <c r="B1506" s="153"/>
      <c r="C1506" s="73" t="s">
        <v>1603</v>
      </c>
      <c r="D1506" s="73" t="s">
        <v>1570</v>
      </c>
      <c r="E1506" s="74">
        <v>42258</v>
      </c>
      <c r="F1506" s="74"/>
      <c r="G1506" s="72"/>
      <c r="H1506" s="154"/>
      <c r="I1506" s="154"/>
      <c r="J1506" s="158">
        <v>4980</v>
      </c>
      <c r="K1506" s="156"/>
      <c r="L1506" s="78">
        <v>1400</v>
      </c>
      <c r="M1506" s="78"/>
      <c r="N1506" s="157">
        <f t="shared" si="314"/>
        <v>6972000</v>
      </c>
      <c r="O1506" s="157">
        <f>+N1506</f>
        <v>6972000</v>
      </c>
    </row>
    <row r="1507" spans="1:15" ht="13.5" customHeight="1">
      <c r="A1507" s="72" t="s">
        <v>1796</v>
      </c>
      <c r="B1507" s="153" t="s">
        <v>178</v>
      </c>
      <c r="C1507" s="73" t="s">
        <v>169</v>
      </c>
      <c r="D1507" s="73" t="s">
        <v>249</v>
      </c>
      <c r="E1507" s="74">
        <v>42258.401759259257</v>
      </c>
      <c r="F1507" s="74">
        <v>42258.422824074078</v>
      </c>
      <c r="G1507" s="72" t="s">
        <v>18</v>
      </c>
      <c r="H1507" s="154">
        <v>18800</v>
      </c>
      <c r="I1507" s="154">
        <v>6080</v>
      </c>
      <c r="J1507" s="158">
        <v>12720</v>
      </c>
      <c r="K1507" s="156" t="s">
        <v>1096</v>
      </c>
      <c r="L1507" s="78">
        <v>850</v>
      </c>
      <c r="M1507" s="78"/>
      <c r="N1507" s="157">
        <f t="shared" si="314"/>
        <v>10812000</v>
      </c>
      <c r="O1507" s="157">
        <f t="shared" ref="O1507:O1508" si="316">+N1507</f>
        <v>10812000</v>
      </c>
    </row>
    <row r="1508" spans="1:15" ht="13.5" customHeight="1">
      <c r="A1508" s="72" t="s">
        <v>1797</v>
      </c>
      <c r="B1508" s="153" t="s">
        <v>320</v>
      </c>
      <c r="C1508" s="73" t="s">
        <v>169</v>
      </c>
      <c r="D1508" s="73" t="s">
        <v>249</v>
      </c>
      <c r="E1508" s="74">
        <v>42258.430752314816</v>
      </c>
      <c r="F1508" s="74">
        <v>42258.810254629629</v>
      </c>
      <c r="G1508" s="72" t="s">
        <v>18</v>
      </c>
      <c r="H1508" s="154">
        <v>38120</v>
      </c>
      <c r="I1508" s="154">
        <v>12740</v>
      </c>
      <c r="J1508" s="158">
        <v>25380</v>
      </c>
      <c r="K1508" s="156" t="s">
        <v>1128</v>
      </c>
      <c r="L1508" s="78">
        <v>850</v>
      </c>
      <c r="M1508" s="78"/>
      <c r="N1508" s="157">
        <f t="shared" si="314"/>
        <v>21573000</v>
      </c>
      <c r="O1508" s="157">
        <f t="shared" si="316"/>
        <v>21573000</v>
      </c>
    </row>
    <row r="1509" spans="1:15" ht="13.5" customHeight="1">
      <c r="A1509" s="72" t="s">
        <v>1798</v>
      </c>
      <c r="B1509" s="153" t="s">
        <v>36</v>
      </c>
      <c r="C1509" s="73" t="s">
        <v>39</v>
      </c>
      <c r="D1509" s="73" t="s">
        <v>643</v>
      </c>
      <c r="E1509" s="74">
        <v>42258.593449074076</v>
      </c>
      <c r="F1509" s="74">
        <v>42258.602025462962</v>
      </c>
      <c r="G1509" s="72" t="s">
        <v>18</v>
      </c>
      <c r="H1509" s="154">
        <v>13740</v>
      </c>
      <c r="I1509" s="154">
        <v>4180</v>
      </c>
      <c r="J1509" s="155">
        <v>9560</v>
      </c>
      <c r="K1509" s="156"/>
      <c r="L1509" s="78">
        <v>420</v>
      </c>
      <c r="M1509" s="78"/>
      <c r="N1509" s="157">
        <f t="shared" si="314"/>
        <v>4015200</v>
      </c>
      <c r="O1509" s="157"/>
    </row>
    <row r="1510" spans="1:15" ht="13.5" customHeight="1">
      <c r="A1510" s="72" t="s">
        <v>1799</v>
      </c>
      <c r="B1510" s="153" t="s">
        <v>1563</v>
      </c>
      <c r="C1510" s="73" t="s">
        <v>1342</v>
      </c>
      <c r="D1510" s="73" t="s">
        <v>643</v>
      </c>
      <c r="E1510" s="74">
        <v>42258.594456018516</v>
      </c>
      <c r="F1510" s="74">
        <v>42258.661909722221</v>
      </c>
      <c r="G1510" s="72" t="s">
        <v>18</v>
      </c>
      <c r="H1510" s="154">
        <v>16560</v>
      </c>
      <c r="I1510" s="154">
        <v>6020</v>
      </c>
      <c r="J1510" s="155">
        <v>10540</v>
      </c>
      <c r="K1510" s="156"/>
      <c r="L1510" s="78">
        <v>560</v>
      </c>
      <c r="M1510" s="78"/>
      <c r="N1510" s="157">
        <f t="shared" si="314"/>
        <v>5902400</v>
      </c>
      <c r="O1510" s="157"/>
    </row>
    <row r="1511" spans="1:15" ht="13.5" customHeight="1">
      <c r="A1511" s="72" t="s">
        <v>1800</v>
      </c>
      <c r="B1511" s="153" t="s">
        <v>1687</v>
      </c>
      <c r="C1511" s="73" t="s">
        <v>1603</v>
      </c>
      <c r="D1511" s="73" t="s">
        <v>1570</v>
      </c>
      <c r="E1511" s="74">
        <v>42259.310925925929</v>
      </c>
      <c r="F1511" s="74">
        <v>42259.325532407405</v>
      </c>
      <c r="G1511" s="72" t="s">
        <v>18</v>
      </c>
      <c r="H1511" s="154">
        <v>9400</v>
      </c>
      <c r="I1511" s="154">
        <v>4380</v>
      </c>
      <c r="J1511" s="158">
        <v>5020</v>
      </c>
      <c r="K1511" s="156" t="s">
        <v>1801</v>
      </c>
      <c r="L1511" s="78">
        <v>1400</v>
      </c>
      <c r="M1511" s="78"/>
      <c r="N1511" s="157">
        <f t="shared" si="314"/>
        <v>7028000</v>
      </c>
      <c r="O1511" s="157">
        <f>+N1511</f>
        <v>7028000</v>
      </c>
    </row>
    <row r="1512" spans="1:15" ht="13.5" customHeight="1">
      <c r="A1512" s="72" t="s">
        <v>1802</v>
      </c>
      <c r="B1512" s="153" t="s">
        <v>33</v>
      </c>
      <c r="C1512" s="73" t="s">
        <v>39</v>
      </c>
      <c r="D1512" s="73" t="s">
        <v>643</v>
      </c>
      <c r="E1512" s="74">
        <v>42259.311481481483</v>
      </c>
      <c r="F1512" s="74">
        <v>42259.318206018521</v>
      </c>
      <c r="G1512" s="72" t="s">
        <v>18</v>
      </c>
      <c r="H1512" s="154">
        <v>13900</v>
      </c>
      <c r="I1512" s="154">
        <v>4160</v>
      </c>
      <c r="J1512" s="155">
        <v>9740</v>
      </c>
      <c r="K1512" s="156"/>
      <c r="L1512" s="78">
        <v>420</v>
      </c>
      <c r="M1512" s="78"/>
      <c r="N1512" s="157">
        <f t="shared" si="314"/>
        <v>4090800</v>
      </c>
      <c r="O1512" s="157"/>
    </row>
    <row r="1513" spans="1:15" ht="13.5" customHeight="1">
      <c r="A1513" s="72" t="s">
        <v>1803</v>
      </c>
      <c r="B1513" s="153" t="s">
        <v>1563</v>
      </c>
      <c r="C1513" s="73" t="s">
        <v>1342</v>
      </c>
      <c r="D1513" s="73" t="s">
        <v>643</v>
      </c>
      <c r="E1513" s="74">
        <v>42259.464745370373</v>
      </c>
      <c r="F1513" s="74">
        <v>42259.496493055558</v>
      </c>
      <c r="G1513" s="72" t="s">
        <v>18</v>
      </c>
      <c r="H1513" s="154">
        <v>18140</v>
      </c>
      <c r="I1513" s="154">
        <v>6040</v>
      </c>
      <c r="J1513" s="155">
        <v>12100</v>
      </c>
      <c r="K1513" s="156"/>
      <c r="L1513" s="78">
        <v>560</v>
      </c>
      <c r="M1513" s="78"/>
      <c r="N1513" s="157">
        <f t="shared" si="314"/>
        <v>6776000</v>
      </c>
      <c r="O1513" s="157"/>
    </row>
    <row r="1514" spans="1:15" ht="13.5" customHeight="1">
      <c r="A1514" s="72" t="s">
        <v>1804</v>
      </c>
      <c r="B1514" s="153" t="s">
        <v>268</v>
      </c>
      <c r="C1514" s="73" t="s">
        <v>573</v>
      </c>
      <c r="D1514" s="73" t="s">
        <v>249</v>
      </c>
      <c r="E1514" s="74">
        <v>42259.565428240741</v>
      </c>
      <c r="F1514" s="74">
        <v>42259.618773148148</v>
      </c>
      <c r="G1514" s="72" t="s">
        <v>18</v>
      </c>
      <c r="H1514" s="154">
        <v>17740</v>
      </c>
      <c r="I1514" s="154">
        <v>5440</v>
      </c>
      <c r="J1514" s="158">
        <v>12300</v>
      </c>
      <c r="K1514" s="156" t="s">
        <v>1096</v>
      </c>
      <c r="L1514" s="78">
        <v>770</v>
      </c>
      <c r="M1514" s="78"/>
      <c r="N1514" s="157">
        <f t="shared" si="314"/>
        <v>9471000</v>
      </c>
      <c r="O1514" s="157">
        <f>+N1514</f>
        <v>9471000</v>
      </c>
    </row>
    <row r="1515" spans="1:15" ht="13.5" customHeight="1">
      <c r="A1515" s="72" t="s">
        <v>1805</v>
      </c>
      <c r="B1515" s="153" t="s">
        <v>1061</v>
      </c>
      <c r="C1515" s="73" t="s">
        <v>1056</v>
      </c>
      <c r="D1515" s="73" t="s">
        <v>249</v>
      </c>
      <c r="E1515" s="74">
        <v>42259.579942129632</v>
      </c>
      <c r="F1515" s="74">
        <v>42259.609074074076</v>
      </c>
      <c r="G1515" s="72" t="s">
        <v>18</v>
      </c>
      <c r="H1515" s="154">
        <v>17940</v>
      </c>
      <c r="I1515" s="154">
        <v>5520</v>
      </c>
      <c r="J1515" s="155">
        <v>12420</v>
      </c>
      <c r="K1515" s="156" t="s">
        <v>1128</v>
      </c>
      <c r="L1515" s="78">
        <f>+[1]DonGia!O98</f>
        <v>820</v>
      </c>
      <c r="M1515" s="78"/>
      <c r="N1515" s="157">
        <f t="shared" si="314"/>
        <v>10184400</v>
      </c>
      <c r="O1515" s="157"/>
    </row>
    <row r="1516" spans="1:15" ht="13.5" customHeight="1">
      <c r="A1516" s="72" t="s">
        <v>1806</v>
      </c>
      <c r="B1516" s="153" t="s">
        <v>1563</v>
      </c>
      <c r="C1516" s="73" t="s">
        <v>1342</v>
      </c>
      <c r="D1516" s="73" t="s">
        <v>643</v>
      </c>
      <c r="E1516" s="74">
        <v>42259.661145833335</v>
      </c>
      <c r="F1516" s="74">
        <v>42259.685879629629</v>
      </c>
      <c r="G1516" s="72" t="s">
        <v>18</v>
      </c>
      <c r="H1516" s="154">
        <v>17940</v>
      </c>
      <c r="I1516" s="154">
        <v>6040</v>
      </c>
      <c r="J1516" s="155">
        <v>11900</v>
      </c>
      <c r="K1516" s="156"/>
      <c r="L1516" s="78">
        <v>560</v>
      </c>
      <c r="M1516" s="78"/>
      <c r="N1516" s="157">
        <f t="shared" si="314"/>
        <v>6664000</v>
      </c>
      <c r="O1516" s="157"/>
    </row>
    <row r="1517" spans="1:15" ht="13.5" customHeight="1">
      <c r="A1517" s="72" t="s">
        <v>1807</v>
      </c>
      <c r="B1517" s="153" t="s">
        <v>1808</v>
      </c>
      <c r="C1517" s="73" t="s">
        <v>1603</v>
      </c>
      <c r="D1517" s="73" t="s">
        <v>1570</v>
      </c>
      <c r="E1517" s="74">
        <v>42260.283333333333</v>
      </c>
      <c r="F1517" s="74"/>
      <c r="G1517" s="72" t="s">
        <v>18</v>
      </c>
      <c r="H1517" s="154">
        <v>8920</v>
      </c>
      <c r="I1517" s="154">
        <v>4360</v>
      </c>
      <c r="J1517" s="158">
        <v>4560</v>
      </c>
      <c r="K1517" s="156" t="s">
        <v>1809</v>
      </c>
      <c r="L1517" s="78">
        <v>1400</v>
      </c>
      <c r="M1517" s="78"/>
      <c r="N1517" s="157">
        <f t="shared" si="314"/>
        <v>6384000</v>
      </c>
      <c r="O1517" s="157">
        <f>+N1517</f>
        <v>6384000</v>
      </c>
    </row>
    <row r="1518" spans="1:15" ht="13.5" customHeight="1">
      <c r="A1518" s="72" t="s">
        <v>1810</v>
      </c>
      <c r="B1518" s="153" t="s">
        <v>268</v>
      </c>
      <c r="C1518" s="73" t="s">
        <v>573</v>
      </c>
      <c r="D1518" s="73" t="s">
        <v>249</v>
      </c>
      <c r="E1518" s="74">
        <v>42261.377453703702</v>
      </c>
      <c r="F1518" s="74">
        <v>42261.429490740738</v>
      </c>
      <c r="G1518" s="72" t="s">
        <v>18</v>
      </c>
      <c r="H1518" s="154">
        <v>18260</v>
      </c>
      <c r="I1518" s="154">
        <v>5480</v>
      </c>
      <c r="J1518" s="158">
        <v>12780</v>
      </c>
      <c r="K1518" s="156" t="s">
        <v>1128</v>
      </c>
      <c r="L1518" s="78">
        <v>770</v>
      </c>
      <c r="M1518" s="78"/>
      <c r="N1518" s="157">
        <f t="shared" si="314"/>
        <v>9840600</v>
      </c>
      <c r="O1518" s="157">
        <f>+N1518</f>
        <v>9840600</v>
      </c>
    </row>
    <row r="1519" spans="1:15" ht="13.5" customHeight="1">
      <c r="A1519" s="72" t="s">
        <v>1811</v>
      </c>
      <c r="B1519" s="153" t="s">
        <v>168</v>
      </c>
      <c r="C1519" s="73" t="s">
        <v>169</v>
      </c>
      <c r="D1519" s="73" t="s">
        <v>249</v>
      </c>
      <c r="E1519" s="74">
        <v>42261.420439814814</v>
      </c>
      <c r="F1519" s="74">
        <v>42261.445567129631</v>
      </c>
      <c r="G1519" s="72" t="s">
        <v>18</v>
      </c>
      <c r="H1519" s="154">
        <v>17820</v>
      </c>
      <c r="I1519" s="154">
        <v>5680</v>
      </c>
      <c r="J1519" s="158">
        <v>12140</v>
      </c>
      <c r="K1519" s="156" t="s">
        <v>1128</v>
      </c>
      <c r="L1519" s="78">
        <v>850</v>
      </c>
      <c r="M1519" s="78"/>
      <c r="N1519" s="157">
        <f t="shared" si="314"/>
        <v>10319000</v>
      </c>
      <c r="O1519" s="157"/>
    </row>
    <row r="1520" spans="1:15" ht="13.5" customHeight="1">
      <c r="A1520" s="72" t="s">
        <v>1812</v>
      </c>
      <c r="B1520" s="153" t="s">
        <v>320</v>
      </c>
      <c r="C1520" s="73" t="s">
        <v>169</v>
      </c>
      <c r="D1520" s="73" t="s">
        <v>249</v>
      </c>
      <c r="E1520" s="74">
        <v>42261.538148148145</v>
      </c>
      <c r="F1520" s="74">
        <v>42261.597777777781</v>
      </c>
      <c r="G1520" s="72" t="s">
        <v>18</v>
      </c>
      <c r="H1520" s="154">
        <v>38580</v>
      </c>
      <c r="I1520" s="154">
        <v>12820</v>
      </c>
      <c r="J1520" s="158">
        <v>25760</v>
      </c>
      <c r="K1520" s="156" t="s">
        <v>1096</v>
      </c>
      <c r="L1520" s="78">
        <v>850</v>
      </c>
      <c r="M1520" s="78"/>
      <c r="N1520" s="157">
        <f t="shared" si="314"/>
        <v>21896000</v>
      </c>
      <c r="O1520" s="157"/>
    </row>
    <row r="1521" spans="1:15" ht="13.5" customHeight="1">
      <c r="A1521" s="72" t="s">
        <v>1813</v>
      </c>
      <c r="B1521" s="153" t="s">
        <v>168</v>
      </c>
      <c r="C1521" s="73" t="s">
        <v>169</v>
      </c>
      <c r="D1521" s="73" t="s">
        <v>249</v>
      </c>
      <c r="E1521" s="74">
        <v>42261.538993055554</v>
      </c>
      <c r="F1521" s="74">
        <v>42261.558993055558</v>
      </c>
      <c r="G1521" s="72" t="s">
        <v>18</v>
      </c>
      <c r="H1521" s="154">
        <v>17160</v>
      </c>
      <c r="I1521" s="154">
        <v>5660</v>
      </c>
      <c r="J1521" s="158">
        <v>11500</v>
      </c>
      <c r="K1521" s="156" t="s">
        <v>1059</v>
      </c>
      <c r="L1521" s="78">
        <v>850</v>
      </c>
      <c r="M1521" s="78"/>
      <c r="N1521" s="157">
        <f t="shared" si="314"/>
        <v>9775000</v>
      </c>
      <c r="O1521" s="157"/>
    </row>
    <row r="1522" spans="1:15" ht="13.5" customHeight="1">
      <c r="A1522" s="72" t="s">
        <v>1814</v>
      </c>
      <c r="B1522" s="153" t="s">
        <v>1563</v>
      </c>
      <c r="C1522" s="73" t="s">
        <v>1342</v>
      </c>
      <c r="D1522" s="73" t="s">
        <v>643</v>
      </c>
      <c r="E1522" s="74">
        <v>42261.585011574076</v>
      </c>
      <c r="F1522" s="74">
        <v>42261.611666666664</v>
      </c>
      <c r="G1522" s="72" t="s">
        <v>18</v>
      </c>
      <c r="H1522" s="154">
        <v>17720</v>
      </c>
      <c r="I1522" s="154">
        <v>6020</v>
      </c>
      <c r="J1522" s="155">
        <v>11700</v>
      </c>
      <c r="K1522" s="156"/>
      <c r="L1522" s="78">
        <v>560</v>
      </c>
      <c r="M1522" s="78"/>
      <c r="N1522" s="157">
        <f t="shared" si="314"/>
        <v>6552000</v>
      </c>
      <c r="O1522" s="157"/>
    </row>
    <row r="1523" spans="1:15" ht="13.5" customHeight="1">
      <c r="A1523" s="72" t="s">
        <v>1815</v>
      </c>
      <c r="B1523" s="153" t="s">
        <v>1687</v>
      </c>
      <c r="C1523" s="73" t="s">
        <v>1603</v>
      </c>
      <c r="D1523" s="73" t="s">
        <v>1570</v>
      </c>
      <c r="E1523" s="74">
        <v>42262.310590277775</v>
      </c>
      <c r="F1523" s="74">
        <v>42262.33</v>
      </c>
      <c r="G1523" s="72" t="s">
        <v>18</v>
      </c>
      <c r="H1523" s="154">
        <v>9260</v>
      </c>
      <c r="I1523" s="154">
        <v>4420</v>
      </c>
      <c r="J1523" s="158">
        <v>4840</v>
      </c>
      <c r="K1523" s="156" t="s">
        <v>1816</v>
      </c>
      <c r="L1523" s="78">
        <v>1400</v>
      </c>
      <c r="M1523" s="78"/>
      <c r="N1523" s="157">
        <f t="shared" si="314"/>
        <v>6776000</v>
      </c>
      <c r="O1523" s="157">
        <f>+N1523</f>
        <v>6776000</v>
      </c>
    </row>
    <row r="1524" spans="1:15" ht="13.5" customHeight="1">
      <c r="A1524" s="72" t="s">
        <v>1817</v>
      </c>
      <c r="B1524" s="153" t="s">
        <v>268</v>
      </c>
      <c r="C1524" s="73" t="s">
        <v>573</v>
      </c>
      <c r="D1524" s="73" t="s">
        <v>249</v>
      </c>
      <c r="E1524" s="74">
        <v>42262.367013888892</v>
      </c>
      <c r="F1524" s="74">
        <v>42262.432037037041</v>
      </c>
      <c r="G1524" s="72" t="s">
        <v>18</v>
      </c>
      <c r="H1524" s="154">
        <v>18040</v>
      </c>
      <c r="I1524" s="154">
        <v>5460</v>
      </c>
      <c r="J1524" s="158">
        <v>12580</v>
      </c>
      <c r="K1524" s="156" t="s">
        <v>1059</v>
      </c>
      <c r="L1524" s="78">
        <v>770</v>
      </c>
      <c r="M1524" s="78"/>
      <c r="N1524" s="157">
        <f t="shared" si="314"/>
        <v>9686600</v>
      </c>
      <c r="O1524" s="157">
        <f>+N1524</f>
        <v>9686600</v>
      </c>
    </row>
    <row r="1525" spans="1:15" ht="13.5" customHeight="1">
      <c r="A1525" s="72" t="s">
        <v>1818</v>
      </c>
      <c r="B1525" s="153" t="s">
        <v>180</v>
      </c>
      <c r="C1525" s="73" t="s">
        <v>169</v>
      </c>
      <c r="D1525" s="73" t="s">
        <v>249</v>
      </c>
      <c r="E1525" s="74">
        <v>42262.383923611109</v>
      </c>
      <c r="F1525" s="74">
        <v>42262.409884259258</v>
      </c>
      <c r="G1525" s="72" t="s">
        <v>18</v>
      </c>
      <c r="H1525" s="154">
        <v>20360</v>
      </c>
      <c r="I1525" s="154">
        <v>6060</v>
      </c>
      <c r="J1525" s="158">
        <v>14300</v>
      </c>
      <c r="K1525" s="156" t="s">
        <v>1059</v>
      </c>
      <c r="L1525" s="78">
        <v>850</v>
      </c>
      <c r="M1525" s="78"/>
      <c r="N1525" s="157">
        <f t="shared" si="314"/>
        <v>12155000</v>
      </c>
      <c r="O1525" s="157"/>
    </row>
    <row r="1526" spans="1:15" ht="13.5" customHeight="1">
      <c r="A1526" s="72" t="s">
        <v>1819</v>
      </c>
      <c r="B1526" s="153" t="s">
        <v>219</v>
      </c>
      <c r="C1526" s="73" t="s">
        <v>1056</v>
      </c>
      <c r="D1526" s="73" t="s">
        <v>249</v>
      </c>
      <c r="E1526" s="74">
        <v>42262.506666666668</v>
      </c>
      <c r="F1526" s="74">
        <v>42262.530995370369</v>
      </c>
      <c r="G1526" s="72" t="s">
        <v>18</v>
      </c>
      <c r="H1526" s="154">
        <v>18460</v>
      </c>
      <c r="I1526" s="154">
        <v>5500</v>
      </c>
      <c r="J1526" s="155">
        <v>12960</v>
      </c>
      <c r="K1526" s="156"/>
      <c r="L1526" s="78">
        <v>820</v>
      </c>
      <c r="M1526" s="78"/>
      <c r="N1526" s="157">
        <f t="shared" si="314"/>
        <v>10627200</v>
      </c>
      <c r="O1526" s="157"/>
    </row>
    <row r="1527" spans="1:15" ht="13.5" customHeight="1">
      <c r="A1527" s="72" t="s">
        <v>1820</v>
      </c>
      <c r="B1527" s="153" t="s">
        <v>268</v>
      </c>
      <c r="C1527" s="73" t="s">
        <v>573</v>
      </c>
      <c r="D1527" s="73" t="s">
        <v>249</v>
      </c>
      <c r="E1527" s="74">
        <v>42262.592858796299</v>
      </c>
      <c r="F1527" s="74">
        <v>42262.6330787037</v>
      </c>
      <c r="G1527" s="72" t="s">
        <v>18</v>
      </c>
      <c r="H1527" s="154">
        <v>18560</v>
      </c>
      <c r="I1527" s="154">
        <v>5480</v>
      </c>
      <c r="J1527" s="158">
        <v>13080</v>
      </c>
      <c r="K1527" s="156" t="s">
        <v>1059</v>
      </c>
      <c r="L1527" s="78">
        <v>770</v>
      </c>
      <c r="M1527" s="78"/>
      <c r="N1527" s="157">
        <f t="shared" si="314"/>
        <v>10071600</v>
      </c>
      <c r="O1527" s="157">
        <f>+N1527</f>
        <v>10071600</v>
      </c>
    </row>
    <row r="1528" spans="1:15" ht="13.5" customHeight="1">
      <c r="A1528" s="72" t="s">
        <v>1821</v>
      </c>
      <c r="B1528" s="153" t="s">
        <v>1687</v>
      </c>
      <c r="C1528" s="73" t="s">
        <v>1603</v>
      </c>
      <c r="D1528" s="73" t="s">
        <v>1570</v>
      </c>
      <c r="E1528" s="74">
        <v>42263.312789351854</v>
      </c>
      <c r="F1528" s="74">
        <v>42263.332824074074</v>
      </c>
      <c r="G1528" s="72" t="s">
        <v>18</v>
      </c>
      <c r="H1528" s="154">
        <v>9580</v>
      </c>
      <c r="I1528" s="154">
        <v>4440</v>
      </c>
      <c r="J1528" s="158">
        <v>5140</v>
      </c>
      <c r="K1528" s="156" t="s">
        <v>1698</v>
      </c>
      <c r="L1528" s="78">
        <v>1400</v>
      </c>
      <c r="M1528" s="78"/>
      <c r="N1528" s="157">
        <f t="shared" si="314"/>
        <v>7196000</v>
      </c>
      <c r="O1528" s="157">
        <f>+N1528</f>
        <v>7196000</v>
      </c>
    </row>
    <row r="1529" spans="1:15" ht="13.5" customHeight="1">
      <c r="A1529" s="72" t="s">
        <v>1822</v>
      </c>
      <c r="B1529" s="153" t="s">
        <v>1823</v>
      </c>
      <c r="C1529" s="73" t="s">
        <v>39</v>
      </c>
      <c r="D1529" s="73" t="s">
        <v>1251</v>
      </c>
      <c r="E1529" s="74">
        <v>42263.475277777776</v>
      </c>
      <c r="F1529" s="74">
        <v>42263.545694444445</v>
      </c>
      <c r="G1529" s="72" t="s">
        <v>18</v>
      </c>
      <c r="H1529" s="154">
        <v>27920</v>
      </c>
      <c r="I1529" s="154">
        <v>12940</v>
      </c>
      <c r="J1529" s="158">
        <v>14980</v>
      </c>
      <c r="K1529" s="156"/>
      <c r="L1529" s="78">
        <v>420</v>
      </c>
      <c r="M1529" s="78"/>
      <c r="N1529" s="157">
        <f t="shared" si="314"/>
        <v>6291600</v>
      </c>
      <c r="O1529" s="157"/>
    </row>
    <row r="1530" spans="1:15" ht="13.5" customHeight="1">
      <c r="A1530" s="72" t="s">
        <v>1824</v>
      </c>
      <c r="B1530" s="153" t="s">
        <v>1825</v>
      </c>
      <c r="C1530" s="73" t="s">
        <v>169</v>
      </c>
      <c r="D1530" s="73" t="s">
        <v>249</v>
      </c>
      <c r="E1530" s="74">
        <v>42263.543599537035</v>
      </c>
      <c r="F1530" s="74">
        <v>42263.604016203702</v>
      </c>
      <c r="G1530" s="72" t="s">
        <v>18</v>
      </c>
      <c r="H1530" s="154">
        <v>40100</v>
      </c>
      <c r="I1530" s="154">
        <v>12400</v>
      </c>
      <c r="J1530" s="158">
        <v>27700</v>
      </c>
      <c r="K1530" s="156" t="s">
        <v>1128</v>
      </c>
      <c r="L1530" s="78">
        <v>850</v>
      </c>
      <c r="M1530" s="78"/>
      <c r="N1530" s="157">
        <f t="shared" si="314"/>
        <v>23545000</v>
      </c>
      <c r="O1530" s="157"/>
    </row>
    <row r="1531" spans="1:15" ht="13.5" customHeight="1">
      <c r="A1531" s="72" t="s">
        <v>1826</v>
      </c>
      <c r="B1531" s="153" t="s">
        <v>1827</v>
      </c>
      <c r="C1531" s="73" t="s">
        <v>39</v>
      </c>
      <c r="D1531" s="73" t="s">
        <v>1251</v>
      </c>
      <c r="E1531" s="74">
        <v>42263.577638888892</v>
      </c>
      <c r="F1531" s="74">
        <v>42263.613252314812</v>
      </c>
      <c r="G1531" s="72" t="s">
        <v>18</v>
      </c>
      <c r="H1531" s="154">
        <v>24260</v>
      </c>
      <c r="I1531" s="154">
        <v>12920</v>
      </c>
      <c r="J1531" s="158">
        <v>11340</v>
      </c>
      <c r="K1531" s="156"/>
      <c r="L1531" s="78">
        <v>420</v>
      </c>
      <c r="M1531" s="78"/>
      <c r="N1531" s="157">
        <f t="shared" si="314"/>
        <v>4762800</v>
      </c>
      <c r="O1531" s="157"/>
    </row>
    <row r="1532" spans="1:15" ht="13.5" customHeight="1">
      <c r="A1532" s="72" t="s">
        <v>1828</v>
      </c>
      <c r="B1532" s="153" t="s">
        <v>1687</v>
      </c>
      <c r="C1532" s="73" t="s">
        <v>1603</v>
      </c>
      <c r="D1532" s="73" t="s">
        <v>1570</v>
      </c>
      <c r="E1532" s="74">
        <v>42264.306284722225</v>
      </c>
      <c r="F1532" s="74">
        <v>42264.326770833337</v>
      </c>
      <c r="G1532" s="72" t="s">
        <v>18</v>
      </c>
      <c r="H1532" s="154">
        <v>9680</v>
      </c>
      <c r="I1532" s="154">
        <v>4420</v>
      </c>
      <c r="J1532" s="158">
        <v>5260</v>
      </c>
      <c r="K1532" s="156" t="s">
        <v>1790</v>
      </c>
      <c r="L1532" s="78">
        <v>1400</v>
      </c>
      <c r="M1532" s="78"/>
      <c r="N1532" s="157">
        <f t="shared" si="314"/>
        <v>7364000</v>
      </c>
      <c r="O1532" s="157">
        <f>+N1532</f>
        <v>7364000</v>
      </c>
    </row>
    <row r="1533" spans="1:15" ht="13.5" customHeight="1">
      <c r="A1533" s="72" t="s">
        <v>1829</v>
      </c>
      <c r="B1533" s="153" t="s">
        <v>173</v>
      </c>
      <c r="C1533" s="73" t="s">
        <v>169</v>
      </c>
      <c r="D1533" s="73" t="s">
        <v>249</v>
      </c>
      <c r="E1533" s="74">
        <v>42264.481087962966</v>
      </c>
      <c r="F1533" s="74">
        <v>42264.527731481481</v>
      </c>
      <c r="G1533" s="72" t="s">
        <v>18</v>
      </c>
      <c r="H1533" s="154">
        <v>39160</v>
      </c>
      <c r="I1533" s="154">
        <v>12800</v>
      </c>
      <c r="J1533" s="158">
        <v>26360</v>
      </c>
      <c r="K1533" s="156" t="s">
        <v>1059</v>
      </c>
      <c r="L1533" s="78">
        <v>850</v>
      </c>
      <c r="M1533" s="78"/>
      <c r="N1533" s="157">
        <f t="shared" si="314"/>
        <v>22406000</v>
      </c>
      <c r="O1533" s="157"/>
    </row>
    <row r="1534" spans="1:15" ht="13.5" customHeight="1">
      <c r="A1534" s="72" t="s">
        <v>1830</v>
      </c>
      <c r="B1534" s="153" t="s">
        <v>1823</v>
      </c>
      <c r="C1534" s="73" t="s">
        <v>39</v>
      </c>
      <c r="D1534" s="73" t="s">
        <v>1251</v>
      </c>
      <c r="E1534" s="74">
        <v>42264.592627314814</v>
      </c>
      <c r="F1534" s="74">
        <v>42264.631203703706</v>
      </c>
      <c r="G1534" s="72" t="s">
        <v>18</v>
      </c>
      <c r="H1534" s="154">
        <v>27880</v>
      </c>
      <c r="I1534" s="154">
        <v>13120</v>
      </c>
      <c r="J1534" s="158">
        <v>14760</v>
      </c>
      <c r="K1534" s="156"/>
      <c r="L1534" s="78">
        <v>420</v>
      </c>
      <c r="M1534" s="78"/>
      <c r="N1534" s="157">
        <f t="shared" si="314"/>
        <v>6199200</v>
      </c>
      <c r="O1534" s="157"/>
    </row>
    <row r="1535" spans="1:15" ht="13.5" customHeight="1">
      <c r="A1535" s="72" t="s">
        <v>1831</v>
      </c>
      <c r="B1535" s="153" t="s">
        <v>1832</v>
      </c>
      <c r="C1535" s="73" t="s">
        <v>39</v>
      </c>
      <c r="D1535" s="73" t="s">
        <v>1251</v>
      </c>
      <c r="E1535" s="74">
        <v>42264.671469907407</v>
      </c>
      <c r="F1535" s="74">
        <v>42264.703368055554</v>
      </c>
      <c r="G1535" s="72" t="s">
        <v>18</v>
      </c>
      <c r="H1535" s="154">
        <v>23140</v>
      </c>
      <c r="I1535" s="154">
        <v>12400</v>
      </c>
      <c r="J1535" s="158">
        <v>10740</v>
      </c>
      <c r="K1535" s="156"/>
      <c r="L1535" s="78">
        <v>420</v>
      </c>
      <c r="M1535" s="78"/>
      <c r="N1535" s="157">
        <f t="shared" si="314"/>
        <v>4510800</v>
      </c>
      <c r="O1535" s="157"/>
    </row>
    <row r="1536" spans="1:15" ht="13.5" customHeight="1">
      <c r="A1536" s="72" t="s">
        <v>1833</v>
      </c>
      <c r="B1536" s="153" t="s">
        <v>1687</v>
      </c>
      <c r="C1536" s="73" t="s">
        <v>1603</v>
      </c>
      <c r="D1536" s="73" t="s">
        <v>1570</v>
      </c>
      <c r="E1536" s="74">
        <v>42265.30574074074</v>
      </c>
      <c r="F1536" s="74">
        <v>42265.324687499997</v>
      </c>
      <c r="G1536" s="72" t="s">
        <v>18</v>
      </c>
      <c r="H1536" s="154">
        <v>9600</v>
      </c>
      <c r="I1536" s="154">
        <v>4420</v>
      </c>
      <c r="J1536" s="158">
        <v>5180</v>
      </c>
      <c r="K1536" s="156" t="s">
        <v>1722</v>
      </c>
      <c r="L1536" s="78">
        <v>1400</v>
      </c>
      <c r="M1536" s="78"/>
      <c r="N1536" s="157">
        <f t="shared" si="314"/>
        <v>7252000</v>
      </c>
      <c r="O1536" s="157">
        <f>+N1536</f>
        <v>7252000</v>
      </c>
    </row>
    <row r="1537" spans="1:15" ht="13.5" customHeight="1">
      <c r="A1537" s="72" t="s">
        <v>1834</v>
      </c>
      <c r="B1537" s="153" t="s">
        <v>1710</v>
      </c>
      <c r="C1537" s="73" t="s">
        <v>1342</v>
      </c>
      <c r="D1537" s="73" t="s">
        <v>1167</v>
      </c>
      <c r="E1537" s="74">
        <v>42265.307291666664</v>
      </c>
      <c r="F1537" s="74">
        <v>42265.44253472222</v>
      </c>
      <c r="G1537" s="72" t="s">
        <v>18</v>
      </c>
      <c r="H1537" s="154">
        <v>27960</v>
      </c>
      <c r="I1537" s="154">
        <v>8700</v>
      </c>
      <c r="J1537" s="155">
        <v>19260</v>
      </c>
      <c r="K1537" s="156"/>
      <c r="L1537" s="78">
        <v>520</v>
      </c>
      <c r="M1537" s="78"/>
      <c r="N1537" s="157">
        <f t="shared" si="314"/>
        <v>10015200</v>
      </c>
      <c r="O1537" s="157"/>
    </row>
    <row r="1538" spans="1:15" ht="13.5" customHeight="1">
      <c r="A1538" s="72" t="s">
        <v>1835</v>
      </c>
      <c r="B1538" s="153" t="s">
        <v>36</v>
      </c>
      <c r="C1538" s="73" t="s">
        <v>39</v>
      </c>
      <c r="D1538" s="73" t="s">
        <v>643</v>
      </c>
      <c r="E1538" s="74">
        <v>42265.322905092595</v>
      </c>
      <c r="F1538" s="74">
        <v>42265.327233796299</v>
      </c>
      <c r="G1538" s="72" t="s">
        <v>18</v>
      </c>
      <c r="H1538" s="154">
        <v>11860</v>
      </c>
      <c r="I1538" s="154">
        <v>4300</v>
      </c>
      <c r="J1538" s="155">
        <v>7560</v>
      </c>
      <c r="K1538" s="156"/>
      <c r="L1538" s="78">
        <v>420</v>
      </c>
      <c r="M1538" s="78"/>
      <c r="N1538" s="157">
        <f t="shared" si="314"/>
        <v>3175200</v>
      </c>
      <c r="O1538" s="157"/>
    </row>
    <row r="1539" spans="1:15" ht="13.5" customHeight="1">
      <c r="A1539" s="72" t="s">
        <v>1836</v>
      </c>
      <c r="B1539" s="153" t="s">
        <v>268</v>
      </c>
      <c r="C1539" s="73" t="s">
        <v>573</v>
      </c>
      <c r="D1539" s="73" t="s">
        <v>249</v>
      </c>
      <c r="E1539" s="74">
        <v>42265</v>
      </c>
      <c r="F1539" s="74"/>
      <c r="G1539" s="72"/>
      <c r="H1539" s="154"/>
      <c r="I1539" s="154"/>
      <c r="J1539" s="158">
        <v>13720</v>
      </c>
      <c r="K1539" s="156"/>
      <c r="L1539" s="78">
        <f>+[1]DonGia!O99</f>
        <v>790</v>
      </c>
      <c r="M1539" s="78"/>
      <c r="N1539" s="157">
        <f t="shared" si="314"/>
        <v>10838800</v>
      </c>
      <c r="O1539" s="157">
        <f>+N1539</f>
        <v>10838800</v>
      </c>
    </row>
    <row r="1540" spans="1:15" ht="13.5" customHeight="1">
      <c r="A1540" s="72" t="s">
        <v>1837</v>
      </c>
      <c r="B1540" s="153" t="s">
        <v>180</v>
      </c>
      <c r="C1540" s="73" t="s">
        <v>169</v>
      </c>
      <c r="D1540" s="73" t="s">
        <v>249</v>
      </c>
      <c r="E1540" s="74">
        <v>42265.431226851855</v>
      </c>
      <c r="F1540" s="74">
        <v>42265.456087962964</v>
      </c>
      <c r="G1540" s="72" t="s">
        <v>18</v>
      </c>
      <c r="H1540" s="154">
        <v>19820</v>
      </c>
      <c r="I1540" s="154">
        <v>6020</v>
      </c>
      <c r="J1540" s="158">
        <v>13800</v>
      </c>
      <c r="K1540" s="156" t="s">
        <v>1059</v>
      </c>
      <c r="L1540" s="78">
        <v>850</v>
      </c>
      <c r="M1540" s="78"/>
      <c r="N1540" s="157">
        <f t="shared" si="314"/>
        <v>11730000</v>
      </c>
      <c r="O1540" s="157"/>
    </row>
    <row r="1541" spans="1:15" ht="13.5" customHeight="1">
      <c r="A1541" s="72" t="s">
        <v>1838</v>
      </c>
      <c r="B1541" s="153" t="s">
        <v>173</v>
      </c>
      <c r="C1541" s="73" t="s">
        <v>169</v>
      </c>
      <c r="D1541" s="73" t="s">
        <v>249</v>
      </c>
      <c r="E1541" s="74">
        <v>42265.538981481484</v>
      </c>
      <c r="F1541" s="74">
        <v>42265.582083333335</v>
      </c>
      <c r="G1541" s="72" t="s">
        <v>18</v>
      </c>
      <c r="H1541" s="154">
        <v>38300</v>
      </c>
      <c r="I1541" s="154">
        <v>12840</v>
      </c>
      <c r="J1541" s="158">
        <v>25460</v>
      </c>
      <c r="K1541" s="156" t="s">
        <v>1059</v>
      </c>
      <c r="L1541" s="78">
        <v>850</v>
      </c>
      <c r="M1541" s="78"/>
      <c r="N1541" s="157">
        <f t="shared" si="314"/>
        <v>21641000</v>
      </c>
      <c r="O1541" s="157"/>
    </row>
    <row r="1542" spans="1:15" ht="13.5" customHeight="1">
      <c r="A1542" s="72" t="s">
        <v>1839</v>
      </c>
      <c r="B1542" s="153" t="s">
        <v>1840</v>
      </c>
      <c r="C1542" s="73" t="s">
        <v>1056</v>
      </c>
      <c r="D1542" s="73" t="s">
        <v>249</v>
      </c>
      <c r="E1542" s="74">
        <v>42265.546238425923</v>
      </c>
      <c r="F1542" s="74">
        <v>42265.60255787037</v>
      </c>
      <c r="G1542" s="72" t="s">
        <v>18</v>
      </c>
      <c r="H1542" s="154">
        <v>17920</v>
      </c>
      <c r="I1542" s="154">
        <v>5480</v>
      </c>
      <c r="J1542" s="155">
        <v>12440</v>
      </c>
      <c r="K1542" s="156" t="s">
        <v>1128</v>
      </c>
      <c r="L1542" s="78">
        <v>820</v>
      </c>
      <c r="M1542" s="78"/>
      <c r="N1542" s="157">
        <f t="shared" si="314"/>
        <v>10200800</v>
      </c>
      <c r="O1542" s="157"/>
    </row>
    <row r="1543" spans="1:15" ht="13.5" customHeight="1">
      <c r="A1543" s="72" t="s">
        <v>1841</v>
      </c>
      <c r="B1543" s="153" t="s">
        <v>1687</v>
      </c>
      <c r="C1543" s="73" t="s">
        <v>1603</v>
      </c>
      <c r="D1543" s="73" t="s">
        <v>1570</v>
      </c>
      <c r="E1543" s="74">
        <v>42266.30877314815</v>
      </c>
      <c r="F1543" s="74">
        <v>42266.330648148149</v>
      </c>
      <c r="G1543" s="72" t="s">
        <v>18</v>
      </c>
      <c r="H1543" s="154">
        <v>9440</v>
      </c>
      <c r="I1543" s="154">
        <v>4420</v>
      </c>
      <c r="J1543" s="158">
        <v>5020</v>
      </c>
      <c r="K1543" s="156" t="s">
        <v>1698</v>
      </c>
      <c r="L1543" s="78">
        <v>1400</v>
      </c>
      <c r="M1543" s="78"/>
      <c r="N1543" s="157">
        <f t="shared" si="314"/>
        <v>7028000</v>
      </c>
      <c r="O1543" s="157">
        <f>+N1543</f>
        <v>7028000</v>
      </c>
    </row>
    <row r="1544" spans="1:15" ht="13.5" customHeight="1">
      <c r="A1544" s="72" t="s">
        <v>1842</v>
      </c>
      <c r="B1544" s="153" t="s">
        <v>268</v>
      </c>
      <c r="C1544" s="73" t="s">
        <v>573</v>
      </c>
      <c r="D1544" s="73" t="s">
        <v>249</v>
      </c>
      <c r="E1544" s="74">
        <v>42266.36377314815</v>
      </c>
      <c r="F1544" s="74">
        <v>42266.415381944447</v>
      </c>
      <c r="G1544" s="72" t="s">
        <v>18</v>
      </c>
      <c r="H1544" s="154">
        <v>18480</v>
      </c>
      <c r="I1544" s="154">
        <v>5460</v>
      </c>
      <c r="J1544" s="158">
        <v>13020</v>
      </c>
      <c r="K1544" s="156" t="s">
        <v>1128</v>
      </c>
      <c r="L1544" s="78">
        <v>790</v>
      </c>
      <c r="M1544" s="78"/>
      <c r="N1544" s="157">
        <f t="shared" si="314"/>
        <v>10285800</v>
      </c>
      <c r="O1544" s="157">
        <f>+N1544</f>
        <v>10285800</v>
      </c>
    </row>
    <row r="1545" spans="1:15" ht="13.5" customHeight="1">
      <c r="A1545" s="72" t="s">
        <v>1843</v>
      </c>
      <c r="B1545" s="153" t="s">
        <v>344</v>
      </c>
      <c r="C1545" s="73" t="s">
        <v>169</v>
      </c>
      <c r="D1545" s="73" t="s">
        <v>249</v>
      </c>
      <c r="E1545" s="74">
        <v>42266.367662037039</v>
      </c>
      <c r="F1545" s="74">
        <v>42266.388310185182</v>
      </c>
      <c r="G1545" s="72" t="s">
        <v>18</v>
      </c>
      <c r="H1545" s="154">
        <v>17440</v>
      </c>
      <c r="I1545" s="154">
        <v>5600</v>
      </c>
      <c r="J1545" s="158">
        <v>11840</v>
      </c>
      <c r="K1545" s="156" t="s">
        <v>1059</v>
      </c>
      <c r="L1545" s="78">
        <v>850</v>
      </c>
      <c r="M1545" s="78"/>
      <c r="N1545" s="157">
        <f t="shared" si="314"/>
        <v>10064000</v>
      </c>
      <c r="O1545" s="157"/>
    </row>
    <row r="1546" spans="1:15" ht="13.5" customHeight="1">
      <c r="A1546" s="72" t="s">
        <v>1844</v>
      </c>
      <c r="B1546" s="153" t="s">
        <v>1093</v>
      </c>
      <c r="C1546" s="73" t="s">
        <v>169</v>
      </c>
      <c r="D1546" s="73" t="s">
        <v>249</v>
      </c>
      <c r="E1546" s="74">
        <v>42266.537002314813</v>
      </c>
      <c r="F1546" s="74">
        <v>42266.585844907408</v>
      </c>
      <c r="G1546" s="72" t="s">
        <v>18</v>
      </c>
      <c r="H1546" s="154">
        <v>38460</v>
      </c>
      <c r="I1546" s="154">
        <v>12300</v>
      </c>
      <c r="J1546" s="158">
        <v>26160</v>
      </c>
      <c r="K1546" s="156" t="s">
        <v>1096</v>
      </c>
      <c r="L1546" s="78">
        <v>850</v>
      </c>
      <c r="M1546" s="78"/>
      <c r="N1546" s="157">
        <f t="shared" si="314"/>
        <v>22236000</v>
      </c>
      <c r="O1546" s="157"/>
    </row>
    <row r="1547" spans="1:15" ht="13.5" customHeight="1">
      <c r="A1547" s="72" t="s">
        <v>1845</v>
      </c>
      <c r="B1547" s="153" t="s">
        <v>217</v>
      </c>
      <c r="C1547" s="73" t="s">
        <v>1056</v>
      </c>
      <c r="D1547" s="73" t="s">
        <v>249</v>
      </c>
      <c r="E1547" s="74">
        <v>42266.537731481483</v>
      </c>
      <c r="F1547" s="74">
        <v>42266.557743055557</v>
      </c>
      <c r="G1547" s="72" t="s">
        <v>18</v>
      </c>
      <c r="H1547" s="154">
        <v>17640</v>
      </c>
      <c r="I1547" s="154">
        <v>5460</v>
      </c>
      <c r="J1547" s="155">
        <v>12180</v>
      </c>
      <c r="K1547" s="156" t="s">
        <v>1096</v>
      </c>
      <c r="L1547" s="78">
        <v>820</v>
      </c>
      <c r="M1547" s="78"/>
      <c r="N1547" s="157">
        <f t="shared" si="314"/>
        <v>9987600</v>
      </c>
      <c r="O1547" s="157"/>
    </row>
    <row r="1548" spans="1:15" ht="13.5" customHeight="1">
      <c r="A1548" s="72" t="s">
        <v>1846</v>
      </c>
      <c r="B1548" s="153" t="s">
        <v>1808</v>
      </c>
      <c r="C1548" s="73" t="s">
        <v>1603</v>
      </c>
      <c r="D1548" s="73" t="s">
        <v>1570</v>
      </c>
      <c r="E1548" s="74">
        <v>42268.310034722221</v>
      </c>
      <c r="F1548" s="74">
        <v>42268.328506944446</v>
      </c>
      <c r="G1548" s="72" t="s">
        <v>18</v>
      </c>
      <c r="H1548" s="154">
        <v>9240</v>
      </c>
      <c r="I1548" s="154">
        <v>4440</v>
      </c>
      <c r="J1548" s="158">
        <v>4800</v>
      </c>
      <c r="K1548" s="156" t="s">
        <v>1722</v>
      </c>
      <c r="L1548" s="78">
        <v>1400</v>
      </c>
      <c r="M1548" s="78"/>
      <c r="N1548" s="157">
        <f t="shared" si="314"/>
        <v>6720000</v>
      </c>
      <c r="O1548" s="157">
        <f>+N1548</f>
        <v>6720000</v>
      </c>
    </row>
    <row r="1549" spans="1:15" ht="13.5" customHeight="1">
      <c r="A1549" s="72" t="s">
        <v>1847</v>
      </c>
      <c r="B1549" s="153" t="s">
        <v>268</v>
      </c>
      <c r="C1549" s="73" t="s">
        <v>573</v>
      </c>
      <c r="D1549" s="73" t="s">
        <v>249</v>
      </c>
      <c r="E1549" s="74">
        <v>42268.373078703706</v>
      </c>
      <c r="F1549" s="74">
        <v>42268.421203703707</v>
      </c>
      <c r="G1549" s="72" t="s">
        <v>18</v>
      </c>
      <c r="H1549" s="154">
        <v>18420</v>
      </c>
      <c r="I1549" s="154">
        <v>5460</v>
      </c>
      <c r="J1549" s="158">
        <v>12960</v>
      </c>
      <c r="K1549" s="156" t="s">
        <v>1128</v>
      </c>
      <c r="L1549" s="78">
        <v>790</v>
      </c>
      <c r="M1549" s="78"/>
      <c r="N1549" s="157">
        <f t="shared" si="314"/>
        <v>10238400</v>
      </c>
      <c r="O1549" s="157">
        <f>+N1549</f>
        <v>10238400</v>
      </c>
    </row>
    <row r="1550" spans="1:15" ht="13.5" customHeight="1">
      <c r="A1550" s="72" t="s">
        <v>1848</v>
      </c>
      <c r="B1550" s="153" t="s">
        <v>178</v>
      </c>
      <c r="C1550" s="73" t="s">
        <v>169</v>
      </c>
      <c r="D1550" s="73" t="s">
        <v>249</v>
      </c>
      <c r="E1550" s="74">
        <v>42268.419050925928</v>
      </c>
      <c r="F1550" s="74">
        <v>42268.445439814815</v>
      </c>
      <c r="G1550" s="72" t="s">
        <v>18</v>
      </c>
      <c r="H1550" s="154">
        <v>19180</v>
      </c>
      <c r="I1550" s="154">
        <v>6140</v>
      </c>
      <c r="J1550" s="155">
        <v>13040</v>
      </c>
      <c r="K1550" s="156" t="s">
        <v>1096</v>
      </c>
      <c r="L1550" s="78">
        <v>850</v>
      </c>
      <c r="M1550" s="78"/>
      <c r="N1550" s="157">
        <f t="shared" si="314"/>
        <v>11084000</v>
      </c>
      <c r="O1550" s="157"/>
    </row>
    <row r="1551" spans="1:15" ht="13.5" customHeight="1">
      <c r="A1551" s="72" t="s">
        <v>1849</v>
      </c>
      <c r="B1551" s="153" t="s">
        <v>229</v>
      </c>
      <c r="C1551" s="73" t="s">
        <v>169</v>
      </c>
      <c r="D1551" s="73" t="s">
        <v>249</v>
      </c>
      <c r="E1551" s="74">
        <v>42268.543819444443</v>
      </c>
      <c r="F1551" s="74">
        <v>42268.568055555559</v>
      </c>
      <c r="G1551" s="72" t="s">
        <v>18</v>
      </c>
      <c r="H1551" s="154">
        <v>19560</v>
      </c>
      <c r="I1551" s="154">
        <v>6140</v>
      </c>
      <c r="J1551" s="155">
        <v>13420</v>
      </c>
      <c r="K1551" s="156" t="s">
        <v>1096</v>
      </c>
      <c r="L1551" s="78">
        <v>850</v>
      </c>
      <c r="M1551" s="78"/>
      <c r="N1551" s="157">
        <f t="shared" si="314"/>
        <v>11407000</v>
      </c>
      <c r="O1551" s="157"/>
    </row>
    <row r="1552" spans="1:15" ht="13.5" customHeight="1">
      <c r="A1552" s="72" t="s">
        <v>1850</v>
      </c>
      <c r="B1552" s="153" t="s">
        <v>1851</v>
      </c>
      <c r="C1552" s="73" t="s">
        <v>1603</v>
      </c>
      <c r="D1552" s="73" t="s">
        <v>1570</v>
      </c>
      <c r="E1552" s="74">
        <v>42269.29105324074</v>
      </c>
      <c r="F1552" s="74">
        <v>42269.328877314816</v>
      </c>
      <c r="G1552" s="72" t="s">
        <v>18</v>
      </c>
      <c r="H1552" s="154">
        <v>13620</v>
      </c>
      <c r="I1552" s="154">
        <v>5740</v>
      </c>
      <c r="J1552" s="158">
        <v>7880</v>
      </c>
      <c r="K1552" s="156" t="s">
        <v>1809</v>
      </c>
      <c r="L1552" s="78">
        <v>1400</v>
      </c>
      <c r="M1552" s="78"/>
      <c r="N1552" s="157">
        <f t="shared" si="314"/>
        <v>11032000</v>
      </c>
      <c r="O1552" s="157">
        <f>+N1552</f>
        <v>11032000</v>
      </c>
    </row>
    <row r="1553" spans="1:15" ht="13.5" customHeight="1">
      <c r="A1553" s="72" t="s">
        <v>1852</v>
      </c>
      <c r="B1553" s="153" t="s">
        <v>243</v>
      </c>
      <c r="C1553" s="73" t="s">
        <v>573</v>
      </c>
      <c r="D1553" s="73" t="s">
        <v>249</v>
      </c>
      <c r="E1553" s="74">
        <v>42269.45821759259</v>
      </c>
      <c r="F1553" s="74">
        <v>42269.499884259261</v>
      </c>
      <c r="G1553" s="72" t="s">
        <v>18</v>
      </c>
      <c r="H1553" s="154">
        <v>18420</v>
      </c>
      <c r="I1553" s="154">
        <v>5480</v>
      </c>
      <c r="J1553" s="158">
        <v>12940</v>
      </c>
      <c r="K1553" s="156" t="s">
        <v>1128</v>
      </c>
      <c r="L1553" s="78">
        <v>790</v>
      </c>
      <c r="M1553" s="78"/>
      <c r="N1553" s="157">
        <f t="shared" si="314"/>
        <v>10222600</v>
      </c>
      <c r="O1553" s="157">
        <f>+N1553</f>
        <v>10222600</v>
      </c>
    </row>
    <row r="1554" spans="1:15" ht="13.5" customHeight="1">
      <c r="A1554" s="72" t="s">
        <v>1853</v>
      </c>
      <c r="B1554" s="153" t="s">
        <v>320</v>
      </c>
      <c r="C1554" s="73" t="s">
        <v>169</v>
      </c>
      <c r="D1554" s="73" t="s">
        <v>249</v>
      </c>
      <c r="E1554" s="74">
        <v>42269.489930555559</v>
      </c>
      <c r="F1554" s="74">
        <v>42269.574814814812</v>
      </c>
      <c r="G1554" s="72" t="s">
        <v>18</v>
      </c>
      <c r="H1554" s="154">
        <v>37740</v>
      </c>
      <c r="I1554" s="154">
        <v>12780</v>
      </c>
      <c r="J1554" s="155">
        <v>24960</v>
      </c>
      <c r="K1554" s="156" t="s">
        <v>1096</v>
      </c>
      <c r="L1554" s="78">
        <v>850</v>
      </c>
      <c r="M1554" s="78"/>
      <c r="N1554" s="157">
        <f t="shared" si="314"/>
        <v>21216000</v>
      </c>
      <c r="O1554" s="157"/>
    </row>
    <row r="1555" spans="1:15" ht="13.5" customHeight="1">
      <c r="A1555" s="72" t="s">
        <v>1854</v>
      </c>
      <c r="B1555" s="153" t="s">
        <v>1808</v>
      </c>
      <c r="C1555" s="73" t="s">
        <v>1603</v>
      </c>
      <c r="D1555" s="73" t="s">
        <v>1570</v>
      </c>
      <c r="E1555" s="74">
        <v>42270.263402777775</v>
      </c>
      <c r="F1555" s="74">
        <v>42270.30667824074</v>
      </c>
      <c r="G1555" s="72" t="s">
        <v>18</v>
      </c>
      <c r="H1555" s="154">
        <v>8920</v>
      </c>
      <c r="I1555" s="154">
        <v>4380</v>
      </c>
      <c r="J1555" s="158">
        <v>4540</v>
      </c>
      <c r="K1555" s="156" t="s">
        <v>1809</v>
      </c>
      <c r="L1555" s="78">
        <v>1400</v>
      </c>
      <c r="M1555" s="78"/>
      <c r="N1555" s="157">
        <f t="shared" si="314"/>
        <v>6356000</v>
      </c>
      <c r="O1555" s="157">
        <f>+N1555</f>
        <v>6356000</v>
      </c>
    </row>
    <row r="1556" spans="1:15" ht="13.5" customHeight="1">
      <c r="A1556" s="72" t="s">
        <v>1855</v>
      </c>
      <c r="B1556" s="153" t="s">
        <v>168</v>
      </c>
      <c r="C1556" s="73" t="s">
        <v>169</v>
      </c>
      <c r="D1556" s="73" t="s">
        <v>249</v>
      </c>
      <c r="E1556" s="74">
        <v>42270.406412037039</v>
      </c>
      <c r="F1556" s="74">
        <v>42270.42423611111</v>
      </c>
      <c r="G1556" s="72" t="s">
        <v>18</v>
      </c>
      <c r="H1556" s="154">
        <v>17080</v>
      </c>
      <c r="I1556" s="154">
        <v>5640</v>
      </c>
      <c r="J1556" s="155">
        <v>11440</v>
      </c>
      <c r="K1556" s="156" t="s">
        <v>1096</v>
      </c>
      <c r="L1556" s="78">
        <v>850</v>
      </c>
      <c r="M1556" s="78"/>
      <c r="N1556" s="157">
        <f t="shared" si="314"/>
        <v>9724000</v>
      </c>
      <c r="O1556" s="157"/>
    </row>
    <row r="1557" spans="1:15" ht="13.5" customHeight="1">
      <c r="A1557" s="72" t="s">
        <v>1856</v>
      </c>
      <c r="B1557" s="153" t="s">
        <v>180</v>
      </c>
      <c r="C1557" s="73" t="s">
        <v>169</v>
      </c>
      <c r="D1557" s="73" t="s">
        <v>249</v>
      </c>
      <c r="E1557" s="74">
        <v>42270.407557870371</v>
      </c>
      <c r="F1557" s="74">
        <v>42270.443842592591</v>
      </c>
      <c r="G1557" s="72" t="s">
        <v>18</v>
      </c>
      <c r="H1557" s="154">
        <v>19600</v>
      </c>
      <c r="I1557" s="154">
        <v>6020</v>
      </c>
      <c r="J1557" s="155">
        <v>13580</v>
      </c>
      <c r="K1557" s="156" t="s">
        <v>1128</v>
      </c>
      <c r="L1557" s="78">
        <v>850</v>
      </c>
      <c r="M1557" s="78"/>
      <c r="N1557" s="157">
        <f t="shared" si="314"/>
        <v>11543000</v>
      </c>
      <c r="O1557" s="157"/>
    </row>
    <row r="1558" spans="1:15" ht="13.5" customHeight="1">
      <c r="A1558" s="72" t="s">
        <v>1857</v>
      </c>
      <c r="B1558" s="153" t="s">
        <v>168</v>
      </c>
      <c r="C1558" s="73" t="s">
        <v>169</v>
      </c>
      <c r="D1558" s="73" t="s">
        <v>249</v>
      </c>
      <c r="E1558" s="74">
        <v>42270.538113425922</v>
      </c>
      <c r="F1558" s="74">
        <v>42270.559166666666</v>
      </c>
      <c r="G1558" s="72" t="s">
        <v>18</v>
      </c>
      <c r="H1558" s="154">
        <v>16980</v>
      </c>
      <c r="I1558" s="154">
        <v>5660</v>
      </c>
      <c r="J1558" s="155">
        <v>11320</v>
      </c>
      <c r="K1558" s="156" t="s">
        <v>1070</v>
      </c>
      <c r="L1558" s="78">
        <v>850</v>
      </c>
      <c r="M1558" s="78"/>
      <c r="N1558" s="157">
        <f t="shared" si="314"/>
        <v>9622000</v>
      </c>
      <c r="O1558" s="157"/>
    </row>
    <row r="1559" spans="1:15" ht="13.5" customHeight="1">
      <c r="A1559" s="72" t="s">
        <v>1858</v>
      </c>
      <c r="B1559" s="153" t="s">
        <v>1150</v>
      </c>
      <c r="C1559" s="73" t="s">
        <v>507</v>
      </c>
      <c r="D1559" s="73" t="s">
        <v>249</v>
      </c>
      <c r="E1559" s="74">
        <v>42270.626319444447</v>
      </c>
      <c r="F1559" s="74">
        <v>42270.675694444442</v>
      </c>
      <c r="G1559" s="72" t="s">
        <v>18</v>
      </c>
      <c r="H1559" s="154">
        <v>24100</v>
      </c>
      <c r="I1559" s="154">
        <v>7980</v>
      </c>
      <c r="J1559" s="158">
        <v>16120</v>
      </c>
      <c r="K1559" s="156" t="s">
        <v>1096</v>
      </c>
      <c r="L1559" s="78">
        <f>+[1]DonGia!O100</f>
        <v>800</v>
      </c>
      <c r="M1559" s="78"/>
      <c r="N1559" s="157">
        <f t="shared" si="314"/>
        <v>12896000</v>
      </c>
      <c r="O1559" s="157">
        <f>+N1559</f>
        <v>12896000</v>
      </c>
    </row>
    <row r="1560" spans="1:15" ht="13.5" customHeight="1">
      <c r="A1560" s="72" t="s">
        <v>1859</v>
      </c>
      <c r="B1560" s="153" t="s">
        <v>1808</v>
      </c>
      <c r="C1560" s="73" t="s">
        <v>1603</v>
      </c>
      <c r="D1560" s="73" t="s">
        <v>1570</v>
      </c>
      <c r="E1560" s="74">
        <v>42271.307164351849</v>
      </c>
      <c r="F1560" s="74">
        <v>42271.329780092594</v>
      </c>
      <c r="G1560" s="72" t="s">
        <v>18</v>
      </c>
      <c r="H1560" s="154">
        <v>9140</v>
      </c>
      <c r="I1560" s="154">
        <v>4380</v>
      </c>
      <c r="J1560" s="158">
        <v>4760</v>
      </c>
      <c r="K1560" s="156" t="s">
        <v>1698</v>
      </c>
      <c r="L1560" s="78">
        <v>1400</v>
      </c>
      <c r="M1560" s="78"/>
      <c r="N1560" s="157">
        <f t="shared" si="314"/>
        <v>6664000</v>
      </c>
      <c r="O1560" s="157">
        <f>+N1560</f>
        <v>6664000</v>
      </c>
    </row>
    <row r="1561" spans="1:15" ht="13.5" customHeight="1">
      <c r="A1561" s="72" t="s">
        <v>1860</v>
      </c>
      <c r="B1561" s="153" t="s">
        <v>178</v>
      </c>
      <c r="C1561" s="73" t="s">
        <v>169</v>
      </c>
      <c r="D1561" s="73" t="s">
        <v>249</v>
      </c>
      <c r="E1561" s="74">
        <v>42271.377500000002</v>
      </c>
      <c r="F1561" s="74">
        <v>42271.398356481484</v>
      </c>
      <c r="G1561" s="72" t="s">
        <v>18</v>
      </c>
      <c r="H1561" s="154">
        <v>19400</v>
      </c>
      <c r="I1561" s="154">
        <v>6100</v>
      </c>
      <c r="J1561" s="155">
        <v>13300</v>
      </c>
      <c r="K1561" s="156" t="s">
        <v>1096</v>
      </c>
      <c r="L1561" s="78">
        <v>850</v>
      </c>
      <c r="M1561" s="78"/>
      <c r="N1561" s="157">
        <f t="shared" si="314"/>
        <v>11305000</v>
      </c>
      <c r="O1561" s="157"/>
    </row>
    <row r="1562" spans="1:15" ht="13.5" customHeight="1">
      <c r="A1562" s="72" t="s">
        <v>1861</v>
      </c>
      <c r="B1562" s="153" t="s">
        <v>243</v>
      </c>
      <c r="C1562" s="73" t="s">
        <v>573</v>
      </c>
      <c r="D1562" s="73" t="s">
        <v>249</v>
      </c>
      <c r="E1562" s="74">
        <v>42271</v>
      </c>
      <c r="F1562" s="74"/>
      <c r="G1562" s="72"/>
      <c r="H1562" s="154"/>
      <c r="I1562" s="154"/>
      <c r="J1562" s="158">
        <v>12780</v>
      </c>
      <c r="K1562" s="156"/>
      <c r="L1562" s="78">
        <v>790</v>
      </c>
      <c r="M1562" s="78"/>
      <c r="N1562" s="157">
        <f t="shared" si="314"/>
        <v>10096200</v>
      </c>
      <c r="O1562" s="157">
        <f>+N1562</f>
        <v>10096200</v>
      </c>
    </row>
    <row r="1563" spans="1:15" ht="13.5" customHeight="1">
      <c r="A1563" s="72" t="s">
        <v>1862</v>
      </c>
      <c r="B1563" s="153" t="s">
        <v>229</v>
      </c>
      <c r="C1563" s="73" t="s">
        <v>169</v>
      </c>
      <c r="D1563" s="73" t="s">
        <v>249</v>
      </c>
      <c r="E1563" s="74">
        <v>42271.479212962964</v>
      </c>
      <c r="F1563" s="74">
        <v>42271.536898148152</v>
      </c>
      <c r="G1563" s="72" t="s">
        <v>18</v>
      </c>
      <c r="H1563" s="154">
        <v>19780</v>
      </c>
      <c r="I1563" s="154">
        <v>6080</v>
      </c>
      <c r="J1563" s="155">
        <v>13700</v>
      </c>
      <c r="K1563" s="156" t="s">
        <v>1096</v>
      </c>
      <c r="L1563" s="78">
        <v>850</v>
      </c>
      <c r="M1563" s="78"/>
      <c r="N1563" s="157">
        <f t="shared" si="314"/>
        <v>11645000</v>
      </c>
      <c r="O1563" s="157"/>
    </row>
    <row r="1564" spans="1:15" ht="13.5" customHeight="1">
      <c r="A1564" s="72" t="s">
        <v>1863</v>
      </c>
      <c r="B1564" s="153" t="s">
        <v>1808</v>
      </c>
      <c r="C1564" s="73" t="s">
        <v>1603</v>
      </c>
      <c r="D1564" s="73" t="s">
        <v>1570</v>
      </c>
      <c r="E1564" s="74">
        <v>42272.30740740741</v>
      </c>
      <c r="F1564" s="74">
        <v>42272.329432870371</v>
      </c>
      <c r="G1564" s="72" t="s">
        <v>18</v>
      </c>
      <c r="H1564" s="154">
        <v>9020</v>
      </c>
      <c r="I1564" s="154">
        <v>4360</v>
      </c>
      <c r="J1564" s="158">
        <v>4660</v>
      </c>
      <c r="K1564" s="156" t="s">
        <v>1698</v>
      </c>
      <c r="L1564" s="78">
        <v>1400</v>
      </c>
      <c r="M1564" s="78"/>
      <c r="N1564" s="157">
        <f t="shared" si="314"/>
        <v>6524000</v>
      </c>
      <c r="O1564" s="157">
        <f>+N1564</f>
        <v>6524000</v>
      </c>
    </row>
    <row r="1565" spans="1:15" ht="13.5" customHeight="1">
      <c r="A1565" s="72" t="s">
        <v>1864</v>
      </c>
      <c r="B1565" s="153" t="s">
        <v>268</v>
      </c>
      <c r="C1565" s="73" t="s">
        <v>573</v>
      </c>
      <c r="D1565" s="73" t="s">
        <v>249</v>
      </c>
      <c r="E1565" s="74">
        <v>42272.3981712963</v>
      </c>
      <c r="F1565" s="74">
        <v>42272.433935185189</v>
      </c>
      <c r="G1565" s="72" t="s">
        <v>18</v>
      </c>
      <c r="H1565" s="154">
        <v>18380</v>
      </c>
      <c r="I1565" s="154">
        <v>5460</v>
      </c>
      <c r="J1565" s="155">
        <v>12920</v>
      </c>
      <c r="K1565" s="156" t="s">
        <v>1128</v>
      </c>
      <c r="L1565" s="78">
        <v>790</v>
      </c>
      <c r="M1565" s="78"/>
      <c r="N1565" s="157">
        <f t="shared" ref="N1565:N1582" si="317">+J1565*L1565</f>
        <v>10206800</v>
      </c>
      <c r="O1565" s="157"/>
    </row>
    <row r="1566" spans="1:15" ht="13.5" customHeight="1">
      <c r="A1566" s="72" t="s">
        <v>1865</v>
      </c>
      <c r="B1566" s="153" t="s">
        <v>173</v>
      </c>
      <c r="C1566" s="73" t="s">
        <v>169</v>
      </c>
      <c r="D1566" s="73" t="s">
        <v>249</v>
      </c>
      <c r="E1566" s="74">
        <v>42272.538391203707</v>
      </c>
      <c r="F1566" s="74">
        <v>42272.592233796298</v>
      </c>
      <c r="G1566" s="72" t="s">
        <v>18</v>
      </c>
      <c r="H1566" s="154">
        <v>36080</v>
      </c>
      <c r="I1566" s="154">
        <v>12760</v>
      </c>
      <c r="J1566" s="155">
        <v>23320</v>
      </c>
      <c r="K1566" s="156" t="s">
        <v>1096</v>
      </c>
      <c r="L1566" s="78">
        <v>850</v>
      </c>
      <c r="M1566" s="78"/>
      <c r="N1566" s="157">
        <f t="shared" si="317"/>
        <v>19822000</v>
      </c>
      <c r="O1566" s="157"/>
    </row>
    <row r="1567" spans="1:15" ht="13.5" customHeight="1">
      <c r="A1567" s="72" t="s">
        <v>1866</v>
      </c>
      <c r="B1567" s="153" t="s">
        <v>313</v>
      </c>
      <c r="C1567" s="73" t="s">
        <v>169</v>
      </c>
      <c r="D1567" s="73" t="s">
        <v>249</v>
      </c>
      <c r="E1567" s="74">
        <v>42273.361909722225</v>
      </c>
      <c r="F1567" s="74">
        <v>42273.386678240742</v>
      </c>
      <c r="G1567" s="72" t="s">
        <v>18</v>
      </c>
      <c r="H1567" s="154">
        <v>19900</v>
      </c>
      <c r="I1567" s="154">
        <v>6000</v>
      </c>
      <c r="J1567" s="155">
        <v>13900</v>
      </c>
      <c r="K1567" s="156" t="s">
        <v>1096</v>
      </c>
      <c r="L1567" s="78">
        <v>850</v>
      </c>
      <c r="M1567" s="78"/>
      <c r="N1567" s="157">
        <f t="shared" si="317"/>
        <v>11815000</v>
      </c>
      <c r="O1567" s="157"/>
    </row>
    <row r="1568" spans="1:15" ht="13.5" customHeight="1">
      <c r="A1568" s="72" t="s">
        <v>1867</v>
      </c>
      <c r="B1568" s="153" t="s">
        <v>268</v>
      </c>
      <c r="C1568" s="73" t="s">
        <v>573</v>
      </c>
      <c r="D1568" s="73" t="s">
        <v>249</v>
      </c>
      <c r="E1568" s="74">
        <v>42273.368194444447</v>
      </c>
      <c r="F1568" s="74">
        <v>42273.408101851855</v>
      </c>
      <c r="G1568" s="72" t="s">
        <v>18</v>
      </c>
      <c r="H1568" s="154">
        <v>18640</v>
      </c>
      <c r="I1568" s="154">
        <v>5480</v>
      </c>
      <c r="J1568" s="155">
        <v>13160</v>
      </c>
      <c r="K1568" s="156" t="s">
        <v>1128</v>
      </c>
      <c r="L1568" s="78">
        <v>790</v>
      </c>
      <c r="M1568" s="78"/>
      <c r="N1568" s="157">
        <f t="shared" si="317"/>
        <v>10396400</v>
      </c>
      <c r="O1568" s="157"/>
    </row>
    <row r="1569" spans="1:16" ht="13.5" customHeight="1">
      <c r="A1569" s="72" t="s">
        <v>1868</v>
      </c>
      <c r="B1569" s="153" t="s">
        <v>180</v>
      </c>
      <c r="C1569" s="73" t="s">
        <v>169</v>
      </c>
      <c r="D1569" s="73" t="s">
        <v>249</v>
      </c>
      <c r="E1569" s="74">
        <v>42273.485000000001</v>
      </c>
      <c r="F1569" s="74">
        <v>42273.537499999999</v>
      </c>
      <c r="G1569" s="72" t="s">
        <v>18</v>
      </c>
      <c r="H1569" s="154">
        <v>20100</v>
      </c>
      <c r="I1569" s="154">
        <v>5980</v>
      </c>
      <c r="J1569" s="155">
        <v>14120</v>
      </c>
      <c r="K1569" s="156" t="s">
        <v>1067</v>
      </c>
      <c r="L1569" s="78">
        <v>850</v>
      </c>
      <c r="M1569" s="78"/>
      <c r="N1569" s="157">
        <f t="shared" si="317"/>
        <v>12002000</v>
      </c>
      <c r="O1569" s="157"/>
    </row>
    <row r="1570" spans="1:16" ht="13.5" customHeight="1">
      <c r="A1570" s="72" t="s">
        <v>1869</v>
      </c>
      <c r="B1570" s="153" t="s">
        <v>1150</v>
      </c>
      <c r="C1570" s="73" t="s">
        <v>507</v>
      </c>
      <c r="D1570" s="73" t="s">
        <v>249</v>
      </c>
      <c r="E1570" s="74">
        <v>42273.69127314815</v>
      </c>
      <c r="F1570" s="74">
        <v>42275.302129629628</v>
      </c>
      <c r="G1570" s="72" t="s">
        <v>18</v>
      </c>
      <c r="H1570" s="154">
        <v>23240</v>
      </c>
      <c r="I1570" s="154">
        <v>8020</v>
      </c>
      <c r="J1570" s="158">
        <v>15220</v>
      </c>
      <c r="K1570" s="156" t="s">
        <v>1067</v>
      </c>
      <c r="L1570" s="78">
        <v>800</v>
      </c>
      <c r="M1570" s="78"/>
      <c r="N1570" s="157">
        <f t="shared" si="317"/>
        <v>12176000</v>
      </c>
      <c r="O1570" s="157">
        <f>+N1570</f>
        <v>12176000</v>
      </c>
    </row>
    <row r="1571" spans="1:16" ht="13.5" customHeight="1">
      <c r="A1571" s="72" t="s">
        <v>1870</v>
      </c>
      <c r="B1571" s="153" t="s">
        <v>1808</v>
      </c>
      <c r="C1571" s="73" t="s">
        <v>1603</v>
      </c>
      <c r="D1571" s="73" t="s">
        <v>1570</v>
      </c>
      <c r="E1571" s="74">
        <v>42274.275231481479</v>
      </c>
      <c r="F1571" s="74"/>
      <c r="G1571" s="72" t="s">
        <v>18</v>
      </c>
      <c r="H1571" s="154">
        <v>9420</v>
      </c>
      <c r="I1571" s="154">
        <v>4360</v>
      </c>
      <c r="J1571" s="155">
        <v>5060</v>
      </c>
      <c r="K1571" s="156" t="s">
        <v>1688</v>
      </c>
      <c r="L1571" s="78">
        <v>1400</v>
      </c>
      <c r="M1571" s="78"/>
      <c r="N1571" s="157">
        <f t="shared" si="317"/>
        <v>7084000</v>
      </c>
      <c r="O1571" s="157"/>
    </row>
    <row r="1572" spans="1:16" ht="13.5" customHeight="1">
      <c r="A1572" s="72" t="s">
        <v>1871</v>
      </c>
      <c r="B1572" s="153" t="s">
        <v>33</v>
      </c>
      <c r="C1572" s="73" t="s">
        <v>39</v>
      </c>
      <c r="D1572" s="73" t="s">
        <v>643</v>
      </c>
      <c r="E1572" s="74">
        <v>42274.346238425926</v>
      </c>
      <c r="F1572" s="74"/>
      <c r="G1572" s="72" t="s">
        <v>18</v>
      </c>
      <c r="H1572" s="154">
        <v>14560</v>
      </c>
      <c r="I1572" s="154">
        <v>4140</v>
      </c>
      <c r="J1572" s="155">
        <v>10420</v>
      </c>
      <c r="K1572" s="156"/>
      <c r="L1572" s="78">
        <v>420</v>
      </c>
      <c r="M1572" s="78"/>
      <c r="N1572" s="157">
        <f t="shared" si="317"/>
        <v>4376400</v>
      </c>
      <c r="O1572" s="157"/>
    </row>
    <row r="1573" spans="1:16" ht="13.5" customHeight="1">
      <c r="A1573" s="82" t="s">
        <v>1872</v>
      </c>
      <c r="B1573" s="84" t="s">
        <v>1873</v>
      </c>
      <c r="C1573" s="160" t="s">
        <v>1603</v>
      </c>
      <c r="D1573" s="160" t="s">
        <v>374</v>
      </c>
      <c r="E1573" s="84">
        <v>42275.341203703705</v>
      </c>
      <c r="F1573" s="74">
        <v>42275.374918981484</v>
      </c>
      <c r="G1573" s="72" t="s">
        <v>375</v>
      </c>
      <c r="H1573" s="154">
        <v>14600</v>
      </c>
      <c r="I1573" s="154">
        <v>5800</v>
      </c>
      <c r="J1573" s="143">
        <v>8800</v>
      </c>
      <c r="K1573" s="87" t="s">
        <v>252</v>
      </c>
      <c r="L1573" s="88">
        <v>350</v>
      </c>
      <c r="M1573" s="88"/>
      <c r="N1573" s="89">
        <f t="shared" si="317"/>
        <v>3080000</v>
      </c>
      <c r="O1573" s="89">
        <f t="shared" ref="O1573:O1574" si="318">+N1573</f>
        <v>3080000</v>
      </c>
    </row>
    <row r="1574" spans="1:16" ht="13.5" customHeight="1">
      <c r="A1574" s="82" t="s">
        <v>1874</v>
      </c>
      <c r="B1574" s="84" t="s">
        <v>1875</v>
      </c>
      <c r="C1574" s="160" t="s">
        <v>1876</v>
      </c>
      <c r="D1574" s="160" t="s">
        <v>40</v>
      </c>
      <c r="E1574" s="84">
        <v>42275.371527777781</v>
      </c>
      <c r="F1574" s="74">
        <v>42275.398159722223</v>
      </c>
      <c r="G1574" s="72" t="s">
        <v>375</v>
      </c>
      <c r="H1574" s="154">
        <v>14460</v>
      </c>
      <c r="I1574" s="154">
        <v>4860</v>
      </c>
      <c r="J1574" s="143">
        <v>9600</v>
      </c>
      <c r="K1574" s="87" t="s">
        <v>252</v>
      </c>
      <c r="L1574" s="88">
        <v>760</v>
      </c>
      <c r="M1574" s="88"/>
      <c r="N1574" s="89">
        <f t="shared" si="317"/>
        <v>7296000</v>
      </c>
      <c r="O1574" s="89">
        <f t="shared" si="318"/>
        <v>7296000</v>
      </c>
    </row>
    <row r="1575" spans="1:16" ht="13.5" customHeight="1">
      <c r="A1575" s="72" t="s">
        <v>1877</v>
      </c>
      <c r="B1575" s="153" t="s">
        <v>173</v>
      </c>
      <c r="C1575" s="73" t="s">
        <v>169</v>
      </c>
      <c r="D1575" s="73" t="s">
        <v>249</v>
      </c>
      <c r="E1575" s="74">
        <v>42275.538171296299</v>
      </c>
      <c r="F1575" s="74">
        <v>42275.595185185186</v>
      </c>
      <c r="G1575" s="72" t="s">
        <v>18</v>
      </c>
      <c r="H1575" s="154">
        <v>37920</v>
      </c>
      <c r="I1575" s="154">
        <v>12840</v>
      </c>
      <c r="J1575" s="155">
        <v>25080</v>
      </c>
      <c r="K1575" s="156" t="s">
        <v>1070</v>
      </c>
      <c r="L1575" s="78">
        <v>850</v>
      </c>
      <c r="M1575" s="78"/>
      <c r="N1575" s="157">
        <f t="shared" si="317"/>
        <v>21318000</v>
      </c>
      <c r="O1575" s="157"/>
    </row>
    <row r="1576" spans="1:16" ht="13.5" customHeight="1">
      <c r="A1576" s="82" t="s">
        <v>1878</v>
      </c>
      <c r="B1576" s="84" t="s">
        <v>1690</v>
      </c>
      <c r="C1576" s="160" t="s">
        <v>1603</v>
      </c>
      <c r="D1576" s="160" t="s">
        <v>374</v>
      </c>
      <c r="E1576" s="84">
        <v>42275.538900462961</v>
      </c>
      <c r="F1576" s="74">
        <v>42275.597534722219</v>
      </c>
      <c r="G1576" s="72" t="s">
        <v>375</v>
      </c>
      <c r="H1576" s="154">
        <v>13800</v>
      </c>
      <c r="I1576" s="154">
        <v>5800</v>
      </c>
      <c r="J1576" s="143">
        <v>8000</v>
      </c>
      <c r="K1576" s="87" t="s">
        <v>252</v>
      </c>
      <c r="L1576" s="88">
        <v>400</v>
      </c>
      <c r="M1576" s="88"/>
      <c r="N1576" s="89">
        <f t="shared" si="317"/>
        <v>3200000</v>
      </c>
      <c r="O1576" s="89">
        <f>+N1576</f>
        <v>3200000</v>
      </c>
    </row>
    <row r="1577" spans="1:16" ht="13.5" customHeight="1">
      <c r="A1577" s="82" t="s">
        <v>1879</v>
      </c>
      <c r="B1577" s="84" t="s">
        <v>1644</v>
      </c>
      <c r="C1577" s="160" t="s">
        <v>1603</v>
      </c>
      <c r="D1577" s="160" t="s">
        <v>374</v>
      </c>
      <c r="E1577" s="84">
        <v>42276.317743055559</v>
      </c>
      <c r="F1577" s="74">
        <v>42276.349444444444</v>
      </c>
      <c r="G1577" s="72" t="s">
        <v>375</v>
      </c>
      <c r="H1577" s="154">
        <v>16240</v>
      </c>
      <c r="I1577" s="154">
        <v>5780</v>
      </c>
      <c r="J1577" s="143">
        <v>10460</v>
      </c>
      <c r="K1577" s="87" t="s">
        <v>252</v>
      </c>
      <c r="L1577" s="88">
        <v>400</v>
      </c>
      <c r="M1577" s="88"/>
      <c r="N1577" s="89">
        <f t="shared" si="317"/>
        <v>4184000</v>
      </c>
      <c r="O1577" s="89">
        <f>+N1577</f>
        <v>4184000</v>
      </c>
    </row>
    <row r="1578" spans="1:16" ht="13.5" customHeight="1">
      <c r="A1578" s="72" t="s">
        <v>1880</v>
      </c>
      <c r="B1578" s="153" t="s">
        <v>243</v>
      </c>
      <c r="C1578" s="73" t="s">
        <v>573</v>
      </c>
      <c r="D1578" s="73" t="s">
        <v>249</v>
      </c>
      <c r="E1578" s="74">
        <v>42276.392291666663</v>
      </c>
      <c r="F1578" s="74">
        <v>42276.452870370369</v>
      </c>
      <c r="G1578" s="72" t="s">
        <v>18</v>
      </c>
      <c r="H1578" s="154">
        <v>18480</v>
      </c>
      <c r="I1578" s="154">
        <v>5480</v>
      </c>
      <c r="J1578" s="155">
        <v>13000</v>
      </c>
      <c r="K1578" s="156" t="s">
        <v>1067</v>
      </c>
      <c r="L1578" s="159">
        <f>+[1]DonGia!O101</f>
        <v>800</v>
      </c>
      <c r="M1578" s="159"/>
      <c r="N1578" s="157">
        <f t="shared" si="317"/>
        <v>10400000</v>
      </c>
      <c r="O1578" s="165"/>
    </row>
    <row r="1579" spans="1:16" ht="13.5" customHeight="1">
      <c r="A1579" s="72" t="s">
        <v>1881</v>
      </c>
      <c r="B1579" s="153" t="s">
        <v>173</v>
      </c>
      <c r="C1579" s="73" t="s">
        <v>169</v>
      </c>
      <c r="D1579" s="73" t="s">
        <v>249</v>
      </c>
      <c r="E1579" s="74">
        <v>42276.536689814813</v>
      </c>
      <c r="F1579" s="74">
        <v>42276.585266203707</v>
      </c>
      <c r="G1579" s="72" t="s">
        <v>18</v>
      </c>
      <c r="H1579" s="154">
        <v>38220</v>
      </c>
      <c r="I1579" s="154">
        <v>12800</v>
      </c>
      <c r="J1579" s="155">
        <v>25420</v>
      </c>
      <c r="K1579" s="156" t="s">
        <v>1070</v>
      </c>
      <c r="L1579" s="78">
        <v>850</v>
      </c>
      <c r="M1579" s="159"/>
      <c r="N1579" s="157">
        <f t="shared" si="317"/>
        <v>21607000</v>
      </c>
      <c r="O1579" s="165"/>
    </row>
    <row r="1580" spans="1:16" ht="13.5" customHeight="1">
      <c r="A1580" s="72" t="s">
        <v>1882</v>
      </c>
      <c r="B1580" s="153" t="s">
        <v>180</v>
      </c>
      <c r="C1580" s="73" t="s">
        <v>169</v>
      </c>
      <c r="D1580" s="73" t="s">
        <v>249</v>
      </c>
      <c r="E1580" s="74">
        <v>42276.537407407406</v>
      </c>
      <c r="F1580" s="74">
        <v>42276.557870370372</v>
      </c>
      <c r="G1580" s="72" t="s">
        <v>18</v>
      </c>
      <c r="H1580" s="154">
        <v>20260</v>
      </c>
      <c r="I1580" s="154">
        <v>6060</v>
      </c>
      <c r="J1580" s="155">
        <v>14200</v>
      </c>
      <c r="K1580" s="156" t="s">
        <v>1070</v>
      </c>
      <c r="L1580" s="78">
        <v>850</v>
      </c>
      <c r="M1580" s="159"/>
      <c r="N1580" s="157">
        <f t="shared" si="317"/>
        <v>12070000</v>
      </c>
      <c r="O1580" s="165"/>
    </row>
    <row r="1581" spans="1:16" ht="13.5" customHeight="1">
      <c r="A1581" s="72" t="s">
        <v>1883</v>
      </c>
      <c r="B1581" s="153" t="s">
        <v>268</v>
      </c>
      <c r="C1581" s="73" t="s">
        <v>573</v>
      </c>
      <c r="D1581" s="73" t="s">
        <v>249</v>
      </c>
      <c r="E1581" s="74">
        <v>42276.588773148149</v>
      </c>
      <c r="F1581" s="74">
        <v>42276.635613425926</v>
      </c>
      <c r="G1581" s="72" t="s">
        <v>18</v>
      </c>
      <c r="H1581" s="154">
        <v>18380</v>
      </c>
      <c r="I1581" s="154">
        <v>5480</v>
      </c>
      <c r="J1581" s="155">
        <v>12900</v>
      </c>
      <c r="K1581" s="156" t="s">
        <v>1096</v>
      </c>
      <c r="L1581" s="159">
        <v>800</v>
      </c>
      <c r="M1581" s="159"/>
      <c r="N1581" s="157">
        <f t="shared" si="317"/>
        <v>10320000</v>
      </c>
      <c r="O1581" s="165"/>
    </row>
    <row r="1582" spans="1:16" ht="13.5" customHeight="1" thickBot="1">
      <c r="A1582" s="72" t="s">
        <v>1884</v>
      </c>
      <c r="B1582" s="153" t="s">
        <v>313</v>
      </c>
      <c r="C1582" s="73" t="s">
        <v>169</v>
      </c>
      <c r="D1582" s="73" t="s">
        <v>249</v>
      </c>
      <c r="E1582" s="74">
        <v>42276.625509259262</v>
      </c>
      <c r="F1582" s="74">
        <v>42276.648541666669</v>
      </c>
      <c r="G1582" s="72" t="s">
        <v>18</v>
      </c>
      <c r="H1582" s="154">
        <v>19760</v>
      </c>
      <c r="I1582" s="154">
        <v>6040</v>
      </c>
      <c r="J1582" s="155">
        <v>13720</v>
      </c>
      <c r="K1582" s="156" t="s">
        <v>1096</v>
      </c>
      <c r="L1582" s="78">
        <v>850</v>
      </c>
      <c r="M1582" s="159"/>
      <c r="N1582" s="157">
        <f t="shared" si="317"/>
        <v>11662000</v>
      </c>
      <c r="O1582" s="165"/>
    </row>
    <row r="1583" spans="1:16" s="166" customFormat="1" ht="20.25" customHeight="1" thickBot="1">
      <c r="A1583" s="180" t="s">
        <v>1885</v>
      </c>
      <c r="B1583" s="181"/>
      <c r="C1583" s="181"/>
      <c r="D1583" s="181"/>
      <c r="E1583" s="181"/>
      <c r="F1583" s="182"/>
      <c r="G1583" s="167"/>
      <c r="H1583" s="168">
        <f>SUBTOTAL(9,H2:H1582)</f>
        <v>23573060</v>
      </c>
      <c r="I1583" s="168">
        <f>SUBTOTAL(9,I2:I1582)</f>
        <v>8727200</v>
      </c>
      <c r="J1583" s="168">
        <f>SUBTOTAL(9,J2:J1582)</f>
        <v>14869472</v>
      </c>
      <c r="K1583" s="169"/>
      <c r="L1583" s="170">
        <f>N1583/J1583</f>
        <v>677.16850826982966</v>
      </c>
      <c r="M1583" s="171"/>
      <c r="N1583" s="172">
        <f>SUBTOTAL(9,N2:N1582)</f>
        <v>10069138173</v>
      </c>
      <c r="O1583" s="172">
        <f>SUBTOTAL(9,O2:O1582)</f>
        <v>9254008773</v>
      </c>
      <c r="P1583" s="173"/>
    </row>
    <row r="1584" spans="1:16" ht="20.25" customHeight="1" thickBot="1">
      <c r="H1584" s="176"/>
      <c r="J1584" s="175"/>
      <c r="N1584" s="175"/>
      <c r="O1584" s="177">
        <f>+N1583-O1583</f>
        <v>815129400</v>
      </c>
    </row>
    <row r="1585" spans="6:16" ht="12.75" customHeight="1">
      <c r="H1585" s="176"/>
      <c r="N1585" s="175"/>
    </row>
    <row r="1586" spans="6:16" ht="12.75" customHeight="1">
      <c r="F1586" s="175"/>
      <c r="H1586" s="176"/>
      <c r="J1586" s="175"/>
      <c r="N1586" s="175"/>
      <c r="O1586" s="175"/>
      <c r="P1586" s="34"/>
    </row>
    <row r="1587" spans="6:16" ht="12.75" customHeight="1">
      <c r="H1587" s="176"/>
      <c r="J1587" s="175"/>
      <c r="N1587" s="174"/>
      <c r="O1587" s="174"/>
    </row>
    <row r="1588" spans="6:16" ht="12.75" customHeight="1">
      <c r="H1588" s="176"/>
      <c r="J1588" s="178"/>
      <c r="N1588" s="175"/>
      <c r="O1588" s="175"/>
    </row>
    <row r="1589" spans="6:16" ht="12.75" customHeight="1">
      <c r="H1589" s="176"/>
      <c r="J1589" s="176"/>
      <c r="L1589" s="179"/>
      <c r="N1589" s="175"/>
      <c r="O1589" s="175"/>
    </row>
    <row r="1590" spans="6:16" ht="12.75" customHeight="1">
      <c r="H1590" s="176"/>
    </row>
    <row r="1591" spans="6:16" ht="12.75" customHeight="1">
      <c r="H1591" s="176"/>
    </row>
    <row r="1592" spans="6:16" ht="12.75" customHeight="1">
      <c r="H1592" s="176"/>
    </row>
  </sheetData>
  <autoFilter ref="A1:O1582">
    <filterColumn colId="3"/>
    <filterColumn colId="4"/>
  </autoFilter>
  <mergeCells count="1">
    <mergeCell ref="A1583:F1583"/>
  </mergeCells>
  <pageMargins left="0.15748031496062992" right="0.15748031496062992" top="0.15748031496062992" bottom="0.11811023622047245" header="0" footer="0"/>
  <pageSetup paperSize="9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BangKeChiTiet</vt:lpstr>
      <vt:lpstr>BangKeChiTiet!Print_Area</vt:lpstr>
      <vt:lpstr>BangKeChiTiet!Print_Titles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Nguyen</dc:creator>
  <cp:lastModifiedBy>Admin</cp:lastModifiedBy>
  <dcterms:created xsi:type="dcterms:W3CDTF">2015-10-01T07:35:35Z</dcterms:created>
  <dcterms:modified xsi:type="dcterms:W3CDTF">2015-10-14T08:22:34Z</dcterms:modified>
</cp:coreProperties>
</file>