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Tabla de Puntos" sheetId="1" r:id="rId4"/>
    <sheet state="visible" name="STATS" sheetId="2" r:id="rId5"/>
    <sheet state="visible" name="Puntos Oficina" sheetId="3" r:id="rId6"/>
    <sheet state="visible" name="Madrugada" sheetId="4" r:id="rId7"/>
    <sheet state="visible" name="Remoto" sheetId="5" r:id="rId8"/>
    <sheet state="visible" name="Plantilla" sheetId="6" r:id="rId9"/>
  </sheets>
  <definedNames>
    <definedName hidden="1" localSheetId="1" name="_xlnm._FilterDatabase">STATS!$A$1:$K$989</definedName>
    <definedName hidden="1" localSheetId="2" name="_xlnm._FilterDatabase">'Puntos Oficina'!$B$2:$P$10</definedName>
    <definedName hidden="1" localSheetId="3" name="_xlnm._FilterDatabase">Madrugada!$A$2:$P$7</definedName>
    <definedName hidden="1" localSheetId="4" name="_xlnm._FilterDatabase">Remoto!$B$2:$Q$10</definedName>
  </definedNames>
  <calcPr/>
  <extLst>
    <ext uri="GoogleSheetsCustomDataVersion2">
      <go:sheetsCustomData xmlns:go="http://customooxmlschemas.google.com/" r:id="rId10" roundtripDataChecksum="0JAifWN6aEFbqBXRQ/Ui5x4Qwe2u9eoMj+oiywPLpTs="/>
    </ext>
  </extLst>
</workbook>
</file>

<file path=xl/sharedStrings.xml><?xml version="1.0" encoding="utf-8"?>
<sst xmlns="http://schemas.openxmlformats.org/spreadsheetml/2006/main" count="241" uniqueCount="128">
  <si>
    <t>Finished chats</t>
  </si>
  <si>
    <t>Notes</t>
  </si>
  <si>
    <t>Resolved tickets</t>
  </si>
  <si>
    <t>Positive ratings</t>
  </si>
  <si>
    <t>Negative ratings</t>
  </si>
  <si>
    <t>Calls</t>
  </si>
  <si>
    <t>Outgoing calls</t>
  </si>
  <si>
    <t>Missed calls</t>
  </si>
  <si>
    <t>Call seconds</t>
  </si>
  <si>
    <t>Outgoing call seconds</t>
  </si>
  <si>
    <t>Call pickup avg time</t>
  </si>
  <si>
    <t>Call average time</t>
  </si>
  <si>
    <t>Outgoing call average time</t>
  </si>
  <si>
    <t>Chat messages</t>
  </si>
  <si>
    <t>Missed chats</t>
  </si>
  <si>
    <t>Chat pickup avg time</t>
  </si>
  <si>
    <t>Angelo</t>
  </si>
  <si>
    <t>Greeg</t>
  </si>
  <si>
    <t>Salem</t>
  </si>
  <si>
    <t>Gledys</t>
  </si>
  <si>
    <t>Chane</t>
  </si>
  <si>
    <t>Diego</t>
  </si>
  <si>
    <t>Jose</t>
  </si>
  <si>
    <t>Nombre</t>
  </si>
  <si>
    <t>CHAT FINALIZADOS</t>
  </si>
  <si>
    <t>NOTAS</t>
  </si>
  <si>
    <t>TICKETS RESUELTOS</t>
  </si>
  <si>
    <t>POSITIVOS</t>
  </si>
  <si>
    <t>NEGATIVOS</t>
  </si>
  <si>
    <t>LLAMADAS REC</t>
  </si>
  <si>
    <t>LLAMADAS SAL</t>
  </si>
  <si>
    <t>LLAMADAS PERDIDAS</t>
  </si>
  <si>
    <t>SEC LLAM</t>
  </si>
  <si>
    <t>SEC SAL</t>
  </si>
  <si>
    <t>Renata</t>
  </si>
  <si>
    <t>Monica</t>
  </si>
  <si>
    <t>Gaby</t>
  </si>
  <si>
    <t>Miguel</t>
  </si>
  <si>
    <t>Diana</t>
  </si>
  <si>
    <t>Elena</t>
  </si>
  <si>
    <t>Mary</t>
  </si>
  <si>
    <t>Simeon</t>
  </si>
  <si>
    <t>Caridad</t>
  </si>
  <si>
    <t>Luis</t>
  </si>
  <si>
    <t>Simon</t>
  </si>
  <si>
    <t>Minerva</t>
  </si>
  <si>
    <t>Edilson</t>
  </si>
  <si>
    <t>Estefani</t>
  </si>
  <si>
    <t>Oriana</t>
  </si>
  <si>
    <t>Angel</t>
  </si>
  <si>
    <t>Patrizzia</t>
  </si>
  <si>
    <t>Veronica</t>
  </si>
  <si>
    <t>Alfonso</t>
  </si>
  <si>
    <t>Alex</t>
  </si>
  <si>
    <t>Natasha</t>
  </si>
  <si>
    <t>Josue</t>
  </si>
  <si>
    <t>Augusto</t>
  </si>
  <si>
    <t>Maria</t>
  </si>
  <si>
    <t>Victoria</t>
  </si>
  <si>
    <t>Cesar</t>
  </si>
  <si>
    <t>Alejandro</t>
  </si>
  <si>
    <t>Francis</t>
  </si>
  <si>
    <t>Brian</t>
  </si>
  <si>
    <t>Brenda</t>
  </si>
  <si>
    <t>Gerald</t>
  </si>
  <si>
    <t>Adriana</t>
  </si>
  <si>
    <t>Rene</t>
  </si>
  <si>
    <t>Karlos</t>
  </si>
  <si>
    <t>Yoli</t>
  </si>
  <si>
    <t>Thiago</t>
  </si>
  <si>
    <t>Stan</t>
  </si>
  <si>
    <t>Nadia</t>
  </si>
  <si>
    <t>Michael</t>
  </si>
  <si>
    <t>Lucca</t>
  </si>
  <si>
    <t>Leopoldo</t>
  </si>
  <si>
    <t>Karla</t>
  </si>
  <si>
    <t>Juan</t>
  </si>
  <si>
    <t>José Daniel</t>
  </si>
  <si>
    <t>Jesus</t>
  </si>
  <si>
    <t>Isabel</t>
  </si>
  <si>
    <t>Hector</t>
  </si>
  <si>
    <t>Ernesto</t>
  </si>
  <si>
    <t>Erick</t>
  </si>
  <si>
    <t>Compinche</t>
  </si>
  <si>
    <t>Annie</t>
  </si>
  <si>
    <t>Zahra</t>
  </si>
  <si>
    <t>Jafet</t>
  </si>
  <si>
    <t>Cecilia</t>
  </si>
  <si>
    <t>Guaraco</t>
  </si>
  <si>
    <t>Antonella</t>
  </si>
  <si>
    <t>Tickets</t>
  </si>
  <si>
    <t>PAOLA</t>
  </si>
  <si>
    <t>Llamadas sal</t>
  </si>
  <si>
    <t>JOLMARYS</t>
  </si>
  <si>
    <t>sec llamadas</t>
  </si>
  <si>
    <t>sec salientes</t>
  </si>
  <si>
    <t>Posicion</t>
  </si>
  <si>
    <t>Oficina</t>
  </si>
  <si>
    <t>Clasificacion</t>
  </si>
  <si>
    <t>LLAMADAS RECIBIDAS</t>
  </si>
  <si>
    <t>LLAMADAS SALIENTES</t>
  </si>
  <si>
    <t>Minutos en Llamadas</t>
  </si>
  <si>
    <t>Minutos en Llamadas Salientes</t>
  </si>
  <si>
    <t>En turno</t>
  </si>
  <si>
    <t>Agente 2</t>
  </si>
  <si>
    <t>Jolmarys</t>
  </si>
  <si>
    <t>Paola</t>
  </si>
  <si>
    <t>de vacaciones</t>
  </si>
  <si>
    <t>Madrugada</t>
  </si>
  <si>
    <t>Agente 3</t>
  </si>
  <si>
    <t>Remoto</t>
  </si>
  <si>
    <t>Turno</t>
  </si>
  <si>
    <t>Total Min llamadas</t>
  </si>
  <si>
    <t>First Name</t>
  </si>
  <si>
    <t>Last Name</t>
  </si>
  <si>
    <t>Tiempo de trabajo</t>
  </si>
  <si>
    <t>Chats finalizados</t>
  </si>
  <si>
    <t>Valoraciones positivas</t>
  </si>
  <si>
    <t>Valoraciones negativas</t>
  </si>
  <si>
    <t>Llamadas</t>
  </si>
  <si>
    <t>Llamadas salientes</t>
  </si>
  <si>
    <t>Llamadas perdidas</t>
  </si>
  <si>
    <t>Conversaciones perdidas</t>
  </si>
  <si>
    <t>Notas</t>
  </si>
  <si>
    <t>Tiempo promedio de llamada</t>
  </si>
  <si>
    <t>Tickets resueltos</t>
  </si>
  <si>
    <t>Gonzalez</t>
  </si>
  <si>
    <t>Nicolas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</si>
</sst>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 * #,##0_ ;_ * \-#,##0_ ;_ * &quot;-&quot;??_ ;_ @_ "/>
    <numFmt numFmtId="165" formatCode="_ * #,##0.00_ ;_ * \-#,##0.00_ ;_ * &quot;-&quot;??_ ;_ @_ "/>
  </numFmts>
  <fonts count="8">
    <font>
      <sz val="12.0"/>
      <color theme="1"/>
      <name val="Calibri"/>
      <scheme val="minor"/>
    </font>
    <font>
      <sz val="10.0"/>
      <color theme="1"/>
      <name val="Arial"/>
    </font>
    <font>
      <b/>
      <sz val="12.0"/>
      <color rgb="FFFFFFFF"/>
      <name val="Calibri"/>
    </font>
    <font>
      <b/>
      <sz val="12.0"/>
      <color theme="0"/>
      <name val="Calibri"/>
    </font>
    <font>
      <sz val="12.0"/>
      <color theme="1"/>
      <name val="Calibri"/>
    </font>
    <font>
      <b/>
      <sz val="12.0"/>
      <color theme="1"/>
      <name val="Calibri"/>
    </font>
    <font>
      <color theme="1"/>
      <name val="Calibri"/>
    </font>
    <font>
      <color theme="1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BDD6EE"/>
        <bgColor rgb="FFBDD6EE"/>
      </patternFill>
    </fill>
    <fill>
      <patternFill patternType="solid">
        <fgColor rgb="FFFF0000"/>
        <bgColor rgb="FFFF0000"/>
      </patternFill>
    </fill>
    <fill>
      <patternFill patternType="solid">
        <fgColor rgb="FFA8D08D"/>
        <bgColor rgb="FFA8D08D"/>
      </patternFill>
    </fill>
    <fill>
      <patternFill patternType="solid">
        <fgColor rgb="FFFFFF00"/>
        <bgColor rgb="FFFFFF00"/>
      </patternFill>
    </fill>
    <fill>
      <patternFill patternType="solid">
        <fgColor rgb="FFC55A11"/>
        <bgColor rgb="FFC55A11"/>
      </patternFill>
    </fill>
    <fill>
      <patternFill patternType="solid">
        <fgColor rgb="FFFFD965"/>
        <bgColor rgb="FFFFD965"/>
      </patternFill>
    </fill>
    <fill>
      <patternFill patternType="solid">
        <fgColor rgb="FFD5A9ED"/>
        <bgColor rgb="FFD5A9ED"/>
      </patternFill>
    </fill>
    <fill>
      <patternFill patternType="solid">
        <fgColor rgb="FFF4B083"/>
        <bgColor rgb="FFF4B083"/>
      </patternFill>
    </fill>
    <fill>
      <patternFill patternType="solid">
        <fgColor rgb="FFD9EAD3"/>
        <bgColor rgb="FFD9EAD3"/>
      </patternFill>
    </fill>
    <fill>
      <patternFill patternType="solid">
        <fgColor rgb="FFFFE598"/>
        <bgColor rgb="FFFFE598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5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1" fillId="3" fontId="1" numFmtId="0" xfId="0" applyBorder="1" applyFill="1" applyFont="1"/>
    <xf borderId="1" fillId="4" fontId="1" numFmtId="0" xfId="0" applyBorder="1" applyFill="1" applyFont="1"/>
    <xf borderId="1" fillId="5" fontId="1" numFmtId="0" xfId="0" applyBorder="1" applyFill="1" applyFont="1"/>
    <xf borderId="1" fillId="6" fontId="1" numFmtId="0" xfId="0" applyBorder="1" applyFill="1" applyFont="1"/>
    <xf borderId="2" fillId="7" fontId="2" numFmtId="0" xfId="0" applyBorder="1" applyFill="1" applyFont="1"/>
    <xf borderId="2" fillId="7" fontId="3" numFmtId="0" xfId="0" applyBorder="1" applyFont="1"/>
    <xf borderId="2" fillId="8" fontId="4" numFmtId="0" xfId="0" applyBorder="1" applyFill="1" applyFont="1"/>
    <xf borderId="2" fillId="0" fontId="4" numFmtId="0" xfId="0" applyBorder="1" applyFont="1"/>
    <xf borderId="2" fillId="9" fontId="5" numFmtId="0" xfId="0" applyBorder="1" applyFill="1" applyFont="1"/>
    <xf borderId="3" fillId="8" fontId="4" numFmtId="0" xfId="0" applyBorder="1" applyFont="1"/>
    <xf borderId="3" fillId="9" fontId="5" numFmtId="0" xfId="0" applyBorder="1" applyFont="1"/>
    <xf borderId="2" fillId="0" fontId="6" numFmtId="0" xfId="0" applyBorder="1" applyFont="1"/>
    <xf borderId="0" fillId="0" fontId="4" numFmtId="0" xfId="0" applyFont="1"/>
    <xf borderId="2" fillId="10" fontId="4" numFmtId="0" xfId="0" applyBorder="1" applyFill="1" applyFont="1"/>
    <xf borderId="0" fillId="7" fontId="2" numFmtId="0" xfId="0" applyFont="1"/>
    <xf borderId="4" fillId="8" fontId="4" numFmtId="0" xfId="0" applyBorder="1" applyFont="1"/>
    <xf borderId="2" fillId="0" fontId="4" numFmtId="164" xfId="0" applyBorder="1" applyFont="1" applyNumberFormat="1"/>
    <xf borderId="0" fillId="0" fontId="6" numFmtId="164" xfId="0" applyFont="1" applyNumberFormat="1"/>
    <xf borderId="0" fillId="0" fontId="6" numFmtId="0" xfId="0" applyFont="1"/>
    <xf borderId="2" fillId="11" fontId="4" numFmtId="0" xfId="0" applyBorder="1" applyFill="1" applyFont="1"/>
    <xf borderId="2" fillId="12" fontId="4" numFmtId="0" xfId="0" applyBorder="1" applyFill="1" applyFont="1"/>
    <xf borderId="2" fillId="13" fontId="4" numFmtId="0" xfId="0" applyBorder="1" applyFill="1" applyFont="1"/>
    <xf borderId="2" fillId="6" fontId="4" numFmtId="164" xfId="0" applyBorder="1" applyFont="1" applyNumberFormat="1"/>
    <xf borderId="2" fillId="14" fontId="4" numFmtId="164" xfId="0" applyBorder="1" applyFill="1" applyFont="1" applyNumberFormat="1"/>
    <xf borderId="2" fillId="10" fontId="4" numFmtId="165" xfId="0" applyBorder="1" applyFont="1" applyNumberFormat="1"/>
    <xf borderId="2" fillId="13" fontId="4" numFmtId="165" xfId="0" applyBorder="1" applyFont="1" applyNumberFormat="1"/>
    <xf borderId="2" fillId="8" fontId="4" numFmtId="165" xfId="0" applyBorder="1" applyFont="1" applyNumberFormat="1"/>
    <xf borderId="2" fillId="15" fontId="4" numFmtId="165" xfId="0" applyBorder="1" applyFill="1" applyFont="1" applyNumberFormat="1"/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44"/>
    <col customWidth="1" min="2" max="6" width="10.78"/>
    <col customWidth="1" min="7" max="7" width="14.11"/>
    <col customWidth="1" min="8" max="8" width="17.78"/>
    <col customWidth="1" min="9" max="10" width="10.78"/>
    <col customWidth="1" min="11" max="11" width="18.44"/>
    <col customWidth="1" min="12" max="12" width="16.67"/>
    <col customWidth="1" min="13" max="13" width="14.44"/>
    <col customWidth="1" min="14" max="14" width="22.11"/>
    <col customWidth="1" min="15" max="15" width="13.11"/>
    <col customWidth="1" min="16" max="16" width="10.44"/>
    <col customWidth="1" min="17" max="17" width="17.44"/>
    <col customWidth="1" min="18" max="26" width="10.44"/>
  </cols>
  <sheetData>
    <row r="1" ht="15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ht="15.75" customHeight="1">
      <c r="A2" s="1" t="s">
        <v>16</v>
      </c>
      <c r="B2" s="1">
        <v>1.0</v>
      </c>
      <c r="C2" s="1">
        <v>0.2</v>
      </c>
      <c r="D2" s="1">
        <v>0.5</v>
      </c>
      <c r="E2" s="1">
        <v>2.0</v>
      </c>
      <c r="F2" s="1">
        <v>-2.0</v>
      </c>
      <c r="G2" s="1">
        <v>2.0</v>
      </c>
      <c r="H2" s="1">
        <v>1.5</v>
      </c>
      <c r="I2" s="1">
        <v>-2.0</v>
      </c>
      <c r="J2" s="1">
        <v>0.01</v>
      </c>
      <c r="K2" s="1">
        <v>0.015</v>
      </c>
      <c r="L2" s="1">
        <v>-0.3</v>
      </c>
      <c r="M2" s="1">
        <v>0.1</v>
      </c>
      <c r="N2" s="1">
        <v>0.15</v>
      </c>
      <c r="O2" s="1">
        <v>0.1</v>
      </c>
      <c r="P2" s="1">
        <v>-2.0</v>
      </c>
      <c r="Q2" s="1">
        <v>-0.1</v>
      </c>
    </row>
    <row r="3" ht="15.75" customHeight="1">
      <c r="A3" s="1" t="s">
        <v>17</v>
      </c>
      <c r="B3" s="1">
        <v>1.5</v>
      </c>
      <c r="C3" s="1">
        <v>0.1</v>
      </c>
      <c r="D3" s="1">
        <v>1.5</v>
      </c>
      <c r="E3" s="1">
        <v>1.5</v>
      </c>
      <c r="F3" s="1">
        <v>-1.5</v>
      </c>
      <c r="G3" s="1">
        <v>2.0</v>
      </c>
      <c r="H3" s="1">
        <v>1.0</v>
      </c>
      <c r="I3" s="1">
        <v>-2.0</v>
      </c>
      <c r="J3" s="1">
        <v>0.05</v>
      </c>
      <c r="K3" s="1">
        <v>0.06</v>
      </c>
      <c r="L3" s="1">
        <v>-0.5</v>
      </c>
      <c r="M3" s="1">
        <v>0.3</v>
      </c>
      <c r="N3" s="1">
        <v>0.1</v>
      </c>
      <c r="O3" s="1">
        <v>0.2</v>
      </c>
      <c r="P3" s="1">
        <v>-1.5</v>
      </c>
      <c r="Q3" s="1">
        <v>-0.5</v>
      </c>
    </row>
    <row r="4" ht="15.75" customHeight="1">
      <c r="A4" s="1" t="s">
        <v>18</v>
      </c>
      <c r="B4" s="1">
        <v>1.5</v>
      </c>
      <c r="C4" s="1">
        <v>0.2</v>
      </c>
      <c r="D4" s="1">
        <v>1.0</v>
      </c>
      <c r="E4" s="1">
        <v>1.5</v>
      </c>
      <c r="F4" s="1">
        <v>-2.0</v>
      </c>
      <c r="G4" s="1">
        <v>1.5</v>
      </c>
      <c r="H4" s="1">
        <v>1.0</v>
      </c>
      <c r="I4" s="1">
        <v>-2.0</v>
      </c>
      <c r="J4" s="1">
        <v>0.05</v>
      </c>
      <c r="K4" s="1">
        <v>0.06</v>
      </c>
      <c r="L4" s="1">
        <v>-0.25</v>
      </c>
      <c r="M4" s="1">
        <v>0.1</v>
      </c>
      <c r="N4" s="1">
        <v>0.1</v>
      </c>
      <c r="O4" s="1">
        <v>0.1</v>
      </c>
      <c r="P4" s="1">
        <v>-2.0</v>
      </c>
      <c r="Q4" s="1">
        <v>-0.25</v>
      </c>
    </row>
    <row r="5" ht="15.75" customHeight="1">
      <c r="A5" s="1" t="s">
        <v>19</v>
      </c>
      <c r="B5" s="1">
        <v>1.0</v>
      </c>
      <c r="C5" s="1">
        <v>0.0</v>
      </c>
      <c r="D5" s="1">
        <v>1.0</v>
      </c>
      <c r="E5" s="1">
        <v>1.5</v>
      </c>
      <c r="F5" s="1">
        <v>-1.5</v>
      </c>
      <c r="G5" s="1">
        <v>2.0</v>
      </c>
      <c r="H5" s="1">
        <v>1.5</v>
      </c>
      <c r="I5" s="1">
        <v>-2.0</v>
      </c>
      <c r="J5" s="1">
        <v>0.01</v>
      </c>
      <c r="K5" s="1">
        <v>0.01</v>
      </c>
      <c r="L5" s="1">
        <v>-0.5</v>
      </c>
      <c r="M5" s="1">
        <v>0.1</v>
      </c>
      <c r="N5" s="1">
        <v>0.1</v>
      </c>
      <c r="O5" s="1">
        <v>0.1</v>
      </c>
      <c r="P5" s="1">
        <v>-2.0</v>
      </c>
      <c r="Q5" s="1">
        <v>-0.3</v>
      </c>
    </row>
    <row r="6" ht="15.75" customHeight="1">
      <c r="A6" s="1" t="s">
        <v>20</v>
      </c>
      <c r="B6" s="1">
        <v>1.5</v>
      </c>
      <c r="C6" s="1">
        <v>0.3</v>
      </c>
      <c r="D6" s="1">
        <v>1.0</v>
      </c>
      <c r="E6" s="1">
        <v>1.5</v>
      </c>
      <c r="F6" s="1">
        <v>-1.5</v>
      </c>
      <c r="G6" s="1">
        <v>2.0</v>
      </c>
      <c r="H6" s="1">
        <v>1.0</v>
      </c>
      <c r="I6" s="1">
        <v>-2.0</v>
      </c>
      <c r="J6" s="1">
        <v>0.05</v>
      </c>
      <c r="K6" s="1">
        <v>0.06</v>
      </c>
      <c r="L6" s="1">
        <v>-0.25</v>
      </c>
      <c r="M6" s="1">
        <v>0.1</v>
      </c>
      <c r="N6" s="1">
        <v>0.15</v>
      </c>
      <c r="O6" s="1">
        <v>0.1</v>
      </c>
      <c r="P6" s="1">
        <v>-1.5</v>
      </c>
      <c r="Q6" s="1">
        <v>-0.2</v>
      </c>
    </row>
    <row r="7" ht="15.75" customHeight="1">
      <c r="A7" s="1" t="s">
        <v>21</v>
      </c>
      <c r="B7" s="1">
        <v>1.0</v>
      </c>
      <c r="C7" s="1">
        <v>0.1</v>
      </c>
      <c r="D7" s="1">
        <v>1.0</v>
      </c>
      <c r="E7" s="1">
        <v>1.5</v>
      </c>
      <c r="F7" s="1">
        <v>-1.5</v>
      </c>
      <c r="G7" s="1">
        <v>2.0</v>
      </c>
      <c r="H7" s="1">
        <v>1.5</v>
      </c>
      <c r="I7" s="1">
        <v>-2.0</v>
      </c>
      <c r="J7" s="1">
        <v>0.001</v>
      </c>
      <c r="K7" s="1">
        <v>0.002</v>
      </c>
      <c r="L7" s="1">
        <v>-0.25</v>
      </c>
      <c r="M7" s="1">
        <v>0.1</v>
      </c>
      <c r="N7" s="1">
        <v>0.15</v>
      </c>
      <c r="O7" s="1">
        <v>0.1</v>
      </c>
      <c r="P7" s="1">
        <v>-2.0</v>
      </c>
      <c r="Q7" s="1">
        <v>-0.25</v>
      </c>
    </row>
    <row r="8" ht="15.75" customHeight="1">
      <c r="A8" s="1" t="s">
        <v>22</v>
      </c>
      <c r="B8" s="1">
        <v>1.5</v>
      </c>
      <c r="C8" s="1">
        <v>0.2</v>
      </c>
      <c r="D8" s="1">
        <v>1.5</v>
      </c>
      <c r="E8" s="1">
        <v>2.0</v>
      </c>
      <c r="F8" s="1">
        <v>-1.5</v>
      </c>
      <c r="G8" s="1">
        <v>2.0</v>
      </c>
      <c r="H8" s="1">
        <v>1.5</v>
      </c>
      <c r="I8" s="1">
        <v>-2.0</v>
      </c>
      <c r="J8" s="1">
        <v>0.05</v>
      </c>
      <c r="K8" s="1">
        <v>0.01</v>
      </c>
      <c r="L8" s="1">
        <v>-0.5</v>
      </c>
      <c r="M8" s="1">
        <v>0.1</v>
      </c>
      <c r="N8" s="1">
        <v>0.1</v>
      </c>
      <c r="O8" s="1">
        <v>0.1</v>
      </c>
      <c r="P8" s="1">
        <v>-2.0</v>
      </c>
      <c r="Q8" s="1">
        <v>-0.3</v>
      </c>
    </row>
    <row r="9" ht="15.75" customHeight="1">
      <c r="A9" s="1"/>
      <c r="B9" s="5">
        <v>1.29</v>
      </c>
      <c r="C9" s="5">
        <v>0.16</v>
      </c>
      <c r="D9" s="5">
        <v>1.07</v>
      </c>
      <c r="E9" s="5">
        <v>1.64</v>
      </c>
      <c r="F9" s="5">
        <v>-1.64</v>
      </c>
      <c r="G9" s="5">
        <v>1.93</v>
      </c>
      <c r="H9" s="5">
        <v>1.29</v>
      </c>
      <c r="I9" s="5">
        <v>-2.0</v>
      </c>
      <c r="J9" s="5">
        <v>0.03</v>
      </c>
      <c r="K9" s="5">
        <v>0.03</v>
      </c>
      <c r="L9" s="6">
        <v>-0.36</v>
      </c>
      <c r="M9" s="6">
        <v>0.13</v>
      </c>
      <c r="N9" s="6">
        <v>0.12</v>
      </c>
      <c r="O9" s="6">
        <v>0.11</v>
      </c>
      <c r="P9" s="5">
        <v>-1.86</v>
      </c>
      <c r="Q9" s="5">
        <v>-0.27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2.0"/>
    <col customWidth="1" min="2" max="2" width="17.11"/>
    <col customWidth="1" min="3" max="3" width="10.78"/>
    <col customWidth="1" min="4" max="4" width="18.11"/>
    <col customWidth="1" min="5" max="6" width="10.78"/>
    <col customWidth="1" min="7" max="7" width="14.0"/>
    <col customWidth="1" min="8" max="8" width="13.78"/>
    <col customWidth="1" min="9" max="9" width="19.44"/>
    <col customWidth="1" min="10" max="12" width="10.78"/>
    <col customWidth="1" min="13" max="17" width="10.44"/>
  </cols>
  <sheetData>
    <row r="1" ht="15.75" customHeight="1">
      <c r="A1" s="7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</row>
    <row r="2" ht="15.75" customHeight="1">
      <c r="A2" s="9" t="s">
        <v>34</v>
      </c>
      <c r="B2" s="10">
        <f>SUMIF(Plantilla!$A$2:$D$78,A2,Plantilla!$D$2:$D$78)</f>
        <v>0</v>
      </c>
      <c r="C2" s="10">
        <f>SUMIF(Plantilla!$A$2:$N$468,A2,Plantilla!$M$2:$M$468)</f>
        <v>0</v>
      </c>
      <c r="D2" s="10">
        <f>SUMIF(Plantilla!$A$2:$N$468,A2,Plantilla!$O$2:$O$468)</f>
        <v>0</v>
      </c>
      <c r="E2" s="10">
        <f>SUMIF(Plantilla!$A$2:$E$468,A2,Plantilla!$E$2:$E$468)</f>
        <v>0</v>
      </c>
      <c r="F2" s="10">
        <f>SUMIF(Plantilla!$A$2:$F$468,A2,Plantilla!$F$2:$F$468)</f>
        <v>0</v>
      </c>
      <c r="G2" s="10">
        <f>SUMIF(Plantilla!$A$2:$P$468,A2,Plantilla!$G$2:$G$468)</f>
        <v>0</v>
      </c>
      <c r="H2" s="10">
        <f>SUMIF(Plantilla!$A$2:$P$468,A2,Plantilla!$H$2:$H$468)</f>
        <v>0</v>
      </c>
      <c r="I2" s="10">
        <f>SUMIF(Plantilla!$A$2:$L$468,A2,Plantilla!$I$2:$I$468)</f>
        <v>0</v>
      </c>
      <c r="J2" s="10">
        <f>SUMIF(Plantilla!$A$2:$J$468,A2,Plantilla!$J$2:$J$468)</f>
        <v>0</v>
      </c>
      <c r="K2" s="10">
        <f>SUMIF(Plantilla!$A$2:$K$468,A2,Plantilla!$K$2:$K$468)</f>
        <v>0</v>
      </c>
    </row>
    <row r="3" ht="15.75" customHeight="1">
      <c r="A3" s="9" t="s">
        <v>35</v>
      </c>
      <c r="B3" s="10">
        <f>SUMIF(Plantilla!$A$2:$D$78,A3,Plantilla!$D$2:$D$78)</f>
        <v>0</v>
      </c>
      <c r="C3" s="10">
        <f>SUMIF(Plantilla!$A$2:$N$468,A3,Plantilla!$M$2:$M$468)</f>
        <v>0</v>
      </c>
      <c r="D3" s="10">
        <f>SUMIF(Plantilla!$A$2:$N$468,A3,Plantilla!$O$2:$O$468)</f>
        <v>0</v>
      </c>
      <c r="E3" s="10">
        <f>SUMIF(Plantilla!$A$2:$E$468,A3,Plantilla!$E$2:$E$468)</f>
        <v>0</v>
      </c>
      <c r="F3" s="10">
        <f>SUMIF(Plantilla!$A$2:$F$468,A3,Plantilla!$F$2:$F$468)</f>
        <v>0</v>
      </c>
      <c r="G3" s="10">
        <f>SUMIF(Plantilla!$A$2:$P$468,A3,Plantilla!$G$2:$G$468)</f>
        <v>0</v>
      </c>
      <c r="H3" s="10">
        <f>SUMIF(Plantilla!$A$2:$P$468,A3,Plantilla!$H$2:$H$468)</f>
        <v>0</v>
      </c>
      <c r="I3" s="10">
        <f>SUMIF(Plantilla!$A$2:$L$468,A3,Plantilla!$I$2:$I$468)</f>
        <v>0</v>
      </c>
      <c r="J3" s="10">
        <f>SUMIF(Plantilla!$A$2:$J$468,A3,Plantilla!$J$2:$J$468)</f>
        <v>0</v>
      </c>
      <c r="K3" s="10">
        <f>SUMIF(Plantilla!$A$2:$K$468,A3,Plantilla!$K$2:$K$468)</f>
        <v>0</v>
      </c>
    </row>
    <row r="4" ht="15.75" customHeight="1">
      <c r="A4" s="9" t="s">
        <v>36</v>
      </c>
      <c r="B4" s="10">
        <f>SUMIF(Plantilla!$A$2:$D$78,A4,Plantilla!$D$2:$D$78)</f>
        <v>1</v>
      </c>
      <c r="C4" s="10">
        <f>SUMIF(Plantilla!$A$2:$N$468,A4,Plantilla!$M$2:$M$468)</f>
        <v>23</v>
      </c>
      <c r="D4" s="10">
        <f>SUMIF(Plantilla!$A$2:$N$468,A4,Plantilla!$O$2:$O$468)</f>
        <v>20</v>
      </c>
      <c r="E4" s="10">
        <f>SUMIF(Plantilla!$A$2:$E$468,A4,Plantilla!$E$2:$E$468)</f>
        <v>0</v>
      </c>
      <c r="F4" s="10">
        <f>SUMIF(Plantilla!$A$2:$F$468,A4,Plantilla!$F$2:$F$468)</f>
        <v>0</v>
      </c>
      <c r="G4" s="10">
        <f>SUMIF(Plantilla!$A$2:$P$468,A4,Plantilla!$G$2:$G$468)</f>
        <v>5</v>
      </c>
      <c r="H4" s="10">
        <f>SUMIF(Plantilla!$A$2:$P$468,A4,Plantilla!$H$2:$H$468)</f>
        <v>27</v>
      </c>
      <c r="I4" s="10">
        <f>SUMIF(Plantilla!$A$2:$L$468,A4,Plantilla!$I$2:$I$468)</f>
        <v>0</v>
      </c>
      <c r="J4" s="10">
        <f>SUMIF(Plantilla!$A$2:$J$468,A4,Plantilla!$J$2:$J$468)</f>
        <v>2616</v>
      </c>
      <c r="K4" s="10">
        <f>SUMIF(Plantilla!$A$2:$K$468,A4,Plantilla!$K$2:$K$468)</f>
        <v>441</v>
      </c>
    </row>
    <row r="5" ht="15.75" customHeight="1">
      <c r="A5" s="9" t="s">
        <v>37</v>
      </c>
      <c r="B5" s="10">
        <f>SUMIF(Plantilla!$A$2:$D$78,A5,Plantilla!$D$2:$D$78)</f>
        <v>0</v>
      </c>
      <c r="C5" s="10">
        <f>SUMIF(Plantilla!$A$2:$N$468,A5,Plantilla!$M$2:$M$468)</f>
        <v>0</v>
      </c>
      <c r="D5" s="10">
        <f>SUMIF(Plantilla!$A$2:$N$468,A5,Plantilla!$O$2:$O$468)</f>
        <v>0</v>
      </c>
      <c r="E5" s="10">
        <f>SUMIF(Plantilla!$A$2:$E$468,A5,Plantilla!$E$2:$E$468)</f>
        <v>0</v>
      </c>
      <c r="F5" s="10">
        <f>SUMIF(Plantilla!$A$2:$F$468,A5,Plantilla!$F$2:$F$468)</f>
        <v>0</v>
      </c>
      <c r="G5" s="10">
        <f>SUMIF(Plantilla!$A$2:$P$468,A5,Plantilla!$G$2:$G$468)</f>
        <v>0</v>
      </c>
      <c r="H5" s="10">
        <f>SUMIF(Plantilla!$A$2:$P$468,A5,Plantilla!$H$2:$H$468)</f>
        <v>0</v>
      </c>
      <c r="I5" s="10">
        <f>SUMIF(Plantilla!$A$2:$L$468,A5,Plantilla!$I$2:$I$468)</f>
        <v>0</v>
      </c>
      <c r="J5" s="10">
        <f>SUMIF(Plantilla!$A$2:$J$468,A5,Plantilla!$J$2:$J$468)</f>
        <v>0</v>
      </c>
      <c r="K5" s="10">
        <f>SUMIF(Plantilla!$A$2:$K$468,A5,Plantilla!$K$2:$K$468)</f>
        <v>0</v>
      </c>
    </row>
    <row r="6" ht="15.75" customHeight="1">
      <c r="A6" s="9" t="s">
        <v>38</v>
      </c>
      <c r="B6" s="10">
        <f>SUMIF(Plantilla!$A$2:$D$78,A6,Plantilla!$D$2:$D$78)</f>
        <v>0</v>
      </c>
      <c r="C6" s="10">
        <f>SUMIF(Plantilla!$A$2:$N$468,A6,Plantilla!$M$2:$M$468)</f>
        <v>0</v>
      </c>
      <c r="D6" s="10">
        <f>SUMIF(Plantilla!$A$2:$N$468,A6,Plantilla!$O$2:$O$468)</f>
        <v>0</v>
      </c>
      <c r="E6" s="10">
        <f>SUMIF(Plantilla!$A$2:$E$468,A6,Plantilla!$E$2:$E$468)</f>
        <v>0</v>
      </c>
      <c r="F6" s="10">
        <f>SUMIF(Plantilla!$A$2:$F$468,A6,Plantilla!$F$2:$F$468)</f>
        <v>0</v>
      </c>
      <c r="G6" s="10">
        <f>SUMIF(Plantilla!$A$2:$P$468,A6,Plantilla!$G$2:$G$468)</f>
        <v>0</v>
      </c>
      <c r="H6" s="10">
        <f>SUMIF(Plantilla!$A$2:$P$468,A6,Plantilla!$H$2:$H$468)</f>
        <v>0</v>
      </c>
      <c r="I6" s="10">
        <f>SUMIF(Plantilla!$A$2:$L$468,A6,Plantilla!$I$2:$I$468)</f>
        <v>0</v>
      </c>
      <c r="J6" s="10">
        <f>SUMIF(Plantilla!$A$2:$J$468,A6,Plantilla!$J$2:$J$468)</f>
        <v>0</v>
      </c>
      <c r="K6" s="10">
        <f>SUMIF(Plantilla!$A$2:$K$468,A6,Plantilla!$K$2:$K$468)</f>
        <v>0</v>
      </c>
    </row>
    <row r="7" ht="15.75" customHeight="1">
      <c r="A7" s="9" t="s">
        <v>39</v>
      </c>
      <c r="B7" s="10">
        <f>SUMIF(Plantilla!$A$2:$D$78,A7,Plantilla!$D$2:$D$78)</f>
        <v>0</v>
      </c>
      <c r="C7" s="10">
        <f>SUMIF(Plantilla!$A$2:$N$468,A7,Plantilla!$M$2:$M$468)</f>
        <v>0</v>
      </c>
      <c r="D7" s="10">
        <f>SUMIF(Plantilla!$A$2:$N$468,A7,Plantilla!$O$2:$O$468)</f>
        <v>0</v>
      </c>
      <c r="E7" s="10">
        <f>SUMIF(Plantilla!$A$2:$E$468,A7,Plantilla!$E$2:$E$468)</f>
        <v>0</v>
      </c>
      <c r="F7" s="10">
        <f>SUMIF(Plantilla!$A$2:$F$468,A7,Plantilla!$F$2:$F$468)</f>
        <v>0</v>
      </c>
      <c r="G7" s="10">
        <f>SUMIF(Plantilla!$A$2:$P$468,A7,Plantilla!$G$2:$G$468)</f>
        <v>0</v>
      </c>
      <c r="H7" s="10">
        <f>SUMIF(Plantilla!$A$2:$P$468,A7,Plantilla!$H$2:$H$468)</f>
        <v>0</v>
      </c>
      <c r="I7" s="10">
        <f>SUMIF(Plantilla!$A$2:$L$468,A7,Plantilla!$I$2:$I$468)</f>
        <v>0</v>
      </c>
      <c r="J7" s="10">
        <f>SUMIF(Plantilla!$A$2:$J$468,A7,Plantilla!$J$2:$J$468)</f>
        <v>0</v>
      </c>
      <c r="K7" s="10">
        <f>SUMIF(Plantilla!$A$2:$K$468,A7,Plantilla!$K$2:$K$468)</f>
        <v>0</v>
      </c>
    </row>
    <row r="8" ht="15.75" customHeight="1">
      <c r="A8" s="9" t="s">
        <v>40</v>
      </c>
      <c r="B8" s="10">
        <f>SUMIF(Plantilla!$A$2:$D$78,A8,Plantilla!$D$2:$D$78)</f>
        <v>0</v>
      </c>
      <c r="C8" s="10">
        <f>SUMIF(Plantilla!$A$2:$N$468,A8,Plantilla!$M$2:$M$468)</f>
        <v>14</v>
      </c>
      <c r="D8" s="10">
        <f>SUMIF(Plantilla!$A$2:$N$468,A8,Plantilla!$O$2:$O$468)</f>
        <v>14</v>
      </c>
      <c r="E8" s="10">
        <f>SUMIF(Plantilla!$A$2:$E$468,A8,Plantilla!$E$2:$E$468)</f>
        <v>0</v>
      </c>
      <c r="F8" s="10">
        <f>SUMIF(Plantilla!$A$2:$F$468,A8,Plantilla!$F$2:$F$468)</f>
        <v>0</v>
      </c>
      <c r="G8" s="10">
        <f>SUMIF(Plantilla!$A$2:$P$468,A8,Plantilla!$G$2:$G$468)</f>
        <v>4</v>
      </c>
      <c r="H8" s="10">
        <f>SUMIF(Plantilla!$A$2:$P$468,A8,Plantilla!$H$2:$H$468)</f>
        <v>13</v>
      </c>
      <c r="I8" s="10">
        <f>SUMIF(Plantilla!$A$2:$L$468,A8,Plantilla!$I$2:$I$468)</f>
        <v>0</v>
      </c>
      <c r="J8" s="10">
        <f>SUMIF(Plantilla!$A$2:$J$468,A8,Plantilla!$J$2:$J$468)</f>
        <v>702</v>
      </c>
      <c r="K8" s="10">
        <f>SUMIF(Plantilla!$A$2:$K$468,A8,Plantilla!$K$2:$K$468)</f>
        <v>1640</v>
      </c>
    </row>
    <row r="9" ht="15.75" customHeight="1">
      <c r="A9" s="9" t="s">
        <v>41</v>
      </c>
      <c r="B9" s="10">
        <f>SUMIF(Plantilla!$A$2:$D$78,A9,Plantilla!$D$2:$D$78)</f>
        <v>0</v>
      </c>
      <c r="C9" s="10">
        <f>SUMIF(Plantilla!$A$2:$N$468,A9,Plantilla!$M$2:$M$468)</f>
        <v>0</v>
      </c>
      <c r="D9" s="10">
        <f>SUMIF(Plantilla!$A$2:$N$468,A9,Plantilla!$O$2:$O$468)</f>
        <v>0</v>
      </c>
      <c r="E9" s="10">
        <f>SUMIF(Plantilla!$A$2:$E$468,A9,Plantilla!$E$2:$E$468)</f>
        <v>0</v>
      </c>
      <c r="F9" s="10">
        <f>SUMIF(Plantilla!$A$2:$F$468,A9,Plantilla!$F$2:$F$468)</f>
        <v>0</v>
      </c>
      <c r="G9" s="10">
        <f>SUMIF(Plantilla!$A$2:$P$468,A9,Plantilla!$G$2:$G$468)</f>
        <v>0</v>
      </c>
      <c r="H9" s="10">
        <f>SUMIF(Plantilla!$A$2:$P$468,A9,Plantilla!$H$2:$H$468)</f>
        <v>0</v>
      </c>
      <c r="I9" s="10">
        <f>SUMIF(Plantilla!$A$2:$L$468,A9,Plantilla!$I$2:$I$468)</f>
        <v>0</v>
      </c>
      <c r="J9" s="10">
        <f>SUMIF(Plantilla!$A$2:$J$468,A9,Plantilla!$J$2:$J$468)</f>
        <v>0</v>
      </c>
      <c r="K9" s="10">
        <f>SUMIF(Plantilla!$A$2:$K$468,A9,Plantilla!$K$2:$K$468)</f>
        <v>0</v>
      </c>
    </row>
    <row r="10" ht="15.75" customHeight="1">
      <c r="A10" s="9" t="s">
        <v>42</v>
      </c>
      <c r="B10" s="10">
        <f>SUMIF(Plantilla!$A$2:$D$78,A10,Plantilla!$D$2:$D$78)</f>
        <v>0</v>
      </c>
      <c r="C10" s="10">
        <f>SUMIF(Plantilla!$A$2:$N$468,A10,Plantilla!$M$2:$M$468)</f>
        <v>18</v>
      </c>
      <c r="D10" s="10">
        <f>SUMIF(Plantilla!$A$2:$N$468,A10,Plantilla!$O$2:$O$468)</f>
        <v>63</v>
      </c>
      <c r="E10" s="10">
        <f>SUMIF(Plantilla!$A$2:$E$468,A10,Plantilla!$E$2:$E$468)</f>
        <v>0</v>
      </c>
      <c r="F10" s="10">
        <f>SUMIF(Plantilla!$A$2:$F$468,A10,Plantilla!$F$2:$F$468)</f>
        <v>0</v>
      </c>
      <c r="G10" s="10">
        <f>SUMIF(Plantilla!$A$2:$P$468,A10,Plantilla!$G$2:$G$468)</f>
        <v>12</v>
      </c>
      <c r="H10" s="10">
        <f>SUMIF(Plantilla!$A$2:$P$468,A10,Plantilla!$H$2:$H$468)</f>
        <v>45</v>
      </c>
      <c r="I10" s="10">
        <f>SUMIF(Plantilla!$A$2:$L$468,A10,Plantilla!$I$2:$I$468)</f>
        <v>0</v>
      </c>
      <c r="J10" s="10">
        <f>SUMIF(Plantilla!$A$2:$J$468,A10,Plantilla!$J$2:$J$468)</f>
        <v>1532</v>
      </c>
      <c r="K10" s="10">
        <f>SUMIF(Plantilla!$A$2:$K$468,A10,Plantilla!$K$2:$K$468)</f>
        <v>2222</v>
      </c>
    </row>
    <row r="11" ht="15.75" customHeight="1">
      <c r="A11" s="11" t="s">
        <v>43</v>
      </c>
      <c r="B11" s="10">
        <f>SUMIF(Plantilla!$A$2:$D$78,A11,Plantilla!$D$2:$D$78)</f>
        <v>0</v>
      </c>
      <c r="C11" s="10">
        <f>SUMIF(Plantilla!$A$2:$N$468,A11,Plantilla!$M$2:$M$468)</f>
        <v>7</v>
      </c>
      <c r="D11" s="10">
        <f>SUMIF(Plantilla!$A$2:$N$468,A11,Plantilla!$O$2:$O$468)</f>
        <v>7</v>
      </c>
      <c r="E11" s="10">
        <f>SUMIF(Plantilla!$A$2:$E$468,A11,Plantilla!$E$2:$E$468)</f>
        <v>0</v>
      </c>
      <c r="F11" s="10">
        <f>SUMIF(Plantilla!$A$2:$F$468,A11,Plantilla!$F$2:$F$468)</f>
        <v>0</v>
      </c>
      <c r="G11" s="10">
        <f>SUMIF(Plantilla!$A$2:$P$468,A11,Plantilla!$G$2:$G$468)</f>
        <v>5</v>
      </c>
      <c r="H11" s="10">
        <f>SUMIF(Plantilla!$A$2:$P$468,A11,Plantilla!$H$2:$H$468)</f>
        <v>3</v>
      </c>
      <c r="I11" s="10">
        <f>SUMIF(Plantilla!$A$2:$L$468,A11,Plantilla!$I$2:$I$468)</f>
        <v>0</v>
      </c>
      <c r="J11" s="10">
        <f>SUMIF(Plantilla!$A$2:$J$468,A11,Plantilla!$J$2:$J$468)</f>
        <v>2060</v>
      </c>
      <c r="K11" s="10">
        <f>SUMIF(Plantilla!$A$2:$K$468,A11,Plantilla!$K$2:$K$468)</f>
        <v>1388</v>
      </c>
    </row>
    <row r="12" ht="15.75" customHeight="1">
      <c r="A12" s="9" t="s">
        <v>44</v>
      </c>
      <c r="B12" s="10">
        <f>SUMIF(Plantilla!$A$2:$D$78,A12,Plantilla!$D$2:$D$78)</f>
        <v>1</v>
      </c>
      <c r="C12" s="10">
        <f>SUMIF(Plantilla!$A$2:$N$468,A12,Plantilla!$M$2:$M$468)</f>
        <v>55</v>
      </c>
      <c r="D12" s="10">
        <f>SUMIF(Plantilla!$A$2:$N$468,A12,Plantilla!$O$2:$O$468)</f>
        <v>21</v>
      </c>
      <c r="E12" s="10">
        <f>SUMIF(Plantilla!$A$2:$E$468,A12,Plantilla!$E$2:$E$468)</f>
        <v>0</v>
      </c>
      <c r="F12" s="10">
        <f>SUMIF(Plantilla!$A$2:$F$468,A12,Plantilla!$F$2:$F$468)</f>
        <v>0</v>
      </c>
      <c r="G12" s="10">
        <f>SUMIF(Plantilla!$A$2:$P$468,A12,Plantilla!$G$2:$G$468)</f>
        <v>17</v>
      </c>
      <c r="H12" s="10">
        <f>SUMIF(Plantilla!$A$2:$P$468,A12,Plantilla!$H$2:$H$468)</f>
        <v>57</v>
      </c>
      <c r="I12" s="10">
        <f>SUMIF(Plantilla!$A$2:$L$468,A12,Plantilla!$I$2:$I$468)</f>
        <v>1</v>
      </c>
      <c r="J12" s="10">
        <f>SUMIF(Plantilla!$A$2:$J$468,A12,Plantilla!$J$2:$J$468)</f>
        <v>7385</v>
      </c>
      <c r="K12" s="10">
        <f>SUMIF(Plantilla!$A$2:$K$468,A12,Plantilla!$K$2:$K$468)</f>
        <v>4975</v>
      </c>
    </row>
    <row r="13" ht="15.75" customHeight="1">
      <c r="A13" s="9" t="s">
        <v>45</v>
      </c>
      <c r="B13" s="10">
        <f>SUMIF(Plantilla!$A$2:$D$78,A13,Plantilla!$D$2:$D$78)</f>
        <v>0</v>
      </c>
      <c r="C13" s="10">
        <f>SUMIF(Plantilla!$A$2:$N$468,A13,Plantilla!$M$2:$M$468)</f>
        <v>0</v>
      </c>
      <c r="D13" s="10">
        <f>SUMIF(Plantilla!$A$2:$N$468,A13,Plantilla!$O$2:$O$468)</f>
        <v>0</v>
      </c>
      <c r="E13" s="10">
        <f>SUMIF(Plantilla!$A$2:$E$468,A13,Plantilla!$E$2:$E$468)</f>
        <v>0</v>
      </c>
      <c r="F13" s="10">
        <f>SUMIF(Plantilla!$A$2:$F$468,A13,Plantilla!$F$2:$F$468)</f>
        <v>0</v>
      </c>
      <c r="G13" s="10">
        <f>SUMIF(Plantilla!$A$2:$P$468,A13,Plantilla!$G$2:$G$468)</f>
        <v>0</v>
      </c>
      <c r="H13" s="10">
        <f>SUMIF(Plantilla!$A$2:$P$468,A13,Plantilla!$H$2:$H$468)</f>
        <v>0</v>
      </c>
      <c r="I13" s="10">
        <f>SUMIF(Plantilla!$A$2:$L$468,A13,Plantilla!$I$2:$I$468)</f>
        <v>0</v>
      </c>
      <c r="J13" s="10">
        <f>SUMIF(Plantilla!$A$2:$J$468,A13,Plantilla!$J$2:$J$468)</f>
        <v>0</v>
      </c>
      <c r="K13" s="10">
        <f>SUMIF(Plantilla!$A$2:$K$468,A13,Plantilla!$K$2:$K$468)</f>
        <v>0</v>
      </c>
    </row>
    <row r="14" ht="15.75" customHeight="1">
      <c r="A14" s="9" t="s">
        <v>46</v>
      </c>
      <c r="B14" s="10">
        <f>SUMIF(Plantilla!$A$2:$D$78,A14,Plantilla!$D$2:$D$78)</f>
        <v>0</v>
      </c>
      <c r="C14" s="10">
        <f>SUMIF(Plantilla!$A$2:$N$468,A14,Plantilla!$M$2:$M$468)</f>
        <v>0</v>
      </c>
      <c r="D14" s="10">
        <f>SUMIF(Plantilla!$A$2:$N$468,A14,Plantilla!$O$2:$O$468)</f>
        <v>0</v>
      </c>
      <c r="E14" s="10">
        <f>SUMIF(Plantilla!$A$2:$E$468,A14,Plantilla!$E$2:$E$468)</f>
        <v>0</v>
      </c>
      <c r="F14" s="10">
        <f>SUMIF(Plantilla!$A$2:$F$468,A14,Plantilla!$F$2:$F$468)</f>
        <v>0</v>
      </c>
      <c r="G14" s="10">
        <f>SUMIF(Plantilla!$A$2:$P$468,A14,Plantilla!$G$2:$G$468)</f>
        <v>0</v>
      </c>
      <c r="H14" s="10">
        <f>SUMIF(Plantilla!$A$2:$P$468,A14,Plantilla!$H$2:$H$468)</f>
        <v>0</v>
      </c>
      <c r="I14" s="10">
        <f>SUMIF(Plantilla!$A$2:$L$468,A14,Plantilla!$I$2:$I$468)</f>
        <v>0</v>
      </c>
      <c r="J14" s="10">
        <f>SUMIF(Plantilla!$A$2:$J$468,A14,Plantilla!$J$2:$J$468)</f>
        <v>0</v>
      </c>
      <c r="K14" s="10">
        <f>SUMIF(Plantilla!$A$2:$K$468,A14,Plantilla!$K$2:$K$468)</f>
        <v>0</v>
      </c>
    </row>
    <row r="15" ht="15.75" customHeight="1">
      <c r="A15" s="9" t="s">
        <v>47</v>
      </c>
      <c r="B15" s="10">
        <f>SUMIF(Plantilla!$A$2:$D$78,A15,Plantilla!$D$2:$D$78)</f>
        <v>0</v>
      </c>
      <c r="C15" s="10">
        <f>SUMIF(Plantilla!$A$2:$N$468,A15,Plantilla!$M$2:$M$468)</f>
        <v>0</v>
      </c>
      <c r="D15" s="10">
        <f>SUMIF(Plantilla!$A$2:$N$468,A15,Plantilla!$O$2:$O$468)</f>
        <v>0</v>
      </c>
      <c r="E15" s="10">
        <f>SUMIF(Plantilla!$A$2:$E$468,A15,Plantilla!$E$2:$E$468)</f>
        <v>0</v>
      </c>
      <c r="F15" s="10">
        <f>SUMIF(Plantilla!$A$2:$F$468,A15,Plantilla!$F$2:$F$468)</f>
        <v>0</v>
      </c>
      <c r="G15" s="10">
        <f>SUMIF(Plantilla!$A$2:$P$468,A15,Plantilla!$G$2:$G$468)</f>
        <v>0</v>
      </c>
      <c r="H15" s="10">
        <f>SUMIF(Plantilla!$A$2:$P$468,A15,Plantilla!$H$2:$H$468)</f>
        <v>0</v>
      </c>
      <c r="I15" s="10">
        <f>SUMIF(Plantilla!$A$2:$L$468,A15,Plantilla!$I$2:$I$468)</f>
        <v>0</v>
      </c>
      <c r="J15" s="10">
        <f>SUMIF(Plantilla!$A$2:$J$468,A15,Plantilla!$J$2:$J$468)</f>
        <v>0</v>
      </c>
      <c r="K15" s="10">
        <f>SUMIF(Plantilla!$A$2:$K$468,A15,Plantilla!$K$2:$K$468)</f>
        <v>0</v>
      </c>
    </row>
    <row r="16" ht="15.75" customHeight="1">
      <c r="A16" s="9" t="s">
        <v>48</v>
      </c>
      <c r="B16" s="10">
        <f>SUMIF(Plantilla!$A$2:$D$78,A16,Plantilla!$D$2:$D$78)</f>
        <v>0</v>
      </c>
      <c r="C16" s="10">
        <f>SUMIF(Plantilla!$A$2:$N$468,A16,Plantilla!$M$2:$M$468)</f>
        <v>43</v>
      </c>
      <c r="D16" s="10">
        <f>SUMIF(Plantilla!$A$2:$N$468,A16,Plantilla!$O$2:$O$468)</f>
        <v>41</v>
      </c>
      <c r="E16" s="10">
        <f>SUMIF(Plantilla!$A$2:$E$468,A16,Plantilla!$E$2:$E$468)</f>
        <v>0</v>
      </c>
      <c r="F16" s="10">
        <f>SUMIF(Plantilla!$A$2:$F$468,A16,Plantilla!$F$2:$F$468)</f>
        <v>0</v>
      </c>
      <c r="G16" s="10">
        <f>SUMIF(Plantilla!$A$2:$P$468,A16,Plantilla!$G$2:$G$468)</f>
        <v>12</v>
      </c>
      <c r="H16" s="10">
        <f>SUMIF(Plantilla!$A$2:$P$468,A16,Plantilla!$H$2:$H$468)</f>
        <v>30</v>
      </c>
      <c r="I16" s="10">
        <f>SUMIF(Plantilla!$A$2:$L$468,A16,Plantilla!$I$2:$I$468)</f>
        <v>0</v>
      </c>
      <c r="J16" s="10">
        <f>SUMIF(Plantilla!$A$2:$J$468,A16,Plantilla!$J$2:$J$468)</f>
        <v>2844</v>
      </c>
      <c r="K16" s="10">
        <f>SUMIF(Plantilla!$A$2:$K$468,A16,Plantilla!$K$2:$K$468)</f>
        <v>2411</v>
      </c>
    </row>
    <row r="17" ht="15.75" customHeight="1">
      <c r="A17" s="9" t="s">
        <v>49</v>
      </c>
      <c r="B17" s="10">
        <f>SUMIF(Plantilla!$A$2:$D$78,A17,Plantilla!$D$2:$D$78)</f>
        <v>0</v>
      </c>
      <c r="C17" s="10">
        <f>SUMIF(Plantilla!$A$2:$N$468,A17,Plantilla!$M$2:$M$468)</f>
        <v>0</v>
      </c>
      <c r="D17" s="10">
        <f>SUMIF(Plantilla!$A$2:$N$468,A17,Plantilla!$O$2:$O$468)</f>
        <v>0</v>
      </c>
      <c r="E17" s="10">
        <f>SUMIF(Plantilla!$A$2:$E$468,A17,Plantilla!$E$2:$E$468)</f>
        <v>0</v>
      </c>
      <c r="F17" s="10">
        <f>SUMIF(Plantilla!$A$2:$F$468,A17,Plantilla!$F$2:$F$468)</f>
        <v>0</v>
      </c>
      <c r="G17" s="10">
        <f>SUMIF(Plantilla!$A$2:$P$468,A17,Plantilla!$G$2:$G$468)</f>
        <v>0</v>
      </c>
      <c r="H17" s="10">
        <f>SUMIF(Plantilla!$A$2:$P$468,A17,Plantilla!$H$2:$H$468)</f>
        <v>0</v>
      </c>
      <c r="I17" s="10">
        <f>SUMIF(Plantilla!$A$2:$L$468,A17,Plantilla!$I$2:$I$468)</f>
        <v>0</v>
      </c>
      <c r="J17" s="10">
        <f>SUMIF(Plantilla!$A$2:$J$468,A17,Plantilla!$J$2:$J$468)</f>
        <v>0</v>
      </c>
      <c r="K17" s="10">
        <f>SUMIF(Plantilla!$A$2:$K$468,A17,Plantilla!$K$2:$K$468)</f>
        <v>0</v>
      </c>
    </row>
    <row r="18" ht="15.75" customHeight="1">
      <c r="A18" s="9" t="s">
        <v>50</v>
      </c>
      <c r="B18" s="10">
        <f>SUMIF(Plantilla!$A$2:$D$78,A18,Plantilla!$D$2:$D$78)</f>
        <v>0</v>
      </c>
      <c r="C18" s="10">
        <f>SUMIF(Plantilla!$A$2:$N$468,A18,Plantilla!$M$2:$M$468)</f>
        <v>0</v>
      </c>
      <c r="D18" s="10">
        <f>SUMIF(Plantilla!$A$2:$N$468,A18,Plantilla!$O$2:$O$468)</f>
        <v>0</v>
      </c>
      <c r="E18" s="10">
        <f>SUMIF(Plantilla!$A$2:$E$468,A18,Plantilla!$E$2:$E$468)</f>
        <v>0</v>
      </c>
      <c r="F18" s="10">
        <f>SUMIF(Plantilla!$A$2:$F$468,A18,Plantilla!$F$2:$F$468)</f>
        <v>0</v>
      </c>
      <c r="G18" s="10">
        <f>SUMIF(Plantilla!$A$2:$P$468,A18,Plantilla!$G$2:$G$468)</f>
        <v>0</v>
      </c>
      <c r="H18" s="10">
        <f>SUMIF(Plantilla!$A$2:$P$468,A18,Plantilla!$H$2:$H$468)</f>
        <v>0</v>
      </c>
      <c r="I18" s="10">
        <f>SUMIF(Plantilla!$A$2:$L$468,A18,Plantilla!$I$2:$I$468)</f>
        <v>0</v>
      </c>
      <c r="J18" s="10">
        <f>SUMIF(Plantilla!$A$2:$J$468,A18,Plantilla!$J$2:$J$468)</f>
        <v>0</v>
      </c>
      <c r="K18" s="10">
        <f>SUMIF(Plantilla!$A$2:$K$468,A18,Plantilla!$K$2:$K$468)</f>
        <v>0</v>
      </c>
    </row>
    <row r="19" ht="15.75" customHeight="1">
      <c r="A19" s="9" t="s">
        <v>51</v>
      </c>
      <c r="B19" s="10">
        <f>SUMIF(Plantilla!$A$2:$D$78,A19,Plantilla!$D$2:$D$78)</f>
        <v>0</v>
      </c>
      <c r="C19" s="10">
        <f>SUMIF(Plantilla!$A$2:$N$468,A19,Plantilla!$M$2:$M$468)</f>
        <v>0</v>
      </c>
      <c r="D19" s="10">
        <f>SUMIF(Plantilla!$A$2:$N$468,A19,Plantilla!$O$2:$O$468)</f>
        <v>0</v>
      </c>
      <c r="E19" s="10">
        <f>SUMIF(Plantilla!$A$2:$E$468,A19,Plantilla!$E$2:$E$468)</f>
        <v>0</v>
      </c>
      <c r="F19" s="10">
        <f>SUMIF(Plantilla!$A$2:$F$468,A19,Plantilla!$F$2:$F$468)</f>
        <v>0</v>
      </c>
      <c r="G19" s="10">
        <f>SUMIF(Plantilla!$A$2:$P$468,A19,Plantilla!$G$2:$G$468)</f>
        <v>0</v>
      </c>
      <c r="H19" s="10">
        <f>SUMIF(Plantilla!$A$2:$P$468,A19,Plantilla!$H$2:$H$468)</f>
        <v>0</v>
      </c>
      <c r="I19" s="10">
        <f>SUMIF(Plantilla!$A$2:$L$468,A19,Plantilla!$I$2:$I$468)</f>
        <v>0</v>
      </c>
      <c r="J19" s="10">
        <f>SUMIF(Plantilla!$A$2:$J$468,A19,Plantilla!$J$2:$J$468)</f>
        <v>0</v>
      </c>
      <c r="K19" s="10">
        <f>SUMIF(Plantilla!$A$2:$K$468,A19,Plantilla!$K$2:$K$468)</f>
        <v>0</v>
      </c>
    </row>
    <row r="20" ht="15.75" customHeight="1">
      <c r="A20" s="9" t="s">
        <v>52</v>
      </c>
      <c r="B20" s="10">
        <f>SUMIF(Plantilla!$A$2:$D$78,A20,Plantilla!$D$2:$D$78)</f>
        <v>0</v>
      </c>
      <c r="C20" s="10">
        <f>SUMIF(Plantilla!$A$2:$N$468,A20,Plantilla!$M$2:$M$468)</f>
        <v>0</v>
      </c>
      <c r="D20" s="10">
        <f>SUMIF(Plantilla!$A$2:$N$468,A20,Plantilla!$O$2:$O$468)</f>
        <v>0</v>
      </c>
      <c r="E20" s="10">
        <f>SUMIF(Plantilla!$A$2:$E$468,A20,Plantilla!$E$2:$E$468)</f>
        <v>0</v>
      </c>
      <c r="F20" s="10">
        <f>SUMIF(Plantilla!$A$2:$F$468,A20,Plantilla!$F$2:$F$468)</f>
        <v>0</v>
      </c>
      <c r="G20" s="10">
        <f>SUMIF(Plantilla!$A$2:$P$468,A20,Plantilla!$G$2:$G$468)</f>
        <v>0</v>
      </c>
      <c r="H20" s="10">
        <f>SUMIF(Plantilla!$A$2:$P$468,A20,Plantilla!$H$2:$H$468)</f>
        <v>0</v>
      </c>
      <c r="I20" s="10">
        <f>SUMIF(Plantilla!$A$2:$L$468,A20,Plantilla!$I$2:$I$468)</f>
        <v>0</v>
      </c>
      <c r="J20" s="10">
        <f>SUMIF(Plantilla!$A$2:$J$468,A20,Plantilla!$J$2:$J$468)</f>
        <v>0</v>
      </c>
      <c r="K20" s="10">
        <f>SUMIF(Plantilla!$A$2:$K$468,A20,Plantilla!$K$2:$K$468)</f>
        <v>0</v>
      </c>
    </row>
    <row r="21" ht="15.75" customHeight="1">
      <c r="A21" s="9" t="s">
        <v>53</v>
      </c>
      <c r="B21" s="10">
        <f>SUMIF(Plantilla!$A$2:$D$78,A21,Plantilla!$D$2:$D$78)</f>
        <v>0</v>
      </c>
      <c r="C21" s="10">
        <f>SUMIF(Plantilla!$A$2:$N$468,A21,Plantilla!$M$2:$M$468)</f>
        <v>12</v>
      </c>
      <c r="D21" s="10">
        <f>SUMIF(Plantilla!$A$2:$N$468,A21,Plantilla!$O$2:$O$468)</f>
        <v>12</v>
      </c>
      <c r="E21" s="10">
        <f>SUMIF(Plantilla!$A$2:$E$468,A21,Plantilla!$E$2:$E$468)</f>
        <v>0</v>
      </c>
      <c r="F21" s="10">
        <f>SUMIF(Plantilla!$A$2:$F$468,A21,Plantilla!$F$2:$F$468)</f>
        <v>0</v>
      </c>
      <c r="G21" s="10">
        <f>SUMIF(Plantilla!$A$2:$P$468,A21,Plantilla!$G$2:$G$468)</f>
        <v>9</v>
      </c>
      <c r="H21" s="10">
        <f>SUMIF(Plantilla!$A$2:$P$468,A21,Plantilla!$H$2:$H$468)</f>
        <v>7</v>
      </c>
      <c r="I21" s="10">
        <f>SUMIF(Plantilla!$A$2:$L$468,A21,Plantilla!$I$2:$I$468)</f>
        <v>0</v>
      </c>
      <c r="J21" s="10">
        <f>SUMIF(Plantilla!$A$2:$J$468,A21,Plantilla!$J$2:$J$468)</f>
        <v>1851</v>
      </c>
      <c r="K21" s="10">
        <f>SUMIF(Plantilla!$A$2:$K$468,A21,Plantilla!$K$2:$K$468)</f>
        <v>805</v>
      </c>
    </row>
    <row r="22" ht="15.75" customHeight="1">
      <c r="A22" s="9" t="s">
        <v>54</v>
      </c>
      <c r="B22" s="10">
        <f>SUMIF(Plantilla!$A$2:$D$78,A22,Plantilla!$D$2:$D$78)</f>
        <v>0</v>
      </c>
      <c r="C22" s="10">
        <f>SUMIF(Plantilla!$A$2:$N$468,A22,Plantilla!$M$2:$M$468)</f>
        <v>0</v>
      </c>
      <c r="D22" s="10">
        <f>SUMIF(Plantilla!$A$2:$N$468,A22,Plantilla!$O$2:$O$468)</f>
        <v>0</v>
      </c>
      <c r="E22" s="10">
        <f>SUMIF(Plantilla!$A$2:$E$468,A22,Plantilla!$E$2:$E$468)</f>
        <v>0</v>
      </c>
      <c r="F22" s="10">
        <f>SUMIF(Plantilla!$A$2:$F$468,A22,Plantilla!$F$2:$F$468)</f>
        <v>0</v>
      </c>
      <c r="G22" s="10">
        <f>SUMIF(Plantilla!$A$2:$P$468,A22,Plantilla!$G$2:$G$468)</f>
        <v>0</v>
      </c>
      <c r="H22" s="10">
        <f>SUMIF(Plantilla!$A$2:$P$468,A22,Plantilla!$H$2:$H$468)</f>
        <v>0</v>
      </c>
      <c r="I22" s="10">
        <f>SUMIF(Plantilla!$A$2:$L$468,A22,Plantilla!$I$2:$I$468)</f>
        <v>0</v>
      </c>
      <c r="J22" s="10">
        <f>SUMIF(Plantilla!$A$2:$J$468,A22,Plantilla!$J$2:$J$468)</f>
        <v>0</v>
      </c>
      <c r="K22" s="10">
        <f>SUMIF(Plantilla!$A$2:$K$468,A22,Plantilla!$K$2:$K$468)</f>
        <v>0</v>
      </c>
    </row>
    <row r="23" ht="15.75" customHeight="1">
      <c r="A23" s="9" t="s">
        <v>55</v>
      </c>
      <c r="B23" s="10">
        <f>SUMIF(Plantilla!$A$2:$D$78,A23,Plantilla!$D$2:$D$78)</f>
        <v>1</v>
      </c>
      <c r="C23" s="10">
        <f>SUMIF(Plantilla!$A$2:$N$468,A23,Plantilla!$M$2:$M$468)</f>
        <v>32</v>
      </c>
      <c r="D23" s="10">
        <f>SUMIF(Plantilla!$A$2:$N$468,A23,Plantilla!$O$2:$O$468)</f>
        <v>31</v>
      </c>
      <c r="E23" s="10">
        <f>SUMIF(Plantilla!$A$2:$E$468,A23,Plantilla!$E$2:$E$468)</f>
        <v>0</v>
      </c>
      <c r="F23" s="10">
        <f>SUMIF(Plantilla!$A$2:$F$468,A23,Plantilla!$F$2:$F$468)</f>
        <v>0</v>
      </c>
      <c r="G23" s="10">
        <f>SUMIF(Plantilla!$A$2:$P$468,A23,Plantilla!$G$2:$G$468)</f>
        <v>18</v>
      </c>
      <c r="H23" s="10">
        <f>SUMIF(Plantilla!$A$2:$P$468,A23,Plantilla!$H$2:$H$468)</f>
        <v>22</v>
      </c>
      <c r="I23" s="10">
        <f>SUMIF(Plantilla!$A$2:$L$468,A23,Plantilla!$I$2:$I$468)</f>
        <v>2</v>
      </c>
      <c r="J23" s="10">
        <f>SUMIF(Plantilla!$A$2:$J$468,A23,Plantilla!$J$2:$J$468)</f>
        <v>8523</v>
      </c>
      <c r="K23" s="10">
        <f>SUMIF(Plantilla!$A$2:$K$468,A23,Plantilla!$K$2:$K$468)</f>
        <v>3326</v>
      </c>
    </row>
    <row r="24" ht="15.75" customHeight="1">
      <c r="A24" s="11" t="s">
        <v>56</v>
      </c>
      <c r="B24" s="10">
        <f>SUMIF(Plantilla!$A$2:$D$78,A24,Plantilla!$D$2:$D$78)</f>
        <v>0</v>
      </c>
      <c r="C24" s="10">
        <f>SUMIF(Plantilla!$A$2:$N$468,A24,Plantilla!$M$2:$M$468)</f>
        <v>37</v>
      </c>
      <c r="D24" s="10">
        <f>SUMIF(Plantilla!$A$2:$N$468,A24,Plantilla!$O$2:$O$468)</f>
        <v>37</v>
      </c>
      <c r="E24" s="10">
        <f>SUMIF(Plantilla!$A$2:$E$468,A24,Plantilla!$E$2:$E$468)</f>
        <v>0</v>
      </c>
      <c r="F24" s="10">
        <f>SUMIF(Plantilla!$A$2:$F$468,A24,Plantilla!$F$2:$F$468)</f>
        <v>0</v>
      </c>
      <c r="G24" s="10">
        <f>SUMIF(Plantilla!$A$2:$P$468,A24,Plantilla!$G$2:$G$468)</f>
        <v>15</v>
      </c>
      <c r="H24" s="10">
        <f>SUMIF(Plantilla!$A$2:$P$468,A24,Plantilla!$H$2:$H$468)</f>
        <v>43</v>
      </c>
      <c r="I24" s="10">
        <f>SUMIF(Plantilla!$A$2:$L$468,A24,Plantilla!$I$2:$I$468)</f>
        <v>1</v>
      </c>
      <c r="J24" s="10">
        <f>SUMIF(Plantilla!$A$2:$J$468,A24,Plantilla!$J$2:$J$468)</f>
        <v>7081</v>
      </c>
      <c r="K24" s="10">
        <f>SUMIF(Plantilla!$A$2:$K$468,A24,Plantilla!$K$2:$K$468)</f>
        <v>3708</v>
      </c>
    </row>
    <row r="25" ht="15.75" customHeight="1">
      <c r="A25" s="9" t="s">
        <v>57</v>
      </c>
      <c r="B25" s="10">
        <f>SUMIF(Plantilla!$A$2:$D$78,A25,Plantilla!$D$2:$D$78)</f>
        <v>0</v>
      </c>
      <c r="C25" s="10">
        <f>SUMIF(Plantilla!$A$2:$N$468,A25,Plantilla!$M$2:$M$468)</f>
        <v>53</v>
      </c>
      <c r="D25" s="10">
        <f>SUMIF(Plantilla!$A$2:$N$468,A25,Plantilla!$O$2:$O$468)</f>
        <v>84</v>
      </c>
      <c r="E25" s="10">
        <f>SUMIF(Plantilla!$A$2:$E$468,A25,Plantilla!$E$2:$E$468)</f>
        <v>0</v>
      </c>
      <c r="F25" s="10">
        <f>SUMIF(Plantilla!$A$2:$F$468,A25,Plantilla!$F$2:$F$468)</f>
        <v>0</v>
      </c>
      <c r="G25" s="10">
        <f>SUMIF(Plantilla!$A$2:$P$468,A25,Plantilla!$G$2:$G$468)</f>
        <v>7</v>
      </c>
      <c r="H25" s="10">
        <f>SUMIF(Plantilla!$A$2:$P$468,A25,Plantilla!$H$2:$H$468)</f>
        <v>45</v>
      </c>
      <c r="I25" s="10">
        <f>SUMIF(Plantilla!$A$2:$L$468,A25,Plantilla!$I$2:$I$468)</f>
        <v>0</v>
      </c>
      <c r="J25" s="10">
        <f>SUMIF(Plantilla!$A$2:$J$468,A25,Plantilla!$J$2:$J$468)</f>
        <v>981</v>
      </c>
      <c r="K25" s="10">
        <f>SUMIF(Plantilla!$A$2:$K$468,A25,Plantilla!$K$2:$K$468)</f>
        <v>1871</v>
      </c>
    </row>
    <row r="26" ht="15.75" customHeight="1">
      <c r="A26" s="9" t="s">
        <v>58</v>
      </c>
      <c r="B26" s="10">
        <f>SUMIF(Plantilla!$A$2:$D$78,A26,Plantilla!$D$2:$D$78)</f>
        <v>0</v>
      </c>
      <c r="C26" s="10">
        <f>SUMIF(Plantilla!$A$2:$N$468,A26,Plantilla!$M$2:$M$468)</f>
        <v>0</v>
      </c>
      <c r="D26" s="10">
        <f>SUMIF(Plantilla!$A$2:$N$468,A26,Plantilla!$O$2:$O$468)</f>
        <v>0</v>
      </c>
      <c r="E26" s="10">
        <f>SUMIF(Plantilla!$A$2:$E$468,A26,Plantilla!$E$2:$E$468)</f>
        <v>0</v>
      </c>
      <c r="F26" s="10">
        <f>SUMIF(Plantilla!$A$2:$F$468,A26,Plantilla!$F$2:$F$468)</f>
        <v>0</v>
      </c>
      <c r="G26" s="10">
        <f>SUMIF(Plantilla!$A$2:$P$468,A26,Plantilla!$G$2:$G$468)</f>
        <v>0</v>
      </c>
      <c r="H26" s="10">
        <f>SUMIF(Plantilla!$A$2:$P$468,A26,Plantilla!$H$2:$H$468)</f>
        <v>0</v>
      </c>
      <c r="I26" s="10">
        <f>SUMIF(Plantilla!$A$2:$L$468,A26,Plantilla!$I$2:$I$468)</f>
        <v>0</v>
      </c>
      <c r="J26" s="10">
        <f>SUMIF(Plantilla!$A$2:$J$468,A26,Plantilla!$J$2:$J$468)</f>
        <v>0</v>
      </c>
      <c r="K26" s="10">
        <f>SUMIF(Plantilla!$A$2:$K$468,A26,Plantilla!$K$2:$K$468)</f>
        <v>0</v>
      </c>
    </row>
    <row r="27" ht="15.75" customHeight="1">
      <c r="A27" s="9" t="s">
        <v>59</v>
      </c>
      <c r="B27" s="10">
        <f>SUMIF(Plantilla!$A$2:$D$78,A27,Plantilla!$D$2:$D$78)</f>
        <v>0</v>
      </c>
      <c r="C27" s="10">
        <f>SUMIF(Plantilla!$A$2:$N$468,A27,Plantilla!$M$2:$M$468)</f>
        <v>0</v>
      </c>
      <c r="D27" s="10">
        <f>SUMIF(Plantilla!$A$2:$N$468,A27,Plantilla!$O$2:$O$468)</f>
        <v>0</v>
      </c>
      <c r="E27" s="10">
        <f>SUMIF(Plantilla!$A$2:$E$468,A27,Plantilla!$E$2:$E$468)</f>
        <v>0</v>
      </c>
      <c r="F27" s="10">
        <f>SUMIF(Plantilla!$A$2:$F$468,A27,Plantilla!$F$2:$F$468)</f>
        <v>0</v>
      </c>
      <c r="G27" s="10">
        <f>SUMIF(Plantilla!$A$2:$P$468,A27,Plantilla!$G$2:$G$468)</f>
        <v>0</v>
      </c>
      <c r="H27" s="10">
        <f>SUMIF(Plantilla!$A$2:$P$468,A27,Plantilla!$H$2:$H$468)</f>
        <v>0</v>
      </c>
      <c r="I27" s="10">
        <f>SUMIF(Plantilla!$A$2:$L$468,A27,Plantilla!$I$2:$I$468)</f>
        <v>0</v>
      </c>
      <c r="J27" s="10">
        <f>SUMIF(Plantilla!$A$2:$J$468,A27,Plantilla!$J$2:$J$468)</f>
        <v>0</v>
      </c>
      <c r="K27" s="10">
        <f>SUMIF(Plantilla!$A$2:$K$468,A27,Plantilla!$K$2:$K$468)</f>
        <v>0</v>
      </c>
    </row>
    <row r="28" ht="15.75" customHeight="1">
      <c r="A28" s="9" t="s">
        <v>60</v>
      </c>
      <c r="B28" s="10">
        <f>SUMIF(Plantilla!$A$2:$D$78,A28,Plantilla!$D$2:$D$78)</f>
        <v>0</v>
      </c>
      <c r="C28" s="10">
        <f>SUMIF(Plantilla!$A$2:$N$468,A28,Plantilla!$M$2:$M$468)</f>
        <v>0</v>
      </c>
      <c r="D28" s="10">
        <f>SUMIF(Plantilla!$A$2:$N$468,A28,Plantilla!$O$2:$O$468)</f>
        <v>0</v>
      </c>
      <c r="E28" s="10">
        <f>SUMIF(Plantilla!$A$2:$E$468,A28,Plantilla!$E$2:$E$468)</f>
        <v>0</v>
      </c>
      <c r="F28" s="10">
        <f>SUMIF(Plantilla!$A$2:$F$468,A28,Plantilla!$F$2:$F$468)</f>
        <v>0</v>
      </c>
      <c r="G28" s="10">
        <f>SUMIF(Plantilla!$A$2:$P$468,A28,Plantilla!$G$2:$G$468)</f>
        <v>0</v>
      </c>
      <c r="H28" s="10">
        <f>SUMIF(Plantilla!$A$2:$P$468,A28,Plantilla!$H$2:$H$468)</f>
        <v>0</v>
      </c>
      <c r="I28" s="10">
        <f>SUMIF(Plantilla!$A$2:$L$468,A28,Plantilla!$I$2:$I$468)</f>
        <v>0</v>
      </c>
      <c r="J28" s="10">
        <f>SUMIF(Plantilla!$A$2:$J$468,A28,Plantilla!$J$2:$J$468)</f>
        <v>0</v>
      </c>
      <c r="K28" s="10">
        <f>SUMIF(Plantilla!$A$2:$K$468,A28,Plantilla!$K$2:$K$468)</f>
        <v>0</v>
      </c>
    </row>
    <row r="29" ht="15.75" customHeight="1">
      <c r="A29" s="9" t="s">
        <v>61</v>
      </c>
      <c r="B29" s="10">
        <f>SUMIF(Plantilla!$A$2:$D$78,A29,Plantilla!$D$2:$D$78)</f>
        <v>0</v>
      </c>
      <c r="C29" s="10">
        <f>SUMIF(Plantilla!$A$2:$N$468,A29,Plantilla!$M$2:$M$468)</f>
        <v>0</v>
      </c>
      <c r="D29" s="10">
        <f>SUMIF(Plantilla!$A$2:$N$468,A29,Plantilla!$O$2:$O$468)</f>
        <v>0</v>
      </c>
      <c r="E29" s="10">
        <f>SUMIF(Plantilla!$A$2:$E$468,A29,Plantilla!$E$2:$E$468)</f>
        <v>0</v>
      </c>
      <c r="F29" s="10">
        <f>SUMIF(Plantilla!$A$2:$F$468,A29,Plantilla!$F$2:$F$468)</f>
        <v>0</v>
      </c>
      <c r="G29" s="10">
        <f>SUMIF(Plantilla!$A$2:$P$468,A29,Plantilla!$G$2:$G$468)</f>
        <v>0</v>
      </c>
      <c r="H29" s="10">
        <f>SUMIF(Plantilla!$A$2:$P$468,A29,Plantilla!$H$2:$H$468)</f>
        <v>0</v>
      </c>
      <c r="I29" s="10">
        <f>SUMIF(Plantilla!$A$2:$L$468,A29,Plantilla!$I$2:$I$468)</f>
        <v>0</v>
      </c>
      <c r="J29" s="10">
        <f>SUMIF(Plantilla!$A$2:$J$468,A29,Plantilla!$J$2:$J$468)</f>
        <v>0</v>
      </c>
      <c r="K29" s="10">
        <f>SUMIF(Plantilla!$A$2:$K$468,A29,Plantilla!$K$2:$K$468)</f>
        <v>0</v>
      </c>
    </row>
    <row r="30" ht="15.75" customHeight="1">
      <c r="A30" s="9" t="s">
        <v>62</v>
      </c>
      <c r="B30" s="10">
        <f>SUMIF(Plantilla!$A$2:$D$78,A30,Plantilla!$D$2:$D$78)</f>
        <v>0</v>
      </c>
      <c r="C30" s="10">
        <f>SUMIF(Plantilla!$A$2:$N$468,A30,Plantilla!$M$2:$M$468)</f>
        <v>0</v>
      </c>
      <c r="D30" s="10">
        <f>SUMIF(Plantilla!$A$2:$N$468,A30,Plantilla!$O$2:$O$468)</f>
        <v>0</v>
      </c>
      <c r="E30" s="10">
        <f>SUMIF(Plantilla!$A$2:$E$468,A30,Plantilla!$E$2:$E$468)</f>
        <v>0</v>
      </c>
      <c r="F30" s="10">
        <f>SUMIF(Plantilla!$A$2:$F$468,A30,Plantilla!$F$2:$F$468)</f>
        <v>0</v>
      </c>
      <c r="G30" s="10">
        <f>SUMIF(Plantilla!$A$2:$P$468,A30,Plantilla!$G$2:$G$468)</f>
        <v>0</v>
      </c>
      <c r="H30" s="10">
        <f>SUMIF(Plantilla!$A$2:$P$468,A30,Plantilla!$H$2:$H$468)</f>
        <v>0</v>
      </c>
      <c r="I30" s="10">
        <f>SUMIF(Plantilla!$A$2:$L$468,A30,Plantilla!$I$2:$I$468)</f>
        <v>0</v>
      </c>
      <c r="J30" s="10">
        <f>SUMIF(Plantilla!$A$2:$J$468,A30,Plantilla!$J$2:$J$468)</f>
        <v>0</v>
      </c>
      <c r="K30" s="10">
        <f>SUMIF(Plantilla!$A$2:$K$468,A30,Plantilla!$K$2:$K$468)</f>
        <v>0</v>
      </c>
    </row>
    <row r="31" ht="15.75" customHeight="1">
      <c r="A31" s="11" t="s">
        <v>63</v>
      </c>
      <c r="B31" s="10">
        <f>SUMIF(Plantilla!$A$2:$D$78,A31,Plantilla!$D$2:$D$78)</f>
        <v>0</v>
      </c>
      <c r="C31" s="10">
        <f>SUMIF(Plantilla!$A$2:$N$468,A31,Plantilla!$M$2:$M$468)</f>
        <v>0</v>
      </c>
      <c r="D31" s="10">
        <f>SUMIF(Plantilla!$A$2:$N$468,A31,Plantilla!$O$2:$O$468)</f>
        <v>0</v>
      </c>
      <c r="E31" s="10">
        <f>SUMIF(Plantilla!$A$2:$E$468,A31,Plantilla!$E$2:$E$468)</f>
        <v>0</v>
      </c>
      <c r="F31" s="10">
        <f>SUMIF(Plantilla!$A$2:$F$468,A31,Plantilla!$F$2:$F$468)</f>
        <v>0</v>
      </c>
      <c r="G31" s="10">
        <f>SUMIF(Plantilla!$A$2:$P$468,A31,Plantilla!$G$2:$G$468)</f>
        <v>0</v>
      </c>
      <c r="H31" s="10">
        <f>SUMIF(Plantilla!$A$2:$P$468,A31,Plantilla!$H$2:$H$468)</f>
        <v>0</v>
      </c>
      <c r="I31" s="10">
        <f>SUMIF(Plantilla!$A$2:$L$468,A31,Plantilla!$I$2:$I$468)</f>
        <v>0</v>
      </c>
      <c r="J31" s="10">
        <f>SUMIF(Plantilla!$A$2:$J$468,A31,Plantilla!$J$2:$J$468)</f>
        <v>0</v>
      </c>
      <c r="K31" s="10">
        <f>SUMIF(Plantilla!$A$2:$K$468,A31,Plantilla!$K$2:$K$468)</f>
        <v>0</v>
      </c>
    </row>
    <row r="32" ht="15.75" customHeight="1">
      <c r="A32" s="11" t="s">
        <v>64</v>
      </c>
      <c r="B32" s="10">
        <f>SUMIF(Plantilla!$A$2:$D$78,A32,Plantilla!$D$2:$D$78)</f>
        <v>0</v>
      </c>
      <c r="C32" s="10">
        <f>SUMIF(Plantilla!$A$2:$N$468,A32,Plantilla!$M$2:$M$468)</f>
        <v>0</v>
      </c>
      <c r="D32" s="10">
        <f>SUMIF(Plantilla!$A$2:$N$468,A32,Plantilla!$O$2:$O$468)</f>
        <v>0</v>
      </c>
      <c r="E32" s="10">
        <f>SUMIF(Plantilla!$A$2:$E$468,A32,Plantilla!$E$2:$E$468)</f>
        <v>0</v>
      </c>
      <c r="F32" s="10">
        <f>SUMIF(Plantilla!$A$2:$F$468,A32,Plantilla!$F$2:$F$468)</f>
        <v>0</v>
      </c>
      <c r="G32" s="10">
        <f>SUMIF(Plantilla!$A$2:$P$468,A32,Plantilla!$G$2:$G$468)</f>
        <v>0</v>
      </c>
      <c r="H32" s="10">
        <f>SUMIF(Plantilla!$A$2:$P$468,A32,Plantilla!$H$2:$H$468)</f>
        <v>0</v>
      </c>
      <c r="I32" s="10">
        <f>SUMIF(Plantilla!$A$2:$L$468,A32,Plantilla!$I$2:$I$468)</f>
        <v>0</v>
      </c>
      <c r="J32" s="10">
        <f>SUMIF(Plantilla!$A$2:$J$468,A32,Plantilla!$J$2:$J$468)</f>
        <v>0</v>
      </c>
      <c r="K32" s="10">
        <f>SUMIF(Plantilla!$A$2:$K$468,A32,Plantilla!$K$2:$K$468)</f>
        <v>0</v>
      </c>
    </row>
    <row r="33" ht="15.75" customHeight="1">
      <c r="A33" s="9" t="s">
        <v>65</v>
      </c>
      <c r="B33" s="10">
        <f>SUMIF(Plantilla!$A$2:$D$78,A33,Plantilla!$D$2:$D$78)</f>
        <v>0</v>
      </c>
      <c r="C33" s="10">
        <f>SUMIF(Plantilla!$A$2:$N$468,A33,Plantilla!$M$2:$M$468)</f>
        <v>12</v>
      </c>
      <c r="D33" s="10">
        <f>SUMIF(Plantilla!$A$2:$N$468,A33,Plantilla!$O$2:$O$468)</f>
        <v>27</v>
      </c>
      <c r="E33" s="10">
        <f>SUMIF(Plantilla!$A$2:$E$468,A33,Plantilla!$E$2:$E$468)</f>
        <v>0</v>
      </c>
      <c r="F33" s="10">
        <f>SUMIF(Plantilla!$A$2:$F$468,A33,Plantilla!$F$2:$F$468)</f>
        <v>0</v>
      </c>
      <c r="G33" s="10">
        <f>SUMIF(Plantilla!$A$2:$P$468,A33,Plantilla!$G$2:$G$468)</f>
        <v>9</v>
      </c>
      <c r="H33" s="10">
        <f>SUMIF(Plantilla!$A$2:$P$468,A33,Plantilla!$H$2:$H$468)</f>
        <v>28</v>
      </c>
      <c r="I33" s="10">
        <f>SUMIF(Plantilla!$A$2:$L$468,A33,Plantilla!$I$2:$I$468)</f>
        <v>0</v>
      </c>
      <c r="J33" s="10">
        <f>SUMIF(Plantilla!$A$2:$J$468,A33,Plantilla!$J$2:$J$468)</f>
        <v>4517</v>
      </c>
      <c r="K33" s="10">
        <f>SUMIF(Plantilla!$A$2:$K$468,A33,Plantilla!$K$2:$K$468)</f>
        <v>2825</v>
      </c>
    </row>
    <row r="34" ht="15.75" customHeight="1">
      <c r="A34" s="9" t="s">
        <v>66</v>
      </c>
      <c r="B34" s="10">
        <f>SUMIF(Plantilla!$A$2:$D$78,A34,Plantilla!$D$2:$D$78)</f>
        <v>0</v>
      </c>
      <c r="C34" s="10">
        <f>SUMIF(Plantilla!$A$2:$N$468,A34,Plantilla!$M$2:$M$468)</f>
        <v>0</v>
      </c>
      <c r="D34" s="10">
        <f>SUMIF(Plantilla!$A$2:$N$468,A34,Plantilla!$O$2:$O$468)</f>
        <v>0</v>
      </c>
      <c r="E34" s="10">
        <f>SUMIF(Plantilla!$A$2:$E$468,A34,Plantilla!$E$2:$E$468)</f>
        <v>0</v>
      </c>
      <c r="F34" s="10">
        <f>SUMIF(Plantilla!$A$2:$F$468,A34,Plantilla!$F$2:$F$468)</f>
        <v>0</v>
      </c>
      <c r="G34" s="10">
        <f>SUMIF(Plantilla!$A$2:$P$468,A34,Plantilla!$G$2:$G$468)</f>
        <v>0</v>
      </c>
      <c r="H34" s="10">
        <f>SUMIF(Plantilla!$A$2:$P$468,A34,Plantilla!$H$2:$H$468)</f>
        <v>0</v>
      </c>
      <c r="I34" s="10">
        <f>SUMIF(Plantilla!$A$2:$L$468,A34,Plantilla!$I$2:$I$468)</f>
        <v>0</v>
      </c>
      <c r="J34" s="10">
        <f>SUMIF(Plantilla!$A$2:$J$468,A34,Plantilla!$J$2:$J$468)</f>
        <v>0</v>
      </c>
      <c r="K34" s="10">
        <f>SUMIF(Plantilla!$A$2:$K$468,A34,Plantilla!$K$2:$K$468)</f>
        <v>0</v>
      </c>
    </row>
    <row r="35" ht="15.75" customHeight="1">
      <c r="A35" s="9" t="s">
        <v>67</v>
      </c>
      <c r="B35" s="10">
        <f>SUMIF(Plantilla!$A$2:$D$78,A35,Plantilla!$D$2:$D$78)</f>
        <v>0</v>
      </c>
      <c r="C35" s="10">
        <f>SUMIF(Plantilla!$A$2:$N$468,A35,Plantilla!$M$2:$M$468)</f>
        <v>0</v>
      </c>
      <c r="D35" s="10">
        <f>SUMIF(Plantilla!$A$2:$N$468,A35,Plantilla!$O$2:$O$468)</f>
        <v>2</v>
      </c>
      <c r="E35" s="10">
        <f>SUMIF(Plantilla!$A$2:$E$468,A35,Plantilla!$E$2:$E$468)</f>
        <v>0</v>
      </c>
      <c r="F35" s="10">
        <f>SUMIF(Plantilla!$A$2:$F$468,A35,Plantilla!$F$2:$F$468)</f>
        <v>0</v>
      </c>
      <c r="G35" s="10">
        <f>SUMIF(Plantilla!$A$2:$P$468,A35,Plantilla!$G$2:$G$468)</f>
        <v>0</v>
      </c>
      <c r="H35" s="10">
        <f>SUMIF(Plantilla!$A$2:$P$468,A35,Plantilla!$H$2:$H$468)</f>
        <v>0</v>
      </c>
      <c r="I35" s="10">
        <f>SUMIF(Plantilla!$A$2:$L$468,A35,Plantilla!$I$2:$I$468)</f>
        <v>0</v>
      </c>
      <c r="J35" s="10">
        <f>SUMIF(Plantilla!$A$2:$J$468,A35,Plantilla!$J$2:$J$468)</f>
        <v>0</v>
      </c>
      <c r="K35" s="10">
        <f>SUMIF(Plantilla!$A$2:$K$468,A35,Plantilla!$K$2:$K$468)</f>
        <v>0</v>
      </c>
    </row>
    <row r="36" ht="15.75" customHeight="1">
      <c r="A36" s="9" t="s">
        <v>68</v>
      </c>
      <c r="B36" s="10">
        <f>SUMIF(Plantilla!$A$2:$D$78,A36,Plantilla!$D$2:$D$78)</f>
        <v>0</v>
      </c>
      <c r="C36" s="10">
        <f>SUMIF(Plantilla!$A$2:$N$468,A36,Plantilla!$M$2:$M$468)</f>
        <v>0</v>
      </c>
      <c r="D36" s="10">
        <f>SUMIF(Plantilla!$A$2:$N$468,A36,Plantilla!$O$2:$O$468)</f>
        <v>0</v>
      </c>
      <c r="E36" s="10">
        <f>SUMIF(Plantilla!$A$2:$E$468,A36,Plantilla!$E$2:$E$468)</f>
        <v>0</v>
      </c>
      <c r="F36" s="10">
        <f>SUMIF(Plantilla!$A$2:$F$468,A36,Plantilla!$F$2:$F$468)</f>
        <v>0</v>
      </c>
      <c r="G36" s="10">
        <f>SUMIF(Plantilla!$A$2:$P$468,A36,Plantilla!$G$2:$G$468)</f>
        <v>0</v>
      </c>
      <c r="H36" s="10">
        <f>SUMIF(Plantilla!$A$2:$P$468,A36,Plantilla!$H$2:$H$468)</f>
        <v>0</v>
      </c>
      <c r="I36" s="10">
        <f>SUMIF(Plantilla!$A$2:$L$468,A36,Plantilla!$I$2:$I$468)</f>
        <v>0</v>
      </c>
      <c r="J36" s="10">
        <f>SUMIF(Plantilla!$A$2:$J$468,A36,Plantilla!$J$2:$J$468)</f>
        <v>0</v>
      </c>
      <c r="K36" s="10">
        <f>SUMIF(Plantilla!$A$2:$K$468,A36,Plantilla!$K$2:$K$468)</f>
        <v>0</v>
      </c>
    </row>
    <row r="37" ht="15.75" customHeight="1">
      <c r="A37" s="9" t="s">
        <v>69</v>
      </c>
      <c r="B37" s="10">
        <f>SUMIF(Plantilla!$A$2:$D$78,A37,Plantilla!$D$2:$D$78)</f>
        <v>0</v>
      </c>
      <c r="C37" s="10">
        <f>SUMIF(Plantilla!$A$2:$N$468,A37,Plantilla!$M$2:$M$468)</f>
        <v>0</v>
      </c>
      <c r="D37" s="10">
        <f>SUMIF(Plantilla!$A$2:$N$468,A37,Plantilla!$O$2:$O$468)</f>
        <v>0</v>
      </c>
      <c r="E37" s="10">
        <f>SUMIF(Plantilla!$A$2:$E$468,A37,Plantilla!$E$2:$E$468)</f>
        <v>0</v>
      </c>
      <c r="F37" s="10">
        <f>SUMIF(Plantilla!$A$2:$F$468,A37,Plantilla!$F$2:$F$468)</f>
        <v>0</v>
      </c>
      <c r="G37" s="10">
        <f>SUMIF(Plantilla!$A$2:$P$468,A37,Plantilla!$G$2:$G$468)</f>
        <v>0</v>
      </c>
      <c r="H37" s="10">
        <f>SUMIF(Plantilla!$A$2:$P$468,A37,Plantilla!$H$2:$H$468)</f>
        <v>0</v>
      </c>
      <c r="I37" s="10">
        <f>SUMIF(Plantilla!$A$2:$L$468,A37,Plantilla!$I$2:$I$468)</f>
        <v>0</v>
      </c>
      <c r="J37" s="10">
        <f>SUMIF(Plantilla!$A$2:$J$468,A37,Plantilla!$J$2:$J$468)</f>
        <v>0</v>
      </c>
      <c r="K37" s="10">
        <f>SUMIF(Plantilla!$A$2:$K$468,A37,Plantilla!$K$2:$K$468)</f>
        <v>0</v>
      </c>
    </row>
    <row r="38" ht="15.75" customHeight="1">
      <c r="A38" s="9" t="s">
        <v>70</v>
      </c>
      <c r="B38" s="10">
        <f>SUMIF(Plantilla!$A$2:$D$78,A38,Plantilla!$D$2:$D$78)</f>
        <v>0</v>
      </c>
      <c r="C38" s="10">
        <f>SUMIF(Plantilla!$A$2:$N$468,A38,Plantilla!$M$2:$M$468)</f>
        <v>0</v>
      </c>
      <c r="D38" s="10">
        <f>SUMIF(Plantilla!$A$2:$N$468,A38,Plantilla!$O$2:$O$468)</f>
        <v>0</v>
      </c>
      <c r="E38" s="10">
        <f>SUMIF(Plantilla!$A$2:$E$468,A38,Plantilla!$E$2:$E$468)</f>
        <v>0</v>
      </c>
      <c r="F38" s="10">
        <f>SUMIF(Plantilla!$A$2:$F$468,A38,Plantilla!$F$2:$F$468)</f>
        <v>0</v>
      </c>
      <c r="G38" s="10">
        <f>SUMIF(Plantilla!$A$2:$P$468,A38,Plantilla!$G$2:$G$468)</f>
        <v>0</v>
      </c>
      <c r="H38" s="10">
        <f>SUMIF(Plantilla!$A$2:$P$468,A38,Plantilla!$H$2:$H$468)</f>
        <v>0</v>
      </c>
      <c r="I38" s="10">
        <f>SUMIF(Plantilla!$A$2:$L$468,A38,Plantilla!$I$2:$I$468)</f>
        <v>0</v>
      </c>
      <c r="J38" s="10">
        <f>SUMIF(Plantilla!$A$2:$J$468,A38,Plantilla!$J$2:$J$468)</f>
        <v>0</v>
      </c>
      <c r="K38" s="10">
        <f>SUMIF(Plantilla!$A$2:$K$468,A38,Plantilla!$K$2:$K$468)</f>
        <v>0</v>
      </c>
    </row>
    <row r="39" ht="15.75" customHeight="1">
      <c r="A39" s="9" t="s">
        <v>71</v>
      </c>
      <c r="B39" s="10">
        <f>SUMIF(Plantilla!$A$2:$D$78,A39,Plantilla!$D$2:$D$78)</f>
        <v>0</v>
      </c>
      <c r="C39" s="10">
        <f>SUMIF(Plantilla!$A$2:$N$468,A39,Plantilla!$M$2:$M$468)</f>
        <v>13</v>
      </c>
      <c r="D39" s="10">
        <f>SUMIF(Plantilla!$A$2:$N$468,A39,Plantilla!$O$2:$O$468)</f>
        <v>24</v>
      </c>
      <c r="E39" s="10">
        <f>SUMIF(Plantilla!$A$2:$E$468,A39,Plantilla!$E$2:$E$468)</f>
        <v>0</v>
      </c>
      <c r="F39" s="10">
        <f>SUMIF(Plantilla!$A$2:$F$468,A39,Plantilla!$F$2:$F$468)</f>
        <v>0</v>
      </c>
      <c r="G39" s="10">
        <f>SUMIF(Plantilla!$A$2:$P$468,A39,Plantilla!$G$2:$G$468)</f>
        <v>0</v>
      </c>
      <c r="H39" s="10">
        <f>SUMIF(Plantilla!$A$2:$P$468,A39,Plantilla!$H$2:$H$468)</f>
        <v>0</v>
      </c>
      <c r="I39" s="10">
        <f>SUMIF(Plantilla!$A$2:$L$468,A39,Plantilla!$I$2:$I$468)</f>
        <v>0</v>
      </c>
      <c r="J39" s="10">
        <f>SUMIF(Plantilla!$A$2:$J$468,A39,Plantilla!$J$2:$J$468)</f>
        <v>0</v>
      </c>
      <c r="K39" s="10">
        <f>SUMIF(Plantilla!$A$2:$K$468,A39,Plantilla!$K$2:$K$468)</f>
        <v>0</v>
      </c>
    </row>
    <row r="40" ht="15.75" customHeight="1">
      <c r="A40" s="9" t="s">
        <v>72</v>
      </c>
      <c r="B40" s="10">
        <f>SUMIF(Plantilla!$A$2:$D$78,A40,Plantilla!$D$2:$D$78)</f>
        <v>0</v>
      </c>
      <c r="C40" s="10">
        <f>SUMIF(Plantilla!$A$2:$N$468,A40,Plantilla!$M$2:$M$468)</f>
        <v>0</v>
      </c>
      <c r="D40" s="10">
        <f>SUMIF(Plantilla!$A$2:$N$468,A40,Plantilla!$O$2:$O$468)</f>
        <v>0</v>
      </c>
      <c r="E40" s="10">
        <f>SUMIF(Plantilla!$A$2:$E$468,A40,Plantilla!$E$2:$E$468)</f>
        <v>0</v>
      </c>
      <c r="F40" s="10">
        <f>SUMIF(Plantilla!$A$2:$F$468,A40,Plantilla!$F$2:$F$468)</f>
        <v>0</v>
      </c>
      <c r="G40" s="10">
        <f>SUMIF(Plantilla!$A$2:$P$468,A40,Plantilla!$G$2:$G$468)</f>
        <v>0</v>
      </c>
      <c r="H40" s="10">
        <f>SUMIF(Plantilla!$A$2:$P$468,A40,Plantilla!$H$2:$H$468)</f>
        <v>0</v>
      </c>
      <c r="I40" s="10">
        <f>SUMIF(Plantilla!$A$2:$L$468,A40,Plantilla!$I$2:$I$468)</f>
        <v>0</v>
      </c>
      <c r="J40" s="10">
        <f>SUMIF(Plantilla!$A$2:$J$468,A40,Plantilla!$J$2:$J$468)</f>
        <v>0</v>
      </c>
      <c r="K40" s="10">
        <f>SUMIF(Plantilla!$A$2:$K$468,A40,Plantilla!$K$2:$K$468)</f>
        <v>0</v>
      </c>
    </row>
    <row r="41" ht="15.75" customHeight="1">
      <c r="A41" s="9" t="s">
        <v>73</v>
      </c>
      <c r="B41" s="10">
        <f>SUMIF(Plantilla!$A$2:$D$78,A41,Plantilla!$D$2:$D$78)</f>
        <v>0</v>
      </c>
      <c r="C41" s="10">
        <f>SUMIF(Plantilla!$A$2:$N$468,A41,Plantilla!$M$2:$M$468)</f>
        <v>0</v>
      </c>
      <c r="D41" s="10">
        <f>SUMIF(Plantilla!$A$2:$N$468,A41,Plantilla!$O$2:$O$468)</f>
        <v>0</v>
      </c>
      <c r="E41" s="10">
        <f>SUMIF(Plantilla!$A$2:$E$468,A41,Plantilla!$E$2:$E$468)</f>
        <v>0</v>
      </c>
      <c r="F41" s="10">
        <f>SUMIF(Plantilla!$A$2:$F$468,A41,Plantilla!$F$2:$F$468)</f>
        <v>0</v>
      </c>
      <c r="G41" s="10">
        <f>SUMIF(Plantilla!$A$2:$P$468,A41,Plantilla!$G$2:$G$468)</f>
        <v>0</v>
      </c>
      <c r="H41" s="10">
        <f>SUMIF(Plantilla!$A$2:$P$468,A41,Plantilla!$H$2:$H$468)</f>
        <v>0</v>
      </c>
      <c r="I41" s="10">
        <f>SUMIF(Plantilla!$A$2:$L$468,A41,Plantilla!$I$2:$I$468)</f>
        <v>0</v>
      </c>
      <c r="J41" s="10">
        <f>SUMIF(Plantilla!$A$2:$J$468,A41,Plantilla!$J$2:$J$468)</f>
        <v>0</v>
      </c>
      <c r="K41" s="10">
        <f>SUMIF(Plantilla!$A$2:$K$468,A41,Plantilla!$K$2:$K$468)</f>
        <v>0</v>
      </c>
    </row>
    <row r="42" ht="15.75" customHeight="1">
      <c r="A42" s="9" t="s">
        <v>74</v>
      </c>
      <c r="B42" s="10">
        <f>SUMIF(Plantilla!$A$2:$D$78,A42,Plantilla!$D$2:$D$78)</f>
        <v>0</v>
      </c>
      <c r="C42" s="10">
        <f>SUMIF(Plantilla!$A$2:$N$468,A42,Plantilla!$M$2:$M$468)</f>
        <v>0</v>
      </c>
      <c r="D42" s="10">
        <f>SUMIF(Plantilla!$A$2:$N$468,A42,Plantilla!$O$2:$O$468)</f>
        <v>0</v>
      </c>
      <c r="E42" s="10">
        <f>SUMIF(Plantilla!$A$2:$E$468,A42,Plantilla!$E$2:$E$468)</f>
        <v>0</v>
      </c>
      <c r="F42" s="10">
        <f>SUMIF(Plantilla!$A$2:$F$468,A42,Plantilla!$F$2:$F$468)</f>
        <v>0</v>
      </c>
      <c r="G42" s="10">
        <f>SUMIF(Plantilla!$A$2:$P$468,A42,Plantilla!$G$2:$G$468)</f>
        <v>0</v>
      </c>
      <c r="H42" s="10">
        <f>SUMIF(Plantilla!$A$2:$P$468,A42,Plantilla!$H$2:$H$468)</f>
        <v>0</v>
      </c>
      <c r="I42" s="10">
        <f>SUMIF(Plantilla!$A$2:$L$468,A42,Plantilla!$I$2:$I$468)</f>
        <v>0</v>
      </c>
      <c r="J42" s="10">
        <f>SUMIF(Plantilla!$A$2:$J$468,A42,Plantilla!$J$2:$J$468)</f>
        <v>0</v>
      </c>
      <c r="K42" s="10">
        <f>SUMIF(Plantilla!$A$2:$K$468,A42,Plantilla!$K$2:$K$468)</f>
        <v>0</v>
      </c>
    </row>
    <row r="43" ht="15.75" customHeight="1">
      <c r="A43" s="9" t="s">
        <v>75</v>
      </c>
      <c r="B43" s="10">
        <f>SUMIF(Plantilla!$A$2:$D$78,A43,Plantilla!$D$2:$D$78)</f>
        <v>0</v>
      </c>
      <c r="C43" s="10">
        <f>SUMIF(Plantilla!$A$2:$N$468,A43,Plantilla!$M$2:$M$468)</f>
        <v>0</v>
      </c>
      <c r="D43" s="10">
        <f>SUMIF(Plantilla!$A$2:$N$468,A43,Plantilla!$O$2:$O$468)</f>
        <v>0</v>
      </c>
      <c r="E43" s="10">
        <f>SUMIF(Plantilla!$A$2:$E$468,A43,Plantilla!$E$2:$E$468)</f>
        <v>0</v>
      </c>
      <c r="F43" s="10">
        <f>SUMIF(Plantilla!$A$2:$F$468,A43,Plantilla!$F$2:$F$468)</f>
        <v>0</v>
      </c>
      <c r="G43" s="10">
        <f>SUMIF(Plantilla!$A$2:$P$468,A43,Plantilla!$G$2:$G$468)</f>
        <v>0</v>
      </c>
      <c r="H43" s="10">
        <f>SUMIF(Plantilla!$A$2:$P$468,A43,Plantilla!$H$2:$H$468)</f>
        <v>0</v>
      </c>
      <c r="I43" s="10">
        <f>SUMIF(Plantilla!$A$2:$L$468,A43,Plantilla!$I$2:$I$468)</f>
        <v>0</v>
      </c>
      <c r="J43" s="10">
        <f>SUMIF(Plantilla!$A$2:$J$468,A43,Plantilla!$J$2:$J$468)</f>
        <v>0</v>
      </c>
      <c r="K43" s="10">
        <f>SUMIF(Plantilla!$A$2:$K$468,A43,Plantilla!$K$2:$K$468)</f>
        <v>0</v>
      </c>
    </row>
    <row r="44" ht="15.75" customHeight="1">
      <c r="A44" s="9" t="s">
        <v>76</v>
      </c>
      <c r="B44" s="10">
        <f>SUMIF(Plantilla!$A$2:$D$78,A44,Plantilla!$D$2:$D$78)</f>
        <v>0</v>
      </c>
      <c r="C44" s="10">
        <f>SUMIF(Plantilla!$A$2:$N$468,A44,Plantilla!$M$2:$M$468)</f>
        <v>0</v>
      </c>
      <c r="D44" s="10">
        <f>SUMIF(Plantilla!$A$2:$N$468,A44,Plantilla!$O$2:$O$468)</f>
        <v>0</v>
      </c>
      <c r="E44" s="10">
        <f>SUMIF(Plantilla!$A$2:$E$468,A44,Plantilla!$E$2:$E$468)</f>
        <v>0</v>
      </c>
      <c r="F44" s="10">
        <f>SUMIF(Plantilla!$A$2:$F$468,A44,Plantilla!$F$2:$F$468)</f>
        <v>0</v>
      </c>
      <c r="G44" s="10">
        <f>SUMIF(Plantilla!$A$2:$P$468,A44,Plantilla!$G$2:$G$468)</f>
        <v>0</v>
      </c>
      <c r="H44" s="10">
        <f>SUMIF(Plantilla!$A$2:$P$468,A44,Plantilla!$H$2:$H$468)</f>
        <v>0</v>
      </c>
      <c r="I44" s="10">
        <f>SUMIF(Plantilla!$A$2:$L$468,A44,Plantilla!$I$2:$I$468)</f>
        <v>0</v>
      </c>
      <c r="J44" s="10">
        <f>SUMIF(Plantilla!$A$2:$J$468,A44,Plantilla!$J$2:$J$468)</f>
        <v>0</v>
      </c>
      <c r="K44" s="10">
        <f>SUMIF(Plantilla!$A$2:$K$468,A44,Plantilla!$K$2:$K$468)</f>
        <v>0</v>
      </c>
    </row>
    <row r="45" ht="15.75" customHeight="1">
      <c r="A45" s="9" t="s">
        <v>77</v>
      </c>
      <c r="B45" s="10">
        <f>SUMIF(Plantilla!$A$2:$D$78,A45,Plantilla!$D$2:$D$78)</f>
        <v>0</v>
      </c>
      <c r="C45" s="10">
        <f>SUMIF(Plantilla!$A$2:$N$468,A45,Plantilla!$M$2:$M$468)</f>
        <v>0</v>
      </c>
      <c r="D45" s="10">
        <f>SUMIF(Plantilla!$A$2:$N$468,A45,Plantilla!$O$2:$O$468)</f>
        <v>0</v>
      </c>
      <c r="E45" s="10">
        <f>SUMIF(Plantilla!$A$2:$E$468,A45,Plantilla!$E$2:$E$468)</f>
        <v>0</v>
      </c>
      <c r="F45" s="10">
        <f>SUMIF(Plantilla!$A$2:$F$468,A45,Plantilla!$F$2:$F$468)</f>
        <v>0</v>
      </c>
      <c r="G45" s="10">
        <f>SUMIF(Plantilla!$A$2:$P$468,A45,Plantilla!$G$2:$G$468)</f>
        <v>0</v>
      </c>
      <c r="H45" s="10">
        <f>SUMIF(Plantilla!$A$2:$P$468,A45,Plantilla!$H$2:$H$468)</f>
        <v>0</v>
      </c>
      <c r="I45" s="10">
        <f>SUMIF(Plantilla!$A$2:$L$468,A45,Plantilla!$I$2:$I$468)</f>
        <v>0</v>
      </c>
      <c r="J45" s="10">
        <f>SUMIF(Plantilla!$A$2:$J$468,A45,Plantilla!$J$2:$J$468)</f>
        <v>0</v>
      </c>
      <c r="K45" s="10">
        <f>SUMIF(Plantilla!$A$2:$K$468,A45,Plantilla!$K$2:$K$468)</f>
        <v>0</v>
      </c>
    </row>
    <row r="46" ht="15.75" customHeight="1">
      <c r="A46" s="9" t="s">
        <v>78</v>
      </c>
      <c r="B46" s="10">
        <f>SUMIF(Plantilla!$A$2:$D$78,A46,Plantilla!$D$2:$D$78)</f>
        <v>0</v>
      </c>
      <c r="C46" s="10">
        <f>SUMIF(Plantilla!$A$2:$N$468,A46,Plantilla!$M$2:$M$468)</f>
        <v>6</v>
      </c>
      <c r="D46" s="10">
        <f>SUMIF(Plantilla!$A$2:$N$468,A46,Plantilla!$O$2:$O$468)</f>
        <v>9</v>
      </c>
      <c r="E46" s="10">
        <f>SUMIF(Plantilla!$A$2:$E$468,A46,Plantilla!$E$2:$E$468)</f>
        <v>0</v>
      </c>
      <c r="F46" s="10">
        <f>SUMIF(Plantilla!$A$2:$F$468,A46,Plantilla!$F$2:$F$468)</f>
        <v>0</v>
      </c>
      <c r="G46" s="10">
        <f>SUMIF(Plantilla!$A$2:$P$468,A46,Plantilla!$G$2:$G$468)</f>
        <v>6</v>
      </c>
      <c r="H46" s="10">
        <f>SUMIF(Plantilla!$A$2:$P$468,A46,Plantilla!$H$2:$H$468)</f>
        <v>8</v>
      </c>
      <c r="I46" s="10">
        <f>SUMIF(Plantilla!$A$2:$L$468,A46,Plantilla!$I$2:$I$468)</f>
        <v>0</v>
      </c>
      <c r="J46" s="10">
        <f>SUMIF(Plantilla!$A$2:$J$468,A46,Plantilla!$J$2:$J$468)</f>
        <v>2981</v>
      </c>
      <c r="K46" s="10">
        <f>SUMIF(Plantilla!$A$2:$K$468,A46,Plantilla!$K$2:$K$468)</f>
        <v>619</v>
      </c>
    </row>
    <row r="47" ht="15.75" customHeight="1">
      <c r="A47" s="9" t="s">
        <v>79</v>
      </c>
      <c r="B47" s="10">
        <f>SUMIF(Plantilla!$A$2:$D$78,A47,Plantilla!$D$2:$D$78)</f>
        <v>0</v>
      </c>
      <c r="C47" s="10">
        <f>SUMIF(Plantilla!$A$2:$N$468,A47,Plantilla!$M$2:$M$468)</f>
        <v>0</v>
      </c>
      <c r="D47" s="10">
        <f>SUMIF(Plantilla!$A$2:$N$468,A47,Plantilla!$O$2:$O$468)</f>
        <v>0</v>
      </c>
      <c r="E47" s="10">
        <f>SUMIF(Plantilla!$A$2:$E$468,A47,Plantilla!$E$2:$E$468)</f>
        <v>0</v>
      </c>
      <c r="F47" s="10">
        <f>SUMIF(Plantilla!$A$2:$F$468,A47,Plantilla!$F$2:$F$468)</f>
        <v>0</v>
      </c>
      <c r="G47" s="10">
        <f>SUMIF(Plantilla!$A$2:$P$468,A47,Plantilla!$G$2:$G$468)</f>
        <v>0</v>
      </c>
      <c r="H47" s="10">
        <f>SUMIF(Plantilla!$A$2:$P$468,A47,Plantilla!$H$2:$H$468)</f>
        <v>0</v>
      </c>
      <c r="I47" s="10">
        <f>SUMIF(Plantilla!$A$2:$L$468,A47,Plantilla!$I$2:$I$468)</f>
        <v>0</v>
      </c>
      <c r="J47" s="10">
        <f>SUMIF(Plantilla!$A$2:$J$468,A47,Plantilla!$J$2:$J$468)</f>
        <v>0</v>
      </c>
      <c r="K47" s="10">
        <f>SUMIF(Plantilla!$A$2:$K$468,A47,Plantilla!$K$2:$K$468)</f>
        <v>0</v>
      </c>
    </row>
    <row r="48" ht="15.75" customHeight="1">
      <c r="A48" s="9" t="s">
        <v>80</v>
      </c>
      <c r="B48" s="10">
        <f>SUMIF(Plantilla!$A$2:$D$78,A48,Plantilla!$D$2:$D$78)</f>
        <v>0</v>
      </c>
      <c r="C48" s="10">
        <f>SUMIF(Plantilla!$A$2:$N$468,A48,Plantilla!$M$2:$M$468)</f>
        <v>2</v>
      </c>
      <c r="D48" s="10">
        <f>SUMIF(Plantilla!$A$2:$N$468,A48,Plantilla!$O$2:$O$468)</f>
        <v>1</v>
      </c>
      <c r="E48" s="10">
        <f>SUMIF(Plantilla!$A$2:$E$468,A48,Plantilla!$E$2:$E$468)</f>
        <v>0</v>
      </c>
      <c r="F48" s="10">
        <f>SUMIF(Plantilla!$A$2:$F$468,A48,Plantilla!$F$2:$F$468)</f>
        <v>0</v>
      </c>
      <c r="G48" s="10">
        <f>SUMIF(Plantilla!$A$2:$P$468,A48,Plantilla!$G$2:$G$468)</f>
        <v>0</v>
      </c>
      <c r="H48" s="10">
        <f>SUMIF(Plantilla!$A$2:$P$468,A48,Plantilla!$H$2:$H$468)</f>
        <v>0</v>
      </c>
      <c r="I48" s="10">
        <f>SUMIF(Plantilla!$A$2:$L$468,A48,Plantilla!$I$2:$I$468)</f>
        <v>0</v>
      </c>
      <c r="J48" s="10">
        <f>SUMIF(Plantilla!$A$2:$J$468,A48,Plantilla!$J$2:$J$468)</f>
        <v>0</v>
      </c>
      <c r="K48" s="10">
        <f>SUMIF(Plantilla!$A$2:$K$468,A48,Plantilla!$K$2:$K$468)</f>
        <v>0</v>
      </c>
    </row>
    <row r="49" ht="15.75" customHeight="1">
      <c r="A49" s="12" t="s">
        <v>81</v>
      </c>
      <c r="B49" s="10">
        <f>SUMIF(Plantilla!$A$2:$D$78,A49,Plantilla!$D$2:$D$78)</f>
        <v>0</v>
      </c>
      <c r="C49" s="10">
        <f>SUMIF(Plantilla!$A$2:$N$468,A49,Plantilla!$M$2:$M$468)</f>
        <v>0</v>
      </c>
      <c r="D49" s="10">
        <f>SUMIF(Plantilla!$A$2:$N$468,A49,Plantilla!$O$2:$O$468)</f>
        <v>0</v>
      </c>
      <c r="E49" s="10">
        <f>SUMIF(Plantilla!$A$2:$E$468,A49,Plantilla!$E$2:$E$468)</f>
        <v>0</v>
      </c>
      <c r="F49" s="10">
        <f>SUMIF(Plantilla!$A$2:$F$468,A49,Plantilla!$F$2:$F$468)</f>
        <v>0</v>
      </c>
      <c r="G49" s="10">
        <f>SUMIF(Plantilla!$A$2:$P$468,A49,Plantilla!$G$2:$G$468)</f>
        <v>0</v>
      </c>
      <c r="H49" s="10">
        <f>SUMIF(Plantilla!$A$2:$P$468,A49,Plantilla!$H$2:$H$468)</f>
        <v>0</v>
      </c>
      <c r="I49" s="10">
        <f>SUMIF(Plantilla!$A$2:$L$468,A49,Plantilla!$I$2:$I$468)</f>
        <v>0</v>
      </c>
      <c r="J49" s="10">
        <f>SUMIF(Plantilla!$A$2:$J$468,A49,Plantilla!$J$2:$J$468)</f>
        <v>0</v>
      </c>
      <c r="K49" s="10">
        <f>SUMIF(Plantilla!$A$2:$K$468,A49,Plantilla!$K$2:$K$468)</f>
        <v>0</v>
      </c>
    </row>
    <row r="50" ht="15.75" customHeight="1">
      <c r="A50" s="12" t="s">
        <v>82</v>
      </c>
      <c r="B50" s="10">
        <f>SUMIF(Plantilla!$A$2:$D$78,A50,Plantilla!$D$2:$D$78)</f>
        <v>0</v>
      </c>
      <c r="C50" s="10">
        <f>SUMIF(Plantilla!$A$2:$N$468,A50,Plantilla!$M$2:$M$468)</f>
        <v>0</v>
      </c>
      <c r="D50" s="10">
        <f>SUMIF(Plantilla!$A$2:$N$468,A50,Plantilla!$O$2:$O$468)</f>
        <v>1</v>
      </c>
      <c r="E50" s="10">
        <f>SUMIF(Plantilla!$A$2:$E$468,A50,Plantilla!$E$2:$E$468)</f>
        <v>0</v>
      </c>
      <c r="F50" s="10">
        <f>SUMIF(Plantilla!$A$2:$F$468,A50,Plantilla!$F$2:$F$468)</f>
        <v>0</v>
      </c>
      <c r="G50" s="10">
        <f>SUMIF(Plantilla!$A$2:$P$468,A50,Plantilla!$G$2:$G$468)</f>
        <v>0</v>
      </c>
      <c r="H50" s="10">
        <f>SUMIF(Plantilla!$A$2:$P$468,A50,Plantilla!$H$2:$H$468)</f>
        <v>0</v>
      </c>
      <c r="I50" s="10">
        <f>SUMIF(Plantilla!$A$2:$L$468,A50,Plantilla!$I$2:$I$468)</f>
        <v>0</v>
      </c>
      <c r="J50" s="10">
        <f>SUMIF(Plantilla!$A$2:$J$468,A50,Plantilla!$J$2:$J$468)</f>
        <v>0</v>
      </c>
      <c r="K50" s="10">
        <f>SUMIF(Plantilla!$A$2:$K$468,A50,Plantilla!$K$2:$K$468)</f>
        <v>0</v>
      </c>
    </row>
    <row r="51" ht="15.75" customHeight="1">
      <c r="A51" s="12" t="s">
        <v>83</v>
      </c>
      <c r="B51" s="10">
        <f>SUMIF(Plantilla!$A$2:$D$78,A51,Plantilla!$D$2:$D$78)</f>
        <v>0</v>
      </c>
      <c r="C51" s="10">
        <f>SUMIF(Plantilla!$A$2:$N$468,A51,Plantilla!$M$2:$M$468)</f>
        <v>0</v>
      </c>
      <c r="D51" s="10">
        <f>SUMIF(Plantilla!$A$2:$N$468,A51,Plantilla!$O$2:$O$468)</f>
        <v>0</v>
      </c>
      <c r="E51" s="10">
        <f>SUMIF(Plantilla!$A$2:$E$468,A51,Plantilla!$E$2:$E$468)</f>
        <v>0</v>
      </c>
      <c r="F51" s="10">
        <f>SUMIF(Plantilla!$A$2:$F$468,A51,Plantilla!$F$2:$F$468)</f>
        <v>0</v>
      </c>
      <c r="G51" s="10">
        <f>SUMIF(Plantilla!$A$2:$P$468,A51,Plantilla!$G$2:$G$468)</f>
        <v>0</v>
      </c>
      <c r="H51" s="10">
        <f>SUMIF(Plantilla!$A$2:$P$468,A51,Plantilla!$H$2:$H$468)</f>
        <v>0</v>
      </c>
      <c r="I51" s="10">
        <f>SUMIF(Plantilla!$A$2:$L$468,A51,Plantilla!$I$2:$I$468)</f>
        <v>0</v>
      </c>
      <c r="J51" s="10">
        <f>SUMIF(Plantilla!$A$2:$J$468,A51,Plantilla!$J$2:$J$468)</f>
        <v>0</v>
      </c>
      <c r="K51" s="10">
        <f>SUMIF(Plantilla!$A$2:$K$468,A51,Plantilla!$K$2:$K$468)</f>
        <v>0</v>
      </c>
    </row>
    <row r="52" ht="15.75" customHeight="1">
      <c r="A52" s="12" t="s">
        <v>84</v>
      </c>
      <c r="B52" s="10">
        <f>SUMIF(Plantilla!$A$2:$D$78,A52,Plantilla!$D$2:$D$78)</f>
        <v>0</v>
      </c>
      <c r="C52" s="10">
        <f>SUMIF(Plantilla!$A$2:$N$468,A52,Plantilla!$M$2:$M$468)</f>
        <v>0</v>
      </c>
      <c r="D52" s="10">
        <f>SUMIF(Plantilla!$A$2:$N$468,A52,Plantilla!$O$2:$O$468)</f>
        <v>0</v>
      </c>
      <c r="E52" s="10">
        <f>SUMIF(Plantilla!$A$2:$E$468,A52,Plantilla!$E$2:$E$468)</f>
        <v>0</v>
      </c>
      <c r="F52" s="10">
        <f>SUMIF(Plantilla!$A$2:$F$468,A52,Plantilla!$F$2:$F$468)</f>
        <v>0</v>
      </c>
      <c r="G52" s="10">
        <f>SUMIF(Plantilla!$A$2:$P$468,A52,Plantilla!$G$2:$G$468)</f>
        <v>0</v>
      </c>
      <c r="H52" s="10">
        <f>SUMIF(Plantilla!$A$2:$P$468,A52,Plantilla!$H$2:$H$468)</f>
        <v>0</v>
      </c>
      <c r="I52" s="10">
        <f>SUMIF(Plantilla!$A$2:$L$468,A52,Plantilla!$I$2:$I$468)</f>
        <v>0</v>
      </c>
      <c r="J52" s="10">
        <f>SUMIF(Plantilla!$A$2:$J$468,A52,Plantilla!$J$2:$J$468)</f>
        <v>0</v>
      </c>
      <c r="K52" s="10">
        <f>SUMIF(Plantilla!$A$2:$K$468,A52,Plantilla!$K$2:$K$468)</f>
        <v>0</v>
      </c>
    </row>
    <row r="53" ht="15.75" customHeight="1">
      <c r="A53" s="13" t="s">
        <v>85</v>
      </c>
      <c r="B53" s="10">
        <f>SUMIF(Plantilla!$A$2:$D$78,A53,Plantilla!$D$2:$D$78)</f>
        <v>0</v>
      </c>
      <c r="C53" s="10">
        <f>SUMIF(Plantilla!$A$2:$N$468,A53,Plantilla!$M$2:$M$468)</f>
        <v>0</v>
      </c>
      <c r="D53" s="10">
        <f>SUMIF(Plantilla!$A$2:$N$468,A53,Plantilla!$O$2:$O$468)</f>
        <v>0</v>
      </c>
      <c r="E53" s="10">
        <f>SUMIF(Plantilla!$A$2:$E$468,A53,Plantilla!$E$2:$E$468)</f>
        <v>0</v>
      </c>
      <c r="F53" s="10">
        <f>SUMIF(Plantilla!$A$2:$F$468,A53,Plantilla!$F$2:$F$468)</f>
        <v>0</v>
      </c>
      <c r="G53" s="10">
        <f>SUMIF(Plantilla!$A$2:$P$468,A53,Plantilla!$G$2:$G$468)</f>
        <v>0</v>
      </c>
      <c r="H53" s="10">
        <f>SUMIF(Plantilla!$A$2:$P$468,A53,Plantilla!$H$2:$H$468)</f>
        <v>0</v>
      </c>
      <c r="I53" s="10">
        <f>SUMIF(Plantilla!$A$2:$L$468,A53,Plantilla!$I$2:$I$468)</f>
        <v>0</v>
      </c>
      <c r="J53" s="10">
        <f>SUMIF(Plantilla!$A$2:$J$468,A53,Plantilla!$J$2:$J$468)</f>
        <v>0</v>
      </c>
      <c r="K53" s="10">
        <f>SUMIF(Plantilla!$A$2:$K$468,A53,Plantilla!$K$2:$K$468)</f>
        <v>0</v>
      </c>
    </row>
    <row r="54" ht="15.75" customHeight="1">
      <c r="A54" s="13" t="s">
        <v>86</v>
      </c>
      <c r="B54" s="10">
        <f>SUMIF(Plantilla!$A$2:$D$78,A54,Plantilla!$D$2:$D$78)</f>
        <v>0</v>
      </c>
      <c r="C54" s="10">
        <f>SUMIF(Plantilla!$A$2:$N$468,A54,Plantilla!$M$2:$M$468)</f>
        <v>0</v>
      </c>
      <c r="D54" s="10">
        <f>SUMIF(Plantilla!$A$2:$N$468,A54,Plantilla!$O$2:$O$468)</f>
        <v>0</v>
      </c>
      <c r="E54" s="10">
        <f>SUMIF(Plantilla!$A$2:$E$468,A54,Plantilla!$E$2:$E$468)</f>
        <v>0</v>
      </c>
      <c r="F54" s="10">
        <f>SUMIF(Plantilla!$A$2:$F$468,A54,Plantilla!$F$2:$F$468)</f>
        <v>0</v>
      </c>
      <c r="G54" s="10">
        <f>SUMIF(Plantilla!$A$2:$P$468,A54,Plantilla!$G$2:$G$468)</f>
        <v>0</v>
      </c>
      <c r="H54" s="10">
        <f>SUMIF(Plantilla!$A$2:$P$468,A54,Plantilla!$H$2:$H$468)</f>
        <v>0</v>
      </c>
      <c r="I54" s="10">
        <f>SUMIF(Plantilla!$A$2:$L$468,A54,Plantilla!$I$2:$I$468)</f>
        <v>0</v>
      </c>
      <c r="J54" s="10">
        <f>SUMIF(Plantilla!$A$2:$J$468,A54,Plantilla!$J$2:$J$468)</f>
        <v>0</v>
      </c>
      <c r="K54" s="10">
        <f>SUMIF(Plantilla!$A$2:$K$468,A54,Plantilla!$K$2:$K$468)</f>
        <v>0</v>
      </c>
    </row>
    <row r="55" ht="15.75" customHeight="1">
      <c r="A55" s="14" t="s">
        <v>19</v>
      </c>
      <c r="B55" s="10">
        <f>SUMIF(Plantilla!$A$2:$D$78,A55,Plantilla!$D$2:$D$78)</f>
        <v>0</v>
      </c>
      <c r="C55" s="10">
        <f>SUMIF(Plantilla!$A$2:$N$468,A55,Plantilla!$M$2:$M$468)</f>
        <v>0</v>
      </c>
      <c r="D55" s="10">
        <f>SUMIF(Plantilla!$A$2:$N$468,A55,Plantilla!$O$2:$O$468)</f>
        <v>0</v>
      </c>
      <c r="E55" s="10">
        <f>SUMIF(Plantilla!$A$2:$E$468,A55,Plantilla!$E$2:$E$468)</f>
        <v>0</v>
      </c>
      <c r="F55" s="10">
        <f>SUMIF(Plantilla!$A$2:$F$468,A55,Plantilla!$F$2:$F$468)</f>
        <v>0</v>
      </c>
      <c r="G55" s="10">
        <f>SUMIF(Plantilla!$A$2:$P$468,A55,Plantilla!$G$2:$G$468)</f>
        <v>0</v>
      </c>
      <c r="H55" s="10">
        <f>SUMIF(Plantilla!$A$2:$P$468,A55,Plantilla!$H$2:$H$468)</f>
        <v>0</v>
      </c>
      <c r="I55" s="10">
        <f>SUMIF(Plantilla!$A$2:$L$468,A55,Plantilla!$I$2:$I$468)</f>
        <v>0</v>
      </c>
      <c r="J55" s="10">
        <f>SUMIF(Plantilla!$A$2:$J$468,A55,Plantilla!$J$2:$J$468)</f>
        <v>0</v>
      </c>
      <c r="K55" s="10">
        <f>SUMIF(Plantilla!$A$2:$K$468,A55,Plantilla!$K$2:$K$468)</f>
        <v>0</v>
      </c>
    </row>
    <row r="56" ht="15.75" customHeight="1">
      <c r="A56" s="14" t="s">
        <v>87</v>
      </c>
      <c r="B56" s="10">
        <f>SUMIF(Plantilla!$A$2:$D$78,A56,Plantilla!$D$2:$D$78)</f>
        <v>0</v>
      </c>
      <c r="C56" s="10">
        <f>SUMIF(Plantilla!$A$2:$N$468,A56,Plantilla!$M$2:$M$468)</f>
        <v>50</v>
      </c>
      <c r="D56" s="10">
        <f>SUMIF(Plantilla!$A$2:$N$468,A56,Plantilla!$O$2:$O$468)</f>
        <v>49</v>
      </c>
      <c r="E56" s="10">
        <f>SUMIF(Plantilla!$A$2:$E$468,A56,Plantilla!$E$2:$E$468)</f>
        <v>0</v>
      </c>
      <c r="F56" s="10">
        <f>SUMIF(Plantilla!$A$2:$F$468,A56,Plantilla!$F$2:$F$468)</f>
        <v>0</v>
      </c>
      <c r="G56" s="10">
        <f>SUMIF(Plantilla!$A$2:$P$468,A56,Plantilla!$G$2:$G$468)</f>
        <v>22</v>
      </c>
      <c r="H56" s="10">
        <f>SUMIF(Plantilla!$A$2:$P$468,A56,Plantilla!$H$2:$H$468)</f>
        <v>50</v>
      </c>
      <c r="I56" s="10">
        <f>SUMIF(Plantilla!$A$2:$L$468,A56,Plantilla!$I$2:$I$468)</f>
        <v>0</v>
      </c>
      <c r="J56" s="10">
        <f>SUMIF(Plantilla!$A$2:$J$468,A56,Plantilla!$J$2:$J$468)</f>
        <v>8488</v>
      </c>
      <c r="K56" s="10">
        <f>SUMIF(Plantilla!$A$2:$K$468,A56,Plantilla!$K$2:$K$468)</f>
        <v>2119</v>
      </c>
      <c r="P56" s="15" t="s">
        <v>88</v>
      </c>
      <c r="Q56" s="15" t="s">
        <v>89</v>
      </c>
    </row>
    <row r="57" ht="15.75" customHeight="1">
      <c r="A57" s="14" t="s">
        <v>22</v>
      </c>
      <c r="B57" s="10">
        <f>SUMIF(Plantilla!$A$2:$D$78,A57,Plantilla!$D$2:$D$78)</f>
        <v>0</v>
      </c>
      <c r="C57" s="10">
        <f>SUMIF(Plantilla!$A$2:$N$468,A57,Plantilla!$M$2:$M$468)</f>
        <v>40</v>
      </c>
      <c r="D57" s="10">
        <f>SUMIF(Plantilla!$A$2:$N$468,A57,Plantilla!$O$2:$O$468)</f>
        <v>39</v>
      </c>
      <c r="E57" s="10">
        <f>SUMIF(Plantilla!$A$2:$E$468,A57,Plantilla!$E$2:$E$468)</f>
        <v>0</v>
      </c>
      <c r="F57" s="10">
        <f>SUMIF(Plantilla!$A$2:$F$468,A57,Plantilla!$F$2:$F$468)</f>
        <v>0</v>
      </c>
      <c r="G57" s="10">
        <f>SUMIF(Plantilla!$A$2:$P$468,A57,Plantilla!$G$2:$G$468)</f>
        <v>22</v>
      </c>
      <c r="H57" s="10">
        <f>SUMIF(Plantilla!$A$2:$P$468,A57,Plantilla!$H$2:$H$468)</f>
        <v>21</v>
      </c>
      <c r="I57" s="10">
        <f>SUMIF(Plantilla!$A$2:$L$468,A57,Plantilla!$I$2:$I$468)</f>
        <v>0</v>
      </c>
      <c r="J57" s="10">
        <f>SUMIF(Plantilla!$A$2:$J$468,A57,Plantilla!$J$2:$J$468)</f>
        <v>6454</v>
      </c>
      <c r="K57" s="10">
        <f>SUMIF(Plantilla!$A$2:$K$468,A57,Plantilla!$K$2:$K$468)</f>
        <v>1497</v>
      </c>
      <c r="O57" s="15" t="s">
        <v>90</v>
      </c>
      <c r="P57" s="15">
        <v>839.0</v>
      </c>
      <c r="Q57" s="15">
        <v>56.0</v>
      </c>
    </row>
    <row r="58" ht="15.75" customHeight="1">
      <c r="A58" s="14" t="s">
        <v>91</v>
      </c>
      <c r="B58" s="10">
        <f>SUMIF(Plantilla!$A$2:$D$78,A58,Plantilla!$D$2:$D$78)</f>
        <v>0</v>
      </c>
      <c r="C58" s="10">
        <f>SUMIF(Plantilla!$A$2:$N$468,A58,Plantilla!$M$2:$M$468)</f>
        <v>41</v>
      </c>
      <c r="D58" s="10">
        <f>SUMIF(Plantilla!$A$2:$N$468,A58,Plantilla!$O$2:$O$468)</f>
        <v>41</v>
      </c>
      <c r="E58" s="10">
        <f>SUMIF(Plantilla!$A$2:$E$468,A58,Plantilla!$E$2:$E$468)</f>
        <v>0</v>
      </c>
      <c r="F58" s="10">
        <f>SUMIF(Plantilla!$A$2:$F$468,A58,Plantilla!$F$2:$F$468)</f>
        <v>0</v>
      </c>
      <c r="G58" s="10">
        <f>SUMIF(Plantilla!$A$2:$P$468,A58,Plantilla!$G$2:$G$468)</f>
        <v>16</v>
      </c>
      <c r="H58" s="10">
        <f>SUMIF(Plantilla!$A$2:$P$468,A58,Plantilla!$H$2:$H$468)</f>
        <v>44</v>
      </c>
      <c r="I58" s="10">
        <f>SUMIF(Plantilla!$A$2:$L$468,A58,Plantilla!$I$2:$I$468)</f>
        <v>0</v>
      </c>
      <c r="J58" s="10">
        <f>SUMIF(Plantilla!$A$2:$J$468,A58,Plantilla!$J$2:$J$468)</f>
        <v>5392</v>
      </c>
      <c r="K58" s="10">
        <f>SUMIF(Plantilla!$A$2:$K$468,A58,Plantilla!$K$2:$K$468)</f>
        <v>2239</v>
      </c>
      <c r="O58" s="15" t="s">
        <v>92</v>
      </c>
      <c r="P58" s="15">
        <v>228.0</v>
      </c>
      <c r="Q58" s="15">
        <v>349.0</v>
      </c>
    </row>
    <row r="59" ht="15.75" customHeight="1">
      <c r="A59" s="14" t="s">
        <v>93</v>
      </c>
      <c r="B59" s="10">
        <f>SUMIF(Plantilla!$A$2:$D$78,A59,Plantilla!$D$2:$D$78)</f>
        <v>0</v>
      </c>
      <c r="C59" s="10">
        <f>SUMIF(Plantilla!$A$2:$N$468,A59,Plantilla!$M$2:$M$468)</f>
        <v>35</v>
      </c>
      <c r="D59" s="10">
        <f>SUMIF(Plantilla!$A$2:$N$468,A59,Plantilla!$O$2:$O$468)</f>
        <v>37</v>
      </c>
      <c r="E59" s="10">
        <f>SUMIF(Plantilla!$A$2:$E$468,A59,Plantilla!$E$2:$E$468)</f>
        <v>0</v>
      </c>
      <c r="F59" s="10">
        <f>SUMIF(Plantilla!$A$2:$F$468,A59,Plantilla!$F$2:$F$468)</f>
        <v>0</v>
      </c>
      <c r="G59" s="10">
        <f>SUMIF(Plantilla!$A$2:$P$468,A59,Plantilla!$G$2:$G$468)</f>
        <v>14</v>
      </c>
      <c r="H59" s="10">
        <f>SUMIF(Plantilla!$A$2:$P$468,A59,Plantilla!$H$2:$H$468)</f>
        <v>36</v>
      </c>
      <c r="I59" s="10">
        <f>SUMIF(Plantilla!$A$2:$L$468,A59,Plantilla!$I$2:$I$468)</f>
        <v>0</v>
      </c>
      <c r="J59" s="10">
        <f>SUMIF(Plantilla!$A$2:$J$468,A59,Plantilla!$J$2:$J$468)</f>
        <v>7844</v>
      </c>
      <c r="K59" s="10">
        <f>SUMIF(Plantilla!$A$2:$K$468,A59,Plantilla!$K$2:$K$468)</f>
        <v>3637</v>
      </c>
      <c r="O59" s="15" t="s">
        <v>94</v>
      </c>
      <c r="P59" s="15">
        <f>22461*0.03</f>
        <v>673.83</v>
      </c>
      <c r="Q59" s="15">
        <f>35035*0.03</f>
        <v>1051.05</v>
      </c>
    </row>
    <row r="60" ht="15.75" customHeight="1">
      <c r="O60" s="15" t="s">
        <v>95</v>
      </c>
      <c r="P60" s="15">
        <f>29189*0.03</f>
        <v>875.67</v>
      </c>
      <c r="Q60" s="15">
        <f>27313*0.03</f>
        <v>819.39</v>
      </c>
    </row>
    <row r="61" ht="15.75" customHeight="1">
      <c r="P61" s="15">
        <f t="shared" ref="P61:Q61" si="1">SUBTOTAL(9,P57:P60)</f>
        <v>2616.5</v>
      </c>
      <c r="Q61" s="15">
        <f t="shared" si="1"/>
        <v>2275.44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autoFilter ref="$A$1:$K$989">
    <sortState ref="A1:K989">
      <sortCondition descending="1" ref="H1:H989"/>
    </sortState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topLeftCell="C1" activePane="topRight" state="frozen"/>
      <selection activeCell="D2" sqref="D2" pane="topRight"/>
    </sheetView>
  </sheetViews>
  <sheetFormatPr customHeight="1" defaultColWidth="11.22" defaultRowHeight="15.0"/>
  <cols>
    <col customWidth="1" min="1" max="1" width="10.56"/>
    <col customWidth="1" min="2" max="2" width="20.78"/>
    <col customWidth="1" min="3" max="3" width="9.56"/>
    <col customWidth="1" hidden="1" min="4" max="8" width="10.56"/>
    <col customWidth="1" min="9" max="10" width="17.22"/>
    <col customWidth="1" min="11" max="11" width="15.89"/>
    <col customWidth="1" hidden="1" min="12" max="12" width="10.56"/>
    <col customWidth="1" min="13" max="13" width="16.67"/>
    <col customWidth="1" hidden="1" min="14" max="14" width="10.56"/>
    <col customWidth="1" min="15" max="15" width="23.67"/>
    <col customWidth="1" min="16" max="26" width="10.56"/>
  </cols>
  <sheetData>
    <row r="1" ht="15.75" customHeight="1"/>
    <row r="2" ht="15.75" customHeight="1">
      <c r="A2" s="16" t="s">
        <v>96</v>
      </c>
      <c r="B2" s="16" t="s">
        <v>97</v>
      </c>
      <c r="C2" s="16" t="s">
        <v>98</v>
      </c>
      <c r="D2" s="7" t="s">
        <v>24</v>
      </c>
      <c r="E2" s="8" t="s">
        <v>25</v>
      </c>
      <c r="F2" s="8" t="s">
        <v>26</v>
      </c>
      <c r="G2" s="8" t="s">
        <v>27</v>
      </c>
      <c r="H2" s="8" t="s">
        <v>28</v>
      </c>
      <c r="I2" s="7" t="s">
        <v>99</v>
      </c>
      <c r="J2" s="7" t="s">
        <v>100</v>
      </c>
      <c r="K2" s="7" t="s">
        <v>31</v>
      </c>
      <c r="L2" s="8" t="s">
        <v>32</v>
      </c>
      <c r="M2" s="7" t="s">
        <v>101</v>
      </c>
      <c r="N2" s="8" t="s">
        <v>33</v>
      </c>
      <c r="O2" s="17" t="s">
        <v>102</v>
      </c>
      <c r="P2" s="17" t="s">
        <v>103</v>
      </c>
    </row>
    <row r="3" ht="15.75" customHeight="1">
      <c r="A3" s="10">
        <v>1.0</v>
      </c>
      <c r="B3" s="18" t="s">
        <v>44</v>
      </c>
      <c r="C3" s="9" t="s">
        <v>104</v>
      </c>
      <c r="D3" s="19">
        <f>SUMIF(STATS!A:K,B3,STATS!B:B)</f>
        <v>1</v>
      </c>
      <c r="E3" s="19">
        <f>SUMIF(STATS!A:L,B3,STATS!C:C)</f>
        <v>55</v>
      </c>
      <c r="F3" s="19">
        <f>SUMIF(STATS!A:M,B3,STATS!D:D)</f>
        <v>21</v>
      </c>
      <c r="G3" s="19">
        <f>SUMIF(STATS!A:N,B3,STATS!E:E)</f>
        <v>0</v>
      </c>
      <c r="H3" s="19">
        <f>SUMIF(STATS!A:O,B3,STATS!F:F)</f>
        <v>0</v>
      </c>
      <c r="I3" s="19">
        <f>SUMIF(STATS!A:P,B3,STATS!G:G)</f>
        <v>17</v>
      </c>
      <c r="J3" s="19">
        <f>SUMIF(STATS!A:K,B3,STATS!H:H)</f>
        <v>57</v>
      </c>
      <c r="K3" s="19">
        <f>SUMIF(STATS!A:K,B3,STATS!I:I)</f>
        <v>1</v>
      </c>
      <c r="L3" s="19">
        <f>SUMIF(STATS!A:K,B3,STATS!J:J)</f>
        <v>7385</v>
      </c>
      <c r="M3" s="19">
        <f t="shared" ref="M3:M10" si="1">L3/60</f>
        <v>123.0833333</v>
      </c>
      <c r="N3" s="19">
        <f>SUMIF(STATS!A:K,B3,STATS!K:K)</f>
        <v>4975</v>
      </c>
      <c r="O3" s="19">
        <f t="shared" ref="O3:O10" si="2">N3/60</f>
        <v>82.91666667</v>
      </c>
      <c r="P3" s="20">
        <f t="shared" ref="P3:P10" si="3">M3+O3</f>
        <v>206</v>
      </c>
    </row>
    <row r="4" ht="15.75" customHeight="1">
      <c r="A4" s="10">
        <v>2.0</v>
      </c>
      <c r="B4" s="18" t="s">
        <v>55</v>
      </c>
      <c r="C4" s="9" t="s">
        <v>104</v>
      </c>
      <c r="D4" s="19">
        <f>SUMIF(STATS!A:K,B4,STATS!B:B)</f>
        <v>1</v>
      </c>
      <c r="E4" s="19">
        <f>SUMIF(STATS!A:L,B4,STATS!C:C)</f>
        <v>32</v>
      </c>
      <c r="F4" s="19">
        <f>SUMIF(STATS!A:M,B4,STATS!D:D)</f>
        <v>31</v>
      </c>
      <c r="G4" s="19">
        <f>SUMIF(STATS!A:N,B4,STATS!E:E)</f>
        <v>0</v>
      </c>
      <c r="H4" s="19">
        <f>SUMIF(STATS!A:O,B4,STATS!F:F)</f>
        <v>0</v>
      </c>
      <c r="I4" s="19">
        <f>SUMIF(STATS!A:P,B4,STATS!G:G)</f>
        <v>18</v>
      </c>
      <c r="J4" s="19">
        <f>SUMIF(STATS!A:K,B4,STATS!H:H)</f>
        <v>22</v>
      </c>
      <c r="K4" s="19">
        <f>SUMIF(STATS!A:K,B4,STATS!I:I)</f>
        <v>2</v>
      </c>
      <c r="L4" s="19">
        <f>SUMIF(STATS!A:K,B4,STATS!J:J)</f>
        <v>8523</v>
      </c>
      <c r="M4" s="19">
        <f t="shared" si="1"/>
        <v>142.05</v>
      </c>
      <c r="N4" s="19">
        <f>SUMIF(STATS!A:K,B4,STATS!K:K)</f>
        <v>3326</v>
      </c>
      <c r="O4" s="19">
        <f t="shared" si="2"/>
        <v>55.43333333</v>
      </c>
      <c r="P4" s="20">
        <f t="shared" si="3"/>
        <v>197.4833333</v>
      </c>
    </row>
    <row r="5" ht="15.75" customHeight="1">
      <c r="A5" s="10">
        <v>3.0</v>
      </c>
      <c r="B5" s="18" t="s">
        <v>105</v>
      </c>
      <c r="C5" s="9" t="s">
        <v>104</v>
      </c>
      <c r="D5" s="19">
        <f>SUMIF(STATS!A:K,B5,STATS!B:B)</f>
        <v>0</v>
      </c>
      <c r="E5" s="19">
        <f>SUMIF(STATS!A:L,B5,STATS!C:C)</f>
        <v>35</v>
      </c>
      <c r="F5" s="19">
        <f>SUMIF(STATS!A:M,B5,STATS!D:D)</f>
        <v>37</v>
      </c>
      <c r="G5" s="19">
        <f>SUMIF(STATS!A:N,B5,STATS!E:E)</f>
        <v>0</v>
      </c>
      <c r="H5" s="19">
        <f>SUMIF(STATS!A:O,B5,STATS!F:F)</f>
        <v>0</v>
      </c>
      <c r="I5" s="19">
        <f>SUMIF(STATS!A:P,B5,STATS!G:G)</f>
        <v>14</v>
      </c>
      <c r="J5" s="19">
        <f>SUMIF(STATS!A:K,B5,STATS!H:H)</f>
        <v>36</v>
      </c>
      <c r="K5" s="19">
        <f>SUMIF(STATS!A:K,B5,STATS!I:I)</f>
        <v>0</v>
      </c>
      <c r="L5" s="19">
        <f>SUMIF(STATS!A:K,B5,STATS!J:J)</f>
        <v>7844</v>
      </c>
      <c r="M5" s="19">
        <f t="shared" si="1"/>
        <v>130.7333333</v>
      </c>
      <c r="N5" s="19">
        <f>SUMIF(STATS!A:K,B5,STATS!K:K)</f>
        <v>3637</v>
      </c>
      <c r="O5" s="19">
        <f t="shared" si="2"/>
        <v>60.61666667</v>
      </c>
      <c r="P5" s="20">
        <f t="shared" si="3"/>
        <v>191.35</v>
      </c>
    </row>
    <row r="6" ht="15.75" customHeight="1">
      <c r="A6" s="10">
        <v>4.0</v>
      </c>
      <c r="B6" s="18" t="s">
        <v>56</v>
      </c>
      <c r="C6" s="9" t="s">
        <v>104</v>
      </c>
      <c r="D6" s="19"/>
      <c r="E6" s="19"/>
      <c r="F6" s="19"/>
      <c r="G6" s="19"/>
      <c r="H6" s="19"/>
      <c r="I6" s="19">
        <f>SUMIF(STATS!A:P,B6,STATS!G:G)</f>
        <v>15</v>
      </c>
      <c r="J6" s="19">
        <f>SUMIF(STATS!A:K,B6,STATS!H:H)</f>
        <v>43</v>
      </c>
      <c r="K6" s="19">
        <f>SUMIF(STATS!A:K,B6,STATS!I:I)</f>
        <v>1</v>
      </c>
      <c r="L6" s="19">
        <f>SUMIF(STATS!A:K,B6,STATS!J:J)</f>
        <v>7081</v>
      </c>
      <c r="M6" s="19">
        <f t="shared" si="1"/>
        <v>118.0166667</v>
      </c>
      <c r="N6" s="19">
        <f>SUMIF(STATS!A:K,B6,STATS!K:K)</f>
        <v>3708</v>
      </c>
      <c r="O6" s="19">
        <f t="shared" si="2"/>
        <v>61.8</v>
      </c>
      <c r="P6" s="20">
        <f t="shared" si="3"/>
        <v>179.8166667</v>
      </c>
    </row>
    <row r="7" ht="15.75" customHeight="1">
      <c r="A7" s="10">
        <v>5.0</v>
      </c>
      <c r="B7" s="18" t="s">
        <v>87</v>
      </c>
      <c r="C7" s="9" t="s">
        <v>104</v>
      </c>
      <c r="D7" s="19">
        <f>SUMIF(STATS!A:K,B7,STATS!B:B)</f>
        <v>0</v>
      </c>
      <c r="E7" s="19">
        <f>SUMIF(STATS!A:L,B7,STATS!C:C)</f>
        <v>50</v>
      </c>
      <c r="F7" s="19">
        <f>SUMIF(STATS!A:M,B7,STATS!D:D)</f>
        <v>49</v>
      </c>
      <c r="G7" s="19">
        <f>SUMIF(STATS!A:N,B7,STATS!E:E)</f>
        <v>0</v>
      </c>
      <c r="H7" s="19">
        <f>SUMIF(STATS!A:O,B7,STATS!F:F)</f>
        <v>0</v>
      </c>
      <c r="I7" s="19">
        <f>SUMIF(STATS!A:P,B7,STATS!G:G)</f>
        <v>22</v>
      </c>
      <c r="J7" s="19">
        <f>SUMIF(STATS!A:K,B7,STATS!H:H)</f>
        <v>50</v>
      </c>
      <c r="K7" s="19">
        <f>SUMIF(STATS!A:K,B7,STATS!I:I)</f>
        <v>0</v>
      </c>
      <c r="L7" s="19">
        <f>SUMIF(STATS!A:K,B7,STATS!J:J)</f>
        <v>8488</v>
      </c>
      <c r="M7" s="19">
        <f t="shared" si="1"/>
        <v>141.4666667</v>
      </c>
      <c r="N7" s="19">
        <f>SUMIF(STATS!A:K,B7,STATS!K:K)</f>
        <v>2119</v>
      </c>
      <c r="O7" s="19">
        <f t="shared" si="2"/>
        <v>35.31666667</v>
      </c>
      <c r="P7" s="20">
        <f t="shared" si="3"/>
        <v>176.7833333</v>
      </c>
    </row>
    <row r="8" ht="15.75" customHeight="1">
      <c r="A8" s="10">
        <v>6.0</v>
      </c>
      <c r="B8" s="18" t="s">
        <v>22</v>
      </c>
      <c r="C8" s="9" t="s">
        <v>104</v>
      </c>
      <c r="D8" s="19">
        <f>SUMIF(STATS!A:K,B8,STATS!B:B)</f>
        <v>0</v>
      </c>
      <c r="E8" s="19">
        <f>SUMIF(STATS!A:L,B8,STATS!C:C)</f>
        <v>40</v>
      </c>
      <c r="F8" s="19">
        <f>SUMIF(STATS!A:M,B8,STATS!D:D)</f>
        <v>39</v>
      </c>
      <c r="G8" s="19">
        <f>SUMIF(STATS!A:N,B8,STATS!E:E)</f>
        <v>0</v>
      </c>
      <c r="H8" s="19">
        <f>SUMIF(STATS!A:O,B8,STATS!F:F)</f>
        <v>0</v>
      </c>
      <c r="I8" s="19">
        <f>SUMIF(STATS!A:P,B8,STATS!G:G)</f>
        <v>22</v>
      </c>
      <c r="J8" s="19">
        <f>SUMIF(STATS!A:K,B8,STATS!H:H)</f>
        <v>21</v>
      </c>
      <c r="K8" s="19">
        <f>SUMIF(STATS!A:K,B8,STATS!I:I)</f>
        <v>0</v>
      </c>
      <c r="L8" s="19">
        <f>SUMIF(STATS!A:K,B8,STATS!J:J)</f>
        <v>6454</v>
      </c>
      <c r="M8" s="19">
        <f t="shared" si="1"/>
        <v>107.5666667</v>
      </c>
      <c r="N8" s="19">
        <f>SUMIF(STATS!A:K,B8,STATS!K:K)</f>
        <v>1497</v>
      </c>
      <c r="O8" s="19">
        <f t="shared" si="2"/>
        <v>24.95</v>
      </c>
      <c r="P8" s="20">
        <f t="shared" si="3"/>
        <v>132.5166667</v>
      </c>
    </row>
    <row r="9" ht="15.75" customHeight="1">
      <c r="A9" s="10">
        <v>7.0</v>
      </c>
      <c r="B9" s="18" t="s">
        <v>106</v>
      </c>
      <c r="C9" s="9" t="s">
        <v>104</v>
      </c>
      <c r="D9" s="19">
        <f>SUMIF(STATS!A:K,B9,STATS!B:B)</f>
        <v>0</v>
      </c>
      <c r="E9" s="19">
        <f>SUMIF(STATS!A:L,B9,STATS!C:C)</f>
        <v>41</v>
      </c>
      <c r="F9" s="19">
        <f>SUMIF(STATS!A:M,B9,STATS!D:D)</f>
        <v>41</v>
      </c>
      <c r="G9" s="19">
        <f>SUMIF(STATS!A:N,B9,STATS!E:E)</f>
        <v>0</v>
      </c>
      <c r="H9" s="19">
        <f>SUMIF(STATS!A:O,B9,STATS!F:F)</f>
        <v>0</v>
      </c>
      <c r="I9" s="19">
        <f>SUMIF(STATS!A:P,B9,STATS!G:G)</f>
        <v>16</v>
      </c>
      <c r="J9" s="19">
        <f>SUMIF(STATS!A:K,B9,STATS!H:H)</f>
        <v>44</v>
      </c>
      <c r="K9" s="19">
        <f>SUMIF(STATS!A:K,B9,STATS!I:I)</f>
        <v>0</v>
      </c>
      <c r="L9" s="19">
        <f>SUMIF(STATS!A:K,B9,STATS!J:J)</f>
        <v>5392</v>
      </c>
      <c r="M9" s="19">
        <f t="shared" si="1"/>
        <v>89.86666667</v>
      </c>
      <c r="N9" s="19">
        <f>SUMIF(STATS!A:K,B9,STATS!K:K)</f>
        <v>2239</v>
      </c>
      <c r="O9" s="19">
        <f t="shared" si="2"/>
        <v>37.31666667</v>
      </c>
      <c r="P9" s="20">
        <f t="shared" si="3"/>
        <v>127.1833333</v>
      </c>
    </row>
    <row r="10" ht="15.75" customHeight="1">
      <c r="A10" s="10">
        <v>8.0</v>
      </c>
      <c r="B10" s="18" t="s">
        <v>45</v>
      </c>
      <c r="C10" s="9" t="s">
        <v>104</v>
      </c>
      <c r="D10" s="19">
        <f>SUMIF(STATS!A:K,B10,STATS!B:B)</f>
        <v>0</v>
      </c>
      <c r="E10" s="19">
        <f>SUMIF(STATS!A:L,B10,STATS!C:C)</f>
        <v>0</v>
      </c>
      <c r="F10" s="19">
        <f>SUMIF(STATS!A:M,B10,STATS!D:D)</f>
        <v>0</v>
      </c>
      <c r="G10" s="19">
        <f>SUMIF(STATS!A:N,B10,STATS!E:E)</f>
        <v>0</v>
      </c>
      <c r="H10" s="19">
        <f>SUMIF(STATS!A:O,B10,STATS!F:F)</f>
        <v>0</v>
      </c>
      <c r="I10" s="19">
        <f>SUMIF(STATS!A:P,B10,STATS!G:G)</f>
        <v>0</v>
      </c>
      <c r="J10" s="19">
        <f>SUMIF(STATS!A:K,B10,STATS!H:H)</f>
        <v>0</v>
      </c>
      <c r="K10" s="19">
        <f>SUMIF(STATS!A:K,B10,STATS!I:I)</f>
        <v>0</v>
      </c>
      <c r="L10" s="19">
        <f>SUMIF(STATS!A:K,B10,STATS!J:J)</f>
        <v>0</v>
      </c>
      <c r="M10" s="19">
        <f t="shared" si="1"/>
        <v>0</v>
      </c>
      <c r="N10" s="19">
        <f>SUMIF(STATS!A:K,B10,STATS!K:K)</f>
        <v>0</v>
      </c>
      <c r="O10" s="19">
        <f t="shared" si="2"/>
        <v>0</v>
      </c>
      <c r="P10" s="20">
        <f t="shared" si="3"/>
        <v>0</v>
      </c>
      <c r="Q10" s="21" t="s">
        <v>107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autoFilter ref="$B$2:$P$10">
    <sortState ref="B2:P10">
      <sortCondition descending="1" ref="P2:P10"/>
    </sortState>
  </autoFilter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7.67"/>
    <col customWidth="1" min="2" max="3" width="10.56"/>
    <col customWidth="1" hidden="1" min="4" max="5" width="10.56"/>
    <col customWidth="1" hidden="1" min="6" max="6" width="15.56"/>
    <col customWidth="1" hidden="1" min="7" max="7" width="10.56"/>
    <col customWidth="1" hidden="1" min="8" max="8" width="12.44"/>
    <col customWidth="1" min="9" max="9" width="11.33"/>
    <col customWidth="1" min="10" max="10" width="15.67"/>
    <col customWidth="1" min="11" max="11" width="9.89"/>
    <col customWidth="1" hidden="1" min="12" max="12" width="10.56"/>
    <col customWidth="1" min="13" max="13" width="26.0"/>
    <col customWidth="1" hidden="1" min="14" max="14" width="10.56"/>
    <col customWidth="1" min="15" max="15" width="24.22"/>
    <col customWidth="1" min="16" max="28" width="10.56"/>
  </cols>
  <sheetData>
    <row r="1" ht="15.75" customHeight="1"/>
    <row r="2" ht="15.75" customHeight="1">
      <c r="A2" s="16" t="s">
        <v>96</v>
      </c>
      <c r="B2" s="16" t="s">
        <v>108</v>
      </c>
      <c r="C2" s="16" t="s">
        <v>98</v>
      </c>
      <c r="D2" s="8" t="s">
        <v>24</v>
      </c>
      <c r="E2" s="8" t="s">
        <v>25</v>
      </c>
      <c r="F2" s="8" t="s">
        <v>26</v>
      </c>
      <c r="G2" s="8" t="s">
        <v>27</v>
      </c>
      <c r="H2" s="8" t="s">
        <v>28</v>
      </c>
      <c r="I2" s="7" t="s">
        <v>99</v>
      </c>
      <c r="J2" s="7" t="s">
        <v>100</v>
      </c>
      <c r="K2" s="7" t="s">
        <v>31</v>
      </c>
      <c r="L2" s="8" t="s">
        <v>32</v>
      </c>
      <c r="M2" s="7" t="s">
        <v>101</v>
      </c>
      <c r="N2" s="8" t="s">
        <v>33</v>
      </c>
      <c r="O2" s="17" t="s">
        <v>102</v>
      </c>
      <c r="P2" s="17" t="s">
        <v>103</v>
      </c>
    </row>
    <row r="3" ht="15.75" customHeight="1">
      <c r="A3" s="10">
        <v>3.0</v>
      </c>
      <c r="B3" s="22" t="s">
        <v>65</v>
      </c>
      <c r="C3" s="23" t="s">
        <v>104</v>
      </c>
      <c r="D3" s="19">
        <f>SUMIF(STATS!A:K,B3,STATS!B:B)</f>
        <v>0</v>
      </c>
      <c r="E3" s="19">
        <f>SUMIF(STATS!A:L,B3,STATS!C:C)</f>
        <v>12</v>
      </c>
      <c r="F3" s="19">
        <f>SUMIF(STATS!A:M,B3,STATS!D:D)</f>
        <v>27</v>
      </c>
      <c r="G3" s="19">
        <f>SUMIF(STATS!A:N,B3,STATS!E:E)</f>
        <v>0</v>
      </c>
      <c r="H3" s="19">
        <f>SUMIF(STATS!A:O,B3,STATS!F:F)</f>
        <v>0</v>
      </c>
      <c r="I3" s="19">
        <f>SUMIF(STATS!A:P,B3,STATS!G:G)</f>
        <v>9</v>
      </c>
      <c r="J3" s="19">
        <f>SUMIF(STATS!A:K,B3,STATS!H:H)</f>
        <v>28</v>
      </c>
      <c r="K3" s="19">
        <f>SUMIF(STATS!A:K,B3,STATS!I:I)</f>
        <v>0</v>
      </c>
      <c r="L3" s="19">
        <f>SUMIF(STATS!A:K,B3,STATS!J:J)</f>
        <v>4517</v>
      </c>
      <c r="M3" s="19">
        <f t="shared" ref="M3:M7" si="1">L3/60</f>
        <v>75.28333333</v>
      </c>
      <c r="N3" s="19">
        <f>SUMIF(STATS!A:K,B3,STATS!K:K)</f>
        <v>2825</v>
      </c>
      <c r="O3" s="19">
        <f t="shared" ref="O3:O7" si="2">N3/60</f>
        <v>47.08333333</v>
      </c>
      <c r="P3" s="20">
        <f t="shared" ref="P3:P7" si="3">M3+O3</f>
        <v>122.3666667</v>
      </c>
    </row>
    <row r="4" ht="15.75" customHeight="1">
      <c r="A4" s="10">
        <v>5.0</v>
      </c>
      <c r="B4" s="23" t="s">
        <v>48</v>
      </c>
      <c r="C4" s="23" t="s">
        <v>104</v>
      </c>
      <c r="D4" s="19">
        <f>SUMIF(STATS!A:K,B4,STATS!B:B)</f>
        <v>0</v>
      </c>
      <c r="E4" s="19">
        <f>SUMIF(STATS!A:L,B4,STATS!C:C)</f>
        <v>43</v>
      </c>
      <c r="F4" s="19">
        <f>SUMIF(STATS!A:M,B4,STATS!D:D)</f>
        <v>41</v>
      </c>
      <c r="G4" s="19">
        <f>SUMIF(STATS!A:N,B4,STATS!E:E)</f>
        <v>0</v>
      </c>
      <c r="H4" s="19">
        <f>SUMIF(STATS!A:O,B4,STATS!F:F)</f>
        <v>0</v>
      </c>
      <c r="I4" s="19">
        <f>SUMIF(STATS!A:P,B4,STATS!G:G)</f>
        <v>12</v>
      </c>
      <c r="J4" s="19">
        <f>SUMIF(STATS!A:K,B4,STATS!H:H)</f>
        <v>30</v>
      </c>
      <c r="K4" s="19">
        <f>SUMIF(STATS!A:K,B4,STATS!I:I)</f>
        <v>0</v>
      </c>
      <c r="L4" s="19">
        <f>SUMIF(STATS!A:K,B4,STATS!J:J)</f>
        <v>2844</v>
      </c>
      <c r="M4" s="19">
        <f t="shared" si="1"/>
        <v>47.4</v>
      </c>
      <c r="N4" s="19">
        <f>SUMIF(STATS!A:K,B4,STATS!K:K)</f>
        <v>2411</v>
      </c>
      <c r="O4" s="19">
        <f t="shared" si="2"/>
        <v>40.18333333</v>
      </c>
      <c r="P4" s="20">
        <f t="shared" si="3"/>
        <v>87.58333333</v>
      </c>
    </row>
    <row r="5" ht="15.75" customHeight="1">
      <c r="A5" s="10">
        <v>4.0</v>
      </c>
      <c r="B5" s="24" t="s">
        <v>42</v>
      </c>
      <c r="C5" s="24" t="s">
        <v>104</v>
      </c>
      <c r="D5" s="25">
        <f>SUMIF(STATS!A:K,B5,STATS!B:B)</f>
        <v>0</v>
      </c>
      <c r="E5" s="25">
        <f>SUMIF(STATS!A:L,B5,STATS!C:C)</f>
        <v>18</v>
      </c>
      <c r="F5" s="25">
        <f>SUMIF(STATS!A:M,B5,STATS!D:D)</f>
        <v>63</v>
      </c>
      <c r="G5" s="25">
        <f>SUMIF(STATS!A:N,B5,STATS!E:E)</f>
        <v>0</v>
      </c>
      <c r="H5" s="25">
        <f>SUMIF(STATS!A:O,B5,STATS!F:F)</f>
        <v>0</v>
      </c>
      <c r="I5" s="26">
        <f>SUMIF(STATS!A:P,B5,STATS!G:G)</f>
        <v>12</v>
      </c>
      <c r="J5" s="26">
        <f>SUMIF(STATS!A:K,B5,STATS!H:H)</f>
        <v>45</v>
      </c>
      <c r="K5" s="26">
        <f>SUMIF(STATS!A:K,B5,STATS!I:I)</f>
        <v>0</v>
      </c>
      <c r="L5" s="26">
        <f>SUMIF(STATS!A:K,B5,STATS!J:J)</f>
        <v>1532</v>
      </c>
      <c r="M5" s="26">
        <f t="shared" si="1"/>
        <v>25.53333333</v>
      </c>
      <c r="N5" s="26">
        <f>SUMIF(STATS!A:K,B5,STATS!K:K)</f>
        <v>2222</v>
      </c>
      <c r="O5" s="26">
        <f t="shared" si="2"/>
        <v>37.03333333</v>
      </c>
      <c r="P5" s="20">
        <f t="shared" si="3"/>
        <v>62.56666667</v>
      </c>
    </row>
    <row r="6" ht="15.75" customHeight="1">
      <c r="A6" s="10">
        <v>2.0</v>
      </c>
      <c r="B6" s="23" t="s">
        <v>57</v>
      </c>
      <c r="C6" s="23" t="s">
        <v>104</v>
      </c>
      <c r="D6" s="19">
        <f>SUMIF(STATS!A:K,B6,STATS!B:B)</f>
        <v>0</v>
      </c>
      <c r="E6" s="19">
        <f>SUMIF(STATS!A:L,B6,STATS!C:C)</f>
        <v>53</v>
      </c>
      <c r="F6" s="19">
        <f>SUMIF(STATS!A:M,B6,STATS!D:D)</f>
        <v>84</v>
      </c>
      <c r="G6" s="19">
        <f>SUMIF(STATS!A:N,B6,STATS!E:E)</f>
        <v>0</v>
      </c>
      <c r="H6" s="19">
        <f>SUMIF(STATS!A:O,B6,STATS!F:F)</f>
        <v>0</v>
      </c>
      <c r="I6" s="19">
        <f>SUMIF(STATS!A:P,B6,STATS!G:G)</f>
        <v>7</v>
      </c>
      <c r="J6" s="19">
        <f>SUMIF(STATS!A:K,B6,STATS!H:H)</f>
        <v>45</v>
      </c>
      <c r="K6" s="19">
        <f>SUMIF(STATS!A:K,B6,STATS!I:I)</f>
        <v>0</v>
      </c>
      <c r="L6" s="19">
        <f>SUMIF(STATS!A:K,B6,STATS!J:J)</f>
        <v>981</v>
      </c>
      <c r="M6" s="19">
        <f t="shared" si="1"/>
        <v>16.35</v>
      </c>
      <c r="N6" s="19">
        <f>SUMIF(STATS!A:K,B6,STATS!K:K)</f>
        <v>1871</v>
      </c>
      <c r="O6" s="19">
        <f t="shared" si="2"/>
        <v>31.18333333</v>
      </c>
      <c r="P6" s="20">
        <f t="shared" si="3"/>
        <v>47.53333333</v>
      </c>
    </row>
    <row r="7" ht="15.75" customHeight="1">
      <c r="A7" s="10">
        <v>1.0</v>
      </c>
      <c r="B7" s="22" t="s">
        <v>38</v>
      </c>
      <c r="C7" s="22" t="s">
        <v>109</v>
      </c>
      <c r="D7" s="25">
        <f>SUMIF(STATS!A:K,B7,STATS!B:B)</f>
        <v>0</v>
      </c>
      <c r="E7" s="25">
        <f>SUMIF(STATS!A:L,B7,STATS!C:C)</f>
        <v>0</v>
      </c>
      <c r="F7" s="25">
        <f>SUMIF(STATS!A:M,B7,STATS!D:D)</f>
        <v>0</v>
      </c>
      <c r="G7" s="25">
        <f>SUMIF(STATS!A:N,B7,STATS!E:E)</f>
        <v>0</v>
      </c>
      <c r="H7" s="25">
        <f>SUMIF(STATS!A:O,B7,STATS!F:F)</f>
        <v>0</v>
      </c>
      <c r="I7" s="26">
        <f>SUMIF(STATS!A:P,B7,STATS!G:G)</f>
        <v>0</v>
      </c>
      <c r="J7" s="26">
        <f>SUMIF(STATS!A:K,B7,STATS!H:H)</f>
        <v>0</v>
      </c>
      <c r="K7" s="26">
        <f>SUMIF(STATS!A:K,B7,STATS!I:I)</f>
        <v>0</v>
      </c>
      <c r="L7" s="26">
        <f>SUMIF(STATS!A:K,B7,STATS!J:J)</f>
        <v>0</v>
      </c>
      <c r="M7" s="26">
        <f t="shared" si="1"/>
        <v>0</v>
      </c>
      <c r="N7" s="26">
        <f>SUMIF(STATS!A:K,B7,STATS!K:K)</f>
        <v>0</v>
      </c>
      <c r="O7" s="26">
        <f t="shared" si="2"/>
        <v>0</v>
      </c>
      <c r="P7" s="20">
        <f t="shared" si="3"/>
        <v>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autoFilter ref="$A$2:$P$7">
    <sortState ref="A2:P7">
      <sortCondition descending="1" ref="P2:P7"/>
      <sortCondition descending="1" ref="B2:B7"/>
    </sortState>
  </autoFilter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7.44"/>
    <col customWidth="1" min="2" max="2" width="10.0"/>
    <col customWidth="1" hidden="1" min="3" max="3" width="8.44"/>
    <col customWidth="1" hidden="1" min="4" max="4" width="20.78"/>
    <col customWidth="1" hidden="1" min="5" max="9" width="10.56"/>
    <col customWidth="1" min="10" max="10" width="19.67"/>
    <col customWidth="1" min="11" max="11" width="19.89"/>
    <col customWidth="1" min="12" max="12" width="19.11"/>
    <col customWidth="1" hidden="1" min="13" max="13" width="10.56"/>
    <col customWidth="1" min="14" max="14" width="19.22"/>
    <col customWidth="1" hidden="1" min="15" max="15" width="10.56"/>
    <col customWidth="1" min="16" max="16" width="26.44"/>
    <col customWidth="1" min="17" max="17" width="17.33"/>
    <col customWidth="1" min="18" max="27" width="10.56"/>
  </cols>
  <sheetData>
    <row r="1" ht="15.75" customHeight="1"/>
    <row r="2" ht="15.75" customHeight="1">
      <c r="A2" s="16" t="s">
        <v>96</v>
      </c>
      <c r="B2" s="27" t="s">
        <v>110</v>
      </c>
      <c r="C2" s="27" t="s">
        <v>111</v>
      </c>
      <c r="D2" s="27" t="s">
        <v>98</v>
      </c>
      <c r="E2" s="7" t="s">
        <v>24</v>
      </c>
      <c r="F2" s="8" t="s">
        <v>25</v>
      </c>
      <c r="G2" s="8" t="s">
        <v>26</v>
      </c>
      <c r="H2" s="8" t="s">
        <v>27</v>
      </c>
      <c r="I2" s="8" t="s">
        <v>28</v>
      </c>
      <c r="J2" s="7" t="s">
        <v>99</v>
      </c>
      <c r="K2" s="7" t="s">
        <v>100</v>
      </c>
      <c r="L2" s="7" t="s">
        <v>31</v>
      </c>
      <c r="M2" s="8" t="s">
        <v>32</v>
      </c>
      <c r="N2" s="7" t="s">
        <v>101</v>
      </c>
      <c r="O2" s="8" t="s">
        <v>33</v>
      </c>
      <c r="P2" s="17" t="s">
        <v>102</v>
      </c>
      <c r="Q2" s="17" t="s">
        <v>112</v>
      </c>
    </row>
    <row r="3" ht="15.75" customHeight="1">
      <c r="A3" s="10">
        <v>1.0</v>
      </c>
      <c r="B3" s="28" t="s">
        <v>41</v>
      </c>
      <c r="C3" s="28"/>
      <c r="D3" s="29" t="s">
        <v>104</v>
      </c>
      <c r="E3" s="19">
        <f>SUMIF(STATS!A:K,#REF!,STATS!B:B)</f>
        <v>0</v>
      </c>
      <c r="F3" s="19">
        <f>SUMIF(STATS!A:L,#REF!,STATS!C:C)</f>
        <v>0</v>
      </c>
      <c r="G3" s="19">
        <f>SUMIF(STATS!A:M,#REF!,STATS!D:D)</f>
        <v>0</v>
      </c>
      <c r="H3" s="19">
        <f>SUMIF(STATS!A:N,#REF!,STATS!E:E)</f>
        <v>0</v>
      </c>
      <c r="I3" s="19">
        <f>SUMIF(STATS!A:O,#REF!,STATS!F:F)</f>
        <v>0</v>
      </c>
      <c r="J3" s="19">
        <f>SUMIF(STATS!A:P,B3,STATS!G:G)</f>
        <v>0</v>
      </c>
      <c r="K3" s="19">
        <f>SUMIF(STATS!A:K,B3,STATS!H:H)</f>
        <v>0</v>
      </c>
      <c r="L3" s="19">
        <f>SUMIF(STATS!A:K,B3,STATS!I:I)</f>
        <v>0</v>
      </c>
      <c r="M3" s="19">
        <f>SUMIF(STATS!A:K,B3,STATS!J:J)</f>
        <v>0</v>
      </c>
      <c r="N3" s="19">
        <f t="shared" ref="N3:N11" si="1">M3/60</f>
        <v>0</v>
      </c>
      <c r="O3" s="19">
        <f>SUMIF(STATS!A:K,B3,STATS!K:K)</f>
        <v>0</v>
      </c>
      <c r="P3" s="19">
        <f t="shared" ref="P3:P11" si="2">O3/60</f>
        <v>0</v>
      </c>
      <c r="Q3" s="20">
        <f t="shared" ref="Q3:Q11" si="3">N3+P3</f>
        <v>0</v>
      </c>
    </row>
    <row r="4" ht="15.75" customHeight="1">
      <c r="A4" s="10">
        <v>4.0</v>
      </c>
      <c r="B4" s="28" t="s">
        <v>40</v>
      </c>
      <c r="C4" s="28"/>
      <c r="D4" s="29" t="s">
        <v>104</v>
      </c>
      <c r="E4" s="19">
        <f>SUMIF(STATS!A:K,B4,STATS!B:B)</f>
        <v>0</v>
      </c>
      <c r="F4" s="19">
        <f>SUMIF(STATS!A:L,B4,STATS!C:C)</f>
        <v>14</v>
      </c>
      <c r="G4" s="19">
        <f>SUMIF(STATS!A:M,B4,STATS!D:D)</f>
        <v>14</v>
      </c>
      <c r="H4" s="19">
        <f>SUMIF(STATS!A:N,B4,STATS!E:E)</f>
        <v>0</v>
      </c>
      <c r="I4" s="19">
        <f>SUMIF(STATS!A:O,B4,STATS!F:F)</f>
        <v>0</v>
      </c>
      <c r="J4" s="19">
        <f>SUMIF(STATS!A:P,B4,STATS!G:G)</f>
        <v>4</v>
      </c>
      <c r="K4" s="19">
        <f>SUMIF(STATS!A:K,B4,STATS!H:H)</f>
        <v>13</v>
      </c>
      <c r="L4" s="19">
        <f>SUMIF(STATS!A:K,B4,STATS!I:I)</f>
        <v>0</v>
      </c>
      <c r="M4" s="19">
        <f>SUMIF(STATS!A:K,B4,STATS!J:J)</f>
        <v>702</v>
      </c>
      <c r="N4" s="19">
        <f t="shared" si="1"/>
        <v>11.7</v>
      </c>
      <c r="O4" s="19">
        <f>SUMIF(STATS!A:K,B4,STATS!K:K)</f>
        <v>1640</v>
      </c>
      <c r="P4" s="19">
        <f t="shared" si="2"/>
        <v>27.33333333</v>
      </c>
      <c r="Q4" s="20">
        <f t="shared" si="3"/>
        <v>39.03333333</v>
      </c>
    </row>
    <row r="5" ht="16.5" customHeight="1">
      <c r="A5" s="10">
        <v>2.0</v>
      </c>
      <c r="B5" s="28" t="s">
        <v>72</v>
      </c>
      <c r="C5" s="28"/>
      <c r="D5" s="30" t="s">
        <v>109</v>
      </c>
      <c r="E5" s="19">
        <f>SUMIF(STATS!A:K,B5,STATS!B:B)</f>
        <v>0</v>
      </c>
      <c r="F5" s="19">
        <f>SUMIF(STATS!A:L,B5,STATS!C:C)</f>
        <v>0</v>
      </c>
      <c r="G5" s="19">
        <f>SUMIF(STATS!A:M,B5,STATS!D:D)</f>
        <v>0</v>
      </c>
      <c r="H5" s="19">
        <f>SUMIF(STATS!A:N,B5,STATS!E:E)</f>
        <v>0</v>
      </c>
      <c r="I5" s="19">
        <f>SUMIF(STATS!A:O,B5,STATS!F:F)</f>
        <v>0</v>
      </c>
      <c r="J5" s="19">
        <f>SUMIF(STATS!A:P,B5,STATS!G:G)</f>
        <v>0</v>
      </c>
      <c r="K5" s="19">
        <f>SUMIF(STATS!A:K,B5,STATS!H:H)</f>
        <v>0</v>
      </c>
      <c r="L5" s="19">
        <f>SUMIF(STATS!A:K,B5,STATS!I:I)</f>
        <v>0</v>
      </c>
      <c r="M5" s="19">
        <f>SUMIF(STATS!A:K,B5,STATS!J:J)</f>
        <v>0</v>
      </c>
      <c r="N5" s="19">
        <f t="shared" si="1"/>
        <v>0</v>
      </c>
      <c r="O5" s="19">
        <f>SUMIF(STATS!A:K,B5,STATS!K:K)</f>
        <v>0</v>
      </c>
      <c r="P5" s="19">
        <f t="shared" si="2"/>
        <v>0</v>
      </c>
      <c r="Q5" s="20">
        <f t="shared" si="3"/>
        <v>0</v>
      </c>
    </row>
    <row r="6" ht="15.75" customHeight="1">
      <c r="A6" s="10">
        <v>6.0</v>
      </c>
      <c r="B6" s="28" t="s">
        <v>75</v>
      </c>
      <c r="C6" s="29"/>
      <c r="D6" s="29" t="s">
        <v>104</v>
      </c>
      <c r="E6" s="19">
        <f>SUMIF(STATS!A:K,B6,STATS!B:B)</f>
        <v>0</v>
      </c>
      <c r="F6" s="19">
        <f>SUMIF(STATS!A:L,B6,STATS!C:C)</f>
        <v>0</v>
      </c>
      <c r="G6" s="19">
        <f>SUMIF(STATS!A:M,B6,STATS!D:D)</f>
        <v>0</v>
      </c>
      <c r="H6" s="19">
        <f>SUMIF(STATS!A:N,B6,STATS!E:E)</f>
        <v>0</v>
      </c>
      <c r="I6" s="19">
        <f>SUMIF(STATS!A:O,B6,STATS!F:F)</f>
        <v>0</v>
      </c>
      <c r="J6" s="19">
        <f>SUMIF(STATS!A:P,B6,STATS!G:G)</f>
        <v>0</v>
      </c>
      <c r="K6" s="19">
        <f>SUMIF(STATS!A:K,B6,STATS!H:H)</f>
        <v>0</v>
      </c>
      <c r="L6" s="19">
        <f>SUMIF(STATS!A:K,B6,STATS!I:I)</f>
        <v>0</v>
      </c>
      <c r="M6" s="19">
        <f>SUMIF(STATS!A:K,B6,STATS!J:J)</f>
        <v>0</v>
      </c>
      <c r="N6" s="19">
        <f t="shared" si="1"/>
        <v>0</v>
      </c>
      <c r="O6" s="19">
        <f>SUMIF(STATS!A:K,B6,STATS!K:K)</f>
        <v>0</v>
      </c>
      <c r="P6" s="19">
        <f t="shared" si="2"/>
        <v>0</v>
      </c>
      <c r="Q6" s="20">
        <f t="shared" si="3"/>
        <v>0</v>
      </c>
    </row>
    <row r="7" ht="15.75" customHeight="1">
      <c r="A7" s="10">
        <v>3.0</v>
      </c>
      <c r="B7" s="28" t="s">
        <v>85</v>
      </c>
      <c r="C7" s="29"/>
      <c r="D7" s="29" t="s">
        <v>104</v>
      </c>
      <c r="E7" s="19">
        <f>SUMIF(STATS!A:K,B7,STATS!B:B)</f>
        <v>0</v>
      </c>
      <c r="F7" s="19">
        <f>SUMIF(STATS!A:L,B7,STATS!C:C)</f>
        <v>0</v>
      </c>
      <c r="G7" s="19">
        <f>SUMIF(STATS!A:M,B7,STATS!D:D)</f>
        <v>0</v>
      </c>
      <c r="H7" s="19">
        <f>SUMIF(STATS!A:N,B7,STATS!E:E)</f>
        <v>0</v>
      </c>
      <c r="I7" s="19">
        <f>SUMIF(STATS!A:O,B7,STATS!F:F)</f>
        <v>0</v>
      </c>
      <c r="J7" s="19">
        <f>SUMIF(STATS!A:P,B7,STATS!G:G)</f>
        <v>0</v>
      </c>
      <c r="K7" s="19">
        <f>SUMIF(STATS!A:K,B7,STATS!H:H)</f>
        <v>0</v>
      </c>
      <c r="L7" s="19">
        <f>SUMIF(STATS!A:K,B7,STATS!I:I)</f>
        <v>0</v>
      </c>
      <c r="M7" s="19">
        <f>SUMIF(STATS!A:K,B7,STATS!J:J)</f>
        <v>0</v>
      </c>
      <c r="N7" s="19">
        <f t="shared" si="1"/>
        <v>0</v>
      </c>
      <c r="O7" s="19">
        <f>SUMIF(STATS!A:K,B7,STATS!K:K)</f>
        <v>0</v>
      </c>
      <c r="P7" s="19">
        <f t="shared" si="2"/>
        <v>0</v>
      </c>
      <c r="Q7" s="20">
        <f t="shared" si="3"/>
        <v>0</v>
      </c>
    </row>
    <row r="8" ht="15.75" customHeight="1">
      <c r="A8" s="10">
        <v>7.0</v>
      </c>
      <c r="B8" s="28" t="s">
        <v>43</v>
      </c>
      <c r="C8" s="30"/>
      <c r="D8" s="30" t="s">
        <v>109</v>
      </c>
      <c r="E8" s="19">
        <f>SUMIF(STATS!A:K,B8,STATS!B:B)</f>
        <v>0</v>
      </c>
      <c r="F8" s="19">
        <f>SUMIF(STATS!A:L,B8,STATS!C:C)</f>
        <v>7</v>
      </c>
      <c r="G8" s="19">
        <f>SUMIF(STATS!A:M,B8,STATS!D:D)</f>
        <v>7</v>
      </c>
      <c r="H8" s="19">
        <f>SUMIF(STATS!A:N,B8,STATS!E:E)</f>
        <v>0</v>
      </c>
      <c r="I8" s="19">
        <f>SUMIF(STATS!A:O,B8,STATS!F:F)</f>
        <v>0</v>
      </c>
      <c r="J8" s="19">
        <f>SUMIF(STATS!A:P,B8,STATS!G:G)</f>
        <v>5</v>
      </c>
      <c r="K8" s="19">
        <f>SUMIF(STATS!A:K,B8,STATS!H:H)</f>
        <v>3</v>
      </c>
      <c r="L8" s="19">
        <f>SUMIF(STATS!A:K,B8,STATS!I:I)</f>
        <v>0</v>
      </c>
      <c r="M8" s="19">
        <f>SUMIF(STATS!A:K,B8,STATS!J:J)</f>
        <v>2060</v>
      </c>
      <c r="N8" s="19">
        <f t="shared" si="1"/>
        <v>34.33333333</v>
      </c>
      <c r="O8" s="19">
        <f>SUMIF(STATS!A:K,B8,STATS!K:K)</f>
        <v>1388</v>
      </c>
      <c r="P8" s="19">
        <f t="shared" si="2"/>
        <v>23.13333333</v>
      </c>
      <c r="Q8" s="20">
        <f t="shared" si="3"/>
        <v>57.46666667</v>
      </c>
    </row>
    <row r="9" ht="15.75" customHeight="1">
      <c r="A9" s="10">
        <v>8.0</v>
      </c>
      <c r="B9" s="28"/>
      <c r="C9" s="29"/>
      <c r="D9" s="29" t="s">
        <v>104</v>
      </c>
      <c r="E9" s="19">
        <f>SUMIF(STATS!A:K,B9,STATS!B:B)</f>
        <v>0</v>
      </c>
      <c r="F9" s="19">
        <f>SUMIF(STATS!A:L,B9,STATS!C:C)</f>
        <v>0</v>
      </c>
      <c r="G9" s="19">
        <f>SUMIF(STATS!A:M,B9,STATS!D:D)</f>
        <v>0</v>
      </c>
      <c r="H9" s="19">
        <f>SUMIF(STATS!A:N,B9,STATS!E:E)</f>
        <v>0</v>
      </c>
      <c r="I9" s="19">
        <f>SUMIF(STATS!A:O,B9,STATS!F:F)</f>
        <v>0</v>
      </c>
      <c r="J9" s="19">
        <f>SUMIF(STATS!A:P,B9,STATS!G:G)</f>
        <v>0</v>
      </c>
      <c r="K9" s="19">
        <f>SUMIF(STATS!A:K,B9,STATS!H:H)</f>
        <v>0</v>
      </c>
      <c r="L9" s="19">
        <f>SUMIF(STATS!A:K,B9,STATS!I:I)</f>
        <v>0</v>
      </c>
      <c r="M9" s="19">
        <f>SUMIF(STATS!A:K,B9,STATS!J:J)</f>
        <v>0</v>
      </c>
      <c r="N9" s="19">
        <f t="shared" si="1"/>
        <v>0</v>
      </c>
      <c r="O9" s="19">
        <f>SUMIF(STATS!A:K,B9,STATS!K:K)</f>
        <v>0</v>
      </c>
      <c r="P9" s="19">
        <f t="shared" si="2"/>
        <v>0</v>
      </c>
      <c r="Q9" s="20">
        <f t="shared" si="3"/>
        <v>0</v>
      </c>
    </row>
    <row r="10" ht="15.75" customHeight="1">
      <c r="A10" s="10">
        <v>9.0</v>
      </c>
      <c r="B10" s="28"/>
      <c r="C10" s="29"/>
      <c r="D10" s="29" t="s">
        <v>104</v>
      </c>
      <c r="E10" s="19">
        <f>SUMIF(STATS!A:K,B10,STATS!B:B)</f>
        <v>0</v>
      </c>
      <c r="F10" s="19">
        <f>SUMIF(STATS!A:L,B10,STATS!C:C)</f>
        <v>0</v>
      </c>
      <c r="G10" s="19">
        <f>SUMIF(STATS!A:M,B10,STATS!D:D)</f>
        <v>0</v>
      </c>
      <c r="H10" s="19">
        <f>SUMIF(STATS!A:N,B10,STATS!E:E)</f>
        <v>0</v>
      </c>
      <c r="I10" s="19">
        <f>SUMIF(STATS!A:O,B10,STATS!F:F)</f>
        <v>0</v>
      </c>
      <c r="J10" s="19">
        <f>SUMIF(STATS!A:P,B10,STATS!G:G)</f>
        <v>0</v>
      </c>
      <c r="K10" s="19">
        <f>SUMIF(STATS!A:K,B10,STATS!H:H)</f>
        <v>0</v>
      </c>
      <c r="L10" s="19">
        <f>SUMIF(STATS!A:K,B10,STATS!I:I)</f>
        <v>0</v>
      </c>
      <c r="M10" s="19">
        <f>SUMIF(STATS!A:K,B10,STATS!J:J)</f>
        <v>0</v>
      </c>
      <c r="N10" s="19">
        <f t="shared" si="1"/>
        <v>0</v>
      </c>
      <c r="O10" s="19">
        <f>SUMIF(STATS!A:K,B10,STATS!K:K)</f>
        <v>0</v>
      </c>
      <c r="P10" s="19">
        <f t="shared" si="2"/>
        <v>0</v>
      </c>
      <c r="Q10" s="20">
        <f t="shared" si="3"/>
        <v>0</v>
      </c>
    </row>
    <row r="11" ht="15.75" customHeight="1">
      <c r="J11" s="19"/>
      <c r="K11" s="19"/>
      <c r="L11" s="19">
        <f>SUMIF(STATS!A:K,B11,STATS!I:I)</f>
        <v>0</v>
      </c>
      <c r="M11" s="19">
        <f>SUMIF(STATS!A:K,B11,STATS!J:J)</f>
        <v>0</v>
      </c>
      <c r="N11" s="19">
        <f t="shared" si="1"/>
        <v>0</v>
      </c>
      <c r="O11" s="19">
        <f>SUMIF(STATS!A:K,B11,STATS!K:K)</f>
        <v>0</v>
      </c>
      <c r="P11" s="19">
        <f t="shared" si="2"/>
        <v>0</v>
      </c>
      <c r="Q11" s="20">
        <f t="shared" si="3"/>
        <v>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autoFilter ref="$B$2:$Q$10">
    <sortState ref="B2:Q10">
      <sortCondition descending="1" ref="Q2:Q10"/>
      <sortCondition descending="1" ref="K2:K10"/>
      <sortCondition descending="1" ref="B2:B10"/>
    </sortState>
  </autoFilter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12.0"/>
    <col customWidth="1" min="2" max="2" width="10.78"/>
    <col customWidth="1" min="3" max="3" width="16.33"/>
    <col customWidth="1" min="4" max="4" width="15.0"/>
    <col customWidth="1" min="5" max="5" width="22.0"/>
    <col customWidth="1" min="6" max="6" width="22.67"/>
    <col customWidth="1" min="7" max="7" width="10.78"/>
    <col customWidth="1" min="8" max="8" width="17.0"/>
    <col customWidth="1" min="9" max="9" width="16.67"/>
    <col customWidth="1" min="10" max="10" width="11.11"/>
    <col customWidth="1" min="11" max="11" width="19.11"/>
    <col customWidth="1" min="12" max="12" width="21.44"/>
    <col customWidth="1" min="13" max="13" width="10.78"/>
    <col customWidth="1" min="14" max="14" width="35.11"/>
    <col customWidth="1" min="15" max="15" width="17.33"/>
    <col customWidth="1" min="16" max="26" width="10.44"/>
  </cols>
  <sheetData>
    <row r="1" ht="17.25" customHeight="1">
      <c r="A1" s="31" t="s">
        <v>113</v>
      </c>
      <c r="B1" s="31" t="s">
        <v>114</v>
      </c>
      <c r="C1" s="31" t="s">
        <v>115</v>
      </c>
      <c r="D1" s="31" t="s">
        <v>116</v>
      </c>
      <c r="E1" s="31" t="s">
        <v>117</v>
      </c>
      <c r="F1" s="31" t="s">
        <v>118</v>
      </c>
      <c r="G1" s="31" t="s">
        <v>119</v>
      </c>
      <c r="H1" s="31" t="s">
        <v>120</v>
      </c>
      <c r="I1" s="31" t="s">
        <v>121</v>
      </c>
      <c r="J1" s="31" t="s">
        <v>8</v>
      </c>
      <c r="K1" s="31" t="s">
        <v>9</v>
      </c>
      <c r="L1" s="31" t="s">
        <v>122</v>
      </c>
      <c r="M1" s="31" t="s">
        <v>123</v>
      </c>
      <c r="N1" s="31" t="s">
        <v>124</v>
      </c>
      <c r="O1" s="31" t="s">
        <v>125</v>
      </c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ht="15.0" customHeight="1">
      <c r="A2" s="31" t="s">
        <v>84</v>
      </c>
      <c r="B2" s="31"/>
      <c r="C2" s="32">
        <v>0.0</v>
      </c>
      <c r="D2" s="32">
        <v>0.0</v>
      </c>
      <c r="E2" s="32">
        <v>0.0</v>
      </c>
      <c r="F2" s="32">
        <v>0.0</v>
      </c>
      <c r="G2" s="32">
        <v>0.0</v>
      </c>
      <c r="H2" s="32">
        <v>0.0</v>
      </c>
      <c r="I2" s="32">
        <v>0.0</v>
      </c>
      <c r="J2" s="32">
        <v>0.0</v>
      </c>
      <c r="K2" s="32">
        <v>0.0</v>
      </c>
      <c r="L2" s="32">
        <v>0.0</v>
      </c>
      <c r="M2" s="32">
        <v>0.0</v>
      </c>
      <c r="N2" s="32">
        <v>0.0</v>
      </c>
      <c r="O2" s="32">
        <v>0.0</v>
      </c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ht="15.75" customHeight="1">
      <c r="A3" s="31" t="s">
        <v>76</v>
      </c>
      <c r="B3" s="31"/>
      <c r="C3" s="32">
        <v>0.0</v>
      </c>
      <c r="D3" s="32">
        <v>0.0</v>
      </c>
      <c r="E3" s="32">
        <v>0.0</v>
      </c>
      <c r="F3" s="32">
        <v>0.0</v>
      </c>
      <c r="G3" s="32">
        <v>0.0</v>
      </c>
      <c r="H3" s="32">
        <v>0.0</v>
      </c>
      <c r="I3" s="32">
        <v>0.0</v>
      </c>
      <c r="J3" s="32">
        <v>0.0</v>
      </c>
      <c r="K3" s="32">
        <v>0.0</v>
      </c>
      <c r="L3" s="32">
        <v>0.0</v>
      </c>
      <c r="M3" s="32">
        <v>0.0</v>
      </c>
      <c r="N3" s="32">
        <v>0.0</v>
      </c>
      <c r="O3" s="32">
        <v>0.0</v>
      </c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ht="15.75" customHeight="1">
      <c r="A4" s="31" t="s">
        <v>56</v>
      </c>
      <c r="B4" s="31"/>
      <c r="C4" s="32">
        <v>478.0</v>
      </c>
      <c r="D4" s="32">
        <v>0.0</v>
      </c>
      <c r="E4" s="32">
        <v>0.0</v>
      </c>
      <c r="F4" s="32">
        <v>0.0</v>
      </c>
      <c r="G4" s="32">
        <v>15.0</v>
      </c>
      <c r="H4" s="32">
        <v>43.0</v>
      </c>
      <c r="I4" s="32">
        <v>1.0</v>
      </c>
      <c r="J4" s="32">
        <v>7081.0</v>
      </c>
      <c r="K4" s="32">
        <v>3708.0</v>
      </c>
      <c r="L4" s="32">
        <v>0.0</v>
      </c>
      <c r="M4" s="32">
        <v>37.0</v>
      </c>
      <c r="N4" s="32">
        <v>21.0</v>
      </c>
      <c r="O4" s="32">
        <v>37.0</v>
      </c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ht="15.75" customHeight="1">
      <c r="A5" s="31" t="s">
        <v>38</v>
      </c>
      <c r="B5" s="31"/>
      <c r="C5" s="32">
        <v>0.0</v>
      </c>
      <c r="D5" s="32">
        <v>0.0</v>
      </c>
      <c r="E5" s="32">
        <v>0.0</v>
      </c>
      <c r="F5" s="32">
        <v>0.0</v>
      </c>
      <c r="G5" s="32">
        <v>0.0</v>
      </c>
      <c r="H5" s="32">
        <v>0.0</v>
      </c>
      <c r="I5" s="32">
        <v>0.0</v>
      </c>
      <c r="J5" s="32">
        <v>0.0</v>
      </c>
      <c r="K5" s="32">
        <v>0.0</v>
      </c>
      <c r="L5" s="32">
        <v>0.0</v>
      </c>
      <c r="M5" s="32">
        <v>0.0</v>
      </c>
      <c r="N5" s="32">
        <v>0.0</v>
      </c>
      <c r="O5" s="32">
        <v>0.0</v>
      </c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ht="15.75" customHeight="1">
      <c r="A6" s="31" t="s">
        <v>69</v>
      </c>
      <c r="B6" s="31"/>
      <c r="C6" s="32">
        <v>386.0</v>
      </c>
      <c r="D6" s="32">
        <v>0.0</v>
      </c>
      <c r="E6" s="32">
        <v>0.0</v>
      </c>
      <c r="F6" s="32">
        <v>0.0</v>
      </c>
      <c r="G6" s="32">
        <v>0.0</v>
      </c>
      <c r="H6" s="32">
        <v>0.0</v>
      </c>
      <c r="I6" s="32">
        <v>0.0</v>
      </c>
      <c r="J6" s="32">
        <v>0.0</v>
      </c>
      <c r="K6" s="32">
        <v>0.0</v>
      </c>
      <c r="L6" s="32">
        <v>0.0</v>
      </c>
      <c r="M6" s="32">
        <v>0.0</v>
      </c>
      <c r="N6" s="32">
        <v>0.0</v>
      </c>
      <c r="O6" s="32">
        <v>0.0</v>
      </c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ht="15.75" customHeight="1">
      <c r="A7" s="31" t="s">
        <v>45</v>
      </c>
      <c r="B7" s="31"/>
      <c r="C7" s="32">
        <v>0.0</v>
      </c>
      <c r="D7" s="32">
        <v>0.0</v>
      </c>
      <c r="E7" s="32">
        <v>0.0</v>
      </c>
      <c r="F7" s="32">
        <v>0.0</v>
      </c>
      <c r="G7" s="32">
        <v>0.0</v>
      </c>
      <c r="H7" s="32">
        <v>0.0</v>
      </c>
      <c r="I7" s="32">
        <v>0.0</v>
      </c>
      <c r="J7" s="32">
        <v>0.0</v>
      </c>
      <c r="K7" s="32">
        <v>0.0</v>
      </c>
      <c r="L7" s="32">
        <v>0.0</v>
      </c>
      <c r="M7" s="32">
        <v>0.0</v>
      </c>
      <c r="N7" s="32">
        <v>0.0</v>
      </c>
      <c r="O7" s="32">
        <v>0.0</v>
      </c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ht="15.75" customHeight="1">
      <c r="A8" s="31" t="s">
        <v>106</v>
      </c>
      <c r="B8" s="31"/>
      <c r="C8" s="32">
        <v>442.0</v>
      </c>
      <c r="D8" s="32">
        <v>0.0</v>
      </c>
      <c r="E8" s="32">
        <v>0.0</v>
      </c>
      <c r="F8" s="32">
        <v>0.0</v>
      </c>
      <c r="G8" s="32">
        <v>16.0</v>
      </c>
      <c r="H8" s="32">
        <v>44.0</v>
      </c>
      <c r="I8" s="32">
        <v>0.0</v>
      </c>
      <c r="J8" s="32">
        <v>5392.0</v>
      </c>
      <c r="K8" s="32">
        <v>2239.0</v>
      </c>
      <c r="L8" s="32">
        <v>0.0</v>
      </c>
      <c r="M8" s="32">
        <v>41.0</v>
      </c>
      <c r="N8" s="32">
        <v>8.0</v>
      </c>
      <c r="O8" s="32">
        <v>41.0</v>
      </c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ht="15.75" customHeight="1">
      <c r="A9" s="31" t="s">
        <v>67</v>
      </c>
      <c r="B9" s="31"/>
      <c r="C9" s="32">
        <v>404.0</v>
      </c>
      <c r="D9" s="32">
        <v>0.0</v>
      </c>
      <c r="E9" s="32">
        <v>0.0</v>
      </c>
      <c r="F9" s="32">
        <v>0.0</v>
      </c>
      <c r="G9" s="32">
        <v>0.0</v>
      </c>
      <c r="H9" s="32">
        <v>0.0</v>
      </c>
      <c r="I9" s="32">
        <v>0.0</v>
      </c>
      <c r="J9" s="32">
        <v>0.0</v>
      </c>
      <c r="K9" s="32">
        <v>0.0</v>
      </c>
      <c r="L9" s="32">
        <v>0.0</v>
      </c>
      <c r="M9" s="32">
        <v>0.0</v>
      </c>
      <c r="N9" s="32">
        <v>0.0</v>
      </c>
      <c r="O9" s="32">
        <v>2.0</v>
      </c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ht="15.75" customHeight="1">
      <c r="A10" s="31" t="s">
        <v>43</v>
      </c>
      <c r="B10" s="31"/>
      <c r="C10" s="32">
        <v>116.0</v>
      </c>
      <c r="D10" s="32">
        <v>0.0</v>
      </c>
      <c r="E10" s="32">
        <v>0.0</v>
      </c>
      <c r="F10" s="32">
        <v>0.0</v>
      </c>
      <c r="G10" s="32">
        <v>5.0</v>
      </c>
      <c r="H10" s="32">
        <v>3.0</v>
      </c>
      <c r="I10" s="32">
        <v>0.0</v>
      </c>
      <c r="J10" s="32">
        <v>2060.0</v>
      </c>
      <c r="K10" s="32">
        <v>1388.0</v>
      </c>
      <c r="L10" s="32">
        <v>0.0</v>
      </c>
      <c r="M10" s="32">
        <v>7.0</v>
      </c>
      <c r="N10" s="32">
        <v>13.0</v>
      </c>
      <c r="O10" s="32">
        <v>7.0</v>
      </c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ht="15.75" customHeight="1">
      <c r="A11" s="31" t="s">
        <v>82</v>
      </c>
      <c r="B11" s="31"/>
      <c r="C11" s="32">
        <v>464.0</v>
      </c>
      <c r="D11" s="32">
        <v>0.0</v>
      </c>
      <c r="E11" s="32">
        <v>0.0</v>
      </c>
      <c r="F11" s="32">
        <v>0.0</v>
      </c>
      <c r="G11" s="32">
        <v>0.0</v>
      </c>
      <c r="H11" s="32">
        <v>0.0</v>
      </c>
      <c r="I11" s="32">
        <v>0.0</v>
      </c>
      <c r="J11" s="32">
        <v>0.0</v>
      </c>
      <c r="K11" s="32">
        <v>0.0</v>
      </c>
      <c r="L11" s="32">
        <v>0.0</v>
      </c>
      <c r="M11" s="32">
        <v>0.0</v>
      </c>
      <c r="N11" s="32">
        <v>0.0</v>
      </c>
      <c r="O11" s="32">
        <v>1.0</v>
      </c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ht="15.75" customHeight="1">
      <c r="A12" s="31" t="s">
        <v>74</v>
      </c>
      <c r="B12" s="31"/>
      <c r="C12" s="32">
        <v>121.0</v>
      </c>
      <c r="D12" s="32">
        <v>0.0</v>
      </c>
      <c r="E12" s="32">
        <v>0.0</v>
      </c>
      <c r="F12" s="32">
        <v>0.0</v>
      </c>
      <c r="G12" s="32">
        <v>0.0</v>
      </c>
      <c r="H12" s="32">
        <v>0.0</v>
      </c>
      <c r="I12" s="32">
        <v>0.0</v>
      </c>
      <c r="J12" s="32">
        <v>0.0</v>
      </c>
      <c r="K12" s="32">
        <v>0.0</v>
      </c>
      <c r="L12" s="32">
        <v>0.0</v>
      </c>
      <c r="M12" s="32">
        <v>0.0</v>
      </c>
      <c r="N12" s="32">
        <v>0.0</v>
      </c>
      <c r="O12" s="32">
        <v>0.0</v>
      </c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ht="15.75" customHeight="1">
      <c r="A13" s="31" t="s">
        <v>66</v>
      </c>
      <c r="B13" s="31"/>
      <c r="C13" s="32">
        <v>0.0</v>
      </c>
      <c r="D13" s="32">
        <v>0.0</v>
      </c>
      <c r="E13" s="32">
        <v>0.0</v>
      </c>
      <c r="F13" s="32">
        <v>0.0</v>
      </c>
      <c r="G13" s="32">
        <v>0.0</v>
      </c>
      <c r="H13" s="32">
        <v>0.0</v>
      </c>
      <c r="I13" s="32">
        <v>0.0</v>
      </c>
      <c r="J13" s="32">
        <v>0.0</v>
      </c>
      <c r="K13" s="32">
        <v>0.0</v>
      </c>
      <c r="L13" s="32">
        <v>0.0</v>
      </c>
      <c r="M13" s="32">
        <v>0.0</v>
      </c>
      <c r="N13" s="32">
        <v>0.0</v>
      </c>
      <c r="O13" s="32">
        <v>0.0</v>
      </c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ht="15.75" customHeight="1">
      <c r="A14" s="31" t="s">
        <v>79</v>
      </c>
      <c r="B14" s="31"/>
      <c r="C14" s="32">
        <v>419.0</v>
      </c>
      <c r="D14" s="32">
        <v>0.0</v>
      </c>
      <c r="E14" s="32">
        <v>0.0</v>
      </c>
      <c r="F14" s="32">
        <v>0.0</v>
      </c>
      <c r="G14" s="32">
        <v>0.0</v>
      </c>
      <c r="H14" s="32">
        <v>0.0</v>
      </c>
      <c r="I14" s="32">
        <v>0.0</v>
      </c>
      <c r="J14" s="32">
        <v>0.0</v>
      </c>
      <c r="K14" s="32">
        <v>0.0</v>
      </c>
      <c r="L14" s="32">
        <v>0.0</v>
      </c>
      <c r="M14" s="32">
        <v>0.0</v>
      </c>
      <c r="N14" s="32">
        <v>0.0</v>
      </c>
      <c r="O14" s="32">
        <v>0.0</v>
      </c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ht="15.75" customHeight="1">
      <c r="A15" s="31" t="s">
        <v>75</v>
      </c>
      <c r="B15" s="31"/>
      <c r="C15" s="32">
        <v>0.0</v>
      </c>
      <c r="D15" s="32">
        <v>0.0</v>
      </c>
      <c r="E15" s="32">
        <v>0.0</v>
      </c>
      <c r="F15" s="32">
        <v>0.0</v>
      </c>
      <c r="G15" s="32">
        <v>0.0</v>
      </c>
      <c r="H15" s="32">
        <v>0.0</v>
      </c>
      <c r="I15" s="32">
        <v>0.0</v>
      </c>
      <c r="J15" s="32">
        <v>0.0</v>
      </c>
      <c r="K15" s="32">
        <v>0.0</v>
      </c>
      <c r="L15" s="32">
        <v>0.0</v>
      </c>
      <c r="M15" s="32">
        <v>0.0</v>
      </c>
      <c r="N15" s="32">
        <v>0.0</v>
      </c>
      <c r="O15" s="32">
        <v>0.0</v>
      </c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ht="15.75" customHeight="1">
      <c r="A16" s="31" t="s">
        <v>53</v>
      </c>
      <c r="B16" s="31"/>
      <c r="C16" s="32">
        <v>121.0</v>
      </c>
      <c r="D16" s="32">
        <v>0.0</v>
      </c>
      <c r="E16" s="32">
        <v>0.0</v>
      </c>
      <c r="F16" s="32">
        <v>0.0</v>
      </c>
      <c r="G16" s="32">
        <v>9.0</v>
      </c>
      <c r="H16" s="32">
        <v>7.0</v>
      </c>
      <c r="I16" s="32">
        <v>0.0</v>
      </c>
      <c r="J16" s="32">
        <v>1851.0</v>
      </c>
      <c r="K16" s="32">
        <v>805.0</v>
      </c>
      <c r="L16" s="32">
        <v>0.0</v>
      </c>
      <c r="M16" s="32">
        <v>12.0</v>
      </c>
      <c r="N16" s="32">
        <v>12.0</v>
      </c>
      <c r="O16" s="32">
        <v>12.0</v>
      </c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ht="15.75" customHeight="1">
      <c r="A17" s="31" t="s">
        <v>71</v>
      </c>
      <c r="B17" s="31"/>
      <c r="C17" s="32">
        <v>479.0</v>
      </c>
      <c r="D17" s="32">
        <v>0.0</v>
      </c>
      <c r="E17" s="32">
        <v>0.0</v>
      </c>
      <c r="F17" s="32">
        <v>0.0</v>
      </c>
      <c r="G17" s="32">
        <v>0.0</v>
      </c>
      <c r="H17" s="32">
        <v>0.0</v>
      </c>
      <c r="I17" s="32">
        <v>0.0</v>
      </c>
      <c r="J17" s="32">
        <v>0.0</v>
      </c>
      <c r="K17" s="32">
        <v>0.0</v>
      </c>
      <c r="L17" s="32">
        <v>0.0</v>
      </c>
      <c r="M17" s="32">
        <v>13.0</v>
      </c>
      <c r="N17" s="32">
        <v>0.0</v>
      </c>
      <c r="O17" s="32">
        <v>24.0</v>
      </c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ht="15.75" customHeight="1">
      <c r="A18" s="31" t="s">
        <v>55</v>
      </c>
      <c r="B18" s="31"/>
      <c r="C18" s="32">
        <v>441.0</v>
      </c>
      <c r="D18" s="32">
        <v>1.0</v>
      </c>
      <c r="E18" s="32">
        <v>0.0</v>
      </c>
      <c r="F18" s="32">
        <v>0.0</v>
      </c>
      <c r="G18" s="32">
        <v>18.0</v>
      </c>
      <c r="H18" s="32">
        <v>22.0</v>
      </c>
      <c r="I18" s="32">
        <v>2.0</v>
      </c>
      <c r="J18" s="32">
        <v>8523.0</v>
      </c>
      <c r="K18" s="32">
        <v>3326.0</v>
      </c>
      <c r="L18" s="32">
        <v>0.0</v>
      </c>
      <c r="M18" s="32">
        <v>32.0</v>
      </c>
      <c r="N18" s="32">
        <v>16.0</v>
      </c>
      <c r="O18" s="32">
        <v>31.0</v>
      </c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ht="15.75" customHeight="1">
      <c r="A19" s="31" t="s">
        <v>87</v>
      </c>
      <c r="B19" s="31"/>
      <c r="C19" s="32">
        <v>442.0</v>
      </c>
      <c r="D19" s="32">
        <v>0.0</v>
      </c>
      <c r="E19" s="32">
        <v>0.0</v>
      </c>
      <c r="F19" s="32">
        <v>0.0</v>
      </c>
      <c r="G19" s="32">
        <v>22.0</v>
      </c>
      <c r="H19" s="32">
        <v>50.0</v>
      </c>
      <c r="I19" s="32">
        <v>0.0</v>
      </c>
      <c r="J19" s="32">
        <v>8488.0</v>
      </c>
      <c r="K19" s="32">
        <v>2119.0</v>
      </c>
      <c r="L19" s="32">
        <v>0.0</v>
      </c>
      <c r="M19" s="32">
        <v>50.0</v>
      </c>
      <c r="N19" s="32">
        <v>7.0</v>
      </c>
      <c r="O19" s="32">
        <v>49.0</v>
      </c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ht="15.75" customHeight="1">
      <c r="A20" s="31" t="s">
        <v>42</v>
      </c>
      <c r="B20" s="31"/>
      <c r="C20" s="32">
        <v>489.0</v>
      </c>
      <c r="D20" s="32">
        <v>0.0</v>
      </c>
      <c r="E20" s="32">
        <v>0.0</v>
      </c>
      <c r="F20" s="32">
        <v>0.0</v>
      </c>
      <c r="G20" s="32">
        <v>12.0</v>
      </c>
      <c r="H20" s="32">
        <v>45.0</v>
      </c>
      <c r="I20" s="32">
        <v>0.0</v>
      </c>
      <c r="J20" s="32">
        <v>1532.0</v>
      </c>
      <c r="K20" s="32">
        <v>2222.0</v>
      </c>
      <c r="L20" s="32">
        <v>0.0</v>
      </c>
      <c r="M20" s="32">
        <v>18.0</v>
      </c>
      <c r="N20" s="32">
        <v>10.0</v>
      </c>
      <c r="O20" s="32">
        <v>63.0</v>
      </c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ht="15.75" customHeight="1">
      <c r="A21" s="31" t="s">
        <v>65</v>
      </c>
      <c r="B21" s="31"/>
      <c r="C21" s="32">
        <v>507.0</v>
      </c>
      <c r="D21" s="32">
        <v>0.0</v>
      </c>
      <c r="E21" s="32">
        <v>0.0</v>
      </c>
      <c r="F21" s="32">
        <v>0.0</v>
      </c>
      <c r="G21" s="32">
        <v>9.0</v>
      </c>
      <c r="H21" s="32">
        <v>28.0</v>
      </c>
      <c r="I21" s="32">
        <v>0.0</v>
      </c>
      <c r="J21" s="32">
        <v>4517.0</v>
      </c>
      <c r="K21" s="32">
        <v>2825.0</v>
      </c>
      <c r="L21" s="32">
        <v>0.0</v>
      </c>
      <c r="M21" s="32">
        <v>12.0</v>
      </c>
      <c r="N21" s="32">
        <v>6.0</v>
      </c>
      <c r="O21" s="32">
        <v>27.0</v>
      </c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ht="15.75" customHeight="1">
      <c r="A22" s="31" t="s">
        <v>61</v>
      </c>
      <c r="B22" s="31"/>
      <c r="C22" s="32">
        <v>0.0</v>
      </c>
      <c r="D22" s="32">
        <v>0.0</v>
      </c>
      <c r="E22" s="32">
        <v>0.0</v>
      </c>
      <c r="F22" s="32">
        <v>0.0</v>
      </c>
      <c r="G22" s="32">
        <v>0.0</v>
      </c>
      <c r="H22" s="32">
        <v>0.0</v>
      </c>
      <c r="I22" s="32">
        <v>0.0</v>
      </c>
      <c r="J22" s="32">
        <v>0.0</v>
      </c>
      <c r="K22" s="32">
        <v>0.0</v>
      </c>
      <c r="L22" s="32">
        <v>0.0</v>
      </c>
      <c r="M22" s="32">
        <v>0.0</v>
      </c>
      <c r="N22" s="32">
        <v>0.0</v>
      </c>
      <c r="O22" s="32">
        <v>0.0</v>
      </c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ht="15.75" customHeight="1">
      <c r="A23" s="31" t="s">
        <v>37</v>
      </c>
      <c r="B23" s="31"/>
      <c r="C23" s="32">
        <v>482.0</v>
      </c>
      <c r="D23" s="32">
        <v>0.0</v>
      </c>
      <c r="E23" s="32">
        <v>0.0</v>
      </c>
      <c r="F23" s="32">
        <v>0.0</v>
      </c>
      <c r="G23" s="32">
        <v>0.0</v>
      </c>
      <c r="H23" s="32">
        <v>0.0</v>
      </c>
      <c r="I23" s="32">
        <v>0.0</v>
      </c>
      <c r="J23" s="32">
        <v>0.0</v>
      </c>
      <c r="K23" s="32">
        <v>0.0</v>
      </c>
      <c r="L23" s="32">
        <v>0.0</v>
      </c>
      <c r="M23" s="32">
        <v>0.0</v>
      </c>
      <c r="N23" s="32">
        <v>0.0</v>
      </c>
      <c r="O23" s="32">
        <v>0.0</v>
      </c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ht="15.75" customHeight="1">
      <c r="A24" s="31" t="s">
        <v>72</v>
      </c>
      <c r="B24" s="31"/>
      <c r="C24" s="32">
        <v>0.0</v>
      </c>
      <c r="D24" s="32">
        <v>0.0</v>
      </c>
      <c r="E24" s="32">
        <v>0.0</v>
      </c>
      <c r="F24" s="32">
        <v>0.0</v>
      </c>
      <c r="G24" s="32">
        <v>0.0</v>
      </c>
      <c r="H24" s="32">
        <v>0.0</v>
      </c>
      <c r="I24" s="32">
        <v>0.0</v>
      </c>
      <c r="J24" s="32">
        <v>0.0</v>
      </c>
      <c r="K24" s="32">
        <v>0.0</v>
      </c>
      <c r="L24" s="32">
        <v>0.0</v>
      </c>
      <c r="M24" s="32">
        <v>0.0</v>
      </c>
      <c r="N24" s="32">
        <v>0.0</v>
      </c>
      <c r="O24" s="32">
        <v>0.0</v>
      </c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ht="15.75" customHeight="1">
      <c r="A25" s="31" t="s">
        <v>40</v>
      </c>
      <c r="B25" s="31"/>
      <c r="C25" s="32">
        <v>122.0</v>
      </c>
      <c r="D25" s="32">
        <v>0.0</v>
      </c>
      <c r="E25" s="32">
        <v>0.0</v>
      </c>
      <c r="F25" s="32">
        <v>0.0</v>
      </c>
      <c r="G25" s="32">
        <v>4.0</v>
      </c>
      <c r="H25" s="32">
        <v>13.0</v>
      </c>
      <c r="I25" s="32">
        <v>0.0</v>
      </c>
      <c r="J25" s="32">
        <v>702.0</v>
      </c>
      <c r="K25" s="32">
        <v>1640.0</v>
      </c>
      <c r="L25" s="32">
        <v>0.0</v>
      </c>
      <c r="M25" s="32">
        <v>14.0</v>
      </c>
      <c r="N25" s="32">
        <v>12.0</v>
      </c>
      <c r="O25" s="32">
        <v>14.0</v>
      </c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ht="15.75" customHeight="1">
      <c r="A26" s="31" t="s">
        <v>22</v>
      </c>
      <c r="B26" s="31" t="s">
        <v>126</v>
      </c>
      <c r="C26" s="32">
        <v>452.0</v>
      </c>
      <c r="D26" s="32">
        <v>0.0</v>
      </c>
      <c r="E26" s="32">
        <v>0.0</v>
      </c>
      <c r="F26" s="32">
        <v>0.0</v>
      </c>
      <c r="G26" s="32">
        <v>22.0</v>
      </c>
      <c r="H26" s="32">
        <v>21.0</v>
      </c>
      <c r="I26" s="32">
        <v>0.0</v>
      </c>
      <c r="J26" s="32">
        <v>6454.0</v>
      </c>
      <c r="K26" s="32">
        <v>1497.0</v>
      </c>
      <c r="L26" s="32">
        <v>0.0</v>
      </c>
      <c r="M26" s="32">
        <v>40.0</v>
      </c>
      <c r="N26" s="32">
        <v>14.0</v>
      </c>
      <c r="O26" s="32">
        <v>39.0</v>
      </c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ht="15.75" customHeight="1">
      <c r="A27" s="31" t="s">
        <v>70</v>
      </c>
      <c r="B27" s="31"/>
      <c r="C27" s="32">
        <v>123.0</v>
      </c>
      <c r="D27" s="32">
        <v>0.0</v>
      </c>
      <c r="E27" s="32">
        <v>0.0</v>
      </c>
      <c r="F27" s="32">
        <v>0.0</v>
      </c>
      <c r="G27" s="32">
        <v>0.0</v>
      </c>
      <c r="H27" s="32">
        <v>0.0</v>
      </c>
      <c r="I27" s="32">
        <v>0.0</v>
      </c>
      <c r="J27" s="32">
        <v>0.0</v>
      </c>
      <c r="K27" s="32">
        <v>0.0</v>
      </c>
      <c r="L27" s="32">
        <v>0.0</v>
      </c>
      <c r="M27" s="32">
        <v>0.0</v>
      </c>
      <c r="N27" s="32">
        <v>0.0</v>
      </c>
      <c r="O27" s="32">
        <v>0.0</v>
      </c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ht="15.75" customHeight="1">
      <c r="A28" s="31" t="s">
        <v>57</v>
      </c>
      <c r="B28" s="31"/>
      <c r="C28" s="32">
        <v>478.0</v>
      </c>
      <c r="D28" s="32">
        <v>0.0</v>
      </c>
      <c r="E28" s="32">
        <v>0.0</v>
      </c>
      <c r="F28" s="32">
        <v>0.0</v>
      </c>
      <c r="G28" s="32">
        <v>7.0</v>
      </c>
      <c r="H28" s="32">
        <v>45.0</v>
      </c>
      <c r="I28" s="32">
        <v>0.0</v>
      </c>
      <c r="J28" s="32">
        <v>981.0</v>
      </c>
      <c r="K28" s="32">
        <v>1871.0</v>
      </c>
      <c r="L28" s="32">
        <v>0.0</v>
      </c>
      <c r="M28" s="32">
        <v>53.0</v>
      </c>
      <c r="N28" s="32">
        <v>13.0</v>
      </c>
      <c r="O28" s="32">
        <v>84.0</v>
      </c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ht="15.75" customHeight="1">
      <c r="A29" s="31" t="s">
        <v>44</v>
      </c>
      <c r="B29" s="31"/>
      <c r="C29" s="32">
        <v>459.0</v>
      </c>
      <c r="D29" s="32">
        <v>1.0</v>
      </c>
      <c r="E29" s="32">
        <v>0.0</v>
      </c>
      <c r="F29" s="32">
        <v>0.0</v>
      </c>
      <c r="G29" s="32">
        <v>17.0</v>
      </c>
      <c r="H29" s="32">
        <v>57.0</v>
      </c>
      <c r="I29" s="32">
        <v>1.0</v>
      </c>
      <c r="J29" s="32">
        <v>7385.0</v>
      </c>
      <c r="K29" s="32">
        <v>4975.0</v>
      </c>
      <c r="L29" s="32">
        <v>0.0</v>
      </c>
      <c r="M29" s="32">
        <v>55.0</v>
      </c>
      <c r="N29" s="32">
        <v>9.0</v>
      </c>
      <c r="O29" s="32">
        <v>21.0</v>
      </c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ht="15.75" customHeight="1">
      <c r="A30" s="31" t="s">
        <v>48</v>
      </c>
      <c r="B30" s="31"/>
      <c r="C30" s="32">
        <v>495.0</v>
      </c>
      <c r="D30" s="32">
        <v>0.0</v>
      </c>
      <c r="E30" s="32">
        <v>0.0</v>
      </c>
      <c r="F30" s="32">
        <v>0.0</v>
      </c>
      <c r="G30" s="32">
        <v>12.0</v>
      </c>
      <c r="H30" s="32">
        <v>30.0</v>
      </c>
      <c r="I30" s="32">
        <v>0.0</v>
      </c>
      <c r="J30" s="32">
        <v>2844.0</v>
      </c>
      <c r="K30" s="32">
        <v>2411.0</v>
      </c>
      <c r="L30" s="32">
        <v>0.0</v>
      </c>
      <c r="M30" s="32">
        <v>43.0</v>
      </c>
      <c r="N30" s="32">
        <v>10.0</v>
      </c>
      <c r="O30" s="32">
        <v>41.0</v>
      </c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ht="15.75" customHeight="1">
      <c r="A31" s="31" t="s">
        <v>78</v>
      </c>
      <c r="B31" s="31" t="s">
        <v>127</v>
      </c>
      <c r="C31" s="32">
        <v>121.0</v>
      </c>
      <c r="D31" s="32">
        <v>0.0</v>
      </c>
      <c r="E31" s="32">
        <v>0.0</v>
      </c>
      <c r="F31" s="32">
        <v>0.0</v>
      </c>
      <c r="G31" s="32">
        <v>6.0</v>
      </c>
      <c r="H31" s="32">
        <v>8.0</v>
      </c>
      <c r="I31" s="32">
        <v>0.0</v>
      </c>
      <c r="J31" s="32">
        <v>2981.0</v>
      </c>
      <c r="K31" s="32">
        <v>619.0</v>
      </c>
      <c r="L31" s="32">
        <v>0.0</v>
      </c>
      <c r="M31" s="32">
        <v>6.0</v>
      </c>
      <c r="N31" s="32">
        <v>10.0</v>
      </c>
      <c r="O31" s="32">
        <v>9.0</v>
      </c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ht="15.75" customHeight="1">
      <c r="A32" s="31" t="s">
        <v>36</v>
      </c>
      <c r="B32" s="31"/>
      <c r="C32" s="32">
        <v>123.0</v>
      </c>
      <c r="D32" s="32">
        <v>1.0</v>
      </c>
      <c r="E32" s="32">
        <v>0.0</v>
      </c>
      <c r="F32" s="32">
        <v>0.0</v>
      </c>
      <c r="G32" s="32">
        <v>5.0</v>
      </c>
      <c r="H32" s="32">
        <v>27.0</v>
      </c>
      <c r="I32" s="32">
        <v>0.0</v>
      </c>
      <c r="J32" s="32">
        <v>2616.0</v>
      </c>
      <c r="K32" s="32">
        <v>441.0</v>
      </c>
      <c r="L32" s="32">
        <v>0.0</v>
      </c>
      <c r="M32" s="32">
        <v>23.0</v>
      </c>
      <c r="N32" s="32">
        <v>11.0</v>
      </c>
      <c r="O32" s="32">
        <v>20.0</v>
      </c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ht="15.75" customHeight="1">
      <c r="A33" s="31" t="s">
        <v>83</v>
      </c>
      <c r="B33" s="31"/>
      <c r="C33" s="32">
        <v>0.0</v>
      </c>
      <c r="D33" s="32">
        <v>0.0</v>
      </c>
      <c r="E33" s="32">
        <v>0.0</v>
      </c>
      <c r="F33" s="32">
        <v>0.0</v>
      </c>
      <c r="G33" s="32">
        <v>0.0</v>
      </c>
      <c r="H33" s="32">
        <v>0.0</v>
      </c>
      <c r="I33" s="32">
        <v>0.0</v>
      </c>
      <c r="J33" s="32">
        <v>0.0</v>
      </c>
      <c r="K33" s="32">
        <v>0.0</v>
      </c>
      <c r="L33" s="32">
        <v>0.0</v>
      </c>
      <c r="M33" s="32">
        <v>0.0</v>
      </c>
      <c r="N33" s="32">
        <v>0.0</v>
      </c>
      <c r="O33" s="32">
        <v>0.0</v>
      </c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ht="15.75" customHeight="1">
      <c r="A34" s="31" t="s">
        <v>41</v>
      </c>
      <c r="B34" s="31"/>
      <c r="C34" s="32">
        <v>0.0</v>
      </c>
      <c r="D34" s="32">
        <v>0.0</v>
      </c>
      <c r="E34" s="32">
        <v>0.0</v>
      </c>
      <c r="F34" s="32">
        <v>0.0</v>
      </c>
      <c r="G34" s="32">
        <v>0.0</v>
      </c>
      <c r="H34" s="32">
        <v>0.0</v>
      </c>
      <c r="I34" s="32">
        <v>0.0</v>
      </c>
      <c r="J34" s="32">
        <v>0.0</v>
      </c>
      <c r="K34" s="32">
        <v>0.0</v>
      </c>
      <c r="L34" s="32">
        <v>0.0</v>
      </c>
      <c r="M34" s="32">
        <v>0.0</v>
      </c>
      <c r="N34" s="32">
        <v>0.0</v>
      </c>
      <c r="O34" s="32">
        <v>0.0</v>
      </c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ht="15.75" customHeight="1">
      <c r="A35" s="31" t="s">
        <v>80</v>
      </c>
      <c r="B35" s="31"/>
      <c r="C35" s="32">
        <v>503.0</v>
      </c>
      <c r="D35" s="32">
        <v>0.0</v>
      </c>
      <c r="E35" s="32">
        <v>0.0</v>
      </c>
      <c r="F35" s="32">
        <v>0.0</v>
      </c>
      <c r="G35" s="32">
        <v>0.0</v>
      </c>
      <c r="H35" s="32">
        <v>0.0</v>
      </c>
      <c r="I35" s="32">
        <v>0.0</v>
      </c>
      <c r="J35" s="32">
        <v>0.0</v>
      </c>
      <c r="K35" s="32">
        <v>0.0</v>
      </c>
      <c r="L35" s="32">
        <v>0.0</v>
      </c>
      <c r="M35" s="32">
        <v>2.0</v>
      </c>
      <c r="N35" s="32">
        <v>0.0</v>
      </c>
      <c r="O35" s="32">
        <v>1.0</v>
      </c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ht="15.75" customHeight="1">
      <c r="A36" s="31" t="s">
        <v>105</v>
      </c>
      <c r="B36" s="31"/>
      <c r="C36" s="32">
        <v>471.0</v>
      </c>
      <c r="D36" s="32">
        <v>0.0</v>
      </c>
      <c r="E36" s="32">
        <v>0.0</v>
      </c>
      <c r="F36" s="32">
        <v>0.0</v>
      </c>
      <c r="G36" s="32">
        <v>14.0</v>
      </c>
      <c r="H36" s="32">
        <v>36.0</v>
      </c>
      <c r="I36" s="32">
        <v>0.0</v>
      </c>
      <c r="J36" s="32">
        <v>7844.0</v>
      </c>
      <c r="K36" s="32">
        <v>3637.0</v>
      </c>
      <c r="L36" s="32">
        <v>0.0</v>
      </c>
      <c r="M36" s="32">
        <v>35.0</v>
      </c>
      <c r="N36" s="32">
        <v>6.0</v>
      </c>
      <c r="O36" s="32">
        <v>37.0</v>
      </c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ht="15.75" customHeight="1">
      <c r="A37" s="31" t="s">
        <v>85</v>
      </c>
      <c r="B37" s="31"/>
      <c r="C37" s="32">
        <v>0.0</v>
      </c>
      <c r="D37" s="32">
        <v>0.0</v>
      </c>
      <c r="E37" s="32">
        <v>0.0</v>
      </c>
      <c r="F37" s="32">
        <v>0.0</v>
      </c>
      <c r="G37" s="32">
        <v>0.0</v>
      </c>
      <c r="H37" s="32">
        <v>0.0</v>
      </c>
      <c r="I37" s="32">
        <v>0.0</v>
      </c>
      <c r="J37" s="32">
        <v>0.0</v>
      </c>
      <c r="K37" s="32">
        <v>0.0</v>
      </c>
      <c r="L37" s="32">
        <v>0.0</v>
      </c>
      <c r="M37" s="32">
        <v>0.0</v>
      </c>
      <c r="N37" s="32">
        <v>0.0</v>
      </c>
      <c r="O37" s="32">
        <v>0.0</v>
      </c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ht="15.75" customHeight="1">
      <c r="A38" s="31"/>
      <c r="B38" s="31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ht="15.75" customHeight="1">
      <c r="A39" s="31"/>
      <c r="B39" s="31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ht="16.5" customHeight="1">
      <c r="A40" s="31"/>
      <c r="B40" s="31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ht="15.75" customHeight="1">
      <c r="A41" s="31"/>
      <c r="B41" s="31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2024-02-16T22:10:19Z</dcterms:created>
  <dc:creator>Gledys Ortiz</dc:creator>
</cp:coreProperties>
</file>