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lejandroDigital\tesisAlejandro\codigo\Webots_integracion_fisica\Webots\controllers\Supervisor_simulacion_y_fisico_v4\"/>
    </mc:Choice>
  </mc:AlternateContent>
  <xr:revisionPtr revIDLastSave="0" documentId="13_ncr:1_{D0D49898-DF87-48BC-A742-B999354C3314}" xr6:coauthVersionLast="47" xr6:coauthVersionMax="47" xr10:uidLastSave="{00000000-0000-0000-0000-000000000000}"/>
  <bookViews>
    <workbookView xWindow="11520" yWindow="0" windowWidth="11520" windowHeight="12360" firstSheet="5" activeTab="10" xr2:uid="{00000000-000D-0000-FFFF-FFFF00000000}"/>
  </bookViews>
  <sheets>
    <sheet name="Total" sheetId="1" r:id="rId1"/>
    <sheet name="AAA" sheetId="2" r:id="rId2"/>
    <sheet name="AB1A" sheetId="3" r:id="rId3"/>
    <sheet name="AB2A" sheetId="4" r:id="rId4"/>
    <sheet name="AB1B" sheetId="5" r:id="rId5"/>
    <sheet name="ACA" sheetId="6" r:id="rId6"/>
    <sheet name="ACC" sheetId="7" r:id="rId7"/>
    <sheet name="BCA" sheetId="8" r:id="rId8"/>
    <sheet name="CB1A" sheetId="9" r:id="rId9"/>
    <sheet name="CCA" sheetId="10" r:id="rId10"/>
    <sheet name="ADD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8" l="1"/>
  <c r="L3" i="5"/>
  <c r="J5" i="1"/>
  <c r="J3" i="1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M4" i="1"/>
  <c r="L4" i="1"/>
  <c r="K4" i="1"/>
  <c r="J4" i="1"/>
  <c r="K3" i="1"/>
  <c r="L3" i="1"/>
  <c r="M3" i="1"/>
  <c r="J3" i="1"/>
  <c r="J15" i="1"/>
  <c r="K15" i="1"/>
  <c r="K17" i="1" s="1"/>
  <c r="J16" i="1"/>
  <c r="K16" i="1"/>
  <c r="K14" i="1"/>
  <c r="J14" i="1"/>
  <c r="J3" i="5"/>
  <c r="J3" i="8"/>
  <c r="J3" i="6"/>
  <c r="K17" i="11"/>
  <c r="K16" i="11"/>
  <c r="K18" i="11" s="1"/>
  <c r="J16" i="11"/>
  <c r="J18" i="11" s="1"/>
  <c r="K15" i="11"/>
  <c r="J15" i="11"/>
  <c r="J17" i="11" s="1"/>
  <c r="K14" i="11"/>
  <c r="J14" i="11"/>
  <c r="M10" i="11"/>
  <c r="L10" i="11"/>
  <c r="K10" i="11"/>
  <c r="J10" i="11"/>
  <c r="M9" i="11"/>
  <c r="L9" i="11"/>
  <c r="K9" i="11"/>
  <c r="J9" i="11"/>
  <c r="M8" i="11"/>
  <c r="L8" i="11"/>
  <c r="K8" i="11"/>
  <c r="J8" i="11"/>
  <c r="M7" i="11"/>
  <c r="L7" i="11"/>
  <c r="K7" i="11"/>
  <c r="J7" i="11"/>
  <c r="M6" i="11"/>
  <c r="L6" i="11"/>
  <c r="K6" i="11"/>
  <c r="J6" i="11"/>
  <c r="M5" i="11"/>
  <c r="L5" i="11"/>
  <c r="K5" i="11"/>
  <c r="J5" i="11"/>
  <c r="M4" i="11"/>
  <c r="L4" i="11"/>
  <c r="K4" i="11"/>
  <c r="J4" i="11"/>
  <c r="M3" i="11"/>
  <c r="L3" i="11"/>
  <c r="K3" i="11"/>
  <c r="K16" i="10"/>
  <c r="K18" i="10" s="1"/>
  <c r="J16" i="10"/>
  <c r="J18" i="10" s="1"/>
  <c r="K15" i="10"/>
  <c r="K17" i="10" s="1"/>
  <c r="J15" i="10"/>
  <c r="J17" i="10" s="1"/>
  <c r="K14" i="10"/>
  <c r="J14" i="10"/>
  <c r="M10" i="10"/>
  <c r="L10" i="10"/>
  <c r="K10" i="10"/>
  <c r="J10" i="10"/>
  <c r="M9" i="10"/>
  <c r="L9" i="10"/>
  <c r="K9" i="10"/>
  <c r="J9" i="10"/>
  <c r="M8" i="10"/>
  <c r="L8" i="10"/>
  <c r="K8" i="10"/>
  <c r="J8" i="10"/>
  <c r="M7" i="10"/>
  <c r="L7" i="10"/>
  <c r="K7" i="10"/>
  <c r="J7" i="10"/>
  <c r="M6" i="10"/>
  <c r="L6" i="10"/>
  <c r="K6" i="10"/>
  <c r="J6" i="10"/>
  <c r="M5" i="10"/>
  <c r="L5" i="10"/>
  <c r="K5" i="10"/>
  <c r="J5" i="10"/>
  <c r="M4" i="10"/>
  <c r="L4" i="10"/>
  <c r="K4" i="10"/>
  <c r="J4" i="10"/>
  <c r="M3" i="10"/>
  <c r="L3" i="10"/>
  <c r="K3" i="10"/>
  <c r="J3" i="10"/>
  <c r="K16" i="9"/>
  <c r="K18" i="9" s="1"/>
  <c r="J16" i="9"/>
  <c r="J18" i="9" s="1"/>
  <c r="K15" i="9"/>
  <c r="K17" i="9" s="1"/>
  <c r="J15" i="9"/>
  <c r="J17" i="9" s="1"/>
  <c r="K14" i="9"/>
  <c r="J14" i="9"/>
  <c r="M10" i="9"/>
  <c r="L10" i="9"/>
  <c r="K10" i="9"/>
  <c r="J10" i="9"/>
  <c r="M9" i="9"/>
  <c r="L9" i="9"/>
  <c r="K9" i="9"/>
  <c r="J9" i="9"/>
  <c r="M8" i="9"/>
  <c r="L8" i="9"/>
  <c r="K8" i="9"/>
  <c r="J8" i="9"/>
  <c r="M7" i="9"/>
  <c r="L7" i="9"/>
  <c r="K7" i="9"/>
  <c r="J7" i="9"/>
  <c r="M6" i="9"/>
  <c r="L6" i="9"/>
  <c r="K6" i="9"/>
  <c r="J6" i="9"/>
  <c r="M5" i="9"/>
  <c r="L5" i="9"/>
  <c r="K5" i="9"/>
  <c r="J5" i="9"/>
  <c r="M4" i="9"/>
  <c r="L4" i="9"/>
  <c r="K4" i="9"/>
  <c r="J4" i="9"/>
  <c r="M3" i="9"/>
  <c r="L3" i="9"/>
  <c r="K3" i="9"/>
  <c r="J3" i="9"/>
  <c r="K16" i="8"/>
  <c r="K18" i="8" s="1"/>
  <c r="J16" i="8"/>
  <c r="J18" i="8" s="1"/>
  <c r="K15" i="8"/>
  <c r="K17" i="8" s="1"/>
  <c r="J15" i="8"/>
  <c r="J17" i="8" s="1"/>
  <c r="K14" i="8"/>
  <c r="J14" i="8"/>
  <c r="M10" i="8"/>
  <c r="L10" i="8"/>
  <c r="K10" i="8"/>
  <c r="J10" i="8"/>
  <c r="M9" i="8"/>
  <c r="L9" i="8"/>
  <c r="K9" i="8"/>
  <c r="J9" i="8"/>
  <c r="M8" i="8"/>
  <c r="L8" i="8"/>
  <c r="K8" i="8"/>
  <c r="J8" i="8"/>
  <c r="M7" i="8"/>
  <c r="L7" i="8"/>
  <c r="K7" i="8"/>
  <c r="J7" i="8"/>
  <c r="M6" i="8"/>
  <c r="L6" i="8"/>
  <c r="K6" i="8"/>
  <c r="J6" i="8"/>
  <c r="M5" i="8"/>
  <c r="L5" i="8"/>
  <c r="K5" i="8"/>
  <c r="J5" i="8"/>
  <c r="M4" i="8"/>
  <c r="L4" i="8"/>
  <c r="K4" i="8"/>
  <c r="J4" i="8"/>
  <c r="M3" i="8"/>
  <c r="K3" i="8"/>
  <c r="K16" i="7"/>
  <c r="K18" i="7" s="1"/>
  <c r="J16" i="7"/>
  <c r="J18" i="7" s="1"/>
  <c r="K15" i="7"/>
  <c r="K17" i="7" s="1"/>
  <c r="J15" i="7"/>
  <c r="J17" i="7" s="1"/>
  <c r="K14" i="7"/>
  <c r="J14" i="7"/>
  <c r="M10" i="7"/>
  <c r="L10" i="7"/>
  <c r="K10" i="7"/>
  <c r="J10" i="7"/>
  <c r="M9" i="7"/>
  <c r="L9" i="7"/>
  <c r="K9" i="7"/>
  <c r="J9" i="7"/>
  <c r="M8" i="7"/>
  <c r="L8" i="7"/>
  <c r="K8" i="7"/>
  <c r="J8" i="7"/>
  <c r="M7" i="7"/>
  <c r="L7" i="7"/>
  <c r="K7" i="7"/>
  <c r="J7" i="7"/>
  <c r="M6" i="7"/>
  <c r="L6" i="7"/>
  <c r="K6" i="7"/>
  <c r="J6" i="7"/>
  <c r="M5" i="7"/>
  <c r="L5" i="7"/>
  <c r="K5" i="7"/>
  <c r="J5" i="7"/>
  <c r="M4" i="7"/>
  <c r="L4" i="7"/>
  <c r="K4" i="7"/>
  <c r="J4" i="7"/>
  <c r="M3" i="7"/>
  <c r="L3" i="7"/>
  <c r="K3" i="7"/>
  <c r="J3" i="7"/>
  <c r="K16" i="6"/>
  <c r="K18" i="6" s="1"/>
  <c r="J16" i="6"/>
  <c r="J18" i="6" s="1"/>
  <c r="K15" i="6"/>
  <c r="K17" i="6" s="1"/>
  <c r="J15" i="6"/>
  <c r="J17" i="6" s="1"/>
  <c r="K14" i="6"/>
  <c r="J14" i="6"/>
  <c r="M10" i="6"/>
  <c r="L10" i="6"/>
  <c r="K10" i="6"/>
  <c r="J10" i="6"/>
  <c r="M9" i="6"/>
  <c r="L9" i="6"/>
  <c r="K9" i="6"/>
  <c r="J9" i="6"/>
  <c r="M8" i="6"/>
  <c r="L8" i="6"/>
  <c r="K8" i="6"/>
  <c r="J8" i="6"/>
  <c r="M7" i="6"/>
  <c r="L7" i="6"/>
  <c r="K7" i="6"/>
  <c r="J7" i="6"/>
  <c r="M6" i="6"/>
  <c r="L6" i="6"/>
  <c r="K6" i="6"/>
  <c r="J6" i="6"/>
  <c r="M5" i="6"/>
  <c r="L5" i="6"/>
  <c r="K5" i="6"/>
  <c r="J5" i="6"/>
  <c r="M4" i="6"/>
  <c r="L4" i="6"/>
  <c r="K4" i="6"/>
  <c r="J4" i="6"/>
  <c r="M3" i="6"/>
  <c r="L3" i="6"/>
  <c r="K3" i="6"/>
  <c r="K16" i="5"/>
  <c r="K18" i="5" s="1"/>
  <c r="J16" i="5"/>
  <c r="J18" i="5" s="1"/>
  <c r="K15" i="5"/>
  <c r="K17" i="5" s="1"/>
  <c r="J15" i="5"/>
  <c r="J17" i="5" s="1"/>
  <c r="K14" i="5"/>
  <c r="J14" i="5"/>
  <c r="M10" i="5"/>
  <c r="L10" i="5"/>
  <c r="K10" i="5"/>
  <c r="J10" i="5"/>
  <c r="M9" i="5"/>
  <c r="L9" i="5"/>
  <c r="K9" i="5"/>
  <c r="J9" i="5"/>
  <c r="M8" i="5"/>
  <c r="L8" i="5"/>
  <c r="K8" i="5"/>
  <c r="J8" i="5"/>
  <c r="M7" i="5"/>
  <c r="L7" i="5"/>
  <c r="K7" i="5"/>
  <c r="J7" i="5"/>
  <c r="M6" i="5"/>
  <c r="L6" i="5"/>
  <c r="K6" i="5"/>
  <c r="J6" i="5"/>
  <c r="M5" i="5"/>
  <c r="L5" i="5"/>
  <c r="K5" i="5"/>
  <c r="J5" i="5"/>
  <c r="M4" i="5"/>
  <c r="L4" i="5"/>
  <c r="K4" i="5"/>
  <c r="J4" i="5"/>
  <c r="M3" i="5"/>
  <c r="K3" i="5"/>
  <c r="K16" i="4"/>
  <c r="K18" i="4" s="1"/>
  <c r="J16" i="4"/>
  <c r="J18" i="4" s="1"/>
  <c r="K15" i="4"/>
  <c r="K17" i="4" s="1"/>
  <c r="J15" i="4"/>
  <c r="J17" i="4" s="1"/>
  <c r="K14" i="4"/>
  <c r="J14" i="4"/>
  <c r="M10" i="4"/>
  <c r="L10" i="4"/>
  <c r="K10" i="4"/>
  <c r="J10" i="4"/>
  <c r="M9" i="4"/>
  <c r="L9" i="4"/>
  <c r="K9" i="4"/>
  <c r="J9" i="4"/>
  <c r="M8" i="4"/>
  <c r="L8" i="4"/>
  <c r="K8" i="4"/>
  <c r="J8" i="4"/>
  <c r="M7" i="4"/>
  <c r="L7" i="4"/>
  <c r="K7" i="4"/>
  <c r="J7" i="4"/>
  <c r="M6" i="4"/>
  <c r="L6" i="4"/>
  <c r="K6" i="4"/>
  <c r="J6" i="4"/>
  <c r="M5" i="4"/>
  <c r="L5" i="4"/>
  <c r="K5" i="4"/>
  <c r="J5" i="4"/>
  <c r="M4" i="4"/>
  <c r="L4" i="4"/>
  <c r="K4" i="4"/>
  <c r="J4" i="4"/>
  <c r="M3" i="4"/>
  <c r="L3" i="4"/>
  <c r="K3" i="4"/>
  <c r="J3" i="4"/>
  <c r="K16" i="3"/>
  <c r="K18" i="3" s="1"/>
  <c r="J16" i="3"/>
  <c r="J18" i="3" s="1"/>
  <c r="K15" i="3"/>
  <c r="K17" i="3" s="1"/>
  <c r="J15" i="3"/>
  <c r="J17" i="3" s="1"/>
  <c r="K14" i="3"/>
  <c r="J14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M4" i="3"/>
  <c r="L4" i="3"/>
  <c r="K4" i="3"/>
  <c r="J4" i="3"/>
  <c r="M3" i="3"/>
  <c r="L3" i="3"/>
  <c r="K3" i="3"/>
  <c r="J3" i="3"/>
  <c r="K14" i="2"/>
  <c r="J14" i="2"/>
  <c r="J17" i="2" s="1"/>
  <c r="J16" i="2"/>
  <c r="J18" i="2" s="1"/>
  <c r="K16" i="2"/>
  <c r="K18" i="2" s="1"/>
  <c r="K15" i="2"/>
  <c r="K17" i="2" s="1"/>
  <c r="J15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K3" i="2"/>
  <c r="L3" i="2"/>
  <c r="M3" i="2"/>
  <c r="J3" i="2"/>
  <c r="J18" i="1" l="1"/>
  <c r="K18" i="1"/>
  <c r="J17" i="1"/>
</calcChain>
</file>

<file path=xl/sharedStrings.xml><?xml version="1.0" encoding="utf-8"?>
<sst xmlns="http://schemas.openxmlformats.org/spreadsheetml/2006/main" count="686" uniqueCount="73">
  <si>
    <t>\textbf{Métrica}</t>
  </si>
  <si>
    <t>\textbf{Físico}</t>
  </si>
  <si>
    <t>\textbf{Simulado}</t>
  </si>
  <si>
    <t>\textbf{$\Delta$}</t>
  </si>
  <si>
    <t>\textbf{Dif. Relativa}</t>
  </si>
  <si>
    <t>Promedio norma de velocidades (m/s)</t>
  </si>
  <si>
    <t>Promedio del mse de la formación</t>
  </si>
  <si>
    <t>Duración total de la corrida (s)</t>
  </si>
  <si>
    <t>\emph{Timestamp} inicio formación (s)</t>
  </si>
  <si>
    <t>\emph{Timestamp} inicio seguimiento obj (s)</t>
  </si>
  <si>
    <t>\emph{Timestamp} llegada líder (s)</t>
  </si>
  <si>
    <t>\emph{Timestamp} llegada formación (s)</t>
  </si>
  <si>
    <t>dif. llegada líder y formación (s)</t>
  </si>
  <si>
    <t>h</t>
  </si>
  <si>
    <t>Físico</t>
  </si>
  <si>
    <t>Simulado</t>
  </si>
  <si>
    <t>Delta</t>
  </si>
  <si>
    <t>Dif.Relativa</t>
  </si>
  <si>
    <t>Estadísticas y Métricas promedio resultante de todas las corridas del escenario</t>
  </si>
  <si>
    <t>Éxito de objetivo de las corridas del escenario</t>
  </si>
  <si>
    <t>Simulación</t>
  </si>
  <si>
    <t>Total de corridas</t>
  </si>
  <si>
    <t>Porcentaje de éxito de llegada del líder</t>
  </si>
  <si>
    <t>Porcentaje de éxito de llegada del la formación</t>
  </si>
  <si>
    <t>Éxito de llegada del líder (número de corridas)</t>
  </si>
  <si>
    <t>Éxito de llegada de la formación (número de corridas)</t>
  </si>
  <si>
    <t>Estadísticas y Métricas promedio resultante del total de corridas de todos los escenarios</t>
  </si>
  <si>
    <t>Valores promedio del escenario AAA</t>
  </si>
  <si>
    <t>Valores promedio del escenario AB1B</t>
  </si>
  <si>
    <t>Valores promedio del escenario ACA</t>
  </si>
  <si>
    <t>Valores promedio del escenario ACC</t>
  </si>
  <si>
    <t>Valores promedio del escenario BCA</t>
  </si>
  <si>
    <t>Valores promedio del escenario CB1A</t>
  </si>
  <si>
    <t>Valores promedio del escenario CCA</t>
  </si>
  <si>
    <t>Valores promedio del escenario ADD</t>
  </si>
  <si>
    <t>Valores promedio de todas las corridas</t>
  </si>
  <si>
    <t>Resultados de éxito de corridas del escenario AAA</t>
  </si>
  <si>
    <t>Resultados de éxito de corridas del escenario AB1A</t>
  </si>
  <si>
    <t>Resultados de éxito de corridas del escenario AB2A</t>
  </si>
  <si>
    <t>Resultados de éxito de corridas del escenario AB1B</t>
  </si>
  <si>
    <t>Resultados de éxito de corridas del escenario ACA</t>
  </si>
  <si>
    <t>Resultados de éxito de corridas del escenario ACC</t>
  </si>
  <si>
    <t>Resultados de éxito de corridas del escenario BCA</t>
  </si>
  <si>
    <t>Resultados de éxito de corridas del escenario CB1A</t>
  </si>
  <si>
    <t>Resultados de éxito de corridas del escenario CCA</t>
  </si>
  <si>
    <t>Resultados de éxito de corridas del escenario ADD</t>
  </si>
  <si>
    <t>Resultados de éxito de todas las corridas</t>
  </si>
  <si>
    <t>Escenario</t>
  </si>
  <si>
    <t>Código Escenario</t>
  </si>
  <si>
    <t>Significado</t>
  </si>
  <si>
    <t>AAA</t>
  </si>
  <si>
    <t>AB1A</t>
  </si>
  <si>
    <t>AB2A</t>
  </si>
  <si>
    <t>AB1B</t>
  </si>
  <si>
    <t>ACA</t>
  </si>
  <si>
    <t>ACC</t>
  </si>
  <si>
    <t>BCA</t>
  </si>
  <si>
    <t>CB1A</t>
  </si>
  <si>
    <t>CCA</t>
  </si>
  <si>
    <t>ADD</t>
  </si>
  <si>
    <t>Posicionamiento inicial de agentes en línea sin obstáculos, con un objetivo en una esquina</t>
  </si>
  <si>
    <t>Posicionamiento inicial de agentes en línea con localización de obstáculos predeterminada en el centro de la mesa de pruebas, con un objetivo en una esquina</t>
  </si>
  <si>
    <t>Posicionamiento inicial de agentes en línea con localización de obstáculos predeterminada cerca del objetivo, con un objetivo en una esquina</t>
  </si>
  <si>
    <t>Posicionamiento inicial de agentes en línea con localización de obstáculos predeterminada en el centro de la mesa de pruebas, con un objetivo en el centro</t>
  </si>
  <si>
    <t>Posicionamiento inicial de agentes en línea con localización de obstáculos aleatoria, con un objetivo en una esquina</t>
  </si>
  <si>
    <t>Posicionamiento inicial de agentes en línea con localización de obstáculos aleatoria, con un objetivo aleatorio</t>
  </si>
  <si>
    <t>Posicionamiento inicial de agentes en círculo con localización de obstáculos aleatoria, con un objetivo en una esquina</t>
  </si>
  <si>
    <t>Posicionamiento aleatorio de agentes en círculo con localización de obstáculos predeterminada en el centro de la mesa de pruebas, con un objetivo en una esquina</t>
  </si>
  <si>
    <t>Posicionamiento aleatorio de agentes en círculo con localización de obstáculos aleatoria, con un objetivo en una esquina</t>
  </si>
  <si>
    <t>Posicionamiento inicial de agentes en línea con localización de obstáculos dinámica, con un objetivo dinámico</t>
  </si>
  <si>
    <t>Valores promedio del escenario AB2A</t>
  </si>
  <si>
    <t>Valores promedio del escenario AB1A</t>
  </si>
  <si>
    <t>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</si>
</sst>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3" fillId="0" borderId="0" xfId="0" applyFont="1"/>
    <xf numFmtId="0" fontId="1" fillId="0" borderId="3" xfId="0" applyFont="1" applyFill="1" applyBorder="1" applyAlignment="1">
      <alignment horizontal="center" vertical="top"/>
    </xf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9" fontId="3" fillId="0" borderId="1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AC43"/>
  <sheetViews>
    <sheetView topLeftCell="N29" zoomScale="169" workbookViewId="0">
      <selection activeCell="S37" sqref="S37"/>
    </sheetView>
  </sheetViews>
  <sheetFormatPr baseColWidth="10" defaultColWidth="8.88671875" defaultRowHeight="14.4" x14ac:dyDescent="0.3"/>
  <cols>
    <col min="9" max="9" width="45" bestFit="1" customWidth="1"/>
    <col min="10" max="10" width="7" bestFit="1" customWidth="1"/>
    <col min="11" max="11" width="9" bestFit="1" customWidth="1"/>
    <col min="12" max="12" width="6.5546875" bestFit="1" customWidth="1"/>
    <col min="13" max="13" width="10.5546875" bestFit="1" customWidth="1"/>
    <col min="15" max="15" width="15" bestFit="1" customWidth="1"/>
    <col min="16" max="16" width="9.77734375" customWidth="1"/>
    <col min="17" max="17" width="10.88671875" customWidth="1"/>
  </cols>
  <sheetData>
    <row r="1" spans="9:13" x14ac:dyDescent="0.3">
      <c r="I1" s="5" t="s">
        <v>26</v>
      </c>
      <c r="J1" s="5"/>
      <c r="K1" s="5"/>
      <c r="L1" s="5"/>
      <c r="M1" s="5"/>
    </row>
    <row r="2" spans="9:13" x14ac:dyDescent="0.3">
      <c r="I2" s="9" t="s">
        <v>35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9:13" x14ac:dyDescent="0.3">
      <c r="I3" t="s">
        <v>5</v>
      </c>
      <c r="J3" s="6">
        <f>AVERAGEA(AAA!J3,AB1A!J3,AB2A!J3,AB1B!J3,ACA!J3,ACC!J3,BCA!J3,CB1A!J3,CCA!J3,ADD!J3)</f>
        <v>5.3673333333333328</v>
      </c>
      <c r="K3" s="6">
        <f>AVERAGEA(AAA!K3,AB1A!K3,AB2A!K3,AB1B!K3,ACA!K3,ACC!K3,BCA!K3,CB1A!K3,CCA!K3,ADD!K3)</f>
        <v>2.3260000000000001</v>
      </c>
      <c r="L3" s="6">
        <f>AVERAGEA(AAA!L3,AB1A!L3,AB2A!L3,AB1B!L3,ACA!L3,ACC!L3,BCA!L3,CB1A!L3,CCA!L3,ADD!L3)</f>
        <v>4.5748333333333333</v>
      </c>
      <c r="M3" s="8">
        <f>AVERAGEA(AAA!M3,AB1A!M3,AB2A!M3,AB1B!M3,ACA!M3,ACC!M3,BCA!M3,CB1A!M3,CCA!M3,ADD!M3)</f>
        <v>0.43257666666666666</v>
      </c>
    </row>
    <row r="4" spans="9:13" x14ac:dyDescent="0.3">
      <c r="I4" t="s">
        <v>6</v>
      </c>
      <c r="J4" s="6">
        <f>AVERAGEA(AAA!J4,AB1A!J4,AB2A!J4,AB1B!J4,ACA!J4,ACC!J4,BCA!J4,CB1A!J4,CCA!J4,ADD!J4)</f>
        <v>0.41533333333333333</v>
      </c>
      <c r="K4" s="6">
        <f>AVERAGEA(AAA!K4,AB1A!K4,AB2A!K4,AB1B!K4,ACA!K4,ACC!K4,BCA!K4,CB1A!K4,CCA!K4,ADD!K4)</f>
        <v>0.25900000000000001</v>
      </c>
      <c r="L4" s="6">
        <f>AVERAGEA(AAA!L4,AB1A!L4,AB2A!L4,AB1B!L4,ACA!L4,ACC!L4,BCA!L4,CB1A!L4,CCA!L4,ADD!L4)</f>
        <v>0.15633333333333335</v>
      </c>
      <c r="M4" s="8">
        <f>AVERAGEA(AAA!M4,AB1A!M4,AB2A!M4,AB1B!M4,ACA!M4,ACC!M4,BCA!M4,CB1A!M4,CCA!M4,ADD!M4)</f>
        <v>0.35630999999999996</v>
      </c>
    </row>
    <row r="5" spans="9:13" x14ac:dyDescent="0.3">
      <c r="I5" t="s">
        <v>7</v>
      </c>
      <c r="J5" s="6">
        <f>AVERAGEA(AAA!J5,AB1A!J5,AB2A!J5,AB1B!J5,ACA!J5,ACC!J5,BCA!J5,CB1A!J5,CCA!J5,ADD!J5)</f>
        <v>190.69466666666671</v>
      </c>
      <c r="K5" s="6">
        <f>AVERAGEA(AAA!K5,AB1A!K5,AB2A!K5,AB1B!K5,ACA!K5,ACC!K5,BCA!K5,CB1A!K5,CCA!K5,ADD!K5)</f>
        <v>58.304333333333332</v>
      </c>
      <c r="L5" s="6">
        <f>AVERAGEA(AAA!L5,AB1A!L5,AB2A!L5,AB1B!L5,ACA!L5,ACC!L5,BCA!L5,CB1A!L5,CCA!L5,ADD!L5)</f>
        <v>132.39033333333333</v>
      </c>
      <c r="M5" s="8">
        <f>AVERAGEA(AAA!M5,AB1A!M5,AB2A!M5,AB1B!M5,ACA!M5,ACC!M5,BCA!M5,CB1A!M5,CCA!M5,ADD!M5)</f>
        <v>0.70039999999999991</v>
      </c>
    </row>
    <row r="6" spans="9:13" x14ac:dyDescent="0.3">
      <c r="I6" t="s">
        <v>8</v>
      </c>
      <c r="J6" s="6">
        <f>AVERAGEA(AAA!J6,AB1A!J6,AB2A!J6,AB1B!J6,ACA!J6,ACC!J6,BCA!J6,CB1A!J6,CCA!J6,ADD!J6)</f>
        <v>1.1486666666666665</v>
      </c>
      <c r="K6" s="6">
        <f>AVERAGEA(AAA!K6,AB1A!K6,AB2A!K6,AB1B!K6,ACA!K6,ACC!K6,BCA!K6,CB1A!K6,CCA!K6,ADD!K6)</f>
        <v>0.58133333333333337</v>
      </c>
      <c r="L6" s="6">
        <f>AVERAGEA(AAA!L6,AB1A!L6,AB2A!L6,AB1B!L6,ACA!L6,ACC!L6,BCA!L6,CB1A!L6,CCA!L6,ADD!L6)</f>
        <v>0.56733333333333325</v>
      </c>
      <c r="M6" s="8">
        <f>AVERAGEA(AAA!M6,AB1A!M6,AB2A!M6,AB1B!M6,ACA!M6,ACC!M6,BCA!M6,CB1A!M6,CCA!M6,ADD!M6)</f>
        <v>0.39195999999999998</v>
      </c>
    </row>
    <row r="7" spans="9:13" x14ac:dyDescent="0.3">
      <c r="I7" t="s">
        <v>9</v>
      </c>
      <c r="J7" s="6">
        <f>AVERAGEA(AAA!J7,AB1A!J7,AB2A!J7,AB1B!J7,ACA!J7,ACC!J7,BCA!J7,CB1A!J7,CCA!J7,ADD!J7)</f>
        <v>16.382999999999999</v>
      </c>
      <c r="K7" s="6">
        <f>AVERAGEA(AAA!K7,AB1A!K7,AB2A!K7,AB1B!K7,ACA!K7,ACC!K7,BCA!K7,CB1A!K7,CCA!K7,ADD!K7)</f>
        <v>6.8459999999999992</v>
      </c>
      <c r="L7" s="6">
        <f>AVERAGEA(AAA!L7,AB1A!L7,AB2A!L7,AB1B!L7,ACA!L7,ACC!L7,BCA!L7,CB1A!L7,CCA!L7,ADD!L7)</f>
        <v>9.5370000000000008</v>
      </c>
      <c r="M7" s="8">
        <f>AVERAGEA(AAA!M7,AB1A!M7,AB2A!M7,AB1B!M7,ACA!M7,ACC!M7,BCA!M7,CB1A!M7,CCA!M7,ADD!M7)</f>
        <v>0.52252999999999994</v>
      </c>
    </row>
    <row r="8" spans="9:13" x14ac:dyDescent="0.3">
      <c r="I8" t="s">
        <v>10</v>
      </c>
      <c r="J8" s="6">
        <f>AVERAGEA(AAA!J8,AB1A!J8,AB2A!J8,AB1B!J8,ACA!J8,ACC!J8,BCA!J8,CB1A!J8,CCA!J8,ADD!J8)</f>
        <v>125.34583333333333</v>
      </c>
      <c r="K8" s="6">
        <f>AVERAGEA(AAA!K8,AB1A!K8,AB2A!K8,AB1B!K8,ACA!K8,ACC!K8,BCA!K8,CB1A!K8,CCA!K8,ADD!K8)</f>
        <v>36.154999999999994</v>
      </c>
      <c r="L8" s="6">
        <f>AVERAGEA(AAA!L8,AB1A!L8,AB2A!L8,AB1B!L8,ACA!L8,ACC!L8,BCA!L8,CB1A!L8,CCA!L8,ADD!L8)</f>
        <v>88.732833333333332</v>
      </c>
      <c r="M8" s="8">
        <f>AVERAGEA(AAA!M8,AB1A!M8,AB2A!M8,AB1B!M8,ACA!M8,ACC!M8,BCA!M8,CB1A!M8,CCA!M8,ADD!M8)</f>
        <v>0.74208166666666664</v>
      </c>
    </row>
    <row r="9" spans="9:13" x14ac:dyDescent="0.3">
      <c r="I9" t="s">
        <v>11</v>
      </c>
      <c r="J9" s="6">
        <f>AVERAGEA(AAA!J9,AB1A!J9,AB2A!J9,AB1B!J9,ACA!J9,ACC!J9,BCA!J9,CB1A!J9,CCA!J9,ADD!J9)</f>
        <v>157.80766666666668</v>
      </c>
      <c r="K9" s="6">
        <f>AVERAGEA(AAA!K9,AB1A!K9,AB2A!K9,AB1B!K9,ACA!K9,ACC!K9,BCA!K9,CB1A!K9,CCA!K9,ADD!K9)</f>
        <v>39.081833333333336</v>
      </c>
      <c r="L9" s="6">
        <f>AVERAGEA(AAA!L9,AB1A!L9,AB2A!L9,AB1B!L9,ACA!L9,ACC!L9,BCA!L9,CB1A!L9,CCA!L9,ADD!L9)</f>
        <v>118.35266666666669</v>
      </c>
      <c r="M9" s="8">
        <f>AVERAGEA(AAA!M9,AB1A!M9,AB2A!M9,AB1B!M9,ACA!M9,ACC!M9,BCA!M9,CB1A!M9,CCA!M9,ADD!M9)</f>
        <v>0.75630999999999993</v>
      </c>
    </row>
    <row r="10" spans="9:13" x14ac:dyDescent="0.3">
      <c r="I10" t="s">
        <v>12</v>
      </c>
      <c r="J10" s="6">
        <f>AVERAGEA(AAA!J10,AB1A!J10,AB2A!J10,AB1B!J10,ACA!J10,ACC!J10,BCA!J10,CB1A!J10,CCA!J10,ADD!J10)</f>
        <v>35.554333333333339</v>
      </c>
      <c r="K10" s="6">
        <f>AVERAGEA(AAA!K10,AB1A!K10,AB2A!K10,AB1B!K10,ACA!K10,ACC!K10,BCA!K10,CB1A!K10,CCA!K10,ADD!K10)</f>
        <v>3.0681666666666665</v>
      </c>
      <c r="L10" s="6">
        <f>AVERAGEA(AAA!L10,AB1A!L10,AB2A!L10,AB1B!L10,ACA!L10,ACC!L10,BCA!L10,CB1A!L10,CCA!L10,ADD!L10)</f>
        <v>32.701166666666666</v>
      </c>
      <c r="M10" s="8">
        <f>AVERAGEA(AAA!M10,AB1A!M10,AB2A!M10,AB1B!M10,ACA!M10,ACC!M10,BCA!M10,CB1A!M10,CCA!M10,ADD!M10)</f>
        <v>0.83230166666666661</v>
      </c>
    </row>
    <row r="12" spans="9:13" x14ac:dyDescent="0.3">
      <c r="I12" s="5" t="s">
        <v>19</v>
      </c>
      <c r="J12" s="5"/>
      <c r="K12" s="5"/>
    </row>
    <row r="13" spans="9:13" x14ac:dyDescent="0.3">
      <c r="I13" s="9" t="s">
        <v>46</v>
      </c>
      <c r="J13" s="9" t="s">
        <v>14</v>
      </c>
      <c r="K13" s="9" t="s">
        <v>20</v>
      </c>
    </row>
    <row r="14" spans="9:13" x14ac:dyDescent="0.3">
      <c r="I14" t="s">
        <v>21</v>
      </c>
      <c r="J14">
        <f>SUM(AAA!J14,AB1A!J14,AB2A!J14,AB1B!J14,ACA!J14,ACC!J14,BCA!J14,CB1A!J14,CCA!J14,ADD!J14)</f>
        <v>30</v>
      </c>
      <c r="K14">
        <f>SUM(AAA!K14,AB1A!K14,AB2A!K14,AB1B!K14,ACA!K14,ACC!K14,BCA!K14,CB1A!K14,CCA!K14,ADD!K14)</f>
        <v>30</v>
      </c>
    </row>
    <row r="15" spans="9:13" x14ac:dyDescent="0.3">
      <c r="I15" t="s">
        <v>24</v>
      </c>
      <c r="J15">
        <f>SUM(AAA!J15,AB1A!J15,AB2A!J15,AB1B!J15,ACA!J15,ACC!J15,BCA!J15,CB1A!J15,CCA!J15,ADD!J15)</f>
        <v>29</v>
      </c>
      <c r="K15">
        <f>SUM(AAA!K15,AB1A!K15,AB2A!K15,AB1B!K15,ACA!K15,ACC!K15,BCA!K15,CB1A!K15,CCA!K15,ADD!K15)</f>
        <v>29</v>
      </c>
    </row>
    <row r="16" spans="9:13" x14ac:dyDescent="0.3">
      <c r="I16" t="s">
        <v>25</v>
      </c>
      <c r="J16">
        <f>SUM(AAA!J16,AB1A!J16,AB2A!J16,AB1B!J16,ACA!J16,ACC!J16,BCA!J16,CB1A!J16,CCA!J16,ADD!J16)</f>
        <v>28</v>
      </c>
      <c r="K16">
        <f>SUM(AAA!K16,AB1A!K16,AB2A!K16,AB1B!K16,ACA!K16,ACC!K16,BCA!K16,CB1A!K16,CCA!K16,ADD!K16)</f>
        <v>29</v>
      </c>
    </row>
    <row r="17" spans="9:29" x14ac:dyDescent="0.3">
      <c r="I17" t="s">
        <v>22</v>
      </c>
      <c r="J17" s="8">
        <f>J15/$J$14</f>
        <v>0.96666666666666667</v>
      </c>
      <c r="K17" s="8">
        <f>K15/$J$14</f>
        <v>0.96666666666666667</v>
      </c>
    </row>
    <row r="18" spans="9:29" x14ac:dyDescent="0.3">
      <c r="I18" t="s">
        <v>23</v>
      </c>
      <c r="J18" s="8">
        <f>J16/$J$14</f>
        <v>0.93333333333333335</v>
      </c>
      <c r="K18" s="8">
        <f>K16/$J$14</f>
        <v>0.96666666666666667</v>
      </c>
    </row>
    <row r="20" spans="9:29" x14ac:dyDescent="0.3">
      <c r="O20" t="s">
        <v>48</v>
      </c>
      <c r="P20" s="5" t="s">
        <v>49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9:29" x14ac:dyDescent="0.3">
      <c r="O21" t="s">
        <v>50</v>
      </c>
      <c r="P21" t="s">
        <v>60</v>
      </c>
    </row>
    <row r="22" spans="9:29" x14ac:dyDescent="0.3">
      <c r="K22" s="3"/>
      <c r="O22" t="s">
        <v>51</v>
      </c>
      <c r="P22" t="s">
        <v>61</v>
      </c>
    </row>
    <row r="23" spans="9:29" x14ac:dyDescent="0.3">
      <c r="O23" t="s">
        <v>52</v>
      </c>
      <c r="P23" t="s">
        <v>62</v>
      </c>
    </row>
    <row r="24" spans="9:29" x14ac:dyDescent="0.3">
      <c r="O24" t="s">
        <v>53</v>
      </c>
      <c r="P24" t="s">
        <v>63</v>
      </c>
    </row>
    <row r="25" spans="9:29" x14ac:dyDescent="0.3">
      <c r="O25" t="s">
        <v>54</v>
      </c>
      <c r="P25" t="s">
        <v>64</v>
      </c>
    </row>
    <row r="26" spans="9:29" x14ac:dyDescent="0.3">
      <c r="O26" t="s">
        <v>55</v>
      </c>
      <c r="P26" t="s">
        <v>65</v>
      </c>
    </row>
    <row r="27" spans="9:29" x14ac:dyDescent="0.3">
      <c r="O27" t="s">
        <v>56</v>
      </c>
      <c r="P27" t="s">
        <v>66</v>
      </c>
    </row>
    <row r="28" spans="9:29" x14ac:dyDescent="0.3">
      <c r="O28" t="s">
        <v>57</v>
      </c>
      <c r="P28" t="s">
        <v>67</v>
      </c>
    </row>
    <row r="29" spans="9:29" x14ac:dyDescent="0.3">
      <c r="O29" t="s">
        <v>58</v>
      </c>
      <c r="P29" t="s">
        <v>68</v>
      </c>
    </row>
    <row r="30" spans="9:29" x14ac:dyDescent="0.3">
      <c r="O30" t="s">
        <v>59</v>
      </c>
      <c r="P30" t="s">
        <v>69</v>
      </c>
    </row>
    <row r="32" spans="9:29" x14ac:dyDescent="0.3">
      <c r="O32" s="13" t="s">
        <v>47</v>
      </c>
      <c r="P32" s="13" t="s">
        <v>72</v>
      </c>
      <c r="Q32" s="13"/>
    </row>
    <row r="33" spans="15:17" x14ac:dyDescent="0.3">
      <c r="O33" s="13"/>
      <c r="P33" s="14" t="s">
        <v>14</v>
      </c>
      <c r="Q33" s="15" t="s">
        <v>20</v>
      </c>
    </row>
    <row r="34" spans="15:17" x14ac:dyDescent="0.3">
      <c r="O34" s="11" t="s">
        <v>50</v>
      </c>
      <c r="P34" s="12">
        <v>0.67</v>
      </c>
      <c r="Q34" s="12">
        <v>1</v>
      </c>
    </row>
    <row r="35" spans="15:17" x14ac:dyDescent="0.3">
      <c r="O35" s="11" t="s">
        <v>51</v>
      </c>
      <c r="P35" s="12">
        <v>0.67</v>
      </c>
      <c r="Q35" s="12">
        <v>1</v>
      </c>
    </row>
    <row r="36" spans="15:17" x14ac:dyDescent="0.3">
      <c r="O36" s="11" t="s">
        <v>52</v>
      </c>
      <c r="P36" s="11">
        <v>100</v>
      </c>
      <c r="Q36" s="12">
        <v>0.67</v>
      </c>
    </row>
    <row r="37" spans="15:17" x14ac:dyDescent="0.3">
      <c r="O37" s="11" t="s">
        <v>53</v>
      </c>
      <c r="P37" s="12">
        <v>1</v>
      </c>
      <c r="Q37" s="12">
        <v>1</v>
      </c>
    </row>
    <row r="38" spans="15:17" x14ac:dyDescent="0.3">
      <c r="O38" s="11" t="s">
        <v>54</v>
      </c>
      <c r="P38" s="12">
        <v>1</v>
      </c>
      <c r="Q38" s="12">
        <v>1</v>
      </c>
    </row>
    <row r="39" spans="15:17" x14ac:dyDescent="0.3">
      <c r="O39" s="11" t="s">
        <v>55</v>
      </c>
      <c r="P39" s="12">
        <v>1</v>
      </c>
      <c r="Q39" s="12">
        <v>1</v>
      </c>
    </row>
    <row r="40" spans="15:17" x14ac:dyDescent="0.3">
      <c r="O40" s="11" t="s">
        <v>56</v>
      </c>
      <c r="P40" s="12">
        <v>1</v>
      </c>
      <c r="Q40" s="12">
        <v>1</v>
      </c>
    </row>
    <row r="41" spans="15:17" x14ac:dyDescent="0.3">
      <c r="O41" s="11" t="s">
        <v>57</v>
      </c>
      <c r="P41" s="12">
        <v>1</v>
      </c>
      <c r="Q41" s="12">
        <v>1</v>
      </c>
    </row>
    <row r="42" spans="15:17" x14ac:dyDescent="0.3">
      <c r="O42" s="11" t="s">
        <v>58</v>
      </c>
      <c r="P42" s="12">
        <v>1</v>
      </c>
      <c r="Q42" s="12">
        <v>1</v>
      </c>
    </row>
    <row r="43" spans="15:17" x14ac:dyDescent="0.3">
      <c r="O43" s="11" t="s">
        <v>59</v>
      </c>
      <c r="P43" s="12">
        <v>1</v>
      </c>
      <c r="Q43" s="12">
        <v>1</v>
      </c>
    </row>
  </sheetData>
  <mergeCells count="5">
    <mergeCell ref="I1:M1"/>
    <mergeCell ref="I12:K12"/>
    <mergeCell ref="P20:AC20"/>
    <mergeCell ref="O32:O33"/>
    <mergeCell ref="P32:Q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opLeftCell="G1" zoomScale="91" workbookViewId="0">
      <selection activeCell="J18" sqref="J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4.88671875" customWidth="1"/>
    <col min="10" max="10" width="10.5546875" bestFit="1" customWidth="1"/>
    <col min="11" max="11" width="11.5546875" bestFit="1" customWidth="1"/>
    <col min="13" max="13" width="12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2.2999999999999998</v>
      </c>
      <c r="C2">
        <v>2.46</v>
      </c>
      <c r="D2">
        <v>-0.16</v>
      </c>
      <c r="E2" s="3">
        <v>6.5000000000000002E-2</v>
      </c>
      <c r="I2" s="9" t="s">
        <v>27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0.3</v>
      </c>
      <c r="C3">
        <v>0.27</v>
      </c>
      <c r="D3">
        <v>0.03</v>
      </c>
      <c r="E3" s="3">
        <v>0.1</v>
      </c>
      <c r="I3" t="s">
        <v>5</v>
      </c>
      <c r="J3" s="6">
        <f>AVERAGEA(B2,B12,B22)</f>
        <v>2.7566666666666664</v>
      </c>
      <c r="K3" s="6">
        <f t="shared" ref="K3:M3" si="0">AVERAGEA(C2,C12,C22)</f>
        <v>2.4166666666666665</v>
      </c>
      <c r="L3">
        <f t="shared" si="0"/>
        <v>0.34</v>
      </c>
      <c r="M3" s="8">
        <f t="shared" si="0"/>
        <v>0.15843333333333334</v>
      </c>
    </row>
    <row r="4" spans="1:13" x14ac:dyDescent="0.3">
      <c r="A4" t="s">
        <v>7</v>
      </c>
      <c r="B4">
        <v>126.49</v>
      </c>
      <c r="C4">
        <v>45.44</v>
      </c>
      <c r="D4">
        <v>81.05</v>
      </c>
      <c r="E4" s="3">
        <v>0.64080000000000004</v>
      </c>
      <c r="I4" t="s">
        <v>6</v>
      </c>
      <c r="J4" s="6">
        <f t="shared" ref="J4:J10" si="1">AVERAGEA(B3,B13,B23)</f>
        <v>0.37666666666666665</v>
      </c>
      <c r="K4" s="6">
        <f t="shared" ref="K4:K10" si="2">AVERAGEA(C3,C13,C23)</f>
        <v>0.28666666666666668</v>
      </c>
      <c r="L4" s="6">
        <f t="shared" ref="L4:L10" si="3">AVERAGEA(D3,D13,D23)</f>
        <v>9.0000000000000011E-2</v>
      </c>
      <c r="M4" s="8">
        <f t="shared" ref="M4:M10" si="4">AVERAGEA(E3,E13,E23)</f>
        <v>0.20956666666666668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136.51</v>
      </c>
      <c r="K5" s="6">
        <f t="shared" si="2"/>
        <v>43.79666666666666</v>
      </c>
      <c r="L5" s="6">
        <f t="shared" si="3"/>
        <v>92.713333333333324</v>
      </c>
      <c r="M5" s="8">
        <f t="shared" si="4"/>
        <v>0.66570000000000007</v>
      </c>
    </row>
    <row r="6" spans="1:13" x14ac:dyDescent="0.3">
      <c r="A6" t="s">
        <v>9</v>
      </c>
      <c r="B6">
        <v>5.57</v>
      </c>
      <c r="C6">
        <v>3.65</v>
      </c>
      <c r="D6">
        <v>1.92</v>
      </c>
      <c r="E6" s="3">
        <v>0.34470000000000001</v>
      </c>
      <c r="I6" t="s">
        <v>8</v>
      </c>
      <c r="J6" s="6">
        <f t="shared" si="1"/>
        <v>9.0000000000000011E-2</v>
      </c>
      <c r="K6" s="6">
        <f t="shared" si="2"/>
        <v>0.06</v>
      </c>
      <c r="L6" s="6">
        <f t="shared" si="3"/>
        <v>0.03</v>
      </c>
      <c r="M6" s="8">
        <f t="shared" si="4"/>
        <v>0.33329999999999999</v>
      </c>
    </row>
    <row r="7" spans="1:13" x14ac:dyDescent="0.3">
      <c r="A7" t="s">
        <v>10</v>
      </c>
      <c r="B7">
        <v>90.94</v>
      </c>
      <c r="C7">
        <v>35.65</v>
      </c>
      <c r="D7">
        <v>55.29</v>
      </c>
      <c r="E7" s="3">
        <v>0.60799999999999998</v>
      </c>
      <c r="I7" t="s">
        <v>9</v>
      </c>
      <c r="J7" s="6">
        <f t="shared" si="1"/>
        <v>6.9933333333333332</v>
      </c>
      <c r="K7" s="6">
        <f t="shared" si="2"/>
        <v>3.9899999999999998</v>
      </c>
      <c r="L7" s="6">
        <f t="shared" si="3"/>
        <v>3.0033333333333334</v>
      </c>
      <c r="M7" s="8">
        <f t="shared" si="4"/>
        <v>0.41933333333333334</v>
      </c>
    </row>
    <row r="8" spans="1:13" x14ac:dyDescent="0.3">
      <c r="A8" t="s">
        <v>11</v>
      </c>
      <c r="B8">
        <v>101.71</v>
      </c>
      <c r="C8">
        <v>37.630000000000003</v>
      </c>
      <c r="D8">
        <v>64.08</v>
      </c>
      <c r="E8" s="3">
        <v>0.63</v>
      </c>
      <c r="I8" t="s">
        <v>10</v>
      </c>
      <c r="J8" s="6">
        <f t="shared" si="1"/>
        <v>117.14333333333333</v>
      </c>
      <c r="K8" s="6">
        <f t="shared" si="2"/>
        <v>34.603333333333332</v>
      </c>
      <c r="L8" s="6">
        <f t="shared" si="3"/>
        <v>82.54</v>
      </c>
      <c r="M8" s="8">
        <f t="shared" si="4"/>
        <v>0.67913333333333326</v>
      </c>
    </row>
    <row r="9" spans="1:13" x14ac:dyDescent="0.3">
      <c r="A9" t="s">
        <v>12</v>
      </c>
      <c r="B9">
        <v>10.77</v>
      </c>
      <c r="C9">
        <v>1.98</v>
      </c>
      <c r="D9">
        <v>8.7899999999999991</v>
      </c>
      <c r="E9" s="3">
        <v>0.81620000000000004</v>
      </c>
      <c r="I9" t="s">
        <v>11</v>
      </c>
      <c r="J9" s="6">
        <f t="shared" si="1"/>
        <v>103.565</v>
      </c>
      <c r="K9" s="6">
        <f t="shared" si="2"/>
        <v>36.926666666666669</v>
      </c>
      <c r="L9" s="6">
        <f t="shared" si="3"/>
        <v>65.52</v>
      </c>
      <c r="M9" s="8">
        <f t="shared" si="4"/>
        <v>0.63260000000000005</v>
      </c>
    </row>
    <row r="10" spans="1:13" x14ac:dyDescent="0.3">
      <c r="I10" t="s">
        <v>12</v>
      </c>
      <c r="J10" s="6">
        <f t="shared" si="1"/>
        <v>9.98</v>
      </c>
      <c r="K10" s="6">
        <f t="shared" si="2"/>
        <v>2.3233333333333328</v>
      </c>
      <c r="L10" s="6">
        <f t="shared" si="3"/>
        <v>7.84</v>
      </c>
      <c r="M10" s="8">
        <f t="shared" si="4"/>
        <v>0.78295000000000003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3.24</v>
      </c>
      <c r="C12">
        <v>2.86</v>
      </c>
      <c r="D12">
        <v>0.38</v>
      </c>
      <c r="E12" s="3">
        <v>0.1173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0.32</v>
      </c>
      <c r="C13">
        <v>0.27</v>
      </c>
      <c r="D13">
        <v>0.05</v>
      </c>
      <c r="E13" s="3">
        <v>0.15620000000000001</v>
      </c>
      <c r="I13" s="9" t="s">
        <v>36</v>
      </c>
      <c r="J13" s="9" t="s">
        <v>14</v>
      </c>
      <c r="K13" s="9" t="s">
        <v>20</v>
      </c>
    </row>
    <row r="14" spans="1:13" x14ac:dyDescent="0.3">
      <c r="A14" t="s">
        <v>7</v>
      </c>
      <c r="B14">
        <v>109.41</v>
      </c>
      <c r="C14">
        <v>43.97</v>
      </c>
      <c r="D14">
        <v>65.44</v>
      </c>
      <c r="E14" s="3">
        <v>0.59809999999999997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8.17</v>
      </c>
      <c r="C16">
        <v>3.97</v>
      </c>
      <c r="D16">
        <v>4.2</v>
      </c>
      <c r="E16" s="3">
        <v>0.5141</v>
      </c>
      <c r="I16" t="s">
        <v>25</v>
      </c>
      <c r="J16">
        <f>COUNTA(B8,B18,B28)</f>
        <v>2</v>
      </c>
      <c r="K16">
        <f>COUNTA(C8,C18,C28)</f>
        <v>3</v>
      </c>
    </row>
    <row r="17" spans="1:11" x14ac:dyDescent="0.3">
      <c r="A17" t="s">
        <v>10</v>
      </c>
      <c r="B17">
        <v>96.23</v>
      </c>
      <c r="C17">
        <v>36.159999999999997</v>
      </c>
      <c r="D17">
        <v>60.07</v>
      </c>
      <c r="E17" s="3">
        <v>0.62419999999999998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105.42</v>
      </c>
      <c r="C18">
        <v>38.46</v>
      </c>
      <c r="D18">
        <v>66.959999999999994</v>
      </c>
      <c r="E18" s="3">
        <v>0.63519999999999999</v>
      </c>
      <c r="I18" t="s">
        <v>23</v>
      </c>
      <c r="J18" s="8">
        <f>J16/$J$14</f>
        <v>0.66666666666666663</v>
      </c>
      <c r="K18" s="7">
        <f>K16/$J$14</f>
        <v>1</v>
      </c>
    </row>
    <row r="19" spans="1:11" x14ac:dyDescent="0.3">
      <c r="A19" t="s">
        <v>12</v>
      </c>
      <c r="B19">
        <v>9.19</v>
      </c>
      <c r="C19">
        <v>2.2999999999999998</v>
      </c>
      <c r="D19">
        <v>6.89</v>
      </c>
      <c r="E19" s="3">
        <v>0.74970000000000003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2.73</v>
      </c>
      <c r="C22">
        <v>1.93</v>
      </c>
      <c r="D22">
        <v>0.8</v>
      </c>
      <c r="E22" s="3">
        <v>0.29299999999999998</v>
      </c>
    </row>
    <row r="23" spans="1:11" x14ac:dyDescent="0.3">
      <c r="A23" t="s">
        <v>6</v>
      </c>
      <c r="B23">
        <v>0.51</v>
      </c>
      <c r="C23">
        <v>0.32</v>
      </c>
      <c r="D23">
        <v>0.19</v>
      </c>
      <c r="E23" s="3">
        <v>0.3725</v>
      </c>
    </row>
    <row r="24" spans="1:11" x14ac:dyDescent="0.3">
      <c r="A24" t="s">
        <v>7</v>
      </c>
      <c r="B24">
        <v>173.63</v>
      </c>
      <c r="C24">
        <v>41.98</v>
      </c>
      <c r="D24">
        <v>131.65</v>
      </c>
      <c r="E24" s="3">
        <v>0.75819999999999999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7.24</v>
      </c>
      <c r="C26">
        <v>4.3499999999999996</v>
      </c>
      <c r="D26">
        <v>2.89</v>
      </c>
      <c r="E26" s="3">
        <v>0.3992</v>
      </c>
    </row>
    <row r="27" spans="1:11" x14ac:dyDescent="0.3">
      <c r="A27" t="s">
        <v>10</v>
      </c>
      <c r="B27">
        <v>164.26</v>
      </c>
      <c r="C27">
        <v>32</v>
      </c>
      <c r="D27">
        <v>132.26</v>
      </c>
      <c r="E27" s="3">
        <v>0.80520000000000003</v>
      </c>
    </row>
    <row r="28" spans="1:11" x14ac:dyDescent="0.3">
      <c r="A28" t="s">
        <v>11</v>
      </c>
      <c r="C28">
        <v>34.69</v>
      </c>
    </row>
    <row r="29" spans="1:11" x14ac:dyDescent="0.3">
      <c r="A29" t="s">
        <v>12</v>
      </c>
      <c r="C29">
        <v>2.69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opLeftCell="E1" zoomScale="87" workbookViewId="0">
      <selection activeCell="F34" sqref="F34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  <col min="10" max="10" width="6.5546875" bestFit="1" customWidth="1"/>
    <col min="11" max="11" width="9.77734375" bestFit="1" customWidth="1"/>
    <col min="12" max="12" width="12.6640625" bestFit="1" customWidth="1"/>
    <col min="13" max="13" width="1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5.28</v>
      </c>
      <c r="C2">
        <v>2.87</v>
      </c>
      <c r="D2">
        <v>2.41</v>
      </c>
      <c r="E2" s="3">
        <v>0.45639999999999997</v>
      </c>
      <c r="I2" s="9" t="s">
        <v>71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0.59</v>
      </c>
      <c r="C3">
        <v>0.34</v>
      </c>
      <c r="D3">
        <v>0.25</v>
      </c>
      <c r="E3" s="3">
        <v>0.42370000000000002</v>
      </c>
      <c r="I3" t="s">
        <v>5</v>
      </c>
      <c r="J3" s="6">
        <f>AVERAGEA(B2,B12,B22)</f>
        <v>3.7366666666666664</v>
      </c>
      <c r="K3" s="6">
        <f t="shared" ref="K3:M10" si="0">AVERAGEA(C2,C12,C22)</f>
        <v>3.41</v>
      </c>
      <c r="L3" s="6">
        <f t="shared" si="0"/>
        <v>0.32666666666666666</v>
      </c>
      <c r="M3" s="8">
        <f t="shared" si="0"/>
        <v>0.25753333333333334</v>
      </c>
    </row>
    <row r="4" spans="1:13" x14ac:dyDescent="0.3">
      <c r="A4" t="s">
        <v>7</v>
      </c>
      <c r="B4">
        <v>162.21</v>
      </c>
      <c r="C4">
        <v>63.42</v>
      </c>
      <c r="D4">
        <v>98.79</v>
      </c>
      <c r="E4" s="3">
        <v>0.60899999999999999</v>
      </c>
      <c r="I4" t="s">
        <v>6</v>
      </c>
      <c r="J4" s="6">
        <f t="shared" ref="J4:J10" si="1">AVERAGEA(B3,B13,B23)</f>
        <v>0.51333333333333331</v>
      </c>
      <c r="K4" s="6">
        <f t="shared" si="0"/>
        <v>0.26</v>
      </c>
      <c r="L4" s="6">
        <f t="shared" si="0"/>
        <v>0.25333333333333335</v>
      </c>
      <c r="M4" s="8">
        <f t="shared" si="0"/>
        <v>0.49330000000000002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203.69333333333336</v>
      </c>
      <c r="K5" s="6">
        <f t="shared" si="0"/>
        <v>52.18</v>
      </c>
      <c r="L5" s="6">
        <f t="shared" si="0"/>
        <v>151.51333333333332</v>
      </c>
      <c r="M5" s="8">
        <f t="shared" si="0"/>
        <v>0.72630000000000006</v>
      </c>
    </row>
    <row r="6" spans="1:13" x14ac:dyDescent="0.3">
      <c r="A6" t="s">
        <v>9</v>
      </c>
      <c r="B6">
        <v>6.59</v>
      </c>
      <c r="C6">
        <v>3.97</v>
      </c>
      <c r="D6">
        <v>2.62</v>
      </c>
      <c r="E6" s="3">
        <v>0.39760000000000001</v>
      </c>
      <c r="I6" t="s">
        <v>8</v>
      </c>
      <c r="J6" s="6">
        <f t="shared" si="1"/>
        <v>9.0000000000000011E-2</v>
      </c>
      <c r="K6" s="6">
        <f t="shared" si="0"/>
        <v>0.06</v>
      </c>
      <c r="L6" s="6">
        <f t="shared" si="0"/>
        <v>0.03</v>
      </c>
      <c r="M6" s="8">
        <f t="shared" si="0"/>
        <v>0.33329999999999999</v>
      </c>
    </row>
    <row r="7" spans="1:13" x14ac:dyDescent="0.3">
      <c r="A7" t="s">
        <v>10</v>
      </c>
      <c r="C7">
        <v>52.35</v>
      </c>
      <c r="I7" t="s">
        <v>9</v>
      </c>
      <c r="J7" s="6">
        <f t="shared" si="1"/>
        <v>6.96</v>
      </c>
      <c r="K7" s="6">
        <f t="shared" si="0"/>
        <v>2.9433333333333334</v>
      </c>
      <c r="L7" s="6">
        <f t="shared" si="0"/>
        <v>4.0166666666666666</v>
      </c>
      <c r="M7" s="8">
        <f t="shared" si="0"/>
        <v>0.57166666666666666</v>
      </c>
    </row>
    <row r="8" spans="1:13" x14ac:dyDescent="0.3">
      <c r="A8" t="s">
        <v>11</v>
      </c>
      <c r="C8">
        <v>54.66</v>
      </c>
      <c r="I8" t="s">
        <v>10</v>
      </c>
      <c r="J8" s="6">
        <f t="shared" si="1"/>
        <v>208.935</v>
      </c>
      <c r="K8" s="6">
        <f t="shared" si="0"/>
        <v>42.366666666666667</v>
      </c>
      <c r="L8" s="6">
        <f t="shared" si="0"/>
        <v>171.56</v>
      </c>
      <c r="M8" s="8">
        <f t="shared" si="0"/>
        <v>0.81030000000000002</v>
      </c>
    </row>
    <row r="9" spans="1:13" x14ac:dyDescent="0.3">
      <c r="A9" t="s">
        <v>12</v>
      </c>
      <c r="C9">
        <v>2.31</v>
      </c>
      <c r="I9" t="s">
        <v>11</v>
      </c>
      <c r="J9" s="6">
        <f t="shared" si="1"/>
        <v>219.14499999999998</v>
      </c>
      <c r="K9" s="6">
        <f t="shared" si="0"/>
        <v>44.823333333333331</v>
      </c>
      <c r="L9" s="6">
        <f t="shared" si="0"/>
        <v>179.24</v>
      </c>
      <c r="M9" s="8">
        <f t="shared" si="0"/>
        <v>0.80830000000000002</v>
      </c>
    </row>
    <row r="10" spans="1:13" x14ac:dyDescent="0.3">
      <c r="I10" t="s">
        <v>12</v>
      </c>
      <c r="J10" s="6">
        <f t="shared" si="1"/>
        <v>10.210000000000001</v>
      </c>
      <c r="K10" s="6">
        <f t="shared" si="0"/>
        <v>2.456666666666667</v>
      </c>
      <c r="L10" s="6">
        <f t="shared" si="0"/>
        <v>7.68</v>
      </c>
      <c r="M10" s="8">
        <f t="shared" si="0"/>
        <v>0.75039999999999996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3.33</v>
      </c>
      <c r="C12">
        <v>4.6900000000000004</v>
      </c>
      <c r="D12">
        <v>-1.36</v>
      </c>
      <c r="E12" s="3">
        <v>0.28999999999999998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0.51</v>
      </c>
      <c r="C13">
        <v>0.18</v>
      </c>
      <c r="D13">
        <v>0.33</v>
      </c>
      <c r="E13" s="3">
        <v>0.64710000000000001</v>
      </c>
      <c r="I13" s="9" t="s">
        <v>37</v>
      </c>
      <c r="J13" s="9" t="s">
        <v>14</v>
      </c>
      <c r="K13" s="9" t="s">
        <v>20</v>
      </c>
    </row>
    <row r="14" spans="1:13" x14ac:dyDescent="0.3">
      <c r="A14" t="s">
        <v>7</v>
      </c>
      <c r="B14">
        <v>269.77</v>
      </c>
      <c r="C14">
        <v>47.87</v>
      </c>
      <c r="D14">
        <v>221.9</v>
      </c>
      <c r="E14" s="3">
        <v>0.8226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2</v>
      </c>
      <c r="K15">
        <f>COUNTA(C7,C17,C27)</f>
        <v>3</v>
      </c>
    </row>
    <row r="16" spans="1:13" x14ac:dyDescent="0.3">
      <c r="A16" t="s">
        <v>9</v>
      </c>
      <c r="B16">
        <v>7.42</v>
      </c>
      <c r="C16">
        <v>2.2999999999999998</v>
      </c>
      <c r="D16">
        <v>5.12</v>
      </c>
      <c r="E16" s="3">
        <v>0.69</v>
      </c>
      <c r="I16" t="s">
        <v>25</v>
      </c>
      <c r="J16">
        <f>COUNTA(B8,B18,B28)</f>
        <v>2</v>
      </c>
      <c r="K16">
        <f>COUNTA(C8,C18,C28)</f>
        <v>3</v>
      </c>
    </row>
    <row r="17" spans="1:11" x14ac:dyDescent="0.3">
      <c r="A17" t="s">
        <v>10</v>
      </c>
      <c r="B17">
        <v>256.68</v>
      </c>
      <c r="C17">
        <v>36.54</v>
      </c>
      <c r="D17">
        <v>220.14</v>
      </c>
      <c r="E17" s="3">
        <v>0.85760000000000003</v>
      </c>
      <c r="I17" t="s">
        <v>22</v>
      </c>
      <c r="J17" s="7">
        <f>J15/$J$14</f>
        <v>0.66666666666666663</v>
      </c>
      <c r="K17" s="7">
        <f>K15/$J$14</f>
        <v>1</v>
      </c>
    </row>
    <row r="18" spans="1:11" x14ac:dyDescent="0.3">
      <c r="A18" t="s">
        <v>11</v>
      </c>
      <c r="B18">
        <v>265.95999999999998</v>
      </c>
      <c r="C18">
        <v>39.04</v>
      </c>
      <c r="D18">
        <v>226.92</v>
      </c>
      <c r="E18" s="3">
        <v>0.85319999999999996</v>
      </c>
      <c r="I18" t="s">
        <v>23</v>
      </c>
      <c r="J18" s="7">
        <f>J16/$J$14</f>
        <v>0.66666666666666663</v>
      </c>
      <c r="K18" s="7">
        <f>K16/$J$14</f>
        <v>1</v>
      </c>
    </row>
    <row r="19" spans="1:11" x14ac:dyDescent="0.3">
      <c r="A19" t="s">
        <v>12</v>
      </c>
      <c r="B19">
        <v>9.2799999999999994</v>
      </c>
      <c r="C19">
        <v>2.5</v>
      </c>
      <c r="D19">
        <v>6.78</v>
      </c>
      <c r="E19" s="3">
        <v>0.73060000000000003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2.6</v>
      </c>
      <c r="C22">
        <v>2.67</v>
      </c>
      <c r="D22">
        <v>-7.0000000000000007E-2</v>
      </c>
      <c r="E22" s="3">
        <v>2.6200000000000001E-2</v>
      </c>
    </row>
    <row r="23" spans="1:11" x14ac:dyDescent="0.3">
      <c r="A23" t="s">
        <v>6</v>
      </c>
      <c r="B23">
        <v>0.44</v>
      </c>
      <c r="C23">
        <v>0.26</v>
      </c>
      <c r="D23">
        <v>0.18</v>
      </c>
      <c r="E23" s="3">
        <v>0.40910000000000002</v>
      </c>
    </row>
    <row r="24" spans="1:11" x14ac:dyDescent="0.3">
      <c r="A24" t="s">
        <v>7</v>
      </c>
      <c r="B24">
        <v>179.1</v>
      </c>
      <c r="C24">
        <v>45.25</v>
      </c>
      <c r="D24">
        <v>133.85</v>
      </c>
      <c r="E24" s="3">
        <v>0.74729999999999996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6.87</v>
      </c>
      <c r="C26">
        <v>2.56</v>
      </c>
      <c r="D26">
        <v>4.3099999999999996</v>
      </c>
      <c r="E26" s="3">
        <v>0.62739999999999996</v>
      </c>
    </row>
    <row r="27" spans="1:11" x14ac:dyDescent="0.3">
      <c r="A27" t="s">
        <v>10</v>
      </c>
      <c r="B27">
        <v>161.19</v>
      </c>
      <c r="C27">
        <v>38.21</v>
      </c>
      <c r="D27">
        <v>122.98</v>
      </c>
      <c r="E27" s="3">
        <v>0.76300000000000001</v>
      </c>
    </row>
    <row r="28" spans="1:11" x14ac:dyDescent="0.3">
      <c r="A28" t="s">
        <v>11</v>
      </c>
      <c r="B28">
        <v>172.33</v>
      </c>
      <c r="C28">
        <v>40.770000000000003</v>
      </c>
      <c r="D28">
        <v>131.56</v>
      </c>
      <c r="E28" s="3">
        <v>0.76339999999999997</v>
      </c>
    </row>
    <row r="29" spans="1:11" x14ac:dyDescent="0.3">
      <c r="A29" t="s">
        <v>12</v>
      </c>
      <c r="B29">
        <v>11.14</v>
      </c>
      <c r="C29">
        <v>2.56</v>
      </c>
      <c r="D29">
        <v>8.58</v>
      </c>
      <c r="E29" s="3">
        <v>0.7702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G1" workbookViewId="0">
      <selection activeCell="I13" sqref="I13:K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2.56</v>
      </c>
      <c r="C2">
        <v>2.66</v>
      </c>
      <c r="D2">
        <v>-0.1</v>
      </c>
      <c r="E2" s="3">
        <v>3.7600000000000001E-2</v>
      </c>
      <c r="I2" s="9" t="s">
        <v>70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0.42</v>
      </c>
      <c r="C3">
        <v>0.37</v>
      </c>
      <c r="D3">
        <v>0.05</v>
      </c>
      <c r="E3" s="3">
        <v>0.11899999999999999</v>
      </c>
      <c r="I3" t="s">
        <v>5</v>
      </c>
      <c r="J3" s="6">
        <f>AVERAGEA(B2,B12,B22)</f>
        <v>4.83</v>
      </c>
      <c r="K3" s="6">
        <f t="shared" ref="K3:M10" si="0">AVERAGEA(C2,C12,C22)</f>
        <v>2.4233333333333333</v>
      </c>
      <c r="L3" s="6">
        <f t="shared" si="0"/>
        <v>2.4066666666666667</v>
      </c>
      <c r="M3" s="8">
        <f t="shared" si="0"/>
        <v>0.33056666666666668</v>
      </c>
    </row>
    <row r="4" spans="1:13" x14ac:dyDescent="0.3">
      <c r="A4" t="s">
        <v>7</v>
      </c>
      <c r="B4">
        <v>195.44</v>
      </c>
      <c r="C4">
        <v>34.880000000000003</v>
      </c>
      <c r="D4">
        <v>160.56</v>
      </c>
      <c r="E4" s="3">
        <v>0.82150000000000001</v>
      </c>
      <c r="I4" t="s">
        <v>6</v>
      </c>
      <c r="J4" s="6">
        <f t="shared" ref="J4:J10" si="1">AVERAGEA(B3,B13,B23)</f>
        <v>0.37666666666666665</v>
      </c>
      <c r="K4" s="6">
        <f t="shared" si="0"/>
        <v>0.31</v>
      </c>
      <c r="L4" s="6">
        <f t="shared" si="0"/>
        <v>6.6666666666666666E-2</v>
      </c>
      <c r="M4" s="8">
        <f t="shared" si="0"/>
        <v>0.18066666666666667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179.19666666666669</v>
      </c>
      <c r="K5" s="6">
        <f t="shared" si="0"/>
        <v>45.25</v>
      </c>
      <c r="L5" s="6">
        <f t="shared" si="0"/>
        <v>133.94666666666666</v>
      </c>
      <c r="M5" s="8">
        <f t="shared" si="0"/>
        <v>0.74396666666666667</v>
      </c>
    </row>
    <row r="6" spans="1:13" x14ac:dyDescent="0.3">
      <c r="A6" t="s">
        <v>9</v>
      </c>
      <c r="B6">
        <v>4.18</v>
      </c>
      <c r="C6">
        <v>2.94</v>
      </c>
      <c r="D6">
        <v>1.24</v>
      </c>
      <c r="E6" s="3">
        <v>0.29670000000000002</v>
      </c>
      <c r="I6" t="s">
        <v>8</v>
      </c>
      <c r="J6" s="6">
        <f t="shared" si="1"/>
        <v>9.0000000000000011E-2</v>
      </c>
      <c r="K6" s="6">
        <f t="shared" si="0"/>
        <v>0.06</v>
      </c>
      <c r="L6" s="6">
        <f t="shared" si="0"/>
        <v>0.03</v>
      </c>
      <c r="M6" s="8">
        <f t="shared" si="0"/>
        <v>0.33329999999999999</v>
      </c>
    </row>
    <row r="7" spans="1:13" x14ac:dyDescent="0.3">
      <c r="A7" t="s">
        <v>10</v>
      </c>
      <c r="B7">
        <v>164.16</v>
      </c>
      <c r="I7" t="s">
        <v>9</v>
      </c>
      <c r="J7" s="6">
        <f t="shared" si="1"/>
        <v>5.2899999999999991</v>
      </c>
      <c r="K7" s="6">
        <f t="shared" si="0"/>
        <v>3.3699999999999997</v>
      </c>
      <c r="L7" s="6">
        <f t="shared" si="0"/>
        <v>1.92</v>
      </c>
      <c r="M7" s="8">
        <f t="shared" si="0"/>
        <v>0.34643333333333332</v>
      </c>
    </row>
    <row r="8" spans="1:13" x14ac:dyDescent="0.3">
      <c r="A8" t="s">
        <v>11</v>
      </c>
      <c r="B8">
        <v>189.31</v>
      </c>
      <c r="I8" t="s">
        <v>10</v>
      </c>
      <c r="J8" s="6">
        <f t="shared" si="1"/>
        <v>145.01666666666668</v>
      </c>
      <c r="K8" s="6">
        <f t="shared" si="0"/>
        <v>35.81</v>
      </c>
      <c r="L8" s="6">
        <f t="shared" si="0"/>
        <v>99.634999999999991</v>
      </c>
      <c r="M8" s="8">
        <f t="shared" si="0"/>
        <v>0.73524999999999996</v>
      </c>
    </row>
    <row r="9" spans="1:13" x14ac:dyDescent="0.3">
      <c r="A9" t="s">
        <v>12</v>
      </c>
      <c r="B9">
        <v>25.15</v>
      </c>
      <c r="I9" t="s">
        <v>11</v>
      </c>
      <c r="J9" s="6">
        <f t="shared" si="1"/>
        <v>174.24666666666667</v>
      </c>
      <c r="K9" s="6">
        <f t="shared" si="0"/>
        <v>40.995000000000005</v>
      </c>
      <c r="L9" s="6">
        <f t="shared" si="0"/>
        <v>125.72</v>
      </c>
      <c r="M9" s="8">
        <f t="shared" si="0"/>
        <v>0.75409999999999999</v>
      </c>
    </row>
    <row r="10" spans="1:13" x14ac:dyDescent="0.3">
      <c r="I10" t="s">
        <v>12</v>
      </c>
      <c r="J10" s="6">
        <f t="shared" si="1"/>
        <v>29.23</v>
      </c>
      <c r="K10" s="6">
        <f t="shared" si="0"/>
        <v>5.1850000000000005</v>
      </c>
      <c r="L10" s="6">
        <f t="shared" si="0"/>
        <v>26.085000000000001</v>
      </c>
      <c r="M10" s="8">
        <f t="shared" si="0"/>
        <v>0.82989999999999997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2.96</v>
      </c>
      <c r="C12">
        <v>2.35</v>
      </c>
      <c r="D12">
        <v>0.61</v>
      </c>
      <c r="E12" s="3">
        <v>0.20610000000000001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0.36</v>
      </c>
      <c r="C13">
        <v>0.28999999999999998</v>
      </c>
      <c r="D13">
        <v>7.0000000000000007E-2</v>
      </c>
      <c r="E13" s="3">
        <v>0.19439999999999999</v>
      </c>
      <c r="I13" s="9" t="s">
        <v>38</v>
      </c>
      <c r="J13" s="9" t="s">
        <v>14</v>
      </c>
      <c r="K13" s="9" t="s">
        <v>20</v>
      </c>
    </row>
    <row r="14" spans="1:13" x14ac:dyDescent="0.3">
      <c r="A14" t="s">
        <v>7</v>
      </c>
      <c r="B14">
        <v>169.82</v>
      </c>
      <c r="C14">
        <v>50.05</v>
      </c>
      <c r="D14">
        <v>119.77</v>
      </c>
      <c r="E14" s="3">
        <v>0.70530000000000004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3</v>
      </c>
      <c r="K15">
        <f>COUNTA(C7,C17,C27)</f>
        <v>2</v>
      </c>
    </row>
    <row r="16" spans="1:13" x14ac:dyDescent="0.3">
      <c r="A16" t="s">
        <v>9</v>
      </c>
      <c r="B16">
        <v>6.31</v>
      </c>
      <c r="C16">
        <v>2.75</v>
      </c>
      <c r="D16">
        <v>3.56</v>
      </c>
      <c r="E16" s="3">
        <v>0.56420000000000003</v>
      </c>
      <c r="I16" t="s">
        <v>25</v>
      </c>
      <c r="J16">
        <f>COUNTA(B8,B18,B28)</f>
        <v>3</v>
      </c>
      <c r="K16">
        <f>COUNTA(C8,C18,C28)</f>
        <v>2</v>
      </c>
    </row>
    <row r="17" spans="1:11" x14ac:dyDescent="0.3">
      <c r="A17" t="s">
        <v>10</v>
      </c>
      <c r="B17">
        <v>129.83000000000001</v>
      </c>
      <c r="C17">
        <v>35.520000000000003</v>
      </c>
      <c r="D17">
        <v>94.31</v>
      </c>
      <c r="E17" s="3">
        <v>0.72640000000000005</v>
      </c>
      <c r="I17" t="s">
        <v>22</v>
      </c>
      <c r="J17" s="7">
        <f>J15/$J$14</f>
        <v>1</v>
      </c>
      <c r="K17" s="7">
        <f>K15/$J$14</f>
        <v>0.66666666666666663</v>
      </c>
    </row>
    <row r="18" spans="1:11" x14ac:dyDescent="0.3">
      <c r="A18" t="s">
        <v>11</v>
      </c>
      <c r="B18">
        <v>165.37</v>
      </c>
      <c r="C18">
        <v>40.450000000000003</v>
      </c>
      <c r="D18">
        <v>124.92</v>
      </c>
      <c r="E18" s="3">
        <v>0.75539999999999996</v>
      </c>
      <c r="I18" t="s">
        <v>23</v>
      </c>
      <c r="J18" s="7">
        <f>J16/$J$14</f>
        <v>1</v>
      </c>
      <c r="K18" s="7">
        <f>K16/$J$14</f>
        <v>0.66666666666666663</v>
      </c>
    </row>
    <row r="19" spans="1:11" x14ac:dyDescent="0.3">
      <c r="A19" t="s">
        <v>12</v>
      </c>
      <c r="B19">
        <v>35.54</v>
      </c>
      <c r="C19">
        <v>4.93</v>
      </c>
      <c r="D19">
        <v>30.61</v>
      </c>
      <c r="E19" s="3">
        <v>0.86129999999999995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8.9700000000000006</v>
      </c>
      <c r="C22">
        <v>2.2599999999999998</v>
      </c>
      <c r="D22">
        <v>6.71</v>
      </c>
      <c r="E22" s="3">
        <v>0.748</v>
      </c>
    </row>
    <row r="23" spans="1:11" x14ac:dyDescent="0.3">
      <c r="A23" t="s">
        <v>6</v>
      </c>
      <c r="B23">
        <v>0.35</v>
      </c>
      <c r="C23">
        <v>0.27</v>
      </c>
      <c r="D23">
        <v>0.08</v>
      </c>
      <c r="E23" s="3">
        <v>0.2286</v>
      </c>
    </row>
    <row r="24" spans="1:11" x14ac:dyDescent="0.3">
      <c r="A24" t="s">
        <v>7</v>
      </c>
      <c r="B24">
        <v>172.33</v>
      </c>
      <c r="C24">
        <v>50.82</v>
      </c>
      <c r="D24">
        <v>121.51</v>
      </c>
      <c r="E24" s="3">
        <v>0.70509999999999995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5.38</v>
      </c>
      <c r="C26">
        <v>4.42</v>
      </c>
      <c r="D26">
        <v>0.96</v>
      </c>
      <c r="E26" s="3">
        <v>0.1784</v>
      </c>
    </row>
    <row r="27" spans="1:11" x14ac:dyDescent="0.3">
      <c r="A27" t="s">
        <v>10</v>
      </c>
      <c r="B27">
        <v>141.06</v>
      </c>
      <c r="C27">
        <v>36.1</v>
      </c>
      <c r="D27">
        <v>104.96</v>
      </c>
      <c r="E27" s="3">
        <v>0.74409999999999998</v>
      </c>
    </row>
    <row r="28" spans="1:11" x14ac:dyDescent="0.3">
      <c r="A28" t="s">
        <v>11</v>
      </c>
      <c r="B28">
        <v>168.06</v>
      </c>
      <c r="C28">
        <v>41.54</v>
      </c>
      <c r="D28">
        <v>126.52</v>
      </c>
      <c r="E28" s="3">
        <v>0.75280000000000002</v>
      </c>
    </row>
    <row r="29" spans="1:11" x14ac:dyDescent="0.3">
      <c r="A29" t="s">
        <v>12</v>
      </c>
      <c r="B29">
        <v>27</v>
      </c>
      <c r="C29">
        <v>5.44</v>
      </c>
      <c r="D29">
        <v>21.56</v>
      </c>
      <c r="E29" s="3">
        <v>0.79849999999999999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topLeftCell="H1" zoomScale="75" workbookViewId="0">
      <selection activeCell="I13" sqref="I13:K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3.5</v>
      </c>
      <c r="C2">
        <v>1.93</v>
      </c>
      <c r="D2">
        <v>1.57</v>
      </c>
      <c r="E2" s="3">
        <v>0.4486</v>
      </c>
      <c r="I2" s="9" t="s">
        <v>28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0.42</v>
      </c>
      <c r="C3">
        <v>0.22</v>
      </c>
      <c r="D3">
        <v>0.2</v>
      </c>
      <c r="E3" s="3">
        <v>0.47620000000000001</v>
      </c>
      <c r="I3" t="s">
        <v>5</v>
      </c>
      <c r="J3" s="6">
        <f>AVERAGEA(B2,B22)</f>
        <v>3.76</v>
      </c>
      <c r="K3" s="6">
        <f t="shared" ref="K3:M10" si="0">AVERAGEA(C2,C12,C22)</f>
        <v>1.79</v>
      </c>
      <c r="L3" s="6">
        <f>AVERAGEA(D2,D22)</f>
        <v>2.1949999999999998</v>
      </c>
      <c r="M3" s="8">
        <f t="shared" si="0"/>
        <v>0.71630000000000005</v>
      </c>
    </row>
    <row r="4" spans="1:13" x14ac:dyDescent="0.3">
      <c r="A4" t="s">
        <v>7</v>
      </c>
      <c r="B4">
        <v>111.27</v>
      </c>
      <c r="C4">
        <v>27.14</v>
      </c>
      <c r="D4">
        <v>84.13</v>
      </c>
      <c r="E4" s="3">
        <v>0.75609999999999999</v>
      </c>
      <c r="I4" t="s">
        <v>6</v>
      </c>
      <c r="J4" s="6">
        <f t="shared" ref="J4:J10" si="1">AVERAGEA(B3,B13,B23)</f>
        <v>0.43999999999999995</v>
      </c>
      <c r="K4" s="6">
        <f t="shared" si="0"/>
        <v>0.23333333333333331</v>
      </c>
      <c r="L4" s="6">
        <f t="shared" si="0"/>
        <v>0.20666666666666667</v>
      </c>
      <c r="M4" s="8">
        <f t="shared" si="0"/>
        <v>0.46373333333333333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130.63333333333333</v>
      </c>
      <c r="K5" s="6">
        <f t="shared" si="0"/>
        <v>38.743333333333332</v>
      </c>
      <c r="L5" s="6">
        <f t="shared" si="0"/>
        <v>91.89</v>
      </c>
      <c r="M5" s="8">
        <f t="shared" si="0"/>
        <v>0.69303333333333328</v>
      </c>
    </row>
    <row r="6" spans="1:13" x14ac:dyDescent="0.3">
      <c r="A6" t="s">
        <v>9</v>
      </c>
      <c r="B6">
        <v>6.87</v>
      </c>
      <c r="C6">
        <v>2.0499999999999998</v>
      </c>
      <c r="D6">
        <v>4.82</v>
      </c>
      <c r="E6" s="3">
        <v>0.7016</v>
      </c>
      <c r="I6" t="s">
        <v>8</v>
      </c>
      <c r="J6" s="6">
        <f t="shared" si="1"/>
        <v>9.0000000000000011E-2</v>
      </c>
      <c r="K6" s="6">
        <f t="shared" si="0"/>
        <v>0.06</v>
      </c>
      <c r="L6" s="6">
        <f t="shared" si="0"/>
        <v>0.03</v>
      </c>
      <c r="M6" s="8">
        <f t="shared" si="0"/>
        <v>0.33329999999999999</v>
      </c>
    </row>
    <row r="7" spans="1:13" x14ac:dyDescent="0.3">
      <c r="A7" t="s">
        <v>10</v>
      </c>
      <c r="B7">
        <v>54.1</v>
      </c>
      <c r="C7">
        <v>17.54</v>
      </c>
      <c r="D7">
        <v>36.56</v>
      </c>
      <c r="E7" s="3">
        <v>0.67579999999999996</v>
      </c>
      <c r="I7" t="s">
        <v>9</v>
      </c>
      <c r="J7" s="6">
        <f t="shared" si="1"/>
        <v>5.8166666666666664</v>
      </c>
      <c r="K7" s="6">
        <f t="shared" si="0"/>
        <v>2.4966666666666666</v>
      </c>
      <c r="L7" s="6">
        <f t="shared" si="0"/>
        <v>3.3200000000000003</v>
      </c>
      <c r="M7" s="8">
        <f t="shared" si="0"/>
        <v>0.5551666666666667</v>
      </c>
    </row>
    <row r="8" spans="1:13" x14ac:dyDescent="0.3">
      <c r="A8" t="s">
        <v>11</v>
      </c>
      <c r="B8">
        <v>92.34</v>
      </c>
      <c r="C8">
        <v>20.16</v>
      </c>
      <c r="D8">
        <v>72.180000000000007</v>
      </c>
      <c r="E8" s="3">
        <v>0.78169999999999995</v>
      </c>
      <c r="I8" t="s">
        <v>10</v>
      </c>
      <c r="J8" s="6">
        <f t="shared" si="1"/>
        <v>56.420000000000009</v>
      </c>
      <c r="K8" s="6">
        <f t="shared" si="0"/>
        <v>17.813333333333333</v>
      </c>
      <c r="L8" s="6">
        <f t="shared" si="0"/>
        <v>38.606666666666669</v>
      </c>
      <c r="M8" s="8">
        <f t="shared" si="0"/>
        <v>0.68299999999999994</v>
      </c>
    </row>
    <row r="9" spans="1:13" x14ac:dyDescent="0.3">
      <c r="A9" t="s">
        <v>12</v>
      </c>
      <c r="B9">
        <v>38.24</v>
      </c>
      <c r="C9">
        <v>2.62</v>
      </c>
      <c r="D9">
        <v>35.619999999999997</v>
      </c>
      <c r="E9" s="3">
        <v>0.93149999999999999</v>
      </c>
      <c r="I9" t="s">
        <v>11</v>
      </c>
      <c r="J9" s="6">
        <f t="shared" si="1"/>
        <v>104.92666666666666</v>
      </c>
      <c r="K9" s="6">
        <f t="shared" si="0"/>
        <v>21.333333333333332</v>
      </c>
      <c r="L9" s="6">
        <f t="shared" si="0"/>
        <v>83.593333333333348</v>
      </c>
      <c r="M9" s="8">
        <f t="shared" si="0"/>
        <v>0.79276666666666662</v>
      </c>
    </row>
    <row r="10" spans="1:13" x14ac:dyDescent="0.3">
      <c r="I10" t="s">
        <v>12</v>
      </c>
      <c r="J10" s="6">
        <f t="shared" si="1"/>
        <v>48.506666666666661</v>
      </c>
      <c r="K10" s="6">
        <f t="shared" si="0"/>
        <v>3.5199999999999996</v>
      </c>
      <c r="L10" s="6">
        <f t="shared" si="0"/>
        <v>44.986666666666672</v>
      </c>
      <c r="M10" s="8">
        <f t="shared" si="0"/>
        <v>0.92413333333333336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1879.21</v>
      </c>
      <c r="C12">
        <v>2.2400000000000002</v>
      </c>
      <c r="D12">
        <v>1876.97</v>
      </c>
      <c r="E12" s="3">
        <v>0.99880000000000002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0.5</v>
      </c>
      <c r="C13">
        <v>0.23</v>
      </c>
      <c r="D13">
        <v>0.27</v>
      </c>
      <c r="E13" s="3">
        <v>0.54</v>
      </c>
      <c r="I13" s="9" t="s">
        <v>39</v>
      </c>
      <c r="J13" s="9" t="s">
        <v>14</v>
      </c>
      <c r="K13" s="9" t="s">
        <v>20</v>
      </c>
    </row>
    <row r="14" spans="1:13" x14ac:dyDescent="0.3">
      <c r="A14" t="s">
        <v>7</v>
      </c>
      <c r="B14">
        <v>159.43</v>
      </c>
      <c r="C14">
        <v>29.38</v>
      </c>
      <c r="D14">
        <v>130.05000000000001</v>
      </c>
      <c r="E14" s="3">
        <v>0.81569999999999998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4.92</v>
      </c>
      <c r="C16">
        <v>2.82</v>
      </c>
      <c r="D16">
        <v>2.1</v>
      </c>
      <c r="E16" s="3">
        <v>0.42680000000000001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62.64</v>
      </c>
      <c r="C17">
        <v>18.43</v>
      </c>
      <c r="D17">
        <v>44.21</v>
      </c>
      <c r="E17" s="3">
        <v>0.70579999999999998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128.25</v>
      </c>
      <c r="C18">
        <v>22.02</v>
      </c>
      <c r="D18">
        <v>106.23</v>
      </c>
      <c r="E18" s="3">
        <v>0.82830000000000004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65.61</v>
      </c>
      <c r="C19">
        <v>3.59</v>
      </c>
      <c r="D19">
        <v>62.02</v>
      </c>
      <c r="E19" s="3">
        <v>0.94530000000000003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4.0199999999999996</v>
      </c>
      <c r="C22">
        <v>1.2</v>
      </c>
      <c r="D22">
        <v>2.82</v>
      </c>
      <c r="E22" s="3">
        <v>0.70150000000000001</v>
      </c>
    </row>
    <row r="23" spans="1:11" x14ac:dyDescent="0.3">
      <c r="A23" t="s">
        <v>6</v>
      </c>
      <c r="B23">
        <v>0.4</v>
      </c>
      <c r="C23">
        <v>0.25</v>
      </c>
      <c r="D23">
        <v>0.15</v>
      </c>
      <c r="E23" s="3">
        <v>0.375</v>
      </c>
    </row>
    <row r="24" spans="1:11" x14ac:dyDescent="0.3">
      <c r="A24" t="s">
        <v>7</v>
      </c>
      <c r="B24">
        <v>121.2</v>
      </c>
      <c r="C24">
        <v>59.71</v>
      </c>
      <c r="D24">
        <v>61.49</v>
      </c>
      <c r="E24" s="3">
        <v>0.50729999999999997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5.66</v>
      </c>
      <c r="C26">
        <v>2.62</v>
      </c>
      <c r="D26">
        <v>3.04</v>
      </c>
      <c r="E26" s="3">
        <v>0.53710000000000002</v>
      </c>
    </row>
    <row r="27" spans="1:11" x14ac:dyDescent="0.3">
      <c r="A27" t="s">
        <v>10</v>
      </c>
      <c r="B27">
        <v>52.52</v>
      </c>
      <c r="C27">
        <v>17.47</v>
      </c>
      <c r="D27">
        <v>35.049999999999997</v>
      </c>
      <c r="E27" s="3">
        <v>0.66739999999999999</v>
      </c>
    </row>
    <row r="28" spans="1:11" x14ac:dyDescent="0.3">
      <c r="A28" t="s">
        <v>11</v>
      </c>
      <c r="B28">
        <v>94.19</v>
      </c>
      <c r="C28">
        <v>21.82</v>
      </c>
      <c r="D28">
        <v>72.37</v>
      </c>
      <c r="E28" s="3">
        <v>0.76829999999999998</v>
      </c>
    </row>
    <row r="29" spans="1:11" x14ac:dyDescent="0.3">
      <c r="A29" t="s">
        <v>12</v>
      </c>
      <c r="B29">
        <v>41.67</v>
      </c>
      <c r="C29">
        <v>4.3499999999999996</v>
      </c>
      <c r="D29">
        <v>37.32</v>
      </c>
      <c r="E29" s="3">
        <v>0.89559999999999995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topLeftCell="I4" workbookViewId="0">
      <selection activeCell="I13" sqref="I13:K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7" max="7" width="2.10937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13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26.66</v>
      </c>
      <c r="C2">
        <v>2.13</v>
      </c>
      <c r="D2">
        <v>24.53</v>
      </c>
      <c r="E2" s="3">
        <v>0.92010000000000003</v>
      </c>
      <c r="I2" s="9" t="s">
        <v>29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0.41</v>
      </c>
      <c r="C3">
        <v>0.22</v>
      </c>
      <c r="D3">
        <v>0.19</v>
      </c>
      <c r="E3" s="3">
        <v>0.46339999999999998</v>
      </c>
      <c r="I3" t="s">
        <v>5</v>
      </c>
      <c r="J3" s="6">
        <f>AVERAGEA(B2,B12,B22)</f>
        <v>19.316666666666666</v>
      </c>
      <c r="K3" s="6">
        <f t="shared" ref="K3:M10" si="0">AVERAGEA(C2,C12,C22)</f>
        <v>2.12</v>
      </c>
      <c r="L3" s="6">
        <f t="shared" si="0"/>
        <v>17.196666666666669</v>
      </c>
      <c r="M3" s="8">
        <f t="shared" si="0"/>
        <v>0.67733333333333334</v>
      </c>
    </row>
    <row r="4" spans="1:13" x14ac:dyDescent="0.3">
      <c r="A4" t="s">
        <v>7</v>
      </c>
      <c r="B4">
        <v>193.21</v>
      </c>
      <c r="C4">
        <v>42.11</v>
      </c>
      <c r="D4">
        <v>151.1</v>
      </c>
      <c r="E4" s="3">
        <v>0.78210000000000002</v>
      </c>
      <c r="I4" t="s">
        <v>6</v>
      </c>
      <c r="J4" s="6">
        <f t="shared" ref="J4:J10" si="1">AVERAGEA(B3,B13,B23)</f>
        <v>0.43999999999999995</v>
      </c>
      <c r="K4" s="6">
        <f t="shared" si="0"/>
        <v>0.18666666666666668</v>
      </c>
      <c r="L4" s="6">
        <f t="shared" si="0"/>
        <v>0.25333333333333335</v>
      </c>
      <c r="M4" s="8">
        <f t="shared" si="0"/>
        <v>0.56520000000000004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187.60999999999999</v>
      </c>
      <c r="K5" s="6">
        <f t="shared" si="0"/>
        <v>44.050000000000004</v>
      </c>
      <c r="L5" s="6">
        <f t="shared" si="0"/>
        <v>143.55999999999997</v>
      </c>
      <c r="M5" s="8">
        <f t="shared" si="0"/>
        <v>0.75636666666666663</v>
      </c>
    </row>
    <row r="6" spans="1:13" x14ac:dyDescent="0.3">
      <c r="A6" t="s">
        <v>9</v>
      </c>
      <c r="B6">
        <v>7.8</v>
      </c>
      <c r="C6">
        <v>2.1800000000000002</v>
      </c>
      <c r="D6">
        <v>5.62</v>
      </c>
      <c r="E6" s="3">
        <v>0.72050000000000003</v>
      </c>
      <c r="I6" t="s">
        <v>8</v>
      </c>
      <c r="J6" s="6">
        <f t="shared" si="1"/>
        <v>9.0000000000000011E-2</v>
      </c>
      <c r="K6" s="6">
        <f t="shared" si="0"/>
        <v>0.06</v>
      </c>
      <c r="L6" s="6">
        <f t="shared" si="0"/>
        <v>0.03</v>
      </c>
      <c r="M6" s="8">
        <f t="shared" si="0"/>
        <v>0.33329999999999999</v>
      </c>
    </row>
    <row r="7" spans="1:13" x14ac:dyDescent="0.3">
      <c r="A7" t="s">
        <v>10</v>
      </c>
      <c r="B7">
        <v>166.2</v>
      </c>
      <c r="C7">
        <v>31.55</v>
      </c>
      <c r="D7">
        <v>134.65</v>
      </c>
      <c r="E7" s="3">
        <v>0.81020000000000003</v>
      </c>
      <c r="I7" t="s">
        <v>9</v>
      </c>
      <c r="J7" s="6">
        <f t="shared" si="1"/>
        <v>7.4266666666666667</v>
      </c>
      <c r="K7" s="6">
        <f t="shared" si="0"/>
        <v>3.2666666666666671</v>
      </c>
      <c r="L7" s="6">
        <f t="shared" si="0"/>
        <v>4.1599999999999993</v>
      </c>
      <c r="M7" s="8">
        <f t="shared" si="0"/>
        <v>0.54379999999999995</v>
      </c>
    </row>
    <row r="8" spans="1:13" x14ac:dyDescent="0.3">
      <c r="A8" t="s">
        <v>11</v>
      </c>
      <c r="B8">
        <v>186.25</v>
      </c>
      <c r="C8">
        <v>34.56</v>
      </c>
      <c r="D8">
        <v>151.69</v>
      </c>
      <c r="E8" s="3">
        <v>0.81440000000000001</v>
      </c>
      <c r="I8" t="s">
        <v>10</v>
      </c>
      <c r="J8" s="6">
        <f t="shared" si="1"/>
        <v>163.11000000000001</v>
      </c>
      <c r="K8" s="6">
        <f t="shared" si="0"/>
        <v>33.556666666666665</v>
      </c>
      <c r="L8" s="6">
        <f t="shared" si="0"/>
        <v>129.55333333333331</v>
      </c>
      <c r="M8" s="8">
        <f t="shared" si="0"/>
        <v>0.78656666666666675</v>
      </c>
    </row>
    <row r="9" spans="1:13" x14ac:dyDescent="0.3">
      <c r="A9" t="s">
        <v>12</v>
      </c>
      <c r="B9">
        <v>20.05</v>
      </c>
      <c r="C9">
        <v>3.01</v>
      </c>
      <c r="D9">
        <v>17.04</v>
      </c>
      <c r="E9" s="3">
        <v>0.84989999999999999</v>
      </c>
      <c r="I9" t="s">
        <v>11</v>
      </c>
      <c r="J9" s="6">
        <f t="shared" si="1"/>
        <v>180.1866666666667</v>
      </c>
      <c r="K9" s="6">
        <f t="shared" si="0"/>
        <v>36.35</v>
      </c>
      <c r="L9" s="6">
        <f t="shared" si="0"/>
        <v>143.83666666666667</v>
      </c>
      <c r="M9" s="8">
        <f t="shared" si="0"/>
        <v>0.79176666666666673</v>
      </c>
    </row>
    <row r="10" spans="1:13" x14ac:dyDescent="0.3">
      <c r="I10" t="s">
        <v>12</v>
      </c>
      <c r="J10" s="6">
        <f t="shared" si="1"/>
        <v>17.076666666666668</v>
      </c>
      <c r="K10" s="6">
        <f t="shared" si="0"/>
        <v>2.7933333333333334</v>
      </c>
      <c r="L10" s="6">
        <f t="shared" si="0"/>
        <v>14.283333333333331</v>
      </c>
      <c r="M10" s="8">
        <f t="shared" si="0"/>
        <v>0.83516666666666672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G11" t="s">
        <v>13</v>
      </c>
    </row>
    <row r="12" spans="1:13" x14ac:dyDescent="0.3">
      <c r="A12" t="s">
        <v>5</v>
      </c>
      <c r="B12">
        <v>2.67</v>
      </c>
      <c r="C12">
        <v>2.1800000000000002</v>
      </c>
      <c r="D12">
        <v>0.49</v>
      </c>
      <c r="E12" s="3">
        <v>0.1835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0.41</v>
      </c>
      <c r="C13">
        <v>0.2</v>
      </c>
      <c r="D13">
        <v>0.21</v>
      </c>
      <c r="E13" s="3">
        <v>0.51219999999999999</v>
      </c>
      <c r="I13" s="9" t="s">
        <v>40</v>
      </c>
      <c r="J13" s="9" t="s">
        <v>14</v>
      </c>
      <c r="K13" s="9" t="s">
        <v>20</v>
      </c>
    </row>
    <row r="14" spans="1:13" x14ac:dyDescent="0.3">
      <c r="A14" t="s">
        <v>7</v>
      </c>
      <c r="B14">
        <v>142.44999999999999</v>
      </c>
      <c r="C14">
        <v>44.54</v>
      </c>
      <c r="D14">
        <v>97.91</v>
      </c>
      <c r="E14" s="3">
        <v>0.68730000000000002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8.5399999999999991</v>
      </c>
      <c r="C16">
        <v>3.78</v>
      </c>
      <c r="D16">
        <v>4.76</v>
      </c>
      <c r="E16" s="3">
        <v>0.55740000000000001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124.91</v>
      </c>
      <c r="C17">
        <v>34.369999999999997</v>
      </c>
      <c r="D17">
        <v>90.54</v>
      </c>
      <c r="E17" s="3">
        <v>0.7248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140.59</v>
      </c>
      <c r="C18">
        <v>37.18</v>
      </c>
      <c r="D18">
        <v>103.41</v>
      </c>
      <c r="E18" s="3">
        <v>0.73550000000000004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15.68</v>
      </c>
      <c r="C19">
        <v>2.81</v>
      </c>
      <c r="D19">
        <v>12.87</v>
      </c>
      <c r="E19" s="3">
        <v>0.82079999999999997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G21" t="s">
        <v>13</v>
      </c>
    </row>
    <row r="22" spans="1:11" x14ac:dyDescent="0.3">
      <c r="A22" t="s">
        <v>5</v>
      </c>
      <c r="B22">
        <v>28.62</v>
      </c>
      <c r="C22">
        <v>2.0499999999999998</v>
      </c>
      <c r="D22">
        <v>26.57</v>
      </c>
      <c r="E22" s="3">
        <v>0.9284</v>
      </c>
    </row>
    <row r="23" spans="1:11" x14ac:dyDescent="0.3">
      <c r="A23" t="s">
        <v>6</v>
      </c>
      <c r="B23">
        <v>0.5</v>
      </c>
      <c r="C23">
        <v>0.14000000000000001</v>
      </c>
      <c r="D23">
        <v>0.36</v>
      </c>
      <c r="E23" s="3">
        <v>0.72</v>
      </c>
    </row>
    <row r="24" spans="1:11" x14ac:dyDescent="0.3">
      <c r="A24" t="s">
        <v>7</v>
      </c>
      <c r="B24">
        <v>227.17</v>
      </c>
      <c r="C24">
        <v>45.5</v>
      </c>
      <c r="D24">
        <v>181.67</v>
      </c>
      <c r="E24" s="3">
        <v>0.79969999999999997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5.94</v>
      </c>
      <c r="C26">
        <v>3.84</v>
      </c>
      <c r="D26">
        <v>2.1</v>
      </c>
      <c r="E26" s="3">
        <v>0.35349999999999998</v>
      </c>
    </row>
    <row r="27" spans="1:11" x14ac:dyDescent="0.3">
      <c r="A27" t="s">
        <v>10</v>
      </c>
      <c r="B27">
        <v>198.22</v>
      </c>
      <c r="C27">
        <v>34.75</v>
      </c>
      <c r="D27">
        <v>163.47</v>
      </c>
      <c r="E27" s="3">
        <v>0.82469999999999999</v>
      </c>
    </row>
    <row r="28" spans="1:11" x14ac:dyDescent="0.3">
      <c r="A28" t="s">
        <v>11</v>
      </c>
      <c r="B28">
        <v>213.72</v>
      </c>
      <c r="C28">
        <v>37.31</v>
      </c>
      <c r="D28">
        <v>176.41</v>
      </c>
      <c r="E28" s="3">
        <v>0.82540000000000002</v>
      </c>
    </row>
    <row r="29" spans="1:11" x14ac:dyDescent="0.3">
      <c r="A29" t="s">
        <v>12</v>
      </c>
      <c r="B29">
        <v>15.5</v>
      </c>
      <c r="C29">
        <v>2.56</v>
      </c>
      <c r="D29">
        <v>12.94</v>
      </c>
      <c r="E29" s="3">
        <v>0.83479999999999999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I13" sqref="I13:K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4.75</v>
      </c>
      <c r="C2">
        <v>2.0099999999999998</v>
      </c>
      <c r="D2">
        <v>2.74</v>
      </c>
      <c r="E2" s="3">
        <v>0.57679999999999998</v>
      </c>
      <c r="I2" s="9" t="s">
        <v>30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0.33</v>
      </c>
      <c r="C3">
        <v>0.22</v>
      </c>
      <c r="D3">
        <v>0.11</v>
      </c>
      <c r="E3" s="3">
        <v>0.33329999999999999</v>
      </c>
      <c r="I3" t="s">
        <v>5</v>
      </c>
      <c r="J3" s="6">
        <f>AVERAGEA(B2,B12,B22)</f>
        <v>4.2699999999999996</v>
      </c>
      <c r="K3" s="6">
        <f t="shared" ref="K3:M10" si="0">AVERAGEA(C2,C12,C22)</f>
        <v>1.96</v>
      </c>
      <c r="L3" s="6">
        <f t="shared" si="0"/>
        <v>2.31</v>
      </c>
      <c r="M3" s="8">
        <f t="shared" si="0"/>
        <v>0.54383333333333328</v>
      </c>
    </row>
    <row r="4" spans="1:13" x14ac:dyDescent="0.3">
      <c r="A4" t="s">
        <v>7</v>
      </c>
      <c r="B4">
        <v>152.93</v>
      </c>
      <c r="C4">
        <v>36.61</v>
      </c>
      <c r="D4">
        <v>116.32</v>
      </c>
      <c r="E4" s="3">
        <v>0.76060000000000005</v>
      </c>
      <c r="I4" t="s">
        <v>6</v>
      </c>
      <c r="J4" s="6">
        <f t="shared" ref="J4:J10" si="1">AVERAGEA(B3,B13,B23)</f>
        <v>0.48</v>
      </c>
      <c r="K4" s="6">
        <f t="shared" si="0"/>
        <v>0.21999999999999997</v>
      </c>
      <c r="L4" s="6">
        <f t="shared" si="0"/>
        <v>0.26</v>
      </c>
      <c r="M4" s="8">
        <f t="shared" si="0"/>
        <v>0.50339999999999996</v>
      </c>
    </row>
    <row r="5" spans="1:13" x14ac:dyDescent="0.3">
      <c r="A5" t="s">
        <v>8</v>
      </c>
      <c r="B5">
        <v>1.67</v>
      </c>
      <c r="C5">
        <v>2.1800000000000002</v>
      </c>
      <c r="D5">
        <v>-0.51</v>
      </c>
      <c r="E5" s="3">
        <v>0.2339</v>
      </c>
      <c r="I5" t="s">
        <v>7</v>
      </c>
      <c r="J5" s="6">
        <f t="shared" si="1"/>
        <v>161.68666666666667</v>
      </c>
      <c r="K5" s="6">
        <f t="shared" si="0"/>
        <v>44.24666666666667</v>
      </c>
      <c r="L5" s="6">
        <f t="shared" si="0"/>
        <v>117.44</v>
      </c>
      <c r="M5" s="8">
        <f t="shared" si="0"/>
        <v>0.73109999999999997</v>
      </c>
    </row>
    <row r="6" spans="1:13" x14ac:dyDescent="0.3">
      <c r="A6" t="s">
        <v>9</v>
      </c>
      <c r="B6">
        <v>7.52</v>
      </c>
      <c r="C6">
        <v>3.65</v>
      </c>
      <c r="D6">
        <v>3.87</v>
      </c>
      <c r="E6" s="3">
        <v>0.51459999999999995</v>
      </c>
      <c r="I6" t="s">
        <v>8</v>
      </c>
      <c r="J6" s="6">
        <f t="shared" si="1"/>
        <v>3.2166666666666663</v>
      </c>
      <c r="K6" s="6">
        <f t="shared" si="0"/>
        <v>1.92</v>
      </c>
      <c r="L6" s="6">
        <f t="shared" si="0"/>
        <v>1.2966666666666666</v>
      </c>
      <c r="M6" s="8">
        <f t="shared" si="0"/>
        <v>0.37369999999999998</v>
      </c>
    </row>
    <row r="7" spans="1:13" x14ac:dyDescent="0.3">
      <c r="A7" t="s">
        <v>10</v>
      </c>
      <c r="B7">
        <v>109.69</v>
      </c>
      <c r="C7">
        <v>24.9</v>
      </c>
      <c r="D7">
        <v>84.79</v>
      </c>
      <c r="E7" s="3">
        <v>0.77300000000000002</v>
      </c>
      <c r="I7" t="s">
        <v>9</v>
      </c>
      <c r="J7" s="6">
        <f t="shared" si="1"/>
        <v>8.3533333333333335</v>
      </c>
      <c r="K7" s="6">
        <f t="shared" si="0"/>
        <v>4.0733333333333333</v>
      </c>
      <c r="L7" s="6">
        <f t="shared" si="0"/>
        <v>4.28</v>
      </c>
      <c r="M7" s="8">
        <f t="shared" si="0"/>
        <v>0.52070000000000005</v>
      </c>
    </row>
    <row r="8" spans="1:13" x14ac:dyDescent="0.3">
      <c r="A8" t="s">
        <v>11</v>
      </c>
      <c r="B8">
        <v>132.69999999999999</v>
      </c>
      <c r="C8">
        <v>28.29</v>
      </c>
      <c r="D8">
        <v>104.41</v>
      </c>
      <c r="E8" s="3">
        <v>0.78680000000000005</v>
      </c>
      <c r="I8" t="s">
        <v>10</v>
      </c>
      <c r="J8" s="6">
        <f t="shared" si="1"/>
        <v>87.263333333333335</v>
      </c>
      <c r="K8" s="6">
        <f t="shared" si="0"/>
        <v>23.040000000000003</v>
      </c>
      <c r="L8" s="6">
        <f t="shared" si="0"/>
        <v>64.223333333333343</v>
      </c>
      <c r="M8" s="8">
        <f t="shared" si="0"/>
        <v>0.7305666666666667</v>
      </c>
    </row>
    <row r="9" spans="1:13" x14ac:dyDescent="0.3">
      <c r="A9" t="s">
        <v>12</v>
      </c>
      <c r="B9">
        <v>23.01</v>
      </c>
      <c r="C9">
        <v>3.39</v>
      </c>
      <c r="D9">
        <v>19.62</v>
      </c>
      <c r="E9" s="3">
        <v>0.85270000000000001</v>
      </c>
      <c r="I9" t="s">
        <v>11</v>
      </c>
      <c r="J9" s="6">
        <f t="shared" si="1"/>
        <v>125.09333333333332</v>
      </c>
      <c r="K9" s="6">
        <f t="shared" si="0"/>
        <v>26.623333333333335</v>
      </c>
      <c r="L9" s="6">
        <f t="shared" si="0"/>
        <v>98.469999999999985</v>
      </c>
      <c r="M9" s="8">
        <f t="shared" si="0"/>
        <v>0.78583333333333327</v>
      </c>
    </row>
    <row r="10" spans="1:13" x14ac:dyDescent="0.3">
      <c r="I10" t="s">
        <v>12</v>
      </c>
      <c r="J10" s="6">
        <f t="shared" si="1"/>
        <v>37.830000000000005</v>
      </c>
      <c r="K10" s="6">
        <f t="shared" si="0"/>
        <v>3.5833333333333335</v>
      </c>
      <c r="L10" s="6">
        <f t="shared" si="0"/>
        <v>34.24666666666667</v>
      </c>
      <c r="M10" s="8">
        <f t="shared" si="0"/>
        <v>0.89286666666666681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4.3099999999999996</v>
      </c>
      <c r="C12">
        <v>2.5</v>
      </c>
      <c r="D12">
        <v>1.81</v>
      </c>
      <c r="E12" s="3">
        <v>0.42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0.47</v>
      </c>
      <c r="C13">
        <v>0.24</v>
      </c>
      <c r="D13">
        <v>0.23</v>
      </c>
      <c r="E13" s="3">
        <v>0.4894</v>
      </c>
      <c r="I13" s="9" t="s">
        <v>41</v>
      </c>
      <c r="J13" s="9" t="s">
        <v>14</v>
      </c>
      <c r="K13" s="9" t="s">
        <v>20</v>
      </c>
    </row>
    <row r="14" spans="1:13" x14ac:dyDescent="0.3">
      <c r="A14" t="s">
        <v>7</v>
      </c>
      <c r="B14">
        <v>154.88</v>
      </c>
      <c r="C14">
        <v>30.59</v>
      </c>
      <c r="D14">
        <v>124.29</v>
      </c>
      <c r="E14" s="3">
        <v>0.80249999999999999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7.89</v>
      </c>
      <c r="C15">
        <v>3.52</v>
      </c>
      <c r="D15">
        <v>4.37</v>
      </c>
      <c r="E15" s="3">
        <v>0.55389999999999995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10.119999999999999</v>
      </c>
      <c r="C16">
        <v>5.63</v>
      </c>
      <c r="D16">
        <v>4.49</v>
      </c>
      <c r="E16" s="3">
        <v>0.44369999999999998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75.540000000000006</v>
      </c>
      <c r="C17">
        <v>21.18</v>
      </c>
      <c r="D17">
        <v>54.36</v>
      </c>
      <c r="E17" s="3">
        <v>0.71960000000000002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105.7</v>
      </c>
      <c r="C18">
        <v>24.32</v>
      </c>
      <c r="D18">
        <v>81.38</v>
      </c>
      <c r="E18" s="3">
        <v>0.76990000000000003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30.16</v>
      </c>
      <c r="C19">
        <v>3.14</v>
      </c>
      <c r="D19">
        <v>27.02</v>
      </c>
      <c r="E19" s="3">
        <v>0.89590000000000003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3.75</v>
      </c>
      <c r="C22">
        <v>1.37</v>
      </c>
      <c r="D22">
        <v>2.38</v>
      </c>
      <c r="E22" s="3">
        <v>0.63470000000000004</v>
      </c>
    </row>
    <row r="23" spans="1:11" x14ac:dyDescent="0.3">
      <c r="A23" t="s">
        <v>6</v>
      </c>
      <c r="B23">
        <v>0.64</v>
      </c>
      <c r="C23">
        <v>0.2</v>
      </c>
      <c r="D23">
        <v>0.44</v>
      </c>
      <c r="E23" s="3">
        <v>0.6875</v>
      </c>
    </row>
    <row r="24" spans="1:11" x14ac:dyDescent="0.3">
      <c r="A24" t="s">
        <v>7</v>
      </c>
      <c r="B24">
        <v>177.25</v>
      </c>
      <c r="C24">
        <v>65.540000000000006</v>
      </c>
      <c r="D24">
        <v>111.71</v>
      </c>
      <c r="E24" s="3">
        <v>0.63019999999999998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7.42</v>
      </c>
      <c r="C26">
        <v>2.94</v>
      </c>
      <c r="D26">
        <v>4.4800000000000004</v>
      </c>
      <c r="E26" s="3">
        <v>0.6038</v>
      </c>
    </row>
    <row r="27" spans="1:11" x14ac:dyDescent="0.3">
      <c r="A27" t="s">
        <v>10</v>
      </c>
      <c r="B27">
        <v>76.56</v>
      </c>
      <c r="C27">
        <v>23.04</v>
      </c>
      <c r="D27">
        <v>53.52</v>
      </c>
      <c r="E27" s="3">
        <v>0.69910000000000005</v>
      </c>
    </row>
    <row r="28" spans="1:11" x14ac:dyDescent="0.3">
      <c r="A28" t="s">
        <v>11</v>
      </c>
      <c r="B28">
        <v>136.88</v>
      </c>
      <c r="C28">
        <v>27.26</v>
      </c>
      <c r="D28">
        <v>109.62</v>
      </c>
      <c r="E28" s="3">
        <v>0.80079999999999996</v>
      </c>
    </row>
    <row r="29" spans="1:11" x14ac:dyDescent="0.3">
      <c r="A29" t="s">
        <v>12</v>
      </c>
      <c r="B29">
        <v>60.32</v>
      </c>
      <c r="C29">
        <v>4.22</v>
      </c>
      <c r="D29">
        <v>56.1</v>
      </c>
      <c r="E29" s="3">
        <v>0.93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9"/>
  <sheetViews>
    <sheetView topLeftCell="H2" workbookViewId="0">
      <selection activeCell="L4" sqref="L4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2.89</v>
      </c>
      <c r="C2">
        <v>1.98</v>
      </c>
      <c r="D2">
        <v>0.91</v>
      </c>
      <c r="E2" s="3">
        <v>0.31490000000000001</v>
      </c>
      <c r="I2" s="9" t="s">
        <v>31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0.34</v>
      </c>
      <c r="C3">
        <v>0.16</v>
      </c>
      <c r="D3">
        <v>0.18</v>
      </c>
      <c r="E3" s="3">
        <v>0.52939999999999998</v>
      </c>
      <c r="I3" t="s">
        <v>5</v>
      </c>
      <c r="J3" s="6">
        <f>AVERAGEA(B2,B22)</f>
        <v>2.56</v>
      </c>
      <c r="K3" s="6">
        <f t="shared" ref="K3:M10" si="0">AVERAGEA(C2,C12,C22)</f>
        <v>1.8999999999999997</v>
      </c>
      <c r="L3" s="6">
        <f>AVERAGEA(D2,D22)</f>
        <v>0.62</v>
      </c>
      <c r="M3" s="8">
        <f t="shared" si="0"/>
        <v>0.48726666666666668</v>
      </c>
    </row>
    <row r="4" spans="1:13" x14ac:dyDescent="0.3">
      <c r="A4" t="s">
        <v>7</v>
      </c>
      <c r="B4">
        <v>148.19999999999999</v>
      </c>
      <c r="C4">
        <v>36.799999999999997</v>
      </c>
      <c r="D4">
        <v>111.4</v>
      </c>
      <c r="E4" s="3">
        <v>0.75170000000000003</v>
      </c>
      <c r="I4" t="s">
        <v>6</v>
      </c>
      <c r="J4" s="6">
        <f t="shared" ref="J4:J10" si="1">AVERAGEA(B3,B13,B23)</f>
        <v>0.38666666666666671</v>
      </c>
      <c r="K4" s="6">
        <f t="shared" si="0"/>
        <v>0.32</v>
      </c>
      <c r="L4" s="6">
        <f t="shared" si="0"/>
        <v>6.6666666666666666E-2</v>
      </c>
      <c r="M4" s="8">
        <f t="shared" si="0"/>
        <v>0.2535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155.5</v>
      </c>
      <c r="K5" s="6">
        <f t="shared" si="0"/>
        <v>46.636666666666663</v>
      </c>
      <c r="L5" s="6">
        <f t="shared" si="0"/>
        <v>108.86333333333334</v>
      </c>
      <c r="M5" s="8">
        <f t="shared" si="0"/>
        <v>0.69563333333333333</v>
      </c>
    </row>
    <row r="6" spans="1:13" x14ac:dyDescent="0.3">
      <c r="A6" t="s">
        <v>9</v>
      </c>
      <c r="B6">
        <v>46.31</v>
      </c>
      <c r="C6">
        <v>14.21</v>
      </c>
      <c r="D6">
        <v>32.1</v>
      </c>
      <c r="E6" s="3">
        <v>0.69320000000000004</v>
      </c>
      <c r="I6" t="s">
        <v>8</v>
      </c>
      <c r="J6" s="6">
        <f t="shared" si="1"/>
        <v>9.0000000000000011E-2</v>
      </c>
      <c r="K6" s="6">
        <f t="shared" si="0"/>
        <v>0.06</v>
      </c>
      <c r="L6" s="6">
        <f t="shared" si="0"/>
        <v>0.03</v>
      </c>
      <c r="M6" s="8">
        <f t="shared" si="0"/>
        <v>0.33329999999999999</v>
      </c>
    </row>
    <row r="7" spans="1:13" x14ac:dyDescent="0.3">
      <c r="A7" t="s">
        <v>10</v>
      </c>
      <c r="B7">
        <v>120.92</v>
      </c>
      <c r="C7">
        <v>29.12</v>
      </c>
      <c r="D7">
        <v>91.8</v>
      </c>
      <c r="E7" s="3">
        <v>0.75919999999999999</v>
      </c>
      <c r="I7" t="s">
        <v>9</v>
      </c>
      <c r="J7" s="6">
        <f t="shared" si="1"/>
        <v>54.166666666666664</v>
      </c>
      <c r="K7" s="6">
        <f t="shared" si="0"/>
        <v>15.553333333333333</v>
      </c>
      <c r="L7" s="6">
        <f t="shared" si="0"/>
        <v>38.613333333333337</v>
      </c>
      <c r="M7" s="8">
        <f t="shared" si="0"/>
        <v>0.69240000000000002</v>
      </c>
    </row>
    <row r="8" spans="1:13" x14ac:dyDescent="0.3">
      <c r="A8" t="s">
        <v>11</v>
      </c>
      <c r="B8">
        <v>129.55000000000001</v>
      </c>
      <c r="C8">
        <v>29.44</v>
      </c>
      <c r="D8">
        <v>100.11</v>
      </c>
      <c r="E8" s="3">
        <v>0.77280000000000004</v>
      </c>
      <c r="I8" t="s">
        <v>10</v>
      </c>
      <c r="J8" s="6">
        <f t="shared" si="1"/>
        <v>129.27000000000001</v>
      </c>
      <c r="K8" s="6">
        <f t="shared" si="0"/>
        <v>36.669999999999995</v>
      </c>
      <c r="L8" s="6">
        <f t="shared" si="0"/>
        <v>92.600000000000009</v>
      </c>
      <c r="M8" s="8">
        <f t="shared" si="0"/>
        <v>0.71343333333333325</v>
      </c>
    </row>
    <row r="9" spans="1:13" x14ac:dyDescent="0.3">
      <c r="A9" t="s">
        <v>12</v>
      </c>
      <c r="B9">
        <v>8.6300000000000008</v>
      </c>
      <c r="C9">
        <v>0.32</v>
      </c>
      <c r="D9">
        <v>8.31</v>
      </c>
      <c r="E9" s="3">
        <v>0.96289999999999998</v>
      </c>
      <c r="I9" t="s">
        <v>11</v>
      </c>
      <c r="J9" s="6">
        <f t="shared" si="1"/>
        <v>141.85999999999999</v>
      </c>
      <c r="K9" s="6">
        <f t="shared" si="0"/>
        <v>39.51</v>
      </c>
      <c r="L9" s="6">
        <f t="shared" si="0"/>
        <v>102.35000000000001</v>
      </c>
      <c r="M9" s="8">
        <f t="shared" si="0"/>
        <v>0.71779999999999999</v>
      </c>
    </row>
    <row r="10" spans="1:13" x14ac:dyDescent="0.3">
      <c r="I10" t="s">
        <v>12</v>
      </c>
      <c r="J10" s="6">
        <f t="shared" si="1"/>
        <v>12.590000000000002</v>
      </c>
      <c r="K10" s="6">
        <f t="shared" si="0"/>
        <v>2.84</v>
      </c>
      <c r="L10" s="6">
        <f t="shared" si="0"/>
        <v>9.75</v>
      </c>
      <c r="M10" s="8">
        <f t="shared" si="0"/>
        <v>0.77253333333333341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1730.94</v>
      </c>
      <c r="C12">
        <v>1.82</v>
      </c>
      <c r="D12">
        <v>1729.12</v>
      </c>
      <c r="E12" s="3">
        <v>0.99890000000000001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0.5</v>
      </c>
      <c r="C13">
        <v>0.44</v>
      </c>
      <c r="D13">
        <v>0.06</v>
      </c>
      <c r="E13" s="3">
        <v>0.12</v>
      </c>
      <c r="I13" s="9" t="s">
        <v>42</v>
      </c>
      <c r="J13" s="9" t="s">
        <v>14</v>
      </c>
      <c r="K13" s="9" t="s">
        <v>20</v>
      </c>
    </row>
    <row r="14" spans="1:13" x14ac:dyDescent="0.3">
      <c r="A14" t="s">
        <v>7</v>
      </c>
      <c r="B14">
        <v>130.38</v>
      </c>
      <c r="C14">
        <v>49.41</v>
      </c>
      <c r="D14">
        <v>80.97</v>
      </c>
      <c r="E14" s="3">
        <v>0.621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39.35</v>
      </c>
      <c r="C16">
        <v>15.62</v>
      </c>
      <c r="D16">
        <v>23.73</v>
      </c>
      <c r="E16" s="3">
        <v>0.60299999999999998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111.73</v>
      </c>
      <c r="C17">
        <v>38.909999999999997</v>
      </c>
      <c r="D17">
        <v>72.819999999999993</v>
      </c>
      <c r="E17" s="3">
        <v>0.65169999999999995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122.77</v>
      </c>
      <c r="C18">
        <v>44.35</v>
      </c>
      <c r="D18">
        <v>78.42</v>
      </c>
      <c r="E18" s="3">
        <v>0.63880000000000003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11.04</v>
      </c>
      <c r="C19">
        <v>5.44</v>
      </c>
      <c r="D19">
        <v>5.6</v>
      </c>
      <c r="E19" s="3">
        <v>0.50719999999999998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2.23</v>
      </c>
      <c r="C22">
        <v>1.9</v>
      </c>
      <c r="D22">
        <v>0.33</v>
      </c>
      <c r="E22" s="3">
        <v>0.14799999999999999</v>
      </c>
    </row>
    <row r="23" spans="1:11" x14ac:dyDescent="0.3">
      <c r="A23" t="s">
        <v>6</v>
      </c>
      <c r="B23">
        <v>0.32</v>
      </c>
      <c r="C23">
        <v>0.36</v>
      </c>
      <c r="D23">
        <v>-0.04</v>
      </c>
      <c r="E23" s="3">
        <v>0.1111</v>
      </c>
    </row>
    <row r="24" spans="1:11" x14ac:dyDescent="0.3">
      <c r="A24" t="s">
        <v>7</v>
      </c>
      <c r="B24">
        <v>187.92</v>
      </c>
      <c r="C24">
        <v>53.7</v>
      </c>
      <c r="D24">
        <v>134.22</v>
      </c>
      <c r="E24" s="3">
        <v>0.71419999999999995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76.84</v>
      </c>
      <c r="C26">
        <v>16.829999999999998</v>
      </c>
      <c r="D26">
        <v>60.01</v>
      </c>
      <c r="E26" s="3">
        <v>0.78100000000000003</v>
      </c>
    </row>
    <row r="27" spans="1:11" x14ac:dyDescent="0.3">
      <c r="A27" t="s">
        <v>10</v>
      </c>
      <c r="B27">
        <v>155.16</v>
      </c>
      <c r="C27">
        <v>41.98</v>
      </c>
      <c r="D27">
        <v>113.18</v>
      </c>
      <c r="E27" s="3">
        <v>0.72940000000000005</v>
      </c>
    </row>
    <row r="28" spans="1:11" x14ac:dyDescent="0.3">
      <c r="A28" t="s">
        <v>11</v>
      </c>
      <c r="B28">
        <v>173.26</v>
      </c>
      <c r="C28">
        <v>44.74</v>
      </c>
      <c r="D28">
        <v>128.52000000000001</v>
      </c>
      <c r="E28" s="3">
        <v>0.74180000000000001</v>
      </c>
    </row>
    <row r="29" spans="1:11" x14ac:dyDescent="0.3">
      <c r="A29" t="s">
        <v>12</v>
      </c>
      <c r="B29">
        <v>18.100000000000001</v>
      </c>
      <c r="C29">
        <v>2.76</v>
      </c>
      <c r="D29">
        <v>15.34</v>
      </c>
      <c r="E29" s="3">
        <v>0.84750000000000003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"/>
  <sheetViews>
    <sheetView workbookViewId="0">
      <selection activeCell="I13" sqref="I13:K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13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2.67</v>
      </c>
      <c r="C2">
        <v>2.2799999999999998</v>
      </c>
      <c r="D2">
        <v>0.39</v>
      </c>
      <c r="E2" s="3">
        <v>0.14610000000000001</v>
      </c>
      <c r="I2" s="9" t="s">
        <v>32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0.34</v>
      </c>
      <c r="C3">
        <v>0.31</v>
      </c>
      <c r="D3">
        <v>0.03</v>
      </c>
      <c r="E3" s="3">
        <v>8.8200000000000001E-2</v>
      </c>
      <c r="I3" t="s">
        <v>5</v>
      </c>
      <c r="J3" s="6">
        <f>AVERAGEA(B2,B12,B22)</f>
        <v>2.4533333333333331</v>
      </c>
      <c r="K3" s="6">
        <f t="shared" ref="K3:M10" si="0">AVERAGEA(C2,C12,C22)</f>
        <v>1.7966666666666666</v>
      </c>
      <c r="L3" s="6">
        <f t="shared" si="0"/>
        <v>0.65666666666666662</v>
      </c>
      <c r="M3" s="8">
        <f t="shared" si="0"/>
        <v>0.2707</v>
      </c>
    </row>
    <row r="4" spans="1:13" x14ac:dyDescent="0.3">
      <c r="A4" t="s">
        <v>7</v>
      </c>
      <c r="B4">
        <v>181.52</v>
      </c>
      <c r="C4">
        <v>55.55</v>
      </c>
      <c r="D4">
        <v>125.97</v>
      </c>
      <c r="E4" s="3">
        <v>0.69399999999999995</v>
      </c>
      <c r="I4" t="s">
        <v>6</v>
      </c>
      <c r="J4" s="6">
        <f t="shared" ref="J4:J10" si="1">AVERAGEA(B3,B13,B23)</f>
        <v>0.33333333333333331</v>
      </c>
      <c r="K4" s="6">
        <f t="shared" si="0"/>
        <v>0.27333333333333337</v>
      </c>
      <c r="L4" s="6">
        <f t="shared" si="0"/>
        <v>0.06</v>
      </c>
      <c r="M4" s="8">
        <f t="shared" si="0"/>
        <v>0.17646666666666666</v>
      </c>
    </row>
    <row r="5" spans="1:13" x14ac:dyDescent="0.3">
      <c r="A5" t="s">
        <v>8</v>
      </c>
      <c r="B5">
        <v>3.16</v>
      </c>
      <c r="C5">
        <v>2.62</v>
      </c>
      <c r="D5">
        <v>0.54</v>
      </c>
      <c r="E5" s="3">
        <v>0.1709</v>
      </c>
      <c r="I5" t="s">
        <v>7</v>
      </c>
      <c r="J5" s="6">
        <f t="shared" si="1"/>
        <v>156.46333333333334</v>
      </c>
      <c r="K5" s="6">
        <f t="shared" si="0"/>
        <v>44.096666666666664</v>
      </c>
      <c r="L5" s="6">
        <f t="shared" si="0"/>
        <v>112.36666666666667</v>
      </c>
      <c r="M5" s="8">
        <f t="shared" si="0"/>
        <v>0.7019333333333333</v>
      </c>
    </row>
    <row r="6" spans="1:13" x14ac:dyDescent="0.3">
      <c r="A6" t="s">
        <v>9</v>
      </c>
      <c r="B6">
        <v>28.3</v>
      </c>
      <c r="C6">
        <v>17.79</v>
      </c>
      <c r="D6">
        <v>10.51</v>
      </c>
      <c r="E6" s="3">
        <v>0.37140000000000001</v>
      </c>
      <c r="I6" t="s">
        <v>8</v>
      </c>
      <c r="J6" s="6">
        <f t="shared" si="1"/>
        <v>1.1133333333333333</v>
      </c>
      <c r="K6" s="6">
        <f t="shared" si="0"/>
        <v>0.91333333333333344</v>
      </c>
      <c r="L6" s="6">
        <f t="shared" si="0"/>
        <v>0.20000000000000004</v>
      </c>
      <c r="M6" s="8">
        <f t="shared" si="0"/>
        <v>0.27916666666666662</v>
      </c>
    </row>
    <row r="7" spans="1:13" x14ac:dyDescent="0.3">
      <c r="A7" t="s">
        <v>10</v>
      </c>
      <c r="B7">
        <v>122.4</v>
      </c>
      <c r="C7">
        <v>45.12</v>
      </c>
      <c r="D7">
        <v>77.28</v>
      </c>
      <c r="E7" s="3">
        <v>0.63139999999999996</v>
      </c>
      <c r="I7" t="s">
        <v>9</v>
      </c>
      <c r="J7" s="6">
        <f t="shared" si="1"/>
        <v>33.993333333333332</v>
      </c>
      <c r="K7" s="6">
        <f t="shared" si="0"/>
        <v>16.576666666666664</v>
      </c>
      <c r="L7" s="6">
        <f t="shared" si="0"/>
        <v>17.416666666666668</v>
      </c>
      <c r="M7" s="8">
        <f t="shared" si="0"/>
        <v>0.4996666666666667</v>
      </c>
    </row>
    <row r="8" spans="1:13" x14ac:dyDescent="0.3">
      <c r="A8" t="s">
        <v>11</v>
      </c>
      <c r="B8">
        <v>140.68</v>
      </c>
      <c r="C8">
        <v>47.74</v>
      </c>
      <c r="D8">
        <v>92.94</v>
      </c>
      <c r="E8" s="3">
        <v>0.66059999999999997</v>
      </c>
      <c r="I8" t="s">
        <v>10</v>
      </c>
      <c r="J8" s="6">
        <f t="shared" si="1"/>
        <v>110.61666666666667</v>
      </c>
      <c r="K8" s="6">
        <f t="shared" si="0"/>
        <v>34.22</v>
      </c>
      <c r="L8" s="6">
        <f t="shared" si="0"/>
        <v>76.396666666666661</v>
      </c>
      <c r="M8" s="8">
        <f t="shared" si="0"/>
        <v>0.68166666666666664</v>
      </c>
    </row>
    <row r="9" spans="1:13" x14ac:dyDescent="0.3">
      <c r="A9" t="s">
        <v>12</v>
      </c>
      <c r="B9">
        <v>18.28</v>
      </c>
      <c r="C9">
        <v>2.62</v>
      </c>
      <c r="D9">
        <v>15.66</v>
      </c>
      <c r="E9" s="3">
        <v>0.85670000000000002</v>
      </c>
      <c r="I9" t="s">
        <v>11</v>
      </c>
      <c r="J9" s="6">
        <f t="shared" si="1"/>
        <v>126.73333333333335</v>
      </c>
      <c r="K9" s="6">
        <f t="shared" si="0"/>
        <v>37.013333333333335</v>
      </c>
      <c r="L9" s="6">
        <f t="shared" si="0"/>
        <v>89.720000000000013</v>
      </c>
      <c r="M9" s="8">
        <f t="shared" si="0"/>
        <v>0.69916666666666671</v>
      </c>
    </row>
    <row r="10" spans="1:13" x14ac:dyDescent="0.3">
      <c r="I10" t="s">
        <v>12</v>
      </c>
      <c r="J10" s="6">
        <f t="shared" si="1"/>
        <v>16.116666666666667</v>
      </c>
      <c r="K10" s="6">
        <f t="shared" si="0"/>
        <v>2.7933333333333334</v>
      </c>
      <c r="L10" s="6">
        <f t="shared" si="0"/>
        <v>13.323333333333332</v>
      </c>
      <c r="M10" s="8">
        <f t="shared" si="0"/>
        <v>0.82026666666666659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13</v>
      </c>
    </row>
    <row r="12" spans="1:13" x14ac:dyDescent="0.3">
      <c r="A12" t="s">
        <v>5</v>
      </c>
      <c r="B12">
        <v>2.0499999999999998</v>
      </c>
      <c r="C12">
        <v>1.43</v>
      </c>
      <c r="D12">
        <v>0.62</v>
      </c>
      <c r="E12" s="3">
        <v>0.3024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0.32</v>
      </c>
      <c r="C13">
        <v>0.32</v>
      </c>
      <c r="D13">
        <v>0</v>
      </c>
      <c r="E13" s="3">
        <v>0</v>
      </c>
      <c r="I13" s="9" t="s">
        <v>43</v>
      </c>
      <c r="J13" s="9" t="s">
        <v>14</v>
      </c>
      <c r="K13" s="9" t="s">
        <v>20</v>
      </c>
    </row>
    <row r="14" spans="1:13" x14ac:dyDescent="0.3">
      <c r="A14" t="s">
        <v>7</v>
      </c>
      <c r="B14">
        <v>104.59</v>
      </c>
      <c r="C14">
        <v>41.28</v>
      </c>
      <c r="D14">
        <v>63.31</v>
      </c>
      <c r="E14" s="3">
        <v>0.60529999999999995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0.09</v>
      </c>
      <c r="C15">
        <v>0.06</v>
      </c>
      <c r="D15">
        <v>0.03</v>
      </c>
      <c r="E15" s="3">
        <v>0.33329999999999999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43.24</v>
      </c>
      <c r="C16">
        <v>18.18</v>
      </c>
      <c r="D16">
        <v>25.06</v>
      </c>
      <c r="E16" s="3">
        <v>0.5796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83.71</v>
      </c>
      <c r="C17">
        <v>32.26</v>
      </c>
      <c r="D17">
        <v>51.45</v>
      </c>
      <c r="E17" s="3">
        <v>0.61460000000000004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95.31</v>
      </c>
      <c r="C18">
        <v>34.880000000000003</v>
      </c>
      <c r="D18">
        <v>60.43</v>
      </c>
      <c r="E18" s="3">
        <v>0.63400000000000001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11.6</v>
      </c>
      <c r="C19">
        <v>2.62</v>
      </c>
      <c r="D19">
        <v>8.98</v>
      </c>
      <c r="E19" s="3">
        <v>0.77410000000000001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13</v>
      </c>
    </row>
    <row r="22" spans="1:11" x14ac:dyDescent="0.3">
      <c r="A22" t="s">
        <v>5</v>
      </c>
      <c r="B22">
        <v>2.64</v>
      </c>
      <c r="C22">
        <v>1.68</v>
      </c>
      <c r="D22">
        <v>0.96</v>
      </c>
      <c r="E22" s="3">
        <v>0.36359999999999998</v>
      </c>
    </row>
    <row r="23" spans="1:11" x14ac:dyDescent="0.3">
      <c r="A23" t="s">
        <v>6</v>
      </c>
      <c r="B23">
        <v>0.34</v>
      </c>
      <c r="C23">
        <v>0.19</v>
      </c>
      <c r="D23">
        <v>0.15</v>
      </c>
      <c r="E23" s="3">
        <v>0.44119999999999998</v>
      </c>
    </row>
    <row r="24" spans="1:11" x14ac:dyDescent="0.3">
      <c r="A24" t="s">
        <v>7</v>
      </c>
      <c r="B24">
        <v>183.28</v>
      </c>
      <c r="C24">
        <v>35.46</v>
      </c>
      <c r="D24">
        <v>147.82</v>
      </c>
      <c r="E24" s="3">
        <v>0.80649999999999999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30.44</v>
      </c>
      <c r="C26">
        <v>13.76</v>
      </c>
      <c r="D26">
        <v>16.68</v>
      </c>
      <c r="E26" s="3">
        <v>0.54800000000000004</v>
      </c>
    </row>
    <row r="27" spans="1:11" x14ac:dyDescent="0.3">
      <c r="A27" t="s">
        <v>10</v>
      </c>
      <c r="B27">
        <v>125.74</v>
      </c>
      <c r="C27">
        <v>25.28</v>
      </c>
      <c r="D27">
        <v>100.46</v>
      </c>
      <c r="E27" s="3">
        <v>0.79900000000000004</v>
      </c>
    </row>
    <row r="28" spans="1:11" x14ac:dyDescent="0.3">
      <c r="A28" t="s">
        <v>11</v>
      </c>
      <c r="B28">
        <v>144.21</v>
      </c>
      <c r="C28">
        <v>28.42</v>
      </c>
      <c r="D28">
        <v>115.79</v>
      </c>
      <c r="E28" s="3">
        <v>0.80289999999999995</v>
      </c>
    </row>
    <row r="29" spans="1:11" x14ac:dyDescent="0.3">
      <c r="A29" t="s">
        <v>12</v>
      </c>
      <c r="B29">
        <v>18.47</v>
      </c>
      <c r="C29">
        <v>3.14</v>
      </c>
      <c r="D29">
        <v>15.33</v>
      </c>
      <c r="E29" s="3">
        <v>0.83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9"/>
  <sheetViews>
    <sheetView topLeftCell="B1" workbookViewId="0">
      <selection activeCell="I13" sqref="I13:K18"/>
    </sheetView>
  </sheetViews>
  <sheetFormatPr baseColWidth="10" defaultColWidth="8.88671875" defaultRowHeight="14.4" x14ac:dyDescent="0.3"/>
  <cols>
    <col min="1" max="1" width="37.664062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9" max="9" width="4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2.61</v>
      </c>
      <c r="C2">
        <v>1.96</v>
      </c>
      <c r="D2">
        <v>0.65</v>
      </c>
      <c r="E2" s="3">
        <v>0.249</v>
      </c>
      <c r="I2" s="9" t="s">
        <v>33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0.3</v>
      </c>
      <c r="C3">
        <v>0.17</v>
      </c>
      <c r="D3">
        <v>0.13</v>
      </c>
      <c r="E3" s="3">
        <v>0.43330000000000002</v>
      </c>
      <c r="I3" t="s">
        <v>5</v>
      </c>
      <c r="J3" s="6">
        <f>AVERAGEA(B2,B12,B22)</f>
        <v>2.8699999999999997</v>
      </c>
      <c r="K3" s="6">
        <f t="shared" ref="K3:M10" si="0">AVERAGEA(C2,C12,C22)</f>
        <v>2.0066666666666664</v>
      </c>
      <c r="L3" s="6">
        <f t="shared" si="0"/>
        <v>0.86333333333333329</v>
      </c>
      <c r="M3" s="8">
        <f t="shared" si="0"/>
        <v>0.2979</v>
      </c>
    </row>
    <row r="4" spans="1:13" x14ac:dyDescent="0.3">
      <c r="A4" t="s">
        <v>7</v>
      </c>
      <c r="B4">
        <v>100.5</v>
      </c>
      <c r="C4">
        <v>34.24</v>
      </c>
      <c r="D4">
        <v>66.260000000000005</v>
      </c>
      <c r="E4" s="3">
        <v>0.6593</v>
      </c>
      <c r="I4" t="s">
        <v>6</v>
      </c>
      <c r="J4" s="6">
        <f t="shared" ref="J4:J10" si="1">AVERAGEA(B3,B13,B23)</f>
        <v>0.37333333333333335</v>
      </c>
      <c r="K4" s="6">
        <f t="shared" si="0"/>
        <v>0.21666666666666667</v>
      </c>
      <c r="L4" s="6">
        <f t="shared" si="0"/>
        <v>0.15666666666666665</v>
      </c>
      <c r="M4" s="8">
        <f t="shared" si="0"/>
        <v>0.40860000000000002</v>
      </c>
    </row>
    <row r="5" spans="1:13" x14ac:dyDescent="0.3">
      <c r="A5" t="s">
        <v>8</v>
      </c>
      <c r="B5">
        <v>0.09</v>
      </c>
      <c r="C5">
        <v>0.06</v>
      </c>
      <c r="D5">
        <v>0.03</v>
      </c>
      <c r="E5" s="3">
        <v>0.33329999999999999</v>
      </c>
      <c r="I5" t="s">
        <v>7</v>
      </c>
      <c r="J5" s="6">
        <f t="shared" si="1"/>
        <v>154.23333333333335</v>
      </c>
      <c r="K5" s="6">
        <f t="shared" si="0"/>
        <v>37.503333333333337</v>
      </c>
      <c r="L5" s="6">
        <f t="shared" si="0"/>
        <v>116.73000000000002</v>
      </c>
      <c r="M5" s="8">
        <f t="shared" si="0"/>
        <v>0.72803333333333331</v>
      </c>
    </row>
    <row r="6" spans="1:13" x14ac:dyDescent="0.3">
      <c r="A6" t="s">
        <v>9</v>
      </c>
      <c r="B6">
        <v>17.079999999999998</v>
      </c>
      <c r="C6">
        <v>7.74</v>
      </c>
      <c r="D6">
        <v>9.34</v>
      </c>
      <c r="E6" s="3">
        <v>0.54679999999999995</v>
      </c>
      <c r="I6" t="s">
        <v>8</v>
      </c>
      <c r="J6" s="6">
        <f t="shared" si="1"/>
        <v>2.35</v>
      </c>
      <c r="K6" s="6">
        <f t="shared" si="0"/>
        <v>1.1500000000000001</v>
      </c>
      <c r="L6" s="6">
        <f t="shared" si="0"/>
        <v>1.2</v>
      </c>
      <c r="M6" s="8">
        <f t="shared" si="0"/>
        <v>0.49776666666666664</v>
      </c>
    </row>
    <row r="7" spans="1:13" x14ac:dyDescent="0.3">
      <c r="A7" t="s">
        <v>10</v>
      </c>
      <c r="B7">
        <v>67.84</v>
      </c>
      <c r="C7">
        <v>24.7</v>
      </c>
      <c r="D7">
        <v>43.14</v>
      </c>
      <c r="E7" s="3">
        <v>0.63590000000000002</v>
      </c>
      <c r="I7" t="s">
        <v>9</v>
      </c>
      <c r="J7" s="6">
        <f t="shared" si="1"/>
        <v>24.346666666666664</v>
      </c>
      <c r="K7" s="6">
        <f t="shared" si="0"/>
        <v>11.966666666666667</v>
      </c>
      <c r="L7" s="6">
        <f t="shared" si="0"/>
        <v>12.38</v>
      </c>
      <c r="M7" s="8">
        <f t="shared" si="0"/>
        <v>0.51163333333333327</v>
      </c>
    </row>
    <row r="8" spans="1:13" x14ac:dyDescent="0.3">
      <c r="A8" t="s">
        <v>11</v>
      </c>
      <c r="B8">
        <v>85.93</v>
      </c>
      <c r="C8">
        <v>28.29</v>
      </c>
      <c r="D8">
        <v>57.64</v>
      </c>
      <c r="E8" s="3">
        <v>0.67079999999999995</v>
      </c>
      <c r="I8" t="s">
        <v>10</v>
      </c>
      <c r="J8" s="6">
        <f t="shared" si="1"/>
        <v>120.64333333333336</v>
      </c>
      <c r="K8" s="6">
        <f t="shared" si="0"/>
        <v>28.373333333333335</v>
      </c>
      <c r="L8" s="6">
        <f t="shared" si="0"/>
        <v>92.27</v>
      </c>
      <c r="M8" s="8">
        <f t="shared" si="0"/>
        <v>0.72133333333333327</v>
      </c>
    </row>
    <row r="9" spans="1:13" x14ac:dyDescent="0.3">
      <c r="A9" t="s">
        <v>12</v>
      </c>
      <c r="B9">
        <v>18.09</v>
      </c>
      <c r="C9">
        <v>3.59</v>
      </c>
      <c r="D9">
        <v>14.5</v>
      </c>
      <c r="E9" s="3">
        <v>0.80149999999999999</v>
      </c>
      <c r="I9" t="s">
        <v>11</v>
      </c>
      <c r="J9" s="6">
        <f t="shared" si="1"/>
        <v>139.94333333333333</v>
      </c>
      <c r="K9" s="6">
        <f t="shared" si="0"/>
        <v>31.553333333333331</v>
      </c>
      <c r="L9" s="6">
        <f t="shared" si="0"/>
        <v>108.38999999999999</v>
      </c>
      <c r="M9" s="8">
        <f t="shared" si="0"/>
        <v>0.74319999999999997</v>
      </c>
    </row>
    <row r="10" spans="1:13" x14ac:dyDescent="0.3">
      <c r="I10" t="s">
        <v>12</v>
      </c>
      <c r="J10" s="6">
        <f t="shared" si="1"/>
        <v>19.3</v>
      </c>
      <c r="K10" s="6">
        <f t="shared" si="0"/>
        <v>3.1799999999999997</v>
      </c>
      <c r="L10" s="6">
        <f t="shared" si="0"/>
        <v>16.12</v>
      </c>
      <c r="M10" s="8">
        <f t="shared" si="0"/>
        <v>0.83406666666666673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3.15</v>
      </c>
      <c r="C12">
        <v>2.0699999999999998</v>
      </c>
      <c r="D12">
        <v>1.08</v>
      </c>
      <c r="E12" s="3">
        <v>0.34289999999999998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0.5</v>
      </c>
      <c r="C13">
        <v>0.26</v>
      </c>
      <c r="D13">
        <v>0.24</v>
      </c>
      <c r="E13" s="3">
        <v>0.48</v>
      </c>
      <c r="I13" s="9" t="s">
        <v>44</v>
      </c>
      <c r="J13" s="9" t="s">
        <v>14</v>
      </c>
      <c r="K13" s="9" t="s">
        <v>20</v>
      </c>
    </row>
    <row r="14" spans="1:13" x14ac:dyDescent="0.3">
      <c r="A14" t="s">
        <v>7</v>
      </c>
      <c r="B14">
        <v>250.47</v>
      </c>
      <c r="C14">
        <v>45.44</v>
      </c>
      <c r="D14">
        <v>205.03</v>
      </c>
      <c r="E14" s="3">
        <v>0.81859999999999999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2.5099999999999998</v>
      </c>
      <c r="C15">
        <v>0.45</v>
      </c>
      <c r="D15">
        <v>2.06</v>
      </c>
      <c r="E15" s="3">
        <v>0.82069999999999999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25.8</v>
      </c>
      <c r="C16">
        <v>13.95</v>
      </c>
      <c r="D16">
        <v>11.85</v>
      </c>
      <c r="E16" s="3">
        <v>0.45929999999999999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214</v>
      </c>
      <c r="C17">
        <v>36.159999999999997</v>
      </c>
      <c r="D17">
        <v>177.84</v>
      </c>
      <c r="E17" s="3">
        <v>0.83099999999999996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234.23</v>
      </c>
      <c r="C18">
        <v>38.979999999999997</v>
      </c>
      <c r="D18">
        <v>195.25</v>
      </c>
      <c r="E18" s="3">
        <v>0.83360000000000001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20.23</v>
      </c>
      <c r="C19">
        <v>2.82</v>
      </c>
      <c r="D19">
        <v>17.41</v>
      </c>
      <c r="E19" s="3">
        <v>0.86060000000000003</v>
      </c>
    </row>
    <row r="21" spans="1:11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3">
      <c r="A22" t="s">
        <v>5</v>
      </c>
      <c r="B22">
        <v>2.85</v>
      </c>
      <c r="C22">
        <v>1.99</v>
      </c>
      <c r="D22">
        <v>0.86</v>
      </c>
      <c r="E22" s="3">
        <v>0.30180000000000001</v>
      </c>
    </row>
    <row r="23" spans="1:11" x14ac:dyDescent="0.3">
      <c r="A23" t="s">
        <v>6</v>
      </c>
      <c r="B23">
        <v>0.32</v>
      </c>
      <c r="C23">
        <v>0.22</v>
      </c>
      <c r="D23">
        <v>0.1</v>
      </c>
      <c r="E23" s="3">
        <v>0.3125</v>
      </c>
    </row>
    <row r="24" spans="1:11" x14ac:dyDescent="0.3">
      <c r="A24" t="s">
        <v>7</v>
      </c>
      <c r="B24">
        <v>111.73</v>
      </c>
      <c r="C24">
        <v>32.83</v>
      </c>
      <c r="D24">
        <v>78.900000000000006</v>
      </c>
      <c r="E24" s="3">
        <v>0.70620000000000005</v>
      </c>
    </row>
    <row r="25" spans="1:11" x14ac:dyDescent="0.3">
      <c r="A25" t="s">
        <v>8</v>
      </c>
      <c r="B25">
        <v>4.45</v>
      </c>
      <c r="C25">
        <v>2.94</v>
      </c>
      <c r="D25">
        <v>1.51</v>
      </c>
      <c r="E25" s="3">
        <v>0.33929999999999999</v>
      </c>
    </row>
    <row r="26" spans="1:11" x14ac:dyDescent="0.3">
      <c r="A26" t="s">
        <v>9</v>
      </c>
      <c r="B26">
        <v>30.16</v>
      </c>
      <c r="C26">
        <v>14.21</v>
      </c>
      <c r="D26">
        <v>15.95</v>
      </c>
      <c r="E26" s="3">
        <v>0.52880000000000005</v>
      </c>
    </row>
    <row r="27" spans="1:11" x14ac:dyDescent="0.3">
      <c r="A27" t="s">
        <v>10</v>
      </c>
      <c r="B27">
        <v>80.09</v>
      </c>
      <c r="C27">
        <v>24.26</v>
      </c>
      <c r="D27">
        <v>55.83</v>
      </c>
      <c r="E27" s="3">
        <v>0.69710000000000005</v>
      </c>
    </row>
    <row r="28" spans="1:11" x14ac:dyDescent="0.3">
      <c r="A28" t="s">
        <v>11</v>
      </c>
      <c r="B28">
        <v>99.67</v>
      </c>
      <c r="C28">
        <v>27.39</v>
      </c>
      <c r="D28">
        <v>72.28</v>
      </c>
      <c r="E28" s="3">
        <v>0.72519999999999996</v>
      </c>
    </row>
    <row r="29" spans="1:11" x14ac:dyDescent="0.3">
      <c r="A29" t="s">
        <v>12</v>
      </c>
      <c r="B29">
        <v>19.579999999999998</v>
      </c>
      <c r="C29">
        <v>3.13</v>
      </c>
      <c r="D29">
        <v>16.45</v>
      </c>
      <c r="E29" s="3">
        <v>0.84009999999999996</v>
      </c>
    </row>
  </sheetData>
  <mergeCells count="2">
    <mergeCell ref="I1:M1"/>
    <mergeCell ref="I12:K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tabSelected="1" zoomScale="97" workbookViewId="0">
      <selection activeCell="I13" sqref="I13:K18"/>
    </sheetView>
  </sheetViews>
  <sheetFormatPr baseColWidth="10" defaultColWidth="8.88671875" defaultRowHeight="14.4" x14ac:dyDescent="0.3"/>
  <cols>
    <col min="1" max="1" width="38.88671875" bestFit="1" customWidth="1"/>
    <col min="2" max="2" width="12.77734375" bestFit="1" customWidth="1"/>
    <col min="3" max="3" width="16.21875" bestFit="1" customWidth="1"/>
    <col min="4" max="4" width="15.44140625" bestFit="1" customWidth="1"/>
    <col min="5" max="5" width="18.33203125" bestFit="1" customWidth="1"/>
    <col min="7" max="7" width="2.109375" bestFit="1" customWidth="1"/>
    <col min="9" max="9" width="4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I1" s="5" t="s">
        <v>18</v>
      </c>
      <c r="J1" s="5"/>
      <c r="K1" s="5"/>
      <c r="L1" s="5"/>
      <c r="M1" s="5"/>
    </row>
    <row r="2" spans="1:13" x14ac:dyDescent="0.3">
      <c r="A2" t="s">
        <v>5</v>
      </c>
      <c r="B2">
        <v>3.17</v>
      </c>
      <c r="C2">
        <v>2.04</v>
      </c>
      <c r="D2">
        <v>1.1299999999999999</v>
      </c>
      <c r="E2" s="3">
        <v>0.35649999999999998</v>
      </c>
      <c r="I2" s="9" t="s">
        <v>34</v>
      </c>
      <c r="J2" s="9" t="s">
        <v>14</v>
      </c>
      <c r="K2" s="9" t="s">
        <v>15</v>
      </c>
      <c r="L2" s="9" t="s">
        <v>16</v>
      </c>
      <c r="M2" s="9" t="s">
        <v>17</v>
      </c>
    </row>
    <row r="3" spans="1:13" x14ac:dyDescent="0.3">
      <c r="A3" t="s">
        <v>6</v>
      </c>
      <c r="B3">
        <v>0.46</v>
      </c>
      <c r="C3">
        <v>0.33</v>
      </c>
      <c r="D3">
        <v>0.13</v>
      </c>
      <c r="E3" s="3">
        <v>0.28260000000000002</v>
      </c>
      <c r="I3" t="s">
        <v>5</v>
      </c>
      <c r="J3" s="6">
        <f>AVERAGEA(B2,B12)</f>
        <v>7.12</v>
      </c>
      <c r="K3" s="6">
        <f t="shared" ref="K3:M10" si="0">AVERAGEA(C2,C12,C22)</f>
        <v>3.436666666666667</v>
      </c>
      <c r="L3" s="6">
        <f t="shared" si="0"/>
        <v>18.833333333333332</v>
      </c>
      <c r="M3" s="8">
        <f t="shared" si="0"/>
        <v>0.58589999999999998</v>
      </c>
    </row>
    <row r="4" spans="1:13" x14ac:dyDescent="0.3">
      <c r="A4" t="s">
        <v>7</v>
      </c>
      <c r="B4">
        <v>514.76</v>
      </c>
      <c r="C4">
        <v>179.65</v>
      </c>
      <c r="D4">
        <v>335.11</v>
      </c>
      <c r="E4" s="3">
        <v>0.65100000000000002</v>
      </c>
      <c r="I4" t="s">
        <v>6</v>
      </c>
      <c r="J4" s="6">
        <f t="shared" ref="J4:J10" si="1">AVERAGEA(B3,B13,B23)</f>
        <v>0.43333333333333335</v>
      </c>
      <c r="K4" s="6">
        <f t="shared" si="0"/>
        <v>0.28333333333333333</v>
      </c>
      <c r="L4" s="6">
        <f t="shared" si="0"/>
        <v>0.15</v>
      </c>
      <c r="M4" s="8">
        <f t="shared" si="0"/>
        <v>0.30866666666666664</v>
      </c>
    </row>
    <row r="5" spans="1:13" x14ac:dyDescent="0.3">
      <c r="A5" t="s">
        <v>8</v>
      </c>
      <c r="B5">
        <v>0.09</v>
      </c>
      <c r="C5">
        <v>4.29</v>
      </c>
      <c r="D5">
        <v>-4.2</v>
      </c>
      <c r="E5" s="3">
        <v>0.97899999999999998</v>
      </c>
      <c r="I5" t="s">
        <v>7</v>
      </c>
      <c r="J5" s="6">
        <f t="shared" si="1"/>
        <v>441.42</v>
      </c>
      <c r="K5" s="6">
        <f t="shared" si="0"/>
        <v>186.54</v>
      </c>
      <c r="L5" s="6">
        <f t="shared" si="0"/>
        <v>254.88000000000002</v>
      </c>
      <c r="M5" s="8">
        <f t="shared" si="0"/>
        <v>0.56193333333333328</v>
      </c>
    </row>
    <row r="6" spans="1:13" x14ac:dyDescent="0.3">
      <c r="A6" t="s">
        <v>9</v>
      </c>
      <c r="B6">
        <v>9.74</v>
      </c>
      <c r="C6">
        <v>9.7899999999999991</v>
      </c>
      <c r="D6">
        <v>-0.05</v>
      </c>
      <c r="E6" s="3">
        <v>5.1000000000000004E-3</v>
      </c>
      <c r="I6" t="s">
        <v>8</v>
      </c>
      <c r="J6" s="6">
        <f t="shared" si="1"/>
        <v>4.2666666666666666</v>
      </c>
      <c r="K6" s="6">
        <f t="shared" si="0"/>
        <v>1.4699999999999998</v>
      </c>
      <c r="L6" s="6">
        <f t="shared" si="0"/>
        <v>2.7966666666666664</v>
      </c>
      <c r="M6" s="8">
        <f t="shared" si="0"/>
        <v>0.76916666666666667</v>
      </c>
    </row>
    <row r="7" spans="1:13" x14ac:dyDescent="0.3">
      <c r="A7" t="s">
        <v>10</v>
      </c>
      <c r="B7">
        <v>20.79</v>
      </c>
      <c r="C7">
        <v>68.61</v>
      </c>
      <c r="D7">
        <v>-47.82</v>
      </c>
      <c r="E7" s="3">
        <v>0.69699999999999995</v>
      </c>
      <c r="I7" t="s">
        <v>9</v>
      </c>
      <c r="J7" s="6">
        <f t="shared" si="1"/>
        <v>10.483333333333334</v>
      </c>
      <c r="K7" s="6">
        <f t="shared" si="0"/>
        <v>4.2233333333333327</v>
      </c>
      <c r="L7" s="6">
        <f t="shared" si="0"/>
        <v>6.2599999999999989</v>
      </c>
      <c r="M7" s="8">
        <f t="shared" si="0"/>
        <v>0.5645</v>
      </c>
    </row>
    <row r="8" spans="1:13" x14ac:dyDescent="0.3">
      <c r="A8" t="s">
        <v>11</v>
      </c>
      <c r="B8">
        <v>9.74</v>
      </c>
      <c r="C8">
        <v>72.510000000000005</v>
      </c>
      <c r="D8">
        <v>-62.77</v>
      </c>
      <c r="E8" s="3">
        <v>0.86570000000000003</v>
      </c>
      <c r="I8" t="s">
        <v>10</v>
      </c>
      <c r="J8" s="6">
        <f t="shared" si="1"/>
        <v>115.04</v>
      </c>
      <c r="K8" s="6">
        <f t="shared" si="0"/>
        <v>75.096666666666664</v>
      </c>
      <c r="L8" s="6">
        <f t="shared" si="0"/>
        <v>39.943333333333335</v>
      </c>
      <c r="M8" s="8">
        <f t="shared" si="0"/>
        <v>0.87956666666666672</v>
      </c>
    </row>
    <row r="9" spans="1:13" x14ac:dyDescent="0.3">
      <c r="A9" t="s">
        <v>12</v>
      </c>
      <c r="B9">
        <v>11.05</v>
      </c>
      <c r="C9">
        <v>3.9</v>
      </c>
      <c r="D9">
        <v>7.15</v>
      </c>
      <c r="E9" s="3">
        <v>0.64710000000000001</v>
      </c>
      <c r="I9" t="s">
        <v>11</v>
      </c>
      <c r="J9" s="6">
        <f t="shared" si="1"/>
        <v>262.37666666666667</v>
      </c>
      <c r="K9" s="6">
        <f t="shared" si="0"/>
        <v>75.690000000000012</v>
      </c>
      <c r="L9" s="6">
        <f t="shared" si="0"/>
        <v>186.68666666666664</v>
      </c>
      <c r="M9" s="8">
        <f t="shared" si="0"/>
        <v>0.83756666666666668</v>
      </c>
    </row>
    <row r="10" spans="1:13" x14ac:dyDescent="0.3">
      <c r="I10" t="s">
        <v>12</v>
      </c>
      <c r="J10" s="6">
        <f t="shared" si="1"/>
        <v>154.70333333333335</v>
      </c>
      <c r="K10" s="6">
        <f t="shared" si="0"/>
        <v>2.0066666666666664</v>
      </c>
      <c r="L10" s="6">
        <f t="shared" si="0"/>
        <v>152.69666666666669</v>
      </c>
      <c r="M10" s="8">
        <f t="shared" si="0"/>
        <v>0.88073333333333326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13" x14ac:dyDescent="0.3">
      <c r="A12" t="s">
        <v>5</v>
      </c>
      <c r="B12">
        <v>11.07</v>
      </c>
      <c r="C12">
        <v>6.19</v>
      </c>
      <c r="D12">
        <v>4.88</v>
      </c>
      <c r="E12" s="3">
        <v>0.44080000000000003</v>
      </c>
      <c r="I12" s="5" t="s">
        <v>19</v>
      </c>
      <c r="J12" s="5"/>
      <c r="K12" s="5"/>
      <c r="L12" s="4"/>
    </row>
    <row r="13" spans="1:13" x14ac:dyDescent="0.3">
      <c r="A13" t="s">
        <v>6</v>
      </c>
      <c r="B13">
        <v>0.3</v>
      </c>
      <c r="C13">
        <v>0.31</v>
      </c>
      <c r="D13">
        <v>-0.01</v>
      </c>
      <c r="E13" s="3">
        <v>3.2300000000000002E-2</v>
      </c>
      <c r="I13" s="9" t="s">
        <v>45</v>
      </c>
      <c r="J13" s="9" t="s">
        <v>14</v>
      </c>
      <c r="K13" s="9" t="s">
        <v>20</v>
      </c>
    </row>
    <row r="14" spans="1:13" x14ac:dyDescent="0.3">
      <c r="A14" t="s">
        <v>7</v>
      </c>
      <c r="B14">
        <v>359.23</v>
      </c>
      <c r="C14">
        <v>215.49</v>
      </c>
      <c r="D14">
        <v>143.74</v>
      </c>
      <c r="E14" s="3">
        <v>0.40010000000000001</v>
      </c>
      <c r="I14" t="s">
        <v>21</v>
      </c>
      <c r="J14">
        <f>COUNTA(B2,B12,B22)</f>
        <v>3</v>
      </c>
      <c r="K14">
        <f>COUNTA(C2,C12,C22)</f>
        <v>3</v>
      </c>
    </row>
    <row r="15" spans="1:13" x14ac:dyDescent="0.3">
      <c r="A15" t="s">
        <v>8</v>
      </c>
      <c r="B15">
        <v>12.62</v>
      </c>
      <c r="C15">
        <v>0.06</v>
      </c>
      <c r="D15">
        <v>12.56</v>
      </c>
      <c r="E15" s="3">
        <v>0.99519999999999997</v>
      </c>
      <c r="I15" t="s">
        <v>24</v>
      </c>
      <c r="J15">
        <f>COUNTA(B7,B17,B27)</f>
        <v>3</v>
      </c>
      <c r="K15">
        <f>COUNTA(C7,C17,C27)</f>
        <v>3</v>
      </c>
    </row>
    <row r="16" spans="1:13" x14ac:dyDescent="0.3">
      <c r="A16" t="s">
        <v>9</v>
      </c>
      <c r="B16">
        <v>12.71</v>
      </c>
      <c r="C16">
        <v>0.26</v>
      </c>
      <c r="D16">
        <v>12.45</v>
      </c>
      <c r="E16" s="3">
        <v>0.97950000000000004</v>
      </c>
      <c r="I16" t="s">
        <v>25</v>
      </c>
      <c r="J16">
        <f>COUNTA(B8,B18,B28)</f>
        <v>3</v>
      </c>
      <c r="K16">
        <f>COUNTA(C8,C18,C28)</f>
        <v>3</v>
      </c>
    </row>
    <row r="17" spans="1:11" x14ac:dyDescent="0.3">
      <c r="A17" t="s">
        <v>10</v>
      </c>
      <c r="B17">
        <v>315.33</v>
      </c>
      <c r="C17">
        <v>0.26</v>
      </c>
      <c r="D17">
        <v>315.07</v>
      </c>
      <c r="E17" s="3">
        <v>0.99919999999999998</v>
      </c>
      <c r="I17" t="s">
        <v>22</v>
      </c>
      <c r="J17" s="7">
        <f>J15/$J$14</f>
        <v>1</v>
      </c>
      <c r="K17" s="7">
        <f>K15/$J$14</f>
        <v>1</v>
      </c>
    </row>
    <row r="18" spans="1:11" x14ac:dyDescent="0.3">
      <c r="A18" t="s">
        <v>11</v>
      </c>
      <c r="B18">
        <v>339.28</v>
      </c>
      <c r="C18">
        <v>0.26</v>
      </c>
      <c r="D18">
        <v>339.02</v>
      </c>
      <c r="E18" s="3">
        <v>0.99919999999999998</v>
      </c>
      <c r="I18" t="s">
        <v>23</v>
      </c>
      <c r="J18" s="7">
        <f>J16/$J$14</f>
        <v>1</v>
      </c>
      <c r="K18" s="7">
        <f>K16/$J$14</f>
        <v>1</v>
      </c>
    </row>
    <row r="19" spans="1:11" x14ac:dyDescent="0.3">
      <c r="A19" t="s">
        <v>12</v>
      </c>
      <c r="B19">
        <v>23.95</v>
      </c>
      <c r="C19">
        <v>0</v>
      </c>
      <c r="D19">
        <v>23.95</v>
      </c>
      <c r="E19" s="3">
        <v>1</v>
      </c>
    </row>
    <row r="21" spans="1:1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G21" s="2" t="s">
        <v>13</v>
      </c>
    </row>
    <row r="22" spans="1:11" x14ac:dyDescent="0.3">
      <c r="A22" t="s">
        <v>5</v>
      </c>
      <c r="B22">
        <v>52.57</v>
      </c>
      <c r="C22">
        <v>2.08</v>
      </c>
      <c r="D22">
        <v>50.49</v>
      </c>
      <c r="E22" s="3">
        <v>0.96040000000000003</v>
      </c>
    </row>
    <row r="23" spans="1:11" x14ac:dyDescent="0.3">
      <c r="A23" t="s">
        <v>6</v>
      </c>
      <c r="B23">
        <v>0.54</v>
      </c>
      <c r="C23">
        <v>0.21</v>
      </c>
      <c r="D23">
        <v>0.33</v>
      </c>
      <c r="E23" s="3">
        <v>0.61109999999999998</v>
      </c>
    </row>
    <row r="24" spans="1:11" x14ac:dyDescent="0.3">
      <c r="A24" t="s">
        <v>7</v>
      </c>
      <c r="B24">
        <v>450.27</v>
      </c>
      <c r="C24">
        <v>164.48</v>
      </c>
      <c r="D24">
        <v>285.79000000000002</v>
      </c>
      <c r="E24" s="3">
        <v>0.63470000000000004</v>
      </c>
    </row>
    <row r="25" spans="1:11" x14ac:dyDescent="0.3">
      <c r="A25" t="s">
        <v>8</v>
      </c>
      <c r="B25">
        <v>0.09</v>
      </c>
      <c r="C25">
        <v>0.06</v>
      </c>
      <c r="D25">
        <v>0.03</v>
      </c>
      <c r="E25" s="3">
        <v>0.33329999999999999</v>
      </c>
    </row>
    <row r="26" spans="1:11" x14ac:dyDescent="0.3">
      <c r="A26" t="s">
        <v>9</v>
      </c>
      <c r="B26">
        <v>9</v>
      </c>
      <c r="C26">
        <v>2.62</v>
      </c>
      <c r="D26">
        <v>6.38</v>
      </c>
      <c r="E26" s="3">
        <v>0.70889999999999997</v>
      </c>
    </row>
    <row r="27" spans="1:11" x14ac:dyDescent="0.3">
      <c r="A27" t="s">
        <v>10</v>
      </c>
      <c r="B27">
        <v>9</v>
      </c>
      <c r="C27">
        <v>156.41999999999999</v>
      </c>
      <c r="D27">
        <v>-147.41999999999999</v>
      </c>
      <c r="E27" s="3">
        <v>0.9425</v>
      </c>
    </row>
    <row r="28" spans="1:11" x14ac:dyDescent="0.3">
      <c r="A28" t="s">
        <v>11</v>
      </c>
      <c r="B28">
        <v>438.11</v>
      </c>
      <c r="C28">
        <v>154.30000000000001</v>
      </c>
      <c r="D28">
        <v>283.81</v>
      </c>
      <c r="E28" s="3">
        <v>0.64780000000000004</v>
      </c>
    </row>
    <row r="29" spans="1:11" x14ac:dyDescent="0.3">
      <c r="A29" t="s">
        <v>12</v>
      </c>
      <c r="B29">
        <v>429.11</v>
      </c>
      <c r="C29">
        <v>2.12</v>
      </c>
      <c r="D29">
        <v>426.99</v>
      </c>
      <c r="E29" s="3">
        <v>0.99509999999999998</v>
      </c>
    </row>
  </sheetData>
  <mergeCells count="2">
    <mergeCell ref="I1:M1"/>
    <mergeCell ref="I12:K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AAA</vt:lpstr>
      <vt:lpstr>AB1A</vt:lpstr>
      <vt:lpstr>AB2A</vt:lpstr>
      <vt:lpstr>AB1B</vt:lpstr>
      <vt:lpstr>ACA</vt:lpstr>
      <vt:lpstr>ACC</vt:lpstr>
      <vt:lpstr>BCA</vt:lpstr>
      <vt:lpstr>CB1A</vt:lpstr>
      <vt:lpstr>CCA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ALEJANDRO, RODRIGUEZ PORRAS</cp:lastModifiedBy>
  <dcterms:created xsi:type="dcterms:W3CDTF">2024-01-12T03:25:31Z</dcterms:created>
  <dcterms:modified xsi:type="dcterms:W3CDTF">2024-01-13T08:34:23Z</dcterms:modified>
</cp:coreProperties>
</file>