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renes\OneDrive - National Instruments\GitHub\"/>
    </mc:Choice>
  </mc:AlternateContent>
  <bookViews>
    <workbookView xWindow="0" yWindow="0" windowWidth="28800" windowHeight="11910"/>
  </bookViews>
  <sheets>
    <sheet name="Demo Assessment Criteria" sheetId="2" r:id="rId1"/>
    <sheet name="Demo Assessment" sheetId="1" r:id="rId2"/>
    <sheet name="Demo Evaluation" sheetId="3" r:id="rId3"/>
    <sheet name="Demo Results" sheetId="4" r:id="rId4"/>
  </sheets>
  <definedNames>
    <definedName name="_xlchart.v3.0" hidden="1">'Demo Results'!$B$5:$B$14</definedName>
    <definedName name="_xlchart.v3.1" hidden="1">'Demo Results'!$C$4</definedName>
    <definedName name="_xlchart.v3.10" hidden="1">'Demo Results'!$F$4</definedName>
    <definedName name="_xlchart.v3.11" hidden="1">'Demo Results'!$F$5:$F$14</definedName>
    <definedName name="_xlchart.v3.12" hidden="1">'Demo Results'!$B$5:$B$14</definedName>
    <definedName name="_xlchart.v3.13" hidden="1">'Demo Results'!$G$4</definedName>
    <definedName name="_xlchart.v3.14" hidden="1">'Demo Results'!$G$5:$G$14</definedName>
    <definedName name="_xlchart.v3.15" hidden="1">'Demo Results'!$B$5:$B$14</definedName>
    <definedName name="_xlchart.v3.16" hidden="1">'Demo Results'!$H$4</definedName>
    <definedName name="_xlchart.v3.17" hidden="1">'Demo Results'!$H$5:$H$14</definedName>
    <definedName name="_xlchart.v3.18" hidden="1">'Demo Results'!$B$5:$B$14</definedName>
    <definedName name="_xlchart.v3.19" hidden="1">'Demo Results'!$I$4</definedName>
    <definedName name="_xlchart.v3.2" hidden="1">'Demo Results'!$C$5:$C$14</definedName>
    <definedName name="_xlchart.v3.20" hidden="1">'Demo Results'!$I$5:$I$14</definedName>
    <definedName name="_xlchart.v3.3" hidden="1">'Demo Results'!$B$5:$B$14</definedName>
    <definedName name="_xlchart.v3.4" hidden="1">'Demo Results'!$D$4</definedName>
    <definedName name="_xlchart.v3.5" hidden="1">'Demo Results'!$D$5:$D$14</definedName>
    <definedName name="_xlchart.v3.6" hidden="1">'Demo Results'!$B$5:$B$14</definedName>
    <definedName name="_xlchart.v3.7" hidden="1">'Demo Results'!$E$4</definedName>
    <definedName name="_xlchart.v3.8" hidden="1">'Demo Results'!$E$5:$E$14</definedName>
    <definedName name="_xlchart.v3.9" hidden="1">'Demo Results'!$B$5:$B$14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4" l="1"/>
  <c r="H14" i="4"/>
  <c r="G14" i="4"/>
  <c r="F14" i="4"/>
  <c r="E14" i="4"/>
  <c r="D14" i="4"/>
  <c r="C14" i="4"/>
  <c r="I13" i="4"/>
  <c r="H13" i="4"/>
  <c r="G13" i="4"/>
  <c r="F13" i="4"/>
  <c r="E13" i="4"/>
  <c r="D13" i="4"/>
  <c r="C13" i="4"/>
  <c r="I12" i="4"/>
  <c r="H12" i="4"/>
  <c r="G12" i="4"/>
  <c r="F12" i="4"/>
  <c r="E12" i="4"/>
  <c r="D12" i="4"/>
  <c r="C12" i="4"/>
  <c r="I11" i="4"/>
  <c r="H11" i="4"/>
  <c r="G11" i="4"/>
  <c r="F11" i="4"/>
  <c r="E11" i="4"/>
  <c r="D11" i="4"/>
  <c r="C11" i="4"/>
  <c r="I10" i="4"/>
  <c r="H10" i="4"/>
  <c r="G10" i="4"/>
  <c r="F10" i="4"/>
  <c r="E10" i="4"/>
  <c r="D10" i="4"/>
  <c r="C10" i="4"/>
  <c r="I9" i="4"/>
  <c r="H9" i="4"/>
  <c r="G9" i="4"/>
  <c r="F9" i="4"/>
  <c r="E9" i="4"/>
  <c r="D9" i="4"/>
  <c r="C9" i="4"/>
  <c r="I8" i="4"/>
  <c r="H8" i="4"/>
  <c r="G8" i="4"/>
  <c r="F8" i="4"/>
  <c r="E8" i="4"/>
  <c r="D8" i="4"/>
  <c r="C8" i="4"/>
  <c r="I7" i="4"/>
  <c r="H7" i="4"/>
  <c r="G7" i="4"/>
  <c r="F7" i="4"/>
  <c r="E7" i="4"/>
  <c r="D7" i="4"/>
  <c r="C7" i="4"/>
  <c r="I6" i="4"/>
  <c r="H6" i="4"/>
  <c r="G6" i="4"/>
  <c r="F6" i="4"/>
  <c r="E6" i="4"/>
  <c r="D6" i="4"/>
  <c r="C6" i="4"/>
  <c r="C5" i="4"/>
  <c r="I5" i="4"/>
  <c r="H5" i="4"/>
  <c r="G5" i="4"/>
  <c r="F5" i="4"/>
  <c r="E5" i="4"/>
  <c r="D5" i="4"/>
  <c r="AV17" i="3"/>
  <c r="AV16" i="3"/>
  <c r="AW16" i="3" s="1"/>
  <c r="AV15" i="3"/>
  <c r="AW15" i="3" s="1"/>
  <c r="AV14" i="3"/>
  <c r="AW14" i="3" s="1"/>
  <c r="AQ17" i="3"/>
  <c r="AQ16" i="3"/>
  <c r="AR16" i="3" s="1"/>
  <c r="AQ15" i="3"/>
  <c r="AR15" i="3" s="1"/>
  <c r="AQ14" i="3"/>
  <c r="AL17" i="3"/>
  <c r="AM17" i="3" s="1"/>
  <c r="AL16" i="3"/>
  <c r="AM16" i="3" s="1"/>
  <c r="AL15" i="3"/>
  <c r="AM15" i="3" s="1"/>
  <c r="AL14" i="3"/>
  <c r="AG17" i="3"/>
  <c r="AH17" i="3" s="1"/>
  <c r="AG16" i="3"/>
  <c r="AH16" i="3" s="1"/>
  <c r="AG15" i="3"/>
  <c r="AH15" i="3" s="1"/>
  <c r="AG14" i="3"/>
  <c r="AH14" i="3" s="1"/>
  <c r="AB17" i="3"/>
  <c r="AC17" i="3" s="1"/>
  <c r="AB16" i="3"/>
  <c r="AC16" i="3" s="1"/>
  <c r="AB15" i="3"/>
  <c r="AC15" i="3" s="1"/>
  <c r="AB14" i="3"/>
  <c r="W17" i="3"/>
  <c r="X17" i="3" s="1"/>
  <c r="W16" i="3"/>
  <c r="X20" i="3" s="1"/>
  <c r="W15" i="3"/>
  <c r="X15" i="3" s="1"/>
  <c r="W14" i="3"/>
  <c r="X19" i="3" s="1"/>
  <c r="R17" i="3"/>
  <c r="S17" i="3" s="1"/>
  <c r="R16" i="3"/>
  <c r="S16" i="3" s="1"/>
  <c r="R15" i="3"/>
  <c r="S15" i="3" s="1"/>
  <c r="R14" i="3"/>
  <c r="M17" i="3"/>
  <c r="N17" i="3" s="1"/>
  <c r="M16" i="3"/>
  <c r="N16" i="3" s="1"/>
  <c r="M15" i="3"/>
  <c r="N15" i="3" s="1"/>
  <c r="M14" i="3"/>
  <c r="N14" i="3" s="1"/>
  <c r="H17" i="3"/>
  <c r="I17" i="3" s="1"/>
  <c r="H16" i="3"/>
  <c r="H15" i="3"/>
  <c r="I15" i="3" s="1"/>
  <c r="H14" i="3"/>
  <c r="J18" i="3"/>
  <c r="C17" i="3"/>
  <c r="C16" i="3"/>
  <c r="C15" i="3"/>
  <c r="D15" i="3" s="1"/>
  <c r="AX18" i="3"/>
  <c r="AS18" i="3"/>
  <c r="AR17" i="3"/>
  <c r="AN18" i="3"/>
  <c r="AI18" i="3"/>
  <c r="AD18" i="3"/>
  <c r="Y18" i="3"/>
  <c r="T18" i="3"/>
  <c r="O18" i="3"/>
  <c r="E18" i="3"/>
  <c r="D17" i="3"/>
  <c r="C60" i="1"/>
  <c r="AR57" i="1"/>
  <c r="AN57" i="1"/>
  <c r="AJ57" i="1"/>
  <c r="AF57" i="1"/>
  <c r="AB57" i="1"/>
  <c r="X57" i="1"/>
  <c r="T57" i="1"/>
  <c r="P57" i="1"/>
  <c r="L57" i="1"/>
  <c r="H57" i="1"/>
  <c r="AR55" i="1"/>
  <c r="AN55" i="1"/>
  <c r="AJ55" i="1"/>
  <c r="AF55" i="1"/>
  <c r="AB55" i="1"/>
  <c r="X55" i="1"/>
  <c r="T55" i="1"/>
  <c r="P55" i="1"/>
  <c r="L55" i="1"/>
  <c r="H55" i="1"/>
  <c r="AR52" i="1"/>
  <c r="AN52" i="1"/>
  <c r="AJ52" i="1"/>
  <c r="AF52" i="1"/>
  <c r="AB52" i="1"/>
  <c r="X52" i="1"/>
  <c r="T52" i="1"/>
  <c r="P52" i="1"/>
  <c r="L52" i="1"/>
  <c r="H52" i="1"/>
  <c r="AR51" i="1"/>
  <c r="AN51" i="1"/>
  <c r="AJ51" i="1"/>
  <c r="AF51" i="1"/>
  <c r="AB51" i="1"/>
  <c r="X51" i="1"/>
  <c r="T51" i="1"/>
  <c r="P51" i="1"/>
  <c r="L51" i="1"/>
  <c r="H51" i="1"/>
  <c r="AR50" i="1"/>
  <c r="AN50" i="1"/>
  <c r="AJ50" i="1"/>
  <c r="AF50" i="1"/>
  <c r="AB50" i="1"/>
  <c r="X50" i="1"/>
  <c r="T50" i="1"/>
  <c r="P50" i="1"/>
  <c r="L50" i="1"/>
  <c r="H50" i="1"/>
  <c r="AR46" i="1"/>
  <c r="AN46" i="1"/>
  <c r="AJ46" i="1"/>
  <c r="AF46" i="1"/>
  <c r="AB46" i="1"/>
  <c r="X46" i="1"/>
  <c r="T46" i="1"/>
  <c r="P46" i="1"/>
  <c r="L46" i="1"/>
  <c r="H46" i="1"/>
  <c r="AR40" i="1"/>
  <c r="AN40" i="1"/>
  <c r="AJ40" i="1"/>
  <c r="AF40" i="1"/>
  <c r="AB40" i="1"/>
  <c r="X40" i="1"/>
  <c r="T40" i="1"/>
  <c r="P40" i="1"/>
  <c r="L40" i="1"/>
  <c r="H40" i="1"/>
  <c r="AR35" i="1"/>
  <c r="AN35" i="1"/>
  <c r="AJ35" i="1"/>
  <c r="AF35" i="1"/>
  <c r="AB35" i="1"/>
  <c r="X35" i="1"/>
  <c r="T35" i="1"/>
  <c r="P35" i="1"/>
  <c r="L35" i="1"/>
  <c r="H35" i="1"/>
  <c r="AR32" i="1"/>
  <c r="AN32" i="1"/>
  <c r="AJ32" i="1"/>
  <c r="AF32" i="1"/>
  <c r="AB32" i="1"/>
  <c r="X32" i="1"/>
  <c r="T32" i="1"/>
  <c r="P32" i="1"/>
  <c r="L32" i="1"/>
  <c r="H32" i="1"/>
  <c r="AR28" i="1"/>
  <c r="AN28" i="1"/>
  <c r="AJ28" i="1"/>
  <c r="AF28" i="1"/>
  <c r="AB28" i="1"/>
  <c r="X28" i="1"/>
  <c r="T28" i="1"/>
  <c r="P28" i="1"/>
  <c r="L28" i="1"/>
  <c r="H28" i="1"/>
  <c r="AR23" i="1"/>
  <c r="AN23" i="1"/>
  <c r="AJ23" i="1"/>
  <c r="AF23" i="1"/>
  <c r="AB23" i="1"/>
  <c r="X23" i="1"/>
  <c r="T23" i="1"/>
  <c r="P23" i="1"/>
  <c r="L23" i="1"/>
  <c r="H23" i="1"/>
  <c r="AR20" i="1"/>
  <c r="AN20" i="1"/>
  <c r="AJ20" i="1"/>
  <c r="AF20" i="1"/>
  <c r="AB20" i="1"/>
  <c r="X20" i="1"/>
  <c r="T20" i="1"/>
  <c r="P20" i="1"/>
  <c r="L20" i="1"/>
  <c r="H20" i="1"/>
  <c r="AR15" i="1"/>
  <c r="AN15" i="1"/>
  <c r="AJ15" i="1"/>
  <c r="AF15" i="1"/>
  <c r="AB15" i="1"/>
  <c r="X15" i="1"/>
  <c r="T15" i="1"/>
  <c r="P15" i="1"/>
  <c r="L15" i="1"/>
  <c r="H15" i="1"/>
  <c r="AR10" i="1"/>
  <c r="AN10" i="1"/>
  <c r="AJ10" i="1"/>
  <c r="AF10" i="1"/>
  <c r="AB10" i="1"/>
  <c r="X10" i="1"/>
  <c r="T10" i="1"/>
  <c r="P10" i="1"/>
  <c r="L10" i="1"/>
  <c r="H10" i="1"/>
  <c r="AR6" i="1"/>
  <c r="AN6" i="1"/>
  <c r="AJ6" i="1"/>
  <c r="AF6" i="1"/>
  <c r="AB6" i="1"/>
  <c r="X6" i="1"/>
  <c r="T6" i="1"/>
  <c r="P6" i="1"/>
  <c r="L6" i="1"/>
  <c r="H6" i="1"/>
  <c r="AW20" i="3" l="1"/>
  <c r="AR20" i="3"/>
  <c r="AW17" i="3"/>
  <c r="AW19" i="3"/>
  <c r="AR19" i="3"/>
  <c r="AR14" i="3"/>
  <c r="AR18" i="3" s="1"/>
  <c r="AM20" i="3"/>
  <c r="AM19" i="3"/>
  <c r="AM14" i="3"/>
  <c r="AH20" i="3"/>
  <c r="AH18" i="3"/>
  <c r="AH19" i="3"/>
  <c r="AC19" i="3"/>
  <c r="AC20" i="3"/>
  <c r="AC14" i="3"/>
  <c r="AC18" i="3" s="1"/>
  <c r="X16" i="3"/>
  <c r="X14" i="3"/>
  <c r="S20" i="3"/>
  <c r="S19" i="3"/>
  <c r="S14" i="3"/>
  <c r="S18" i="3" s="1"/>
  <c r="N20" i="3"/>
  <c r="N18" i="3"/>
  <c r="N19" i="3"/>
  <c r="I20" i="3"/>
  <c r="I19" i="3"/>
  <c r="I14" i="3"/>
  <c r="I16" i="3"/>
  <c r="C14" i="3"/>
  <c r="D19" i="3" s="1"/>
  <c r="AW18" i="3"/>
  <c r="AM18" i="3"/>
  <c r="D20" i="3"/>
  <c r="D16" i="3"/>
  <c r="X18" i="3" l="1"/>
  <c r="I18" i="3"/>
  <c r="D14" i="3"/>
  <c r="D18" i="3" s="1"/>
</calcChain>
</file>

<file path=xl/comments1.xml><?xml version="1.0" encoding="utf-8"?>
<comments xmlns="http://schemas.openxmlformats.org/spreadsheetml/2006/main">
  <authors>
    <author>Rodrigo Brenes</author>
  </authors>
  <commentList>
    <comment ref="B22" authorId="0" shapeId="0">
      <text>
        <r>
          <rPr>
            <b/>
            <sz val="9"/>
            <color indexed="81"/>
            <rFont val="Tahoma"/>
            <family val="2"/>
          </rPr>
          <t>Rodrigo Brenes:</t>
        </r>
        <r>
          <rPr>
            <sz val="9"/>
            <color indexed="81"/>
            <rFont val="Tahoma"/>
            <family val="2"/>
          </rPr>
          <t xml:space="preserve">
One word to describe the product.
Detection, prevention, or response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Rodrigo Brenes:</t>
        </r>
        <r>
          <rPr>
            <sz val="9"/>
            <color indexed="81"/>
            <rFont val="Tahoma"/>
            <family val="2"/>
          </rPr>
          <t xml:space="preserve">
Reseller, partner, quote provider, dealer.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Rodrigo Brenes:</t>
        </r>
        <r>
          <rPr>
            <sz val="9"/>
            <color indexed="81"/>
            <rFont val="Tahoma"/>
            <family val="2"/>
          </rPr>
          <t xml:space="preserve">
Cost Model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Rodrigo Brenes:</t>
        </r>
        <r>
          <rPr>
            <sz val="9"/>
            <color indexed="81"/>
            <rFont val="Tahoma"/>
            <family val="2"/>
          </rPr>
          <t xml:space="preserve">
Opction A: amount of users, endpoints, depending on cost model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Rodrigo Brenes:</t>
        </r>
        <r>
          <rPr>
            <sz val="9"/>
            <color indexed="81"/>
            <rFont val="Tahoma"/>
            <family val="2"/>
          </rPr>
          <t xml:space="preserve">
Opction B: amount of users, endpoints, depending on cost model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Rodrigo Brenes:</t>
        </r>
        <r>
          <rPr>
            <sz val="9"/>
            <color indexed="81"/>
            <rFont val="Tahoma"/>
            <family val="2"/>
          </rPr>
          <t xml:space="preserve">
Total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Rodrigo Brenes:</t>
        </r>
        <r>
          <rPr>
            <sz val="9"/>
            <color indexed="81"/>
            <rFont val="Tahoma"/>
            <family val="2"/>
          </rPr>
          <t xml:space="preserve">
What is included in the price? Other offerings</t>
        </r>
      </text>
    </comment>
  </commentList>
</comments>
</file>

<file path=xl/comments2.xml><?xml version="1.0" encoding="utf-8"?>
<comments xmlns="http://schemas.openxmlformats.org/spreadsheetml/2006/main">
  <authors>
    <author>Rodrigo Brenes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Rodrigo Brenes:</t>
        </r>
        <r>
          <rPr>
            <sz val="9"/>
            <color indexed="81"/>
            <rFont val="Tahoma"/>
            <family val="2"/>
          </rPr>
          <t xml:space="preserve">
Sort Z to A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Rodrigo Brenes:</t>
        </r>
        <r>
          <rPr>
            <sz val="9"/>
            <color indexed="81"/>
            <rFont val="Tahoma"/>
            <family val="2"/>
          </rPr>
          <t xml:space="preserve">
Private or Public. Include Stock tickers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Rodrigo Brenes:</t>
        </r>
        <r>
          <rPr>
            <sz val="9"/>
            <color indexed="81"/>
            <rFont val="Tahoma"/>
            <family val="2"/>
          </rPr>
          <t xml:space="preserve">
Primary remediation mechanism: detection, prevention, or response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Rodrigo Brenes:</t>
        </r>
        <r>
          <rPr>
            <sz val="9"/>
            <color indexed="81"/>
            <rFont val="Tahoma"/>
            <family val="2"/>
          </rPr>
          <t xml:space="preserve">
What other features?
IPS, VPN, App control, DLP, Encryption, Web filtering, vulnerability scan, application hardening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Rodrigo Brenes:</t>
        </r>
        <r>
          <rPr>
            <sz val="9"/>
            <color indexed="81"/>
            <rFont val="Tahoma"/>
            <family val="2"/>
          </rPr>
          <t xml:space="preserve">
Vendor HQ</t>
        </r>
      </text>
    </comment>
  </commentList>
</comments>
</file>

<file path=xl/sharedStrings.xml><?xml version="1.0" encoding="utf-8"?>
<sst xmlns="http://schemas.openxmlformats.org/spreadsheetml/2006/main" count="527" uniqueCount="175">
  <si>
    <t>Stakeholder</t>
  </si>
  <si>
    <t>Group</t>
  </si>
  <si>
    <t>Requirement</t>
  </si>
  <si>
    <t>Score</t>
  </si>
  <si>
    <t>Comments</t>
  </si>
  <si>
    <t>Description</t>
  </si>
  <si>
    <t>Endpoint</t>
  </si>
  <si>
    <t>User</t>
  </si>
  <si>
    <t>GUI</t>
  </si>
  <si>
    <t>Is it informative?, Ease of use?, Plug and play? Transparent?</t>
  </si>
  <si>
    <t>Circumvent</t>
  </si>
  <si>
    <t>How to prevent it, built-in features? Password/PIN protected?</t>
  </si>
  <si>
    <t>Alerting</t>
  </si>
  <si>
    <t>How is the user alerted? What actions can the user perform? Transparent?</t>
  </si>
  <si>
    <t>Historical</t>
  </si>
  <si>
    <t>Can the user see at least last 30 days infections? Transparent?</t>
  </si>
  <si>
    <t>Background</t>
  </si>
  <si>
    <t>Performance</t>
  </si>
  <si>
    <t xml:space="preserve">Light, moderate, or intensive </t>
  </si>
  <si>
    <t>Requirements</t>
  </si>
  <si>
    <t>SW and HW requirements</t>
  </si>
  <si>
    <t>Modes</t>
  </si>
  <si>
    <t>Detect-only, complete control, etc.</t>
  </si>
  <si>
    <t>Offline vs online</t>
  </si>
  <si>
    <t>Does it need to be online to protect?</t>
  </si>
  <si>
    <t>Bandwidth</t>
  </si>
  <si>
    <t>Light, moderate, or intensive… Megas per day, upload and download.</t>
  </si>
  <si>
    <t>Client</t>
  </si>
  <si>
    <t>Windows</t>
  </si>
  <si>
    <t>List of supported OS</t>
  </si>
  <si>
    <t>MAC</t>
  </si>
  <si>
    <t>Linux</t>
  </si>
  <si>
    <t>Mobile</t>
  </si>
  <si>
    <t>Android, iPhone, Windows</t>
  </si>
  <si>
    <t>SOC</t>
  </si>
  <si>
    <t>Infrastructure</t>
  </si>
  <si>
    <t>Cloud</t>
  </si>
  <si>
    <t>Could provider, SOC Reports, Cloud Instance Specifics (might require different instances depending on endpoint scope)</t>
  </si>
  <si>
    <t>On premise</t>
  </si>
  <si>
    <t>Requirements for hosting it on premise</t>
  </si>
  <si>
    <t>Integration</t>
  </si>
  <si>
    <t>Intelligence source and integration with other solutions (Not SIEM, rather input from other controls)</t>
  </si>
  <si>
    <t>Dashboad</t>
  </si>
  <si>
    <t>Actionable</t>
  </si>
  <si>
    <t>What to address from the SOC perspective</t>
  </si>
  <si>
    <t>Total visibility</t>
  </si>
  <si>
    <t>Global conditions, dynamic time window (5 min,  4 , 12, 24 hrs., 7, 15, 30 days - or custom)</t>
  </si>
  <si>
    <t>Ease of use</t>
  </si>
  <si>
    <t>Intuitive, order, clean</t>
  </si>
  <si>
    <t>Events visualization</t>
  </si>
  <si>
    <t>Events based on time, category, group, priority, point in time, etc.</t>
  </si>
  <si>
    <t>Customizable</t>
  </si>
  <si>
    <t>Can we create our own dashboards? Drag and drop visualizations for example or customize charts</t>
  </si>
  <si>
    <t>Events</t>
  </si>
  <si>
    <t>Category</t>
  </si>
  <si>
    <t>Infiltration, C&amp;C, lateral, privilege escalation, data breach, ransomware, etc.</t>
  </si>
  <si>
    <t>Priority</t>
  </si>
  <si>
    <t>Recommended order to address incidents base don infection status</t>
  </si>
  <si>
    <t>Event ACK</t>
  </si>
  <si>
    <t>Comments and alert/event cleaning</t>
  </si>
  <si>
    <t>Noise</t>
  </si>
  <si>
    <t>How much noise is there? And can it be reduced? Tuning.</t>
  </si>
  <si>
    <t>Feed</t>
  </si>
  <si>
    <t>SNMP / Syslog</t>
  </si>
  <si>
    <t>For SIEM solution</t>
  </si>
  <si>
    <t>SMS, email, snmp, syslog, csv, etc.</t>
  </si>
  <si>
    <t>Reports</t>
  </si>
  <si>
    <t xml:space="preserve">Reporting capabilities, pdf, csv, etc. - Fixed and/or customizable </t>
  </si>
  <si>
    <t>Assets</t>
  </si>
  <si>
    <t>Identification/tracking</t>
  </si>
  <si>
    <t>Able to find endpoints in an ease way</t>
  </si>
  <si>
    <t>Classification</t>
  </si>
  <si>
    <t>Group assets per branch based on OU, hostname, IP, other (Endpoint, OS, Server)</t>
  </si>
  <si>
    <t>Collected information</t>
  </si>
  <si>
    <t>How much info do we get from the endpoint.</t>
  </si>
  <si>
    <t>Asset summary</t>
  </si>
  <si>
    <t>Asset grouping, ease to visualize all assets, condition per group of assets</t>
  </si>
  <si>
    <t>Asset infection history - How long in time can we see the historical of an endpoint</t>
  </si>
  <si>
    <t>Investigarion &amp; Forensics</t>
  </si>
  <si>
    <t>Whitelist/blacklist</t>
  </si>
  <si>
    <t>How ease is to whitelist a known SW</t>
  </si>
  <si>
    <t>Emergency updates</t>
  </si>
  <si>
    <t>How fast can we deploy whitelist or blacklist policies WW</t>
  </si>
  <si>
    <t>Alert information</t>
  </si>
  <si>
    <t>Are the infections actionable? chain of events is included? Hash, source, path, network info, DNS, total visibility.</t>
  </si>
  <si>
    <t>Query capability</t>
  </si>
  <si>
    <t>Query per asset, IP, MAC, user, service, hash, software name, external connections (URL, IP) etc. - And how results are shown.</t>
  </si>
  <si>
    <t>Storage time</t>
  </si>
  <si>
    <t>How long can we keep the data, 15 day, 30 days, 3, 6, 12 months?</t>
  </si>
  <si>
    <t>Sample collection</t>
  </si>
  <si>
    <t>Can we get malware samples via Dashboard/console or API?</t>
  </si>
  <si>
    <t>3rd party processes</t>
  </si>
  <si>
    <t>False Positive</t>
  </si>
  <si>
    <t>Sample submission and investigation. Cloud on demand Sandbox.</t>
  </si>
  <si>
    <t>False Negative</t>
  </si>
  <si>
    <t>Malware detected by other analytics or endpoint security but not  by this solution, what would be the process?</t>
  </si>
  <si>
    <t>Support</t>
  </si>
  <si>
    <t>Troubleshoot, errors, Q&amp;A, etc. SLA</t>
  </si>
  <si>
    <t>Business</t>
  </si>
  <si>
    <t>POC</t>
  </si>
  <si>
    <t>Conditions</t>
  </si>
  <si>
    <t>Flexibility, general terms</t>
  </si>
  <si>
    <t>MS Certified AV</t>
  </si>
  <si>
    <t>MS Certified</t>
  </si>
  <si>
    <t>Microsoft certified AV / Important for not disabling SCeP or passing host checker in an eventual replacement. Can it be turn on/off via regedit?</t>
  </si>
  <si>
    <t>Client care</t>
  </si>
  <si>
    <t>Product review</t>
  </si>
  <si>
    <t>Feature/improvement/customization requests. What is the process?</t>
  </si>
  <si>
    <t>Post-sale interaction - 6 months follow up meeting to go over product specifics and new offerings.</t>
  </si>
  <si>
    <t>Communication</t>
  </si>
  <si>
    <t>Press and major news, confidence in the vendor.</t>
  </si>
  <si>
    <t>Additional</t>
  </si>
  <si>
    <t>Additional deals &amp; Add-ons</t>
  </si>
  <si>
    <t>Offers, other products, portfolio. All-in-one or sold by separate?</t>
  </si>
  <si>
    <t>Price</t>
  </si>
  <si>
    <t>Cost</t>
  </si>
  <si>
    <t>Pricing Model</t>
  </si>
  <si>
    <t>Per endpoint, storage, user… how many lines and complexity of the quote.</t>
  </si>
  <si>
    <t>Estimate, not budgetary, best price.</t>
  </si>
  <si>
    <t>Investigation &amp; Forensics</t>
  </si>
  <si>
    <t>Weight</t>
  </si>
  <si>
    <t>Must be 100</t>
  </si>
  <si>
    <t>Assessment Criteria</t>
  </si>
  <si>
    <t>Demo Assessment</t>
  </si>
  <si>
    <t>Vendor</t>
  </si>
  <si>
    <t>Vendor A</t>
  </si>
  <si>
    <t>Vendor B</t>
  </si>
  <si>
    <t>Vendor C</t>
  </si>
  <si>
    <t>Vendor D</t>
  </si>
  <si>
    <t>Vendor E</t>
  </si>
  <si>
    <t>Vendor F</t>
  </si>
  <si>
    <t>Vendor G</t>
  </si>
  <si>
    <t>Vendor H</t>
  </si>
  <si>
    <t>Vendor I</t>
  </si>
  <si>
    <t>Vendor J</t>
  </si>
  <si>
    <r>
      <t xml:space="preserve">Group
</t>
    </r>
    <r>
      <rPr>
        <sz val="11"/>
        <color theme="1"/>
        <rFont val="Univers Com 45 Light"/>
        <family val="2"/>
      </rPr>
      <t>Common Criteria</t>
    </r>
  </si>
  <si>
    <t>Individual
Requirements</t>
  </si>
  <si>
    <t>Not supported or not acceptable</t>
  </si>
  <si>
    <t>Fit or acceptable</t>
  </si>
  <si>
    <t>Outstanding</t>
  </si>
  <si>
    <t>Few value / Not well executed</t>
  </si>
  <si>
    <t>Low</t>
  </si>
  <si>
    <t>Medium</t>
  </si>
  <si>
    <t>High</t>
  </si>
  <si>
    <r>
      <rPr>
        <b/>
        <sz val="11"/>
        <color theme="1"/>
        <rFont val="Univers Com 45 Light"/>
        <family val="2"/>
      </rPr>
      <t>Weight</t>
    </r>
    <r>
      <rPr>
        <sz val="11"/>
        <color theme="1"/>
        <rFont val="Univers Com 45 Light"/>
        <family val="2"/>
      </rPr>
      <t xml:space="preserve"> is applied to stakeholders to determine the final value each group of requirements</t>
    </r>
  </si>
  <si>
    <t>Sample:</t>
  </si>
  <si>
    <t>20% endpoint</t>
  </si>
  <si>
    <t>30% SOC</t>
  </si>
  <si>
    <t>10% Business</t>
  </si>
  <si>
    <t>40% Price</t>
  </si>
  <si>
    <r>
      <t>Group are tagged as high, medium, or low</t>
    </r>
    <r>
      <rPr>
        <b/>
        <sz val="11"/>
        <color theme="1"/>
        <rFont val="Univers Com 45 Light"/>
        <family val="2"/>
      </rPr>
      <t xml:space="preserve"> priority</t>
    </r>
  </si>
  <si>
    <r>
      <t xml:space="preserve">Each </t>
    </r>
    <r>
      <rPr>
        <b/>
        <sz val="11"/>
        <color theme="1"/>
        <rFont val="Univers Com 45 Light"/>
        <family val="2"/>
      </rPr>
      <t>individual requirement</t>
    </r>
    <r>
      <rPr>
        <sz val="11"/>
        <color theme="1"/>
        <rFont val="Univers Com 45 Light"/>
        <family val="2"/>
      </rPr>
      <t xml:space="preserve"> is evaluated from 0 to 3</t>
    </r>
  </si>
  <si>
    <t>General</t>
  </si>
  <si>
    <t>Total</t>
  </si>
  <si>
    <t>Functionality</t>
  </si>
  <si>
    <t>Partnership</t>
  </si>
  <si>
    <t>Tag</t>
  </si>
  <si>
    <t>Partner</t>
  </si>
  <si>
    <t>1 yr deal</t>
  </si>
  <si>
    <t>3 yrs deal</t>
  </si>
  <si>
    <t>per year</t>
  </si>
  <si>
    <t>Addon</t>
  </si>
  <si>
    <t>User/Endpoints</t>
  </si>
  <si>
    <t>Volume</t>
  </si>
  <si>
    <t>Tip: hide the clomuns you are not using and let only the vendor you are evaluating</t>
  </si>
  <si>
    <t>Demo Evaluation</t>
  </si>
  <si>
    <t>Deal</t>
  </si>
  <si>
    <t>Pricing</t>
  </si>
  <si>
    <t>Company Type</t>
  </si>
  <si>
    <t>Primary</t>
  </si>
  <si>
    <t>Capability</t>
  </si>
  <si>
    <t>Country</t>
  </si>
  <si>
    <t>Rank</t>
  </si>
  <si>
    <t>Final</t>
  </si>
  <si>
    <t>DemoResults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</si>
</sst>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[$$-409]* #,##0.00_);_([$$-409]* \(#,##0.00\);_([$$-409]* &quot;-&quot;??_);_(@_)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Univers Com 45 Light"/>
      <family val="2"/>
    </font>
    <font>
      <sz val="11"/>
      <color theme="0"/>
      <name val="Univers Com 45 Light"/>
      <family val="2"/>
    </font>
    <font>
      <b/>
      <sz val="11"/>
      <color theme="1"/>
      <name val="Univers Com 45 Light"/>
      <family val="2"/>
    </font>
    <font>
      <b/>
      <sz val="12"/>
      <color theme="1"/>
      <name val="Univers Com 45 Light"/>
      <family val="2"/>
    </font>
    <font>
      <b/>
      <sz val="9"/>
      <color theme="1"/>
      <name val="Univers Com 45 Light"/>
      <family val="2"/>
    </font>
    <font>
      <sz val="10"/>
      <color theme="1"/>
      <name val="Univers Com 45 Light"/>
      <family val="2"/>
    </font>
    <font>
      <sz val="9"/>
      <color theme="1"/>
      <name val="Univers Com 45 Light"/>
      <family val="2"/>
    </font>
    <font>
      <b/>
      <sz val="11"/>
      <color theme="0"/>
      <name val="Univers Com 45 Light"/>
      <family val="2"/>
    </font>
    <font>
      <b/>
      <sz val="22"/>
      <color theme="0"/>
      <name val="Univers Com 45 Light"/>
      <family val="2"/>
    </font>
    <font>
      <sz val="12"/>
      <color theme="1"/>
      <name val="Univers Com 45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Univers Com 45 Light"/>
      <family val="2"/>
    </font>
    <font>
      <b/>
      <sz val="8"/>
      <color theme="1"/>
      <name val="Univers Com 45 Light"/>
      <family val="2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</fills>
  <borders count="6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Border="1"/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3" xfId="0" applyFont="1" applyBorder="1"/>
    <xf numFmtId="0" fontId="9" fillId="0" borderId="9" xfId="0" applyFont="1" applyBorder="1"/>
    <xf numFmtId="0" fontId="9" fillId="0" borderId="9" xfId="0" applyFont="1" applyBorder="1" applyAlignment="1">
      <alignment horizontal="center"/>
    </xf>
    <xf numFmtId="0" fontId="9" fillId="0" borderId="9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9" fillId="0" borderId="10" xfId="0" applyFont="1" applyBorder="1"/>
    <xf numFmtId="0" fontId="9" fillId="0" borderId="13" xfId="0" applyFont="1" applyBorder="1"/>
    <xf numFmtId="0" fontId="9" fillId="0" borderId="13" xfId="0" applyFont="1" applyBorder="1" applyAlignment="1">
      <alignment horizontal="center"/>
    </xf>
    <xf numFmtId="0" fontId="9" fillId="0" borderId="13" xfId="0" applyFont="1" applyBorder="1" applyAlignment="1">
      <alignment horizontal="left"/>
    </xf>
    <xf numFmtId="0" fontId="9" fillId="0" borderId="14" xfId="0" applyFont="1" applyBorder="1"/>
    <xf numFmtId="0" fontId="9" fillId="0" borderId="13" xfId="0" applyFont="1" applyFill="1" applyBorder="1"/>
    <xf numFmtId="0" fontId="9" fillId="0" borderId="1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left"/>
    </xf>
    <xf numFmtId="0" fontId="9" fillId="2" borderId="13" xfId="0" applyFont="1" applyFill="1" applyBorder="1"/>
    <xf numFmtId="0" fontId="9" fillId="0" borderId="15" xfId="0" applyFont="1" applyBorder="1"/>
    <xf numFmtId="0" fontId="9" fillId="0" borderId="15" xfId="0" applyFont="1" applyBorder="1" applyAlignment="1">
      <alignment horizontal="center"/>
    </xf>
    <xf numFmtId="0" fontId="9" fillId="0" borderId="15" xfId="0" applyFont="1" applyBorder="1" applyAlignment="1">
      <alignment horizontal="left"/>
    </xf>
    <xf numFmtId="0" fontId="9" fillId="0" borderId="16" xfId="0" applyFont="1" applyBorder="1"/>
    <xf numFmtId="0" fontId="9" fillId="0" borderId="21" xfId="0" applyFont="1" applyBorder="1"/>
    <xf numFmtId="0" fontId="9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left"/>
    </xf>
    <xf numFmtId="0" fontId="9" fillId="0" borderId="22" xfId="0" applyFont="1" applyBorder="1"/>
    <xf numFmtId="0" fontId="3" fillId="0" borderId="1" xfId="0" applyFont="1" applyBorder="1" applyAlignment="1">
      <alignment horizontal="left"/>
    </xf>
    <xf numFmtId="0" fontId="9" fillId="0" borderId="9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3" xfId="0" applyFont="1" applyBorder="1"/>
    <xf numFmtId="0" fontId="9" fillId="0" borderId="23" xfId="0" applyFont="1" applyBorder="1" applyAlignment="1">
      <alignment horizontal="center"/>
    </xf>
    <xf numFmtId="0" fontId="9" fillId="0" borderId="23" xfId="0" applyFont="1" applyBorder="1" applyAlignment="1">
      <alignment horizontal="left"/>
    </xf>
    <xf numFmtId="0" fontId="9" fillId="0" borderId="26" xfId="0" applyFont="1" applyBorder="1"/>
    <xf numFmtId="0" fontId="9" fillId="0" borderId="21" xfId="0" applyFont="1" applyBorder="1" applyAlignment="1">
      <alignment horizontal="center" vertical="center"/>
    </xf>
    <xf numFmtId="0" fontId="9" fillId="0" borderId="21" xfId="0" applyFont="1" applyFill="1" applyBorder="1"/>
    <xf numFmtId="0" fontId="9" fillId="0" borderId="21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0" fontId="9" fillId="0" borderId="9" xfId="0" applyFont="1" applyFill="1" applyBorder="1"/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left"/>
    </xf>
    <xf numFmtId="0" fontId="9" fillId="0" borderId="22" xfId="0" applyFont="1" applyFill="1" applyBorder="1" applyAlignment="1">
      <alignment horizontal="left"/>
    </xf>
    <xf numFmtId="0" fontId="3" fillId="0" borderId="31" xfId="0" applyFont="1" applyBorder="1"/>
    <xf numFmtId="0" fontId="3" fillId="0" borderId="32" xfId="0" applyFont="1" applyBorder="1"/>
    <xf numFmtId="0" fontId="3" fillId="0" borderId="32" xfId="0" applyFont="1" applyBorder="1" applyAlignment="1">
      <alignment horizontal="left"/>
    </xf>
    <xf numFmtId="0" fontId="3" fillId="0" borderId="32" xfId="0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9" fillId="0" borderId="35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3" fillId="0" borderId="45" xfId="0" applyFont="1" applyBorder="1"/>
    <xf numFmtId="0" fontId="3" fillId="0" borderId="47" xfId="0" applyFont="1" applyBorder="1"/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/>
    <xf numFmtId="0" fontId="4" fillId="3" borderId="0" xfId="0" applyFont="1" applyFill="1" applyBorder="1" applyAlignment="1"/>
    <xf numFmtId="0" fontId="3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/>
    <xf numFmtId="0" fontId="4" fillId="4" borderId="0" xfId="0" applyFont="1" applyFill="1" applyBorder="1" applyAlignme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3" fillId="4" borderId="0" xfId="0" applyFont="1" applyFill="1" applyBorder="1" applyAlignment="1">
      <alignment horizontal="left"/>
    </xf>
    <xf numFmtId="0" fontId="9" fillId="2" borderId="13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0" fontId="3" fillId="0" borderId="45" xfId="0" applyFont="1" applyBorder="1" applyAlignment="1">
      <alignment horizontal="left"/>
    </xf>
    <xf numFmtId="0" fontId="9" fillId="0" borderId="50" xfId="0" applyFont="1" applyBorder="1" applyAlignment="1">
      <alignment horizontal="left"/>
    </xf>
    <xf numFmtId="0" fontId="9" fillId="0" borderId="51" xfId="0" applyFont="1" applyBorder="1" applyAlignment="1">
      <alignment horizontal="left"/>
    </xf>
    <xf numFmtId="0" fontId="9" fillId="0" borderId="51" xfId="0" applyFont="1" applyFill="1" applyBorder="1" applyAlignment="1">
      <alignment horizontal="left"/>
    </xf>
    <xf numFmtId="0" fontId="9" fillId="2" borderId="51" xfId="0" applyFont="1" applyFill="1" applyBorder="1" applyAlignment="1">
      <alignment horizontal="left"/>
    </xf>
    <xf numFmtId="0" fontId="9" fillId="0" borderId="52" xfId="0" applyFont="1" applyBorder="1" applyAlignment="1">
      <alignment horizontal="left"/>
    </xf>
    <xf numFmtId="0" fontId="9" fillId="0" borderId="53" xfId="0" applyFont="1" applyBorder="1" applyAlignment="1">
      <alignment horizontal="left"/>
    </xf>
    <xf numFmtId="0" fontId="9" fillId="0" borderId="54" xfId="0" applyFont="1" applyBorder="1" applyAlignment="1">
      <alignment horizontal="left"/>
    </xf>
    <xf numFmtId="0" fontId="9" fillId="0" borderId="53" xfId="0" applyFont="1" applyFill="1" applyBorder="1" applyAlignment="1">
      <alignment horizontal="left"/>
    </xf>
    <xf numFmtId="0" fontId="9" fillId="0" borderId="50" xfId="0" applyFont="1" applyFill="1" applyBorder="1" applyAlignment="1">
      <alignment horizontal="left"/>
    </xf>
    <xf numFmtId="0" fontId="6" fillId="0" borderId="3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/>
    <xf numFmtId="10" fontId="3" fillId="0" borderId="48" xfId="0" applyNumberFormat="1" applyFont="1" applyBorder="1"/>
    <xf numFmtId="10" fontId="3" fillId="0" borderId="34" xfId="0" applyNumberFormat="1" applyFont="1" applyBorder="1" applyAlignment="1">
      <alignment horizontal="center"/>
    </xf>
    <xf numFmtId="9" fontId="3" fillId="0" borderId="32" xfId="0" applyNumberFormat="1" applyFont="1" applyBorder="1"/>
    <xf numFmtId="9" fontId="3" fillId="0" borderId="1" xfId="0" applyNumberFormat="1" applyFont="1" applyBorder="1"/>
    <xf numFmtId="9" fontId="3" fillId="0" borderId="45" xfId="0" applyNumberFormat="1" applyFont="1" applyBorder="1"/>
    <xf numFmtId="4" fontId="10" fillId="3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3" fillId="0" borderId="58" xfId="0" applyFont="1" applyBorder="1"/>
    <xf numFmtId="0" fontId="0" fillId="0" borderId="59" xfId="0" applyBorder="1" applyAlignment="1">
      <alignment horizontal="center"/>
    </xf>
    <xf numFmtId="0" fontId="3" fillId="0" borderId="58" xfId="0" applyFont="1" applyBorder="1" applyAlignment="1">
      <alignment horizontal="right"/>
    </xf>
    <xf numFmtId="9" fontId="15" fillId="0" borderId="59" xfId="0" applyNumberFormat="1" applyFont="1" applyBorder="1" applyAlignment="1">
      <alignment horizontal="left" vertical="center"/>
    </xf>
    <xf numFmtId="0" fontId="0" fillId="0" borderId="58" xfId="0" applyBorder="1"/>
    <xf numFmtId="0" fontId="0" fillId="0" borderId="59" xfId="0" applyBorder="1"/>
    <xf numFmtId="0" fontId="3" fillId="0" borderId="59" xfId="0" applyFont="1" applyBorder="1"/>
    <xf numFmtId="0" fontId="2" fillId="0" borderId="58" xfId="0" applyFont="1" applyBorder="1"/>
    <xf numFmtId="0" fontId="15" fillId="0" borderId="59" xfId="0" applyFont="1" applyBorder="1" applyAlignment="1">
      <alignment horizontal="left"/>
    </xf>
    <xf numFmtId="0" fontId="3" fillId="0" borderId="62" xfId="0" applyFont="1" applyBorder="1"/>
    <xf numFmtId="0" fontId="3" fillId="0" borderId="63" xfId="0" applyFont="1" applyBorder="1"/>
    <xf numFmtId="0" fontId="4" fillId="3" borderId="58" xfId="0" applyFont="1" applyFill="1" applyBorder="1" applyAlignment="1">
      <alignment horizontal="right"/>
    </xf>
    <xf numFmtId="0" fontId="4" fillId="3" borderId="61" xfId="0" applyFont="1" applyFill="1" applyBorder="1" applyAlignment="1">
      <alignment horizontal="right"/>
    </xf>
    <xf numFmtId="0" fontId="2" fillId="0" borderId="65" xfId="0" applyFont="1" applyBorder="1"/>
    <xf numFmtId="0" fontId="0" fillId="0" borderId="66" xfId="0" applyBorder="1"/>
    <xf numFmtId="165" fontId="0" fillId="0" borderId="5" xfId="0" applyNumberFormat="1" applyBorder="1" applyAlignment="1">
      <alignment horizontal="center"/>
    </xf>
    <xf numFmtId="0" fontId="0" fillId="2" borderId="0" xfId="0" applyFill="1"/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" fontId="3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0" fillId="2" borderId="47" xfId="0" applyFill="1" applyBorder="1" applyAlignment="1">
      <alignment horizontal="center"/>
    </xf>
    <xf numFmtId="4" fontId="3" fillId="2" borderId="0" xfId="0" applyNumberFormat="1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/>
    <xf numFmtId="0" fontId="0" fillId="2" borderId="0" xfId="0" applyFont="1" applyFill="1" applyAlignment="1">
      <alignment horizontal="center"/>
    </xf>
    <xf numFmtId="0" fontId="0" fillId="2" borderId="47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4" fontId="3" fillId="2" borderId="17" xfId="0" applyNumberFormat="1" applyFont="1" applyFill="1" applyBorder="1" applyAlignment="1">
      <alignment horizontal="center"/>
    </xf>
    <xf numFmtId="4" fontId="3" fillId="2" borderId="23" xfId="0" applyNumberFormat="1" applyFont="1" applyFill="1" applyBorder="1" applyAlignment="1">
      <alignment horizont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wrapText="1"/>
    </xf>
    <xf numFmtId="0" fontId="12" fillId="0" borderId="49" xfId="0" applyFont="1" applyBorder="1" applyAlignment="1">
      <alignment horizontal="center"/>
    </xf>
    <xf numFmtId="0" fontId="11" fillId="3" borderId="0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wrapText="1"/>
    </xf>
    <xf numFmtId="0" fontId="6" fillId="0" borderId="49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9" fontId="8" fillId="0" borderId="7" xfId="0" applyNumberFormat="1" applyFont="1" applyBorder="1" applyAlignment="1">
      <alignment horizontal="center" vertical="center"/>
    </xf>
    <xf numFmtId="9" fontId="8" fillId="0" borderId="18" xfId="0" applyNumberFormat="1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9" fontId="8" fillId="0" borderId="11" xfId="0" applyNumberFormat="1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2" fontId="9" fillId="0" borderId="13" xfId="0" applyNumberFormat="1" applyFont="1" applyBorder="1" applyAlignment="1">
      <alignment horizontal="center" vertical="center"/>
    </xf>
    <xf numFmtId="2" fontId="9" fillId="0" borderId="21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2" fontId="9" fillId="0" borderId="15" xfId="0" applyNumberFormat="1" applyFont="1" applyBorder="1" applyAlignment="1">
      <alignment horizontal="center" vertical="center"/>
    </xf>
    <xf numFmtId="2" fontId="9" fillId="0" borderId="17" xfId="0" applyNumberFormat="1" applyFont="1" applyBorder="1" applyAlignment="1">
      <alignment horizontal="center" vertical="center"/>
    </xf>
    <xf numFmtId="2" fontId="9" fillId="0" borderId="23" xfId="0" applyNumberFormat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/>
    </xf>
    <xf numFmtId="9" fontId="8" fillId="0" borderId="40" xfId="0" applyNumberFormat="1" applyFont="1" applyBorder="1" applyAlignment="1">
      <alignment horizontal="center" vertical="center"/>
    </xf>
    <xf numFmtId="9" fontId="8" fillId="0" borderId="41" xfId="0" applyNumberFormat="1" applyFont="1" applyBorder="1" applyAlignment="1">
      <alignment horizontal="center" vertical="center"/>
    </xf>
    <xf numFmtId="9" fontId="8" fillId="0" borderId="42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9" fontId="8" fillId="0" borderId="3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1" fillId="0" borderId="51" xfId="0" applyNumberFormat="1" applyFont="1" applyBorder="1" applyAlignment="1">
      <alignment horizontal="center"/>
    </xf>
    <xf numFmtId="49" fontId="1" fillId="0" borderId="64" xfId="0" applyNumberFormat="1" applyFont="1" applyBorder="1" applyAlignment="1">
      <alignment horizontal="center"/>
    </xf>
    <xf numFmtId="49" fontId="1" fillId="0" borderId="36" xfId="0" applyNumberFormat="1" applyFont="1" applyBorder="1" applyAlignment="1">
      <alignment horizontal="center"/>
    </xf>
    <xf numFmtId="0" fontId="5" fillId="0" borderId="60" xfId="0" applyFont="1" applyBorder="1" applyAlignment="1">
      <alignment horizontal="right"/>
    </xf>
    <xf numFmtId="0" fontId="5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'Demo Results'!$C$4</c:f>
              <c:strCache>
                <c:ptCount val="1"/>
                <c:pt idx="0">
                  <c:v>Endpoint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 Results'!$B$5:$B$14</c:f>
              <c:strCache>
                <c:ptCount val="10"/>
                <c:pt idx="0">
                  <c:v>Vendor A</c:v>
                </c:pt>
                <c:pt idx="1">
                  <c:v>Vendor B</c:v>
                </c:pt>
                <c:pt idx="2">
                  <c:v>Vendor C</c:v>
                </c:pt>
                <c:pt idx="3">
                  <c:v>Vendor D</c:v>
                </c:pt>
                <c:pt idx="4">
                  <c:v>Vendor E</c:v>
                </c:pt>
                <c:pt idx="5">
                  <c:v>Vendor F</c:v>
                </c:pt>
                <c:pt idx="6">
                  <c:v>Vendor G</c:v>
                </c:pt>
                <c:pt idx="7">
                  <c:v>Vendor H</c:v>
                </c:pt>
                <c:pt idx="8">
                  <c:v>Vendor I</c:v>
                </c:pt>
                <c:pt idx="9">
                  <c:v>Vendor J</c:v>
                </c:pt>
              </c:strCache>
            </c:strRef>
          </c:cat>
          <c:val>
            <c:numRef>
              <c:f>'Demo Results'!$C$5:$C$14</c:f>
              <c:numCache>
                <c:formatCode>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3-4D8A-B50B-C8AFC5FAD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508368"/>
        <c:axId val="479509024"/>
      </c:barChart>
      <c:catAx>
        <c:axId val="4795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09024"/>
        <c:crosses val="autoZero"/>
        <c:auto val="1"/>
        <c:lblAlgn val="ctr"/>
        <c:lblOffset val="100"/>
        <c:noMultiLvlLbl val="0"/>
      </c:catAx>
      <c:valAx>
        <c:axId val="4795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0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'Demo Results'!$D$4</c:f>
              <c:strCache>
                <c:ptCount val="1"/>
                <c:pt idx="0">
                  <c:v>SOC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 Results'!$B$5:$B$14</c:f>
              <c:strCache>
                <c:ptCount val="10"/>
                <c:pt idx="0">
                  <c:v>Vendor A</c:v>
                </c:pt>
                <c:pt idx="1">
                  <c:v>Vendor B</c:v>
                </c:pt>
                <c:pt idx="2">
                  <c:v>Vendor C</c:v>
                </c:pt>
                <c:pt idx="3">
                  <c:v>Vendor D</c:v>
                </c:pt>
                <c:pt idx="4">
                  <c:v>Vendor E</c:v>
                </c:pt>
                <c:pt idx="5">
                  <c:v>Vendor F</c:v>
                </c:pt>
                <c:pt idx="6">
                  <c:v>Vendor G</c:v>
                </c:pt>
                <c:pt idx="7">
                  <c:v>Vendor H</c:v>
                </c:pt>
                <c:pt idx="8">
                  <c:v>Vendor I</c:v>
                </c:pt>
                <c:pt idx="9">
                  <c:v>Vendor J</c:v>
                </c:pt>
              </c:strCache>
            </c:strRef>
          </c:cat>
          <c:val>
            <c:numRef>
              <c:f>'Demo Results'!$D$5:$D$14</c:f>
              <c:numCache>
                <c:formatCode>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0-42F1-BFDC-662B057B2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378672"/>
        <c:axId val="788379328"/>
      </c:barChart>
      <c:catAx>
        <c:axId val="7883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79328"/>
        <c:crosses val="autoZero"/>
        <c:auto val="1"/>
        <c:lblAlgn val="ctr"/>
        <c:lblOffset val="100"/>
        <c:noMultiLvlLbl val="0"/>
      </c:catAx>
      <c:valAx>
        <c:axId val="7883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'Demo Results'!$E$4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 Results'!$B$5:$B$14</c:f>
              <c:strCache>
                <c:ptCount val="10"/>
                <c:pt idx="0">
                  <c:v>Vendor A</c:v>
                </c:pt>
                <c:pt idx="1">
                  <c:v>Vendor B</c:v>
                </c:pt>
                <c:pt idx="2">
                  <c:v>Vendor C</c:v>
                </c:pt>
                <c:pt idx="3">
                  <c:v>Vendor D</c:v>
                </c:pt>
                <c:pt idx="4">
                  <c:v>Vendor E</c:v>
                </c:pt>
                <c:pt idx="5">
                  <c:v>Vendor F</c:v>
                </c:pt>
                <c:pt idx="6">
                  <c:v>Vendor G</c:v>
                </c:pt>
                <c:pt idx="7">
                  <c:v>Vendor H</c:v>
                </c:pt>
                <c:pt idx="8">
                  <c:v>Vendor I</c:v>
                </c:pt>
                <c:pt idx="9">
                  <c:v>Vendor J</c:v>
                </c:pt>
              </c:strCache>
            </c:strRef>
          </c:cat>
          <c:val>
            <c:numRef>
              <c:f>'Demo Results'!$E$5:$E$14</c:f>
              <c:numCache>
                <c:formatCode>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4B5-AAE5-962AA36F7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705808"/>
        <c:axId val="672702200"/>
      </c:barChart>
      <c:catAx>
        <c:axId val="6727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02200"/>
        <c:crosses val="autoZero"/>
        <c:auto val="1"/>
        <c:lblAlgn val="ctr"/>
        <c:lblOffset val="100"/>
        <c:noMultiLvlLbl val="0"/>
      </c:catAx>
      <c:valAx>
        <c:axId val="6727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0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'Demo Results'!$F$4</c:f>
              <c:strCache>
                <c:ptCount val="1"/>
                <c:pt idx="0">
                  <c:v>Pricing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 Results'!$B$5:$B$14</c:f>
              <c:strCache>
                <c:ptCount val="10"/>
                <c:pt idx="0">
                  <c:v>Vendor A</c:v>
                </c:pt>
                <c:pt idx="1">
                  <c:v>Vendor B</c:v>
                </c:pt>
                <c:pt idx="2">
                  <c:v>Vendor C</c:v>
                </c:pt>
                <c:pt idx="3">
                  <c:v>Vendor D</c:v>
                </c:pt>
                <c:pt idx="4">
                  <c:v>Vendor E</c:v>
                </c:pt>
                <c:pt idx="5">
                  <c:v>Vendor F</c:v>
                </c:pt>
                <c:pt idx="6">
                  <c:v>Vendor G</c:v>
                </c:pt>
                <c:pt idx="7">
                  <c:v>Vendor H</c:v>
                </c:pt>
                <c:pt idx="8">
                  <c:v>Vendor I</c:v>
                </c:pt>
                <c:pt idx="9">
                  <c:v>Vendor J</c:v>
                </c:pt>
              </c:strCache>
            </c:strRef>
          </c:cat>
          <c:val>
            <c:numRef>
              <c:f>'Demo Results'!$F$5:$F$14</c:f>
              <c:numCache>
                <c:formatCode>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5-4A26-8D43-C2294E741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005888"/>
        <c:axId val="788010480"/>
      </c:barChart>
      <c:catAx>
        <c:axId val="7880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10480"/>
        <c:crosses val="autoZero"/>
        <c:auto val="1"/>
        <c:lblAlgn val="ctr"/>
        <c:lblOffset val="100"/>
        <c:noMultiLvlLbl val="0"/>
      </c:catAx>
      <c:valAx>
        <c:axId val="7880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'Demo Results'!$G$4</c:f>
              <c:strCache>
                <c:ptCount val="1"/>
                <c:pt idx="0">
                  <c:v>Functionality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 Results'!$B$5:$B$14</c:f>
              <c:strCache>
                <c:ptCount val="10"/>
                <c:pt idx="0">
                  <c:v>Vendor A</c:v>
                </c:pt>
                <c:pt idx="1">
                  <c:v>Vendor B</c:v>
                </c:pt>
                <c:pt idx="2">
                  <c:v>Vendor C</c:v>
                </c:pt>
                <c:pt idx="3">
                  <c:v>Vendor D</c:v>
                </c:pt>
                <c:pt idx="4">
                  <c:v>Vendor E</c:v>
                </c:pt>
                <c:pt idx="5">
                  <c:v>Vendor F</c:v>
                </c:pt>
                <c:pt idx="6">
                  <c:v>Vendor G</c:v>
                </c:pt>
                <c:pt idx="7">
                  <c:v>Vendor H</c:v>
                </c:pt>
                <c:pt idx="8">
                  <c:v>Vendor I</c:v>
                </c:pt>
                <c:pt idx="9">
                  <c:v>Vendor J</c:v>
                </c:pt>
              </c:strCache>
            </c:strRef>
          </c:cat>
          <c:val>
            <c:numRef>
              <c:f>'Demo Results'!$G$5:$G$14</c:f>
              <c:numCache>
                <c:formatCode>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0-4C00-AB2D-EDD892041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590912"/>
        <c:axId val="789589928"/>
      </c:barChart>
      <c:catAx>
        <c:axId val="7895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89928"/>
        <c:crosses val="autoZero"/>
        <c:auto val="1"/>
        <c:lblAlgn val="ctr"/>
        <c:lblOffset val="100"/>
        <c:noMultiLvlLbl val="0"/>
      </c:catAx>
      <c:valAx>
        <c:axId val="78958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9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'Demo Results'!$H$4</c:f>
              <c:strCache>
                <c:ptCount val="1"/>
                <c:pt idx="0">
                  <c:v>Partnership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 Results'!$B$5:$B$14</c:f>
              <c:strCache>
                <c:ptCount val="10"/>
                <c:pt idx="0">
                  <c:v>Vendor A</c:v>
                </c:pt>
                <c:pt idx="1">
                  <c:v>Vendor B</c:v>
                </c:pt>
                <c:pt idx="2">
                  <c:v>Vendor C</c:v>
                </c:pt>
                <c:pt idx="3">
                  <c:v>Vendor D</c:v>
                </c:pt>
                <c:pt idx="4">
                  <c:v>Vendor E</c:v>
                </c:pt>
                <c:pt idx="5">
                  <c:v>Vendor F</c:v>
                </c:pt>
                <c:pt idx="6">
                  <c:v>Vendor G</c:v>
                </c:pt>
                <c:pt idx="7">
                  <c:v>Vendor H</c:v>
                </c:pt>
                <c:pt idx="8">
                  <c:v>Vendor I</c:v>
                </c:pt>
                <c:pt idx="9">
                  <c:v>Vendor J</c:v>
                </c:pt>
              </c:strCache>
            </c:strRef>
          </c:cat>
          <c:val>
            <c:numRef>
              <c:f>'Demo Results'!$H$5:$H$14</c:f>
              <c:numCache>
                <c:formatCode>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7-4F55-B4BE-0E0B15CC3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942664"/>
        <c:axId val="360254480"/>
      </c:barChart>
      <c:catAx>
        <c:axId val="67194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54480"/>
        <c:crosses val="autoZero"/>
        <c:auto val="1"/>
        <c:lblAlgn val="ctr"/>
        <c:lblOffset val="100"/>
        <c:noMultiLvlLbl val="0"/>
      </c:catAx>
      <c:valAx>
        <c:axId val="3602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4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'Demo Results'!$I$4</c:f>
              <c:strCache>
                <c:ptCount val="1"/>
                <c:pt idx="0">
                  <c:v>Final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 Results'!$B$5:$B$14</c:f>
              <c:strCache>
                <c:ptCount val="10"/>
                <c:pt idx="0">
                  <c:v>Vendor A</c:v>
                </c:pt>
                <c:pt idx="1">
                  <c:v>Vendor B</c:v>
                </c:pt>
                <c:pt idx="2">
                  <c:v>Vendor C</c:v>
                </c:pt>
                <c:pt idx="3">
                  <c:v>Vendor D</c:v>
                </c:pt>
                <c:pt idx="4">
                  <c:v>Vendor E</c:v>
                </c:pt>
                <c:pt idx="5">
                  <c:v>Vendor F</c:v>
                </c:pt>
                <c:pt idx="6">
                  <c:v>Vendor G</c:v>
                </c:pt>
                <c:pt idx="7">
                  <c:v>Vendor H</c:v>
                </c:pt>
                <c:pt idx="8">
                  <c:v>Vendor I</c:v>
                </c:pt>
                <c:pt idx="9">
                  <c:v>Vendor J</c:v>
                </c:pt>
              </c:strCache>
            </c:strRef>
          </c:cat>
          <c:val>
            <c:numRef>
              <c:f>'Demo Results'!$I$5:$I$14</c:f>
              <c:numCache>
                <c:formatCode>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5-46FA-86D8-E39E5786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157104"/>
        <c:axId val="787160056"/>
      </c:barChart>
      <c:catAx>
        <c:axId val="78715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60056"/>
        <c:crosses val="autoZero"/>
        <c:auto val="1"/>
        <c:lblAlgn val="ctr"/>
        <c:lblOffset val="100"/>
        <c:noMultiLvlLbl val="0"/>
      </c:catAx>
      <c:valAx>
        <c:axId val="78716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5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40</xdr:row>
      <xdr:rowOff>0</xdr:rowOff>
    </xdr:from>
    <xdr:to>
      <xdr:col>22</xdr:col>
      <xdr:colOff>304800</xdr:colOff>
      <xdr:row>41</xdr:row>
      <xdr:rowOff>121920</xdr:rowOff>
    </xdr:to>
    <xdr:sp macro="" textlink="">
      <xdr:nvSpPr>
        <xdr:cNvPr id="10" name="AutoShape 2" descr="Image result for trend micro png">
          <a:extLst>
            <a:ext uri="{FF2B5EF4-FFF2-40B4-BE49-F238E27FC236}">
              <a16:creationId xmlns:a16="http://schemas.microsoft.com/office/drawing/2014/main" id="{8E4E0ED3-CCF2-4947-9B7C-4B017C87C597}"/>
            </a:ext>
          </a:extLst>
        </xdr:cNvPr>
        <xdr:cNvSpPr>
          <a:spLocks noChangeAspect="1" noChangeArrowheads="1"/>
        </xdr:cNvSpPr>
      </xdr:nvSpPr>
      <xdr:spPr bwMode="auto">
        <a:xfrm>
          <a:off x="13458825" y="747712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51</xdr:row>
      <xdr:rowOff>186018</xdr:rowOff>
    </xdr:from>
    <xdr:to>
      <xdr:col>6</xdr:col>
      <xdr:colOff>694764</xdr:colOff>
      <xdr:row>66</xdr:row>
      <xdr:rowOff>71718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792FDB-DBC6-4431-B789-F2399A3E7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840441</xdr:colOff>
      <xdr:row>51</xdr:row>
      <xdr:rowOff>174811</xdr:rowOff>
    </xdr:from>
    <xdr:to>
      <xdr:col>11</xdr:col>
      <xdr:colOff>739588</xdr:colOff>
      <xdr:row>66</xdr:row>
      <xdr:rowOff>60511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E0C85D-DA59-4177-AAF6-403807F68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907675</xdr:colOff>
      <xdr:row>51</xdr:row>
      <xdr:rowOff>186017</xdr:rowOff>
    </xdr:from>
    <xdr:to>
      <xdr:col>15</xdr:col>
      <xdr:colOff>560293</xdr:colOff>
      <xdr:row>66</xdr:row>
      <xdr:rowOff>71717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59EE931-D6A1-4394-AA7A-CE6347840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123264</xdr:colOff>
      <xdr:row>51</xdr:row>
      <xdr:rowOff>186017</xdr:rowOff>
    </xdr:from>
    <xdr:to>
      <xdr:col>24</xdr:col>
      <xdr:colOff>313764</xdr:colOff>
      <xdr:row>66</xdr:row>
      <xdr:rowOff>71717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7590CC-8091-4768-955C-DA295E1BF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829235</xdr:colOff>
      <xdr:row>36</xdr:row>
      <xdr:rowOff>152399</xdr:rowOff>
    </xdr:from>
    <xdr:to>
      <xdr:col>11</xdr:col>
      <xdr:colOff>728382</xdr:colOff>
      <xdr:row>51</xdr:row>
      <xdr:rowOff>38099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940D2C1-5461-40D6-A4E3-E48EE8E78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907676</xdr:colOff>
      <xdr:row>36</xdr:row>
      <xdr:rowOff>152401</xdr:rowOff>
    </xdr:from>
    <xdr:to>
      <xdr:col>15</xdr:col>
      <xdr:colOff>560294</xdr:colOff>
      <xdr:row>51</xdr:row>
      <xdr:rowOff>38101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D8E018A-5C20-4B8B-8A74-ED1E2CECC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582706</xdr:colOff>
      <xdr:row>21</xdr:row>
      <xdr:rowOff>96371</xdr:rowOff>
    </xdr:from>
    <xdr:to>
      <xdr:col>12</xdr:col>
      <xdr:colOff>627529</xdr:colOff>
      <xdr:row>35</xdr:row>
      <xdr:rowOff>172571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0B40218-7091-4448-BAC9-47EDA7507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"/>
  <sheetViews>
    <sheetView tabSelected="1" zoomScale="85" zoomScaleNormal="85" workbookViewId="0">
      <selection activeCell="F28" sqref="F28"/>
    </sheetView>
  </sheetViews>
  <sheetFormatPr defaultColWidth="8.85546875" defaultRowHeight="15" x14ac:dyDescent="0.25"/>
  <cols>
    <col min="1" max="1" width="4.42578125" style="1" customWidth="1"/>
    <col min="2" max="2" width="16.28515625" style="2" bestFit="1" customWidth="1"/>
    <col min="3" max="3" width="8.85546875" style="2" bestFit="1" customWidth="1"/>
    <col min="4" max="4" width="22.7109375" style="1" customWidth="1"/>
    <col min="5" max="5" width="8.7109375" style="1" bestFit="1" customWidth="1"/>
    <col min="6" max="6" width="24.28515625" style="31" customWidth="1"/>
    <col min="7" max="7" width="7.42578125" style="31" bestFit="1" customWidth="1"/>
    <col min="8" max="8" width="112.7109375" style="1" customWidth="1"/>
    <col min="9" max="10" width="8.85546875" style="1"/>
    <col min="11" max="11" width="3.85546875" style="1" customWidth="1"/>
    <col min="12" max="16384" width="8.85546875" style="1"/>
  </cols>
  <sheetData>
    <row r="1" spans="1:97" s="61" customFormat="1" ht="53.25" customHeight="1" x14ac:dyDescent="0.25">
      <c r="A1" s="152" t="s">
        <v>122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2"/>
      <c r="AX1" s="152"/>
      <c r="AY1" s="152"/>
      <c r="AZ1" s="152"/>
      <c r="BA1" s="152"/>
      <c r="BB1" s="152"/>
      <c r="BC1" s="152"/>
      <c r="BD1" s="152"/>
      <c r="BE1" s="152"/>
      <c r="BF1" s="152"/>
      <c r="BG1" s="152"/>
      <c r="BH1" s="152"/>
      <c r="BI1" s="152"/>
      <c r="BJ1" s="152"/>
      <c r="BK1" s="152"/>
      <c r="BL1" s="152"/>
      <c r="BM1" s="152"/>
      <c r="BN1" s="152"/>
      <c r="BO1" s="152"/>
      <c r="BP1" s="152"/>
      <c r="BQ1" s="152"/>
      <c r="BR1" s="152"/>
      <c r="BS1" s="152"/>
      <c r="BT1" s="57"/>
      <c r="BU1" s="57"/>
      <c r="BV1" s="59"/>
      <c r="BW1" s="59"/>
      <c r="BX1" s="59"/>
      <c r="BY1" s="57"/>
      <c r="BZ1" s="57"/>
      <c r="CA1" s="58"/>
      <c r="CB1" s="58"/>
      <c r="CC1" s="59"/>
      <c r="CD1" s="60"/>
      <c r="CR1" s="62"/>
      <c r="CS1" s="62"/>
    </row>
    <row r="2" spans="1:97" s="69" customFormat="1" ht="8.25" customHeight="1" x14ac:dyDescent="0.25">
      <c r="A2" s="63"/>
      <c r="B2" s="63"/>
      <c r="C2" s="63"/>
      <c r="D2" s="63"/>
      <c r="E2" s="63"/>
      <c r="F2" s="73"/>
      <c r="G2" s="73"/>
      <c r="H2" s="63"/>
      <c r="I2" s="63"/>
      <c r="J2" s="64"/>
      <c r="K2" s="63"/>
      <c r="L2" s="65"/>
      <c r="M2" s="64"/>
      <c r="N2" s="64"/>
      <c r="O2" s="63"/>
      <c r="P2" s="64"/>
      <c r="Q2" s="64"/>
      <c r="R2" s="64"/>
      <c r="S2" s="64"/>
      <c r="T2" s="66"/>
      <c r="U2" s="66"/>
      <c r="V2" s="64"/>
      <c r="W2" s="64"/>
      <c r="X2" s="66"/>
      <c r="Y2" s="66"/>
      <c r="Z2" s="64"/>
      <c r="AA2" s="64"/>
      <c r="AB2" s="66"/>
      <c r="AC2" s="66"/>
      <c r="AD2" s="64"/>
      <c r="AE2" s="64"/>
      <c r="AF2" s="66"/>
      <c r="AG2" s="66"/>
      <c r="AH2" s="64"/>
      <c r="AI2" s="64"/>
      <c r="AJ2" s="66"/>
      <c r="AK2" s="66"/>
      <c r="AL2" s="64"/>
      <c r="AM2" s="64"/>
      <c r="AN2" s="66"/>
      <c r="AO2" s="66"/>
      <c r="AP2" s="64"/>
      <c r="AQ2" s="64"/>
      <c r="AR2" s="66"/>
      <c r="AS2" s="66"/>
      <c r="AT2" s="64"/>
      <c r="AU2" s="64"/>
      <c r="AV2" s="66"/>
      <c r="AW2" s="66"/>
      <c r="AX2" s="64"/>
      <c r="AY2" s="63"/>
      <c r="AZ2" s="65"/>
      <c r="BA2" s="64"/>
      <c r="BB2" s="64"/>
      <c r="BC2" s="63"/>
      <c r="BD2" s="65"/>
      <c r="BE2" s="64"/>
      <c r="BF2" s="64"/>
      <c r="BG2" s="63"/>
      <c r="BH2" s="65"/>
      <c r="BI2" s="64"/>
      <c r="BJ2" s="64"/>
      <c r="BK2" s="63"/>
      <c r="BL2" s="65"/>
      <c r="BM2" s="64"/>
      <c r="BN2" s="64"/>
      <c r="BO2" s="63"/>
      <c r="BP2" s="65"/>
      <c r="BQ2" s="64"/>
      <c r="BR2" s="64"/>
      <c r="BS2" s="64"/>
      <c r="BT2" s="64"/>
      <c r="BU2" s="64"/>
      <c r="BV2" s="67"/>
      <c r="BW2" s="67"/>
      <c r="BX2" s="67"/>
      <c r="BY2" s="64"/>
      <c r="BZ2" s="64"/>
      <c r="CA2" s="66"/>
      <c r="CB2" s="66"/>
      <c r="CC2" s="67"/>
      <c r="CD2" s="68"/>
      <c r="CR2" s="70"/>
      <c r="CS2" s="70"/>
    </row>
    <row r="4" spans="1:97" ht="15" customHeight="1" x14ac:dyDescent="0.25">
      <c r="B4" s="155" t="s">
        <v>0</v>
      </c>
      <c r="C4" s="158" t="s">
        <v>120</v>
      </c>
      <c r="D4" s="153" t="s">
        <v>135</v>
      </c>
      <c r="E4" s="150" t="s">
        <v>56</v>
      </c>
      <c r="F4" s="156" t="s">
        <v>136</v>
      </c>
      <c r="G4" s="150" t="s">
        <v>3</v>
      </c>
      <c r="H4" s="155" t="s">
        <v>5</v>
      </c>
    </row>
    <row r="5" spans="1:97" ht="15.75" thickBot="1" x14ac:dyDescent="0.3">
      <c r="B5" s="154"/>
      <c r="C5" s="151"/>
      <c r="D5" s="154"/>
      <c r="E5" s="151"/>
      <c r="F5" s="157"/>
      <c r="G5" s="151"/>
      <c r="H5" s="154"/>
      <c r="K5" s="71" t="s">
        <v>3</v>
      </c>
    </row>
    <row r="6" spans="1:97" x14ac:dyDescent="0.25">
      <c r="A6" s="9"/>
      <c r="B6" s="159" t="s">
        <v>6</v>
      </c>
      <c r="C6" s="161"/>
      <c r="D6" s="174" t="s">
        <v>7</v>
      </c>
      <c r="E6" s="174"/>
      <c r="F6" s="12" t="s">
        <v>8</v>
      </c>
      <c r="G6" s="77"/>
      <c r="H6" s="14" t="s">
        <v>9</v>
      </c>
      <c r="I6" s="2"/>
      <c r="K6" s="1" t="s">
        <v>151</v>
      </c>
    </row>
    <row r="7" spans="1:97" x14ac:dyDescent="0.25">
      <c r="A7" s="9"/>
      <c r="B7" s="165"/>
      <c r="C7" s="166"/>
      <c r="D7" s="149"/>
      <c r="E7" s="149"/>
      <c r="F7" s="17" t="s">
        <v>10</v>
      </c>
      <c r="G7" s="78"/>
      <c r="H7" s="18" t="s">
        <v>11</v>
      </c>
      <c r="I7" s="2"/>
      <c r="K7" s="72">
        <v>0</v>
      </c>
      <c r="L7" s="1" t="s">
        <v>137</v>
      </c>
    </row>
    <row r="8" spans="1:97" x14ac:dyDescent="0.25">
      <c r="A8" s="9"/>
      <c r="B8" s="165"/>
      <c r="C8" s="166"/>
      <c r="D8" s="149"/>
      <c r="E8" s="149"/>
      <c r="F8" s="17" t="s">
        <v>12</v>
      </c>
      <c r="G8" s="78"/>
      <c r="H8" s="18" t="s">
        <v>13</v>
      </c>
      <c r="I8" s="2"/>
      <c r="K8" s="72">
        <v>1</v>
      </c>
      <c r="L8" s="1" t="s">
        <v>140</v>
      </c>
    </row>
    <row r="9" spans="1:97" x14ac:dyDescent="0.25">
      <c r="A9" s="9"/>
      <c r="B9" s="165"/>
      <c r="C9" s="166"/>
      <c r="D9" s="149"/>
      <c r="E9" s="149"/>
      <c r="F9" s="21" t="s">
        <v>14</v>
      </c>
      <c r="G9" s="79"/>
      <c r="H9" s="18" t="s">
        <v>15</v>
      </c>
      <c r="I9" s="2"/>
      <c r="K9" s="72">
        <v>2</v>
      </c>
      <c r="L9" s="1" t="s">
        <v>138</v>
      </c>
    </row>
    <row r="10" spans="1:97" x14ac:dyDescent="0.25">
      <c r="A10" s="9"/>
      <c r="B10" s="165"/>
      <c r="C10" s="166"/>
      <c r="D10" s="149" t="s">
        <v>16</v>
      </c>
      <c r="E10" s="149"/>
      <c r="F10" s="17" t="s">
        <v>17</v>
      </c>
      <c r="G10" s="78"/>
      <c r="H10" s="18" t="s">
        <v>18</v>
      </c>
      <c r="I10" s="2"/>
      <c r="K10" s="72">
        <v>3</v>
      </c>
      <c r="L10" s="1" t="s">
        <v>139</v>
      </c>
    </row>
    <row r="11" spans="1:97" x14ac:dyDescent="0.25">
      <c r="A11" s="9"/>
      <c r="B11" s="165"/>
      <c r="C11" s="166"/>
      <c r="D11" s="149"/>
      <c r="E11" s="149"/>
      <c r="F11" s="17" t="s">
        <v>19</v>
      </c>
      <c r="G11" s="78"/>
      <c r="H11" s="18" t="s">
        <v>20</v>
      </c>
      <c r="I11" s="2"/>
    </row>
    <row r="12" spans="1:97" x14ac:dyDescent="0.25">
      <c r="A12" s="9"/>
      <c r="B12" s="165"/>
      <c r="C12" s="166"/>
      <c r="D12" s="149"/>
      <c r="E12" s="149"/>
      <c r="F12" s="74" t="s">
        <v>21</v>
      </c>
      <c r="G12" s="80"/>
      <c r="H12" s="18" t="s">
        <v>22</v>
      </c>
      <c r="I12" s="2"/>
      <c r="K12" s="1" t="s">
        <v>150</v>
      </c>
    </row>
    <row r="13" spans="1:97" x14ac:dyDescent="0.25">
      <c r="A13" s="9"/>
      <c r="B13" s="165"/>
      <c r="C13" s="166"/>
      <c r="D13" s="149"/>
      <c r="E13" s="149"/>
      <c r="F13" s="74" t="s">
        <v>23</v>
      </c>
      <c r="G13" s="80"/>
      <c r="H13" s="18" t="s">
        <v>24</v>
      </c>
      <c r="I13" s="2"/>
      <c r="K13" s="71">
        <v>10</v>
      </c>
      <c r="L13" s="1" t="s">
        <v>141</v>
      </c>
    </row>
    <row r="14" spans="1:97" x14ac:dyDescent="0.25">
      <c r="A14" s="9"/>
      <c r="B14" s="165"/>
      <c r="C14" s="166"/>
      <c r="D14" s="149"/>
      <c r="E14" s="149"/>
      <c r="F14" s="17" t="s">
        <v>25</v>
      </c>
      <c r="G14" s="78"/>
      <c r="H14" s="18" t="s">
        <v>26</v>
      </c>
      <c r="I14" s="2"/>
      <c r="K14" s="71">
        <v>20</v>
      </c>
      <c r="L14" s="1" t="s">
        <v>142</v>
      </c>
    </row>
    <row r="15" spans="1:97" x14ac:dyDescent="0.25">
      <c r="A15" s="9"/>
      <c r="B15" s="165"/>
      <c r="C15" s="166"/>
      <c r="D15" s="146" t="s">
        <v>27</v>
      </c>
      <c r="E15" s="146"/>
      <c r="F15" s="25" t="s">
        <v>28</v>
      </c>
      <c r="G15" s="81"/>
      <c r="H15" s="26" t="s">
        <v>29</v>
      </c>
      <c r="I15" s="2"/>
      <c r="K15" s="71">
        <v>30</v>
      </c>
      <c r="L15" s="1" t="s">
        <v>143</v>
      </c>
    </row>
    <row r="16" spans="1:97" x14ac:dyDescent="0.25">
      <c r="A16" s="9"/>
      <c r="B16" s="165"/>
      <c r="C16" s="166"/>
      <c r="D16" s="147"/>
      <c r="E16" s="147"/>
      <c r="F16" s="25" t="s">
        <v>30</v>
      </c>
      <c r="G16" s="81"/>
      <c r="H16" s="26" t="s">
        <v>29</v>
      </c>
      <c r="I16" s="2"/>
    </row>
    <row r="17" spans="1:12" x14ac:dyDescent="0.25">
      <c r="A17" s="9"/>
      <c r="B17" s="165"/>
      <c r="C17" s="166"/>
      <c r="D17" s="147"/>
      <c r="E17" s="147"/>
      <c r="F17" s="25" t="s">
        <v>31</v>
      </c>
      <c r="G17" s="81"/>
      <c r="H17" s="26" t="s">
        <v>29</v>
      </c>
      <c r="I17" s="2"/>
      <c r="K17" s="1" t="s">
        <v>144</v>
      </c>
    </row>
    <row r="18" spans="1:12" ht="15.75" thickBot="1" x14ac:dyDescent="0.3">
      <c r="A18" s="9"/>
      <c r="B18" s="160"/>
      <c r="C18" s="162"/>
      <c r="D18" s="164"/>
      <c r="E18" s="164"/>
      <c r="F18" s="29" t="s">
        <v>32</v>
      </c>
      <c r="G18" s="82"/>
      <c r="H18" s="30" t="s">
        <v>33</v>
      </c>
      <c r="I18" s="2"/>
      <c r="K18" s="1" t="s">
        <v>145</v>
      </c>
    </row>
    <row r="19" spans="1:12" ht="15.75" thickBot="1" x14ac:dyDescent="0.3">
      <c r="B19" s="1"/>
      <c r="C19" s="1"/>
      <c r="K19" s="71">
        <v>20</v>
      </c>
      <c r="L19" s="1" t="s">
        <v>146</v>
      </c>
    </row>
    <row r="20" spans="1:12" x14ac:dyDescent="0.25">
      <c r="A20" s="9"/>
      <c r="B20" s="168" t="s">
        <v>34</v>
      </c>
      <c r="C20" s="171"/>
      <c r="D20" s="174" t="s">
        <v>35</v>
      </c>
      <c r="E20" s="174"/>
      <c r="F20" s="12" t="s">
        <v>36</v>
      </c>
      <c r="G20" s="77"/>
      <c r="H20" s="14" t="s">
        <v>37</v>
      </c>
      <c r="I20" s="2"/>
      <c r="K20" s="71">
        <v>30</v>
      </c>
      <c r="L20" s="1" t="s">
        <v>147</v>
      </c>
    </row>
    <row r="21" spans="1:12" x14ac:dyDescent="0.25">
      <c r="A21" s="9"/>
      <c r="B21" s="169"/>
      <c r="C21" s="172"/>
      <c r="D21" s="149"/>
      <c r="E21" s="149"/>
      <c r="F21" s="17" t="s">
        <v>38</v>
      </c>
      <c r="G21" s="78"/>
      <c r="H21" s="18" t="s">
        <v>39</v>
      </c>
      <c r="I21" s="2"/>
      <c r="K21" s="71">
        <v>10</v>
      </c>
      <c r="L21" s="1" t="s">
        <v>148</v>
      </c>
    </row>
    <row r="22" spans="1:12" x14ac:dyDescent="0.25">
      <c r="A22" s="9"/>
      <c r="B22" s="169"/>
      <c r="C22" s="172"/>
      <c r="D22" s="149"/>
      <c r="E22" s="149"/>
      <c r="F22" s="17" t="s">
        <v>40</v>
      </c>
      <c r="G22" s="78"/>
      <c r="H22" s="18" t="s">
        <v>41</v>
      </c>
      <c r="I22" s="2"/>
      <c r="K22" s="71">
        <v>40</v>
      </c>
      <c r="L22" s="1" t="s">
        <v>149</v>
      </c>
    </row>
    <row r="23" spans="1:12" x14ac:dyDescent="0.25">
      <c r="A23" s="9"/>
      <c r="B23" s="169"/>
      <c r="C23" s="172"/>
      <c r="D23" s="149" t="s">
        <v>42</v>
      </c>
      <c r="E23" s="149"/>
      <c r="F23" s="17" t="s">
        <v>43</v>
      </c>
      <c r="G23" s="78"/>
      <c r="H23" s="18" t="s">
        <v>44</v>
      </c>
      <c r="I23" s="2"/>
    </row>
    <row r="24" spans="1:12" x14ac:dyDescent="0.25">
      <c r="A24" s="9"/>
      <c r="B24" s="169"/>
      <c r="C24" s="172"/>
      <c r="D24" s="149"/>
      <c r="E24" s="149"/>
      <c r="F24" s="17" t="s">
        <v>45</v>
      </c>
      <c r="G24" s="78"/>
      <c r="H24" s="18" t="s">
        <v>46</v>
      </c>
      <c r="I24" s="2"/>
    </row>
    <row r="25" spans="1:12" x14ac:dyDescent="0.25">
      <c r="A25" s="9"/>
      <c r="B25" s="169"/>
      <c r="C25" s="172"/>
      <c r="D25" s="149"/>
      <c r="E25" s="149"/>
      <c r="F25" s="17" t="s">
        <v>47</v>
      </c>
      <c r="G25" s="78"/>
      <c r="H25" s="18" t="s">
        <v>48</v>
      </c>
      <c r="I25" s="2"/>
    </row>
    <row r="26" spans="1:12" x14ac:dyDescent="0.25">
      <c r="A26" s="9"/>
      <c r="B26" s="169"/>
      <c r="C26" s="172"/>
      <c r="D26" s="149"/>
      <c r="E26" s="149"/>
      <c r="F26" s="17" t="s">
        <v>49</v>
      </c>
      <c r="G26" s="78"/>
      <c r="H26" s="18" t="s">
        <v>50</v>
      </c>
      <c r="I26" s="2"/>
    </row>
    <row r="27" spans="1:12" x14ac:dyDescent="0.25">
      <c r="A27" s="9"/>
      <c r="B27" s="169"/>
      <c r="C27" s="172"/>
      <c r="D27" s="149"/>
      <c r="E27" s="149"/>
      <c r="F27" s="17" t="s">
        <v>51</v>
      </c>
      <c r="G27" s="78"/>
      <c r="H27" s="18" t="s">
        <v>52</v>
      </c>
      <c r="I27" s="2"/>
    </row>
    <row r="28" spans="1:12" x14ac:dyDescent="0.25">
      <c r="A28" s="9"/>
      <c r="B28" s="169"/>
      <c r="C28" s="172"/>
      <c r="D28" s="149" t="s">
        <v>53</v>
      </c>
      <c r="E28" s="149"/>
      <c r="F28" s="17" t="s">
        <v>54</v>
      </c>
      <c r="G28" s="78"/>
      <c r="H28" s="18" t="s">
        <v>55</v>
      </c>
      <c r="I28" s="2"/>
    </row>
    <row r="29" spans="1:12" x14ac:dyDescent="0.25">
      <c r="A29" s="9"/>
      <c r="B29" s="169"/>
      <c r="C29" s="172"/>
      <c r="D29" s="149"/>
      <c r="E29" s="149"/>
      <c r="F29" s="17" t="s">
        <v>56</v>
      </c>
      <c r="G29" s="78"/>
      <c r="H29" s="18" t="s">
        <v>57</v>
      </c>
      <c r="I29" s="2"/>
    </row>
    <row r="30" spans="1:12" x14ac:dyDescent="0.25">
      <c r="A30" s="9"/>
      <c r="B30" s="169"/>
      <c r="C30" s="172"/>
      <c r="D30" s="149"/>
      <c r="E30" s="149"/>
      <c r="F30" s="17" t="s">
        <v>58</v>
      </c>
      <c r="G30" s="78"/>
      <c r="H30" s="18" t="s">
        <v>59</v>
      </c>
      <c r="I30" s="2"/>
    </row>
    <row r="31" spans="1:12" x14ac:dyDescent="0.25">
      <c r="A31" s="9"/>
      <c r="B31" s="169"/>
      <c r="C31" s="172"/>
      <c r="D31" s="149"/>
      <c r="E31" s="149"/>
      <c r="F31" s="21" t="s">
        <v>60</v>
      </c>
      <c r="G31" s="79"/>
      <c r="H31" s="18" t="s">
        <v>61</v>
      </c>
      <c r="I31" s="2"/>
    </row>
    <row r="32" spans="1:12" x14ac:dyDescent="0.25">
      <c r="A32" s="9"/>
      <c r="B32" s="169"/>
      <c r="C32" s="172"/>
      <c r="D32" s="149" t="s">
        <v>62</v>
      </c>
      <c r="E32" s="149"/>
      <c r="F32" s="17" t="s">
        <v>63</v>
      </c>
      <c r="G32" s="78"/>
      <c r="H32" s="18" t="s">
        <v>64</v>
      </c>
      <c r="I32" s="2"/>
    </row>
    <row r="33" spans="1:9" x14ac:dyDescent="0.25">
      <c r="A33" s="9"/>
      <c r="B33" s="169"/>
      <c r="C33" s="172"/>
      <c r="D33" s="149"/>
      <c r="E33" s="149"/>
      <c r="F33" s="17" t="s">
        <v>12</v>
      </c>
      <c r="G33" s="78"/>
      <c r="H33" s="18" t="s">
        <v>65</v>
      </c>
      <c r="I33" s="2"/>
    </row>
    <row r="34" spans="1:9" x14ac:dyDescent="0.25">
      <c r="A34" s="9"/>
      <c r="B34" s="169"/>
      <c r="C34" s="172"/>
      <c r="D34" s="149"/>
      <c r="E34" s="149"/>
      <c r="F34" s="21" t="s">
        <v>66</v>
      </c>
      <c r="G34" s="79"/>
      <c r="H34" s="18" t="s">
        <v>67</v>
      </c>
      <c r="I34" s="2"/>
    </row>
    <row r="35" spans="1:9" x14ac:dyDescent="0.25">
      <c r="A35" s="9"/>
      <c r="B35" s="169"/>
      <c r="C35" s="172"/>
      <c r="D35" s="149" t="s">
        <v>68</v>
      </c>
      <c r="E35" s="149"/>
      <c r="F35" s="17" t="s">
        <v>69</v>
      </c>
      <c r="G35" s="78"/>
      <c r="H35" s="18" t="s">
        <v>70</v>
      </c>
      <c r="I35" s="2"/>
    </row>
    <row r="36" spans="1:9" x14ac:dyDescent="0.25">
      <c r="A36" s="9"/>
      <c r="B36" s="169"/>
      <c r="C36" s="172"/>
      <c r="D36" s="149"/>
      <c r="E36" s="149"/>
      <c r="F36" s="17" t="s">
        <v>71</v>
      </c>
      <c r="G36" s="78"/>
      <c r="H36" s="18" t="s">
        <v>72</v>
      </c>
      <c r="I36" s="2"/>
    </row>
    <row r="37" spans="1:9" x14ac:dyDescent="0.25">
      <c r="A37" s="9"/>
      <c r="B37" s="169"/>
      <c r="C37" s="172"/>
      <c r="D37" s="149"/>
      <c r="E37" s="149"/>
      <c r="F37" s="17" t="s">
        <v>73</v>
      </c>
      <c r="G37" s="78"/>
      <c r="H37" s="18" t="s">
        <v>74</v>
      </c>
      <c r="I37" s="2"/>
    </row>
    <row r="38" spans="1:9" x14ac:dyDescent="0.25">
      <c r="A38" s="9"/>
      <c r="B38" s="169"/>
      <c r="C38" s="172"/>
      <c r="D38" s="149"/>
      <c r="E38" s="149"/>
      <c r="F38" s="21" t="s">
        <v>75</v>
      </c>
      <c r="G38" s="79"/>
      <c r="H38" s="18" t="s">
        <v>76</v>
      </c>
      <c r="I38" s="2"/>
    </row>
    <row r="39" spans="1:9" x14ac:dyDescent="0.25">
      <c r="A39" s="9"/>
      <c r="B39" s="169"/>
      <c r="C39" s="172"/>
      <c r="D39" s="149"/>
      <c r="E39" s="149"/>
      <c r="F39" s="21" t="s">
        <v>14</v>
      </c>
      <c r="G39" s="79"/>
      <c r="H39" s="18" t="s">
        <v>77</v>
      </c>
      <c r="I39" s="2"/>
    </row>
    <row r="40" spans="1:9" x14ac:dyDescent="0.25">
      <c r="A40" s="9"/>
      <c r="B40" s="169"/>
      <c r="C40" s="172"/>
      <c r="D40" s="146" t="s">
        <v>78</v>
      </c>
      <c r="E40" s="146"/>
      <c r="F40" s="17" t="s">
        <v>79</v>
      </c>
      <c r="G40" s="78"/>
      <c r="H40" s="18" t="s">
        <v>80</v>
      </c>
      <c r="I40" s="2"/>
    </row>
    <row r="41" spans="1:9" x14ac:dyDescent="0.25">
      <c r="A41" s="9"/>
      <c r="B41" s="169"/>
      <c r="C41" s="172"/>
      <c r="D41" s="147"/>
      <c r="E41" s="147"/>
      <c r="F41" s="17" t="s">
        <v>81</v>
      </c>
      <c r="G41" s="78"/>
      <c r="H41" s="18" t="s">
        <v>82</v>
      </c>
      <c r="I41" s="2"/>
    </row>
    <row r="42" spans="1:9" x14ac:dyDescent="0.25">
      <c r="A42" s="9"/>
      <c r="B42" s="169"/>
      <c r="C42" s="172"/>
      <c r="D42" s="147"/>
      <c r="E42" s="147"/>
      <c r="F42" s="21" t="s">
        <v>83</v>
      </c>
      <c r="G42" s="79"/>
      <c r="H42" s="18" t="s">
        <v>84</v>
      </c>
      <c r="I42" s="2"/>
    </row>
    <row r="43" spans="1:9" x14ac:dyDescent="0.25">
      <c r="A43" s="9"/>
      <c r="B43" s="169"/>
      <c r="C43" s="172"/>
      <c r="D43" s="147"/>
      <c r="E43" s="147"/>
      <c r="F43" s="17" t="s">
        <v>85</v>
      </c>
      <c r="G43" s="78"/>
      <c r="H43" s="18" t="s">
        <v>86</v>
      </c>
      <c r="I43" s="2"/>
    </row>
    <row r="44" spans="1:9" x14ac:dyDescent="0.25">
      <c r="A44" s="9"/>
      <c r="B44" s="169"/>
      <c r="C44" s="172"/>
      <c r="D44" s="147"/>
      <c r="E44" s="147"/>
      <c r="F44" s="17" t="s">
        <v>87</v>
      </c>
      <c r="G44" s="78"/>
      <c r="H44" s="18" t="s">
        <v>88</v>
      </c>
      <c r="I44" s="2"/>
    </row>
    <row r="45" spans="1:9" x14ac:dyDescent="0.25">
      <c r="A45" s="9"/>
      <c r="B45" s="169"/>
      <c r="C45" s="172"/>
      <c r="D45" s="148"/>
      <c r="E45" s="148"/>
      <c r="F45" s="17" t="s">
        <v>89</v>
      </c>
      <c r="G45" s="78"/>
      <c r="H45" s="18" t="s">
        <v>90</v>
      </c>
      <c r="I45" s="2"/>
    </row>
    <row r="46" spans="1:9" x14ac:dyDescent="0.25">
      <c r="A46" s="9"/>
      <c r="B46" s="169"/>
      <c r="C46" s="172"/>
      <c r="D46" s="149" t="s">
        <v>91</v>
      </c>
      <c r="E46" s="149"/>
      <c r="F46" s="17" t="s">
        <v>92</v>
      </c>
      <c r="G46" s="78"/>
      <c r="H46" s="18" t="s">
        <v>93</v>
      </c>
      <c r="I46" s="2"/>
    </row>
    <row r="47" spans="1:9" x14ac:dyDescent="0.25">
      <c r="A47" s="9"/>
      <c r="B47" s="169"/>
      <c r="C47" s="172"/>
      <c r="D47" s="149"/>
      <c r="E47" s="149"/>
      <c r="F47" s="17" t="s">
        <v>94</v>
      </c>
      <c r="G47" s="78"/>
      <c r="H47" s="18" t="s">
        <v>95</v>
      </c>
      <c r="I47" s="2"/>
    </row>
    <row r="48" spans="1:9" ht="15.75" thickBot="1" x14ac:dyDescent="0.3">
      <c r="A48" s="9"/>
      <c r="B48" s="170"/>
      <c r="C48" s="173"/>
      <c r="D48" s="167"/>
      <c r="E48" s="167"/>
      <c r="F48" s="29" t="s">
        <v>96</v>
      </c>
      <c r="G48" s="82"/>
      <c r="H48" s="30" t="s">
        <v>97</v>
      </c>
      <c r="I48" s="2"/>
    </row>
    <row r="49" spans="1:9" ht="15.75" thickBot="1" x14ac:dyDescent="0.3">
      <c r="B49" s="1"/>
      <c r="C49" s="1"/>
    </row>
    <row r="50" spans="1:9" x14ac:dyDescent="0.25">
      <c r="A50" s="9"/>
      <c r="B50" s="159" t="s">
        <v>98</v>
      </c>
      <c r="C50" s="161"/>
      <c r="D50" s="32" t="s">
        <v>99</v>
      </c>
      <c r="E50" s="32"/>
      <c r="F50" s="12" t="s">
        <v>100</v>
      </c>
      <c r="G50" s="77"/>
      <c r="H50" s="14" t="s">
        <v>101</v>
      </c>
      <c r="I50" s="2"/>
    </row>
    <row r="51" spans="1:9" x14ac:dyDescent="0.25">
      <c r="A51" s="9"/>
      <c r="B51" s="165"/>
      <c r="C51" s="166"/>
      <c r="D51" s="33" t="s">
        <v>102</v>
      </c>
      <c r="E51" s="33"/>
      <c r="F51" s="36" t="s">
        <v>103</v>
      </c>
      <c r="G51" s="83"/>
      <c r="H51" s="37" t="s">
        <v>104</v>
      </c>
      <c r="I51" s="2"/>
    </row>
    <row r="52" spans="1:9" x14ac:dyDescent="0.25">
      <c r="A52" s="9"/>
      <c r="B52" s="165"/>
      <c r="C52" s="166"/>
      <c r="D52" s="149" t="s">
        <v>105</v>
      </c>
      <c r="E52" s="149"/>
      <c r="F52" s="21" t="s">
        <v>106</v>
      </c>
      <c r="G52" s="79"/>
      <c r="H52" s="18" t="s">
        <v>107</v>
      </c>
      <c r="I52" s="2"/>
    </row>
    <row r="53" spans="1:9" x14ac:dyDescent="0.25">
      <c r="A53" s="9"/>
      <c r="B53" s="165"/>
      <c r="C53" s="166"/>
      <c r="D53" s="149"/>
      <c r="E53" s="149"/>
      <c r="F53" s="21" t="s">
        <v>105</v>
      </c>
      <c r="G53" s="79"/>
      <c r="H53" s="18" t="s">
        <v>108</v>
      </c>
      <c r="I53" s="2"/>
    </row>
    <row r="54" spans="1:9" x14ac:dyDescent="0.25">
      <c r="A54" s="9"/>
      <c r="B54" s="165"/>
      <c r="C54" s="166"/>
      <c r="D54" s="149"/>
      <c r="E54" s="149"/>
      <c r="F54" s="21" t="s">
        <v>109</v>
      </c>
      <c r="G54" s="79"/>
      <c r="H54" s="18" t="s">
        <v>110</v>
      </c>
      <c r="I54" s="2"/>
    </row>
    <row r="55" spans="1:9" ht="15.75" thickBot="1" x14ac:dyDescent="0.3">
      <c r="A55" s="9"/>
      <c r="B55" s="160"/>
      <c r="C55" s="162"/>
      <c r="D55" s="38" t="s">
        <v>111</v>
      </c>
      <c r="E55" s="38"/>
      <c r="F55" s="41" t="s">
        <v>112</v>
      </c>
      <c r="G55" s="84"/>
      <c r="H55" s="30" t="s">
        <v>113</v>
      </c>
      <c r="I55" s="2"/>
    </row>
    <row r="56" spans="1:9" ht="15.75" thickBot="1" x14ac:dyDescent="0.3">
      <c r="B56" s="55"/>
      <c r="C56" s="55"/>
      <c r="D56" s="55"/>
      <c r="E56" s="55"/>
      <c r="F56" s="76"/>
      <c r="G56" s="76"/>
      <c r="H56" s="55"/>
    </row>
    <row r="57" spans="1:9" x14ac:dyDescent="0.25">
      <c r="A57" s="9"/>
      <c r="B57" s="159" t="s">
        <v>114</v>
      </c>
      <c r="C57" s="161"/>
      <c r="D57" s="163" t="s">
        <v>115</v>
      </c>
      <c r="E57" s="163"/>
      <c r="F57" s="75" t="s">
        <v>116</v>
      </c>
      <c r="G57" s="85"/>
      <c r="H57" s="14" t="s">
        <v>117</v>
      </c>
      <c r="I57" s="2"/>
    </row>
    <row r="58" spans="1:9" ht="15.75" thickBot="1" x14ac:dyDescent="0.3">
      <c r="A58" s="9"/>
      <c r="B58" s="160"/>
      <c r="C58" s="162"/>
      <c r="D58" s="164"/>
      <c r="E58" s="164"/>
      <c r="F58" s="41" t="s">
        <v>114</v>
      </c>
      <c r="G58" s="84"/>
      <c r="H58" s="30" t="s">
        <v>118</v>
      </c>
      <c r="I58" s="2"/>
    </row>
    <row r="59" spans="1:9" x14ac:dyDescent="0.25">
      <c r="B59" s="47"/>
      <c r="C59" s="47"/>
      <c r="D59" s="48"/>
      <c r="E59" s="48"/>
      <c r="F59" s="49"/>
      <c r="G59" s="49"/>
      <c r="H59" s="48"/>
    </row>
  </sheetData>
  <mergeCells count="40">
    <mergeCell ref="E4:E5"/>
    <mergeCell ref="D15:D18"/>
    <mergeCell ref="E15:E18"/>
    <mergeCell ref="D10:D14"/>
    <mergeCell ref="E10:E14"/>
    <mergeCell ref="B6:B18"/>
    <mergeCell ref="C6:C18"/>
    <mergeCell ref="D6:D9"/>
    <mergeCell ref="E6:E9"/>
    <mergeCell ref="D28:D31"/>
    <mergeCell ref="E28:E31"/>
    <mergeCell ref="D23:D27"/>
    <mergeCell ref="E23:E27"/>
    <mergeCell ref="B20:B48"/>
    <mergeCell ref="C20:C48"/>
    <mergeCell ref="D20:D22"/>
    <mergeCell ref="E20:E22"/>
    <mergeCell ref="B57:B58"/>
    <mergeCell ref="C57:C58"/>
    <mergeCell ref="D57:D58"/>
    <mergeCell ref="E57:E58"/>
    <mergeCell ref="B50:B55"/>
    <mergeCell ref="C50:C55"/>
    <mergeCell ref="D52:D54"/>
    <mergeCell ref="E40:E45"/>
    <mergeCell ref="E52:E54"/>
    <mergeCell ref="G4:G5"/>
    <mergeCell ref="A1:BS1"/>
    <mergeCell ref="D4:D5"/>
    <mergeCell ref="B4:B5"/>
    <mergeCell ref="F4:F5"/>
    <mergeCell ref="H4:H5"/>
    <mergeCell ref="C4:C5"/>
    <mergeCell ref="D46:D48"/>
    <mergeCell ref="E46:E48"/>
    <mergeCell ref="D40:D45"/>
    <mergeCell ref="D35:D39"/>
    <mergeCell ref="E35:E39"/>
    <mergeCell ref="D32:D34"/>
    <mergeCell ref="E32:E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1"/>
  <sheetViews>
    <sheetView zoomScale="85" zoomScaleNormal="85" workbookViewId="0">
      <selection activeCell="J34" sqref="J34"/>
    </sheetView>
  </sheetViews>
  <sheetFormatPr defaultColWidth="8.85546875" defaultRowHeight="15" x14ac:dyDescent="0.25"/>
  <cols>
    <col min="1" max="1" width="4.42578125" style="1" customWidth="1"/>
    <col min="2" max="2" width="16.28515625" style="2" bestFit="1" customWidth="1"/>
    <col min="3" max="3" width="12" style="2" bestFit="1" customWidth="1"/>
    <col min="4" max="4" width="22.7109375" style="1" customWidth="1"/>
    <col min="5" max="5" width="10.42578125" style="1" bestFit="1" customWidth="1"/>
    <col min="6" max="6" width="24.28515625" style="1" customWidth="1"/>
    <col min="7" max="7" width="2.7109375" style="1" customWidth="1"/>
    <col min="8" max="8" width="5.42578125" style="1" customWidth="1"/>
    <col min="9" max="9" width="8.5703125" style="1" customWidth="1"/>
    <col min="10" max="10" width="37.7109375" style="1" customWidth="1"/>
    <col min="11" max="11" width="2.7109375" style="1" customWidth="1"/>
    <col min="12" max="12" width="5.42578125" style="1" customWidth="1"/>
    <col min="13" max="13" width="8.5703125" style="1" customWidth="1"/>
    <col min="14" max="14" width="37.7109375" style="31" customWidth="1"/>
    <col min="15" max="15" width="2.7109375" style="1" customWidth="1"/>
    <col min="16" max="16" width="5.28515625" style="1" customWidth="1"/>
    <col min="17" max="17" width="8.5703125" style="13" customWidth="1"/>
    <col min="18" max="18" width="37.7109375" style="1" customWidth="1"/>
    <col min="19" max="19" width="2.7109375" style="1" customWidth="1"/>
    <col min="20" max="20" width="5.28515625" style="1" customWidth="1"/>
    <col min="21" max="21" width="8.5703125" style="13" customWidth="1"/>
    <col min="22" max="22" width="37.7109375" style="1" customWidth="1"/>
    <col min="23" max="23" width="2.7109375" style="1" customWidth="1"/>
    <col min="24" max="24" width="6.85546875" style="1" customWidth="1"/>
    <col min="25" max="25" width="8.5703125" style="13" customWidth="1"/>
    <col min="26" max="26" width="37.7109375" style="1" customWidth="1"/>
    <col min="27" max="27" width="2.7109375" style="1" customWidth="1"/>
    <col min="28" max="28" width="5.28515625" style="1" customWidth="1"/>
    <col min="29" max="29" width="8.5703125" style="13" customWidth="1"/>
    <col min="30" max="30" width="37.7109375" style="1" customWidth="1"/>
    <col min="31" max="31" width="2.7109375" style="1" customWidth="1"/>
    <col min="32" max="32" width="5.28515625" style="1" customWidth="1"/>
    <col min="33" max="33" width="8.5703125" style="13" customWidth="1"/>
    <col min="34" max="34" width="37.7109375" style="1" customWidth="1"/>
    <col min="35" max="35" width="2.7109375" style="1" customWidth="1"/>
    <col min="36" max="36" width="5.28515625" style="1" customWidth="1"/>
    <col min="37" max="37" width="8.5703125" style="13" customWidth="1"/>
    <col min="38" max="38" width="37.7109375" style="1" customWidth="1"/>
    <col min="39" max="39" width="2.7109375" style="1" customWidth="1"/>
    <col min="40" max="40" width="5.28515625" style="1" customWidth="1"/>
    <col min="41" max="41" width="8.5703125" style="13" customWidth="1"/>
    <col min="42" max="42" width="37.7109375" style="1" customWidth="1"/>
    <col min="43" max="43" width="2.7109375" style="1" customWidth="1"/>
    <col min="44" max="44" width="5.28515625" style="1" customWidth="1"/>
    <col min="45" max="45" width="6.5703125" style="13" customWidth="1"/>
    <col min="46" max="46" width="37.7109375" style="1" customWidth="1"/>
    <col min="47" max="47" width="2.7109375" style="1" customWidth="1"/>
    <col min="48" max="48" width="112.7109375" style="1" customWidth="1"/>
    <col min="49" max="16384" width="8.85546875" style="1"/>
  </cols>
  <sheetData>
    <row r="1" spans="1:74" s="61" customFormat="1" ht="53.25" customHeight="1" x14ac:dyDescent="0.25">
      <c r="A1" s="152" t="s">
        <v>123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57"/>
      <c r="AX1" s="57"/>
      <c r="AY1" s="59"/>
      <c r="AZ1" s="59"/>
      <c r="BA1" s="59"/>
      <c r="BB1" s="57"/>
      <c r="BC1" s="57"/>
      <c r="BD1" s="58"/>
      <c r="BE1" s="58"/>
      <c r="BF1" s="59"/>
      <c r="BG1" s="60"/>
      <c r="BU1" s="62"/>
      <c r="BV1" s="62"/>
    </row>
    <row r="2" spans="1:74" s="69" customFormat="1" ht="8.25" customHeight="1" x14ac:dyDescent="0.25">
      <c r="A2" s="63"/>
      <c r="B2" s="63"/>
      <c r="C2" s="63"/>
      <c r="D2" s="63"/>
      <c r="E2" s="63"/>
      <c r="F2" s="63"/>
      <c r="G2" s="64"/>
      <c r="H2" s="63"/>
      <c r="I2" s="65"/>
      <c r="J2" s="64"/>
      <c r="K2" s="64"/>
      <c r="L2" s="63"/>
      <c r="M2" s="64"/>
      <c r="N2" s="64"/>
      <c r="O2" s="64"/>
      <c r="P2" s="64"/>
      <c r="Q2" s="66"/>
      <c r="R2" s="66"/>
      <c r="S2" s="64"/>
      <c r="T2" s="64"/>
      <c r="U2" s="66"/>
      <c r="V2" s="66"/>
      <c r="W2" s="64"/>
      <c r="X2" s="64"/>
      <c r="Y2" s="66"/>
      <c r="Z2" s="66"/>
      <c r="AA2" s="64"/>
      <c r="AB2" s="64"/>
      <c r="AC2" s="66"/>
      <c r="AD2" s="66"/>
      <c r="AE2" s="64"/>
      <c r="AF2" s="64"/>
      <c r="AG2" s="66"/>
      <c r="AH2" s="66"/>
      <c r="AI2" s="64"/>
      <c r="AJ2" s="64"/>
      <c r="AK2" s="66"/>
      <c r="AL2" s="66"/>
      <c r="AM2" s="64"/>
      <c r="AN2" s="64"/>
      <c r="AO2" s="66"/>
      <c r="AP2" s="66"/>
      <c r="AQ2" s="64"/>
      <c r="AR2" s="64"/>
      <c r="AS2" s="66"/>
      <c r="AT2" s="66"/>
      <c r="AU2" s="64"/>
      <c r="AV2" s="64"/>
      <c r="AW2" s="64"/>
      <c r="AX2" s="64"/>
      <c r="AY2" s="67"/>
      <c r="AZ2" s="67"/>
      <c r="BA2" s="67"/>
      <c r="BB2" s="64"/>
      <c r="BC2" s="64"/>
      <c r="BD2" s="66"/>
      <c r="BE2" s="66"/>
      <c r="BF2" s="67"/>
      <c r="BG2" s="68"/>
      <c r="BU2" s="70"/>
      <c r="BV2" s="70"/>
    </row>
    <row r="3" spans="1:74" x14ac:dyDescent="0.25">
      <c r="B3" s="2" t="s">
        <v>164</v>
      </c>
      <c r="G3" s="3"/>
      <c r="I3" s="202"/>
      <c r="J3" s="203"/>
      <c r="K3" s="3"/>
      <c r="M3" s="202"/>
      <c r="N3" s="203"/>
      <c r="O3" s="3"/>
      <c r="P3" s="4"/>
      <c r="Q3" s="202"/>
      <c r="R3" s="203"/>
      <c r="S3" s="3"/>
      <c r="T3" s="4"/>
      <c r="U3" s="202"/>
      <c r="V3" s="203"/>
      <c r="W3" s="3"/>
      <c r="X3" s="4"/>
      <c r="Y3" s="202"/>
      <c r="Z3" s="203"/>
      <c r="AA3" s="3"/>
      <c r="AB3" s="4"/>
      <c r="AC3" s="202"/>
      <c r="AD3" s="203"/>
      <c r="AE3" s="3"/>
      <c r="AF3" s="4"/>
      <c r="AG3" s="202"/>
      <c r="AH3" s="203"/>
      <c r="AI3" s="3"/>
      <c r="AJ3" s="4"/>
      <c r="AK3" s="202"/>
      <c r="AL3" s="203"/>
      <c r="AM3" s="3"/>
      <c r="AN3" s="4"/>
      <c r="AO3" s="202"/>
      <c r="AP3" s="203"/>
      <c r="AQ3" s="3"/>
      <c r="AR3" s="4"/>
      <c r="AS3" s="202"/>
      <c r="AT3" s="203"/>
      <c r="AU3" s="3"/>
    </row>
    <row r="4" spans="1:74" x14ac:dyDescent="0.25">
      <c r="B4" s="5"/>
      <c r="C4" s="5"/>
      <c r="D4" s="6"/>
      <c r="E4" s="6"/>
      <c r="F4" s="6"/>
      <c r="G4" s="3"/>
      <c r="H4" s="175" t="s">
        <v>125</v>
      </c>
      <c r="I4" s="176"/>
      <c r="J4" s="177"/>
      <c r="K4" s="3"/>
      <c r="L4" s="175" t="s">
        <v>126</v>
      </c>
      <c r="M4" s="176"/>
      <c r="N4" s="177"/>
      <c r="O4" s="3"/>
      <c r="P4" s="175" t="s">
        <v>127</v>
      </c>
      <c r="Q4" s="176"/>
      <c r="R4" s="177"/>
      <c r="S4" s="3"/>
      <c r="T4" s="175" t="s">
        <v>128</v>
      </c>
      <c r="U4" s="176"/>
      <c r="V4" s="177"/>
      <c r="W4" s="3"/>
      <c r="X4" s="175" t="s">
        <v>129</v>
      </c>
      <c r="Y4" s="176"/>
      <c r="Z4" s="177"/>
      <c r="AA4" s="3"/>
      <c r="AB4" s="175" t="s">
        <v>130</v>
      </c>
      <c r="AC4" s="176"/>
      <c r="AD4" s="177"/>
      <c r="AE4" s="3"/>
      <c r="AF4" s="175" t="s">
        <v>131</v>
      </c>
      <c r="AG4" s="176"/>
      <c r="AH4" s="177"/>
      <c r="AI4" s="3"/>
      <c r="AJ4" s="175" t="s">
        <v>132</v>
      </c>
      <c r="AK4" s="176"/>
      <c r="AL4" s="177"/>
      <c r="AM4" s="3"/>
      <c r="AN4" s="175" t="s">
        <v>133</v>
      </c>
      <c r="AO4" s="176"/>
      <c r="AP4" s="177"/>
      <c r="AQ4" s="3"/>
      <c r="AR4" s="175" t="s">
        <v>134</v>
      </c>
      <c r="AS4" s="176"/>
      <c r="AT4" s="177"/>
      <c r="AU4" s="3"/>
      <c r="AV4" s="6"/>
    </row>
    <row r="5" spans="1:74" ht="16.5" thickBot="1" x14ac:dyDescent="0.3">
      <c r="B5" s="51" t="s">
        <v>0</v>
      </c>
      <c r="C5" s="88" t="s">
        <v>120</v>
      </c>
      <c r="D5" s="86" t="s">
        <v>1</v>
      </c>
      <c r="E5" s="87" t="s">
        <v>56</v>
      </c>
      <c r="F5" s="7" t="s">
        <v>2</v>
      </c>
      <c r="G5" s="8"/>
      <c r="H5" s="7"/>
      <c r="I5" s="7" t="s">
        <v>3</v>
      </c>
      <c r="J5" s="7" t="s">
        <v>4</v>
      </c>
      <c r="K5" s="8"/>
      <c r="L5" s="7"/>
      <c r="M5" s="7" t="s">
        <v>3</v>
      </c>
      <c r="N5" s="7" t="s">
        <v>4</v>
      </c>
      <c r="O5" s="8"/>
      <c r="P5" s="7"/>
      <c r="Q5" s="7" t="s">
        <v>3</v>
      </c>
      <c r="R5" s="7" t="s">
        <v>4</v>
      </c>
      <c r="S5" s="8"/>
      <c r="T5" s="7"/>
      <c r="U5" s="7" t="s">
        <v>3</v>
      </c>
      <c r="V5" s="7" t="s">
        <v>4</v>
      </c>
      <c r="W5" s="8"/>
      <c r="X5" s="7"/>
      <c r="Y5" s="7" t="s">
        <v>3</v>
      </c>
      <c r="Z5" s="7" t="s">
        <v>4</v>
      </c>
      <c r="AA5" s="8"/>
      <c r="AB5" s="7"/>
      <c r="AC5" s="7" t="s">
        <v>3</v>
      </c>
      <c r="AD5" s="7" t="s">
        <v>4</v>
      </c>
      <c r="AE5" s="8"/>
      <c r="AF5" s="7"/>
      <c r="AG5" s="7" t="s">
        <v>3</v>
      </c>
      <c r="AH5" s="7" t="s">
        <v>4</v>
      </c>
      <c r="AI5" s="8"/>
      <c r="AJ5" s="7"/>
      <c r="AK5" s="7" t="s">
        <v>3</v>
      </c>
      <c r="AL5" s="7" t="s">
        <v>4</v>
      </c>
      <c r="AM5" s="8"/>
      <c r="AN5" s="7"/>
      <c r="AO5" s="7" t="s">
        <v>3</v>
      </c>
      <c r="AP5" s="7" t="s">
        <v>4</v>
      </c>
      <c r="AQ5" s="8"/>
      <c r="AR5" s="7"/>
      <c r="AS5" s="7" t="s">
        <v>3</v>
      </c>
      <c r="AT5" s="7" t="s">
        <v>4</v>
      </c>
      <c r="AU5" s="8"/>
      <c r="AV5" s="7" t="s">
        <v>5</v>
      </c>
    </row>
    <row r="6" spans="1:74" x14ac:dyDescent="0.25">
      <c r="A6" s="9"/>
      <c r="B6" s="159" t="s">
        <v>6</v>
      </c>
      <c r="C6" s="197">
        <v>0.2</v>
      </c>
      <c r="D6" s="200" t="s">
        <v>7</v>
      </c>
      <c r="E6" s="174">
        <v>10</v>
      </c>
      <c r="F6" s="10" t="s">
        <v>8</v>
      </c>
      <c r="H6" s="174">
        <f>SUM(I6:I9)*10/12</f>
        <v>0</v>
      </c>
      <c r="I6" s="11"/>
      <c r="J6" s="12"/>
      <c r="K6" s="13"/>
      <c r="L6" s="174">
        <f>SUM(M6:M9)*10/12</f>
        <v>0</v>
      </c>
      <c r="M6" s="11"/>
      <c r="N6" s="12"/>
      <c r="O6" s="13"/>
      <c r="P6" s="174">
        <f>SUM(Q6:Q9)*10/12</f>
        <v>0</v>
      </c>
      <c r="Q6" s="11"/>
      <c r="R6" s="12"/>
      <c r="S6" s="13"/>
      <c r="T6" s="174">
        <f>SUM(U6:U9)*10/12</f>
        <v>0</v>
      </c>
      <c r="U6" s="11"/>
      <c r="V6" s="12"/>
      <c r="W6" s="13"/>
      <c r="X6" s="174">
        <f>SUM(Y6:Y9)*10/12</f>
        <v>0</v>
      </c>
      <c r="Y6" s="11"/>
      <c r="Z6" s="12"/>
      <c r="AA6" s="13"/>
      <c r="AB6" s="174">
        <f>SUM(AC6:AC9)*10/12</f>
        <v>0</v>
      </c>
      <c r="AC6" s="11"/>
      <c r="AD6" s="12"/>
      <c r="AE6" s="13"/>
      <c r="AF6" s="174">
        <f>SUM(AG6:AG9)*10/12</f>
        <v>0</v>
      </c>
      <c r="AG6" s="11"/>
      <c r="AH6" s="12"/>
      <c r="AI6" s="13"/>
      <c r="AJ6" s="174">
        <f>SUM(AK6:AK9)*10/12</f>
        <v>0</v>
      </c>
      <c r="AK6" s="11"/>
      <c r="AL6" s="12"/>
      <c r="AM6" s="13"/>
      <c r="AN6" s="174">
        <f>SUM(AO6:AO9)*10/12</f>
        <v>0</v>
      </c>
      <c r="AO6" s="11"/>
      <c r="AP6" s="12"/>
      <c r="AQ6" s="13"/>
      <c r="AR6" s="174">
        <f>SUM(AS6:AS9)*10/12</f>
        <v>0</v>
      </c>
      <c r="AS6" s="11"/>
      <c r="AT6" s="12"/>
      <c r="AV6" s="14" t="s">
        <v>9</v>
      </c>
      <c r="AW6" s="2"/>
    </row>
    <row r="7" spans="1:74" x14ac:dyDescent="0.25">
      <c r="A7" s="9"/>
      <c r="B7" s="165"/>
      <c r="C7" s="198"/>
      <c r="D7" s="186"/>
      <c r="E7" s="149"/>
      <c r="F7" s="15" t="s">
        <v>10</v>
      </c>
      <c r="H7" s="149"/>
      <c r="I7" s="16"/>
      <c r="J7" s="17"/>
      <c r="K7" s="13"/>
      <c r="L7" s="149"/>
      <c r="M7" s="16"/>
      <c r="N7" s="17"/>
      <c r="O7" s="13"/>
      <c r="P7" s="149"/>
      <c r="Q7" s="16"/>
      <c r="R7" s="17"/>
      <c r="S7" s="13"/>
      <c r="T7" s="149"/>
      <c r="U7" s="16"/>
      <c r="V7" s="17"/>
      <c r="W7" s="13"/>
      <c r="X7" s="149"/>
      <c r="Y7" s="16"/>
      <c r="Z7" s="17"/>
      <c r="AA7" s="13"/>
      <c r="AB7" s="149"/>
      <c r="AC7" s="16"/>
      <c r="AD7" s="17"/>
      <c r="AE7" s="13"/>
      <c r="AF7" s="149"/>
      <c r="AG7" s="16"/>
      <c r="AH7" s="17"/>
      <c r="AI7" s="13"/>
      <c r="AJ7" s="149"/>
      <c r="AK7" s="16"/>
      <c r="AL7" s="17"/>
      <c r="AM7" s="13"/>
      <c r="AN7" s="149"/>
      <c r="AO7" s="16"/>
      <c r="AP7" s="17"/>
      <c r="AQ7" s="13"/>
      <c r="AR7" s="149"/>
      <c r="AS7" s="16"/>
      <c r="AT7" s="17"/>
      <c r="AV7" s="18" t="s">
        <v>11</v>
      </c>
      <c r="AW7" s="2"/>
    </row>
    <row r="8" spans="1:74" x14ac:dyDescent="0.25">
      <c r="A8" s="9"/>
      <c r="B8" s="165"/>
      <c r="C8" s="198"/>
      <c r="D8" s="186"/>
      <c r="E8" s="149"/>
      <c r="F8" s="15" t="s">
        <v>12</v>
      </c>
      <c r="H8" s="149"/>
      <c r="I8" s="16"/>
      <c r="J8" s="17"/>
      <c r="K8" s="13"/>
      <c r="L8" s="149"/>
      <c r="M8" s="16"/>
      <c r="N8" s="17"/>
      <c r="O8" s="13"/>
      <c r="P8" s="149"/>
      <c r="Q8" s="16"/>
      <c r="R8" s="17"/>
      <c r="S8" s="13"/>
      <c r="T8" s="149"/>
      <c r="U8" s="16"/>
      <c r="V8" s="17"/>
      <c r="W8" s="13"/>
      <c r="X8" s="149"/>
      <c r="Y8" s="16"/>
      <c r="Z8" s="17"/>
      <c r="AA8" s="13"/>
      <c r="AB8" s="149"/>
      <c r="AC8" s="16"/>
      <c r="AD8" s="17"/>
      <c r="AE8" s="13"/>
      <c r="AF8" s="149"/>
      <c r="AG8" s="16"/>
      <c r="AH8" s="17"/>
      <c r="AI8" s="13"/>
      <c r="AJ8" s="149"/>
      <c r="AK8" s="16"/>
      <c r="AL8" s="17"/>
      <c r="AM8" s="13"/>
      <c r="AN8" s="149"/>
      <c r="AO8" s="16"/>
      <c r="AP8" s="17"/>
      <c r="AQ8" s="13"/>
      <c r="AR8" s="149"/>
      <c r="AS8" s="16"/>
      <c r="AT8" s="17"/>
      <c r="AV8" s="18" t="s">
        <v>13</v>
      </c>
      <c r="AW8" s="2"/>
    </row>
    <row r="9" spans="1:74" x14ac:dyDescent="0.25">
      <c r="A9" s="9"/>
      <c r="B9" s="165"/>
      <c r="C9" s="198"/>
      <c r="D9" s="186"/>
      <c r="E9" s="149"/>
      <c r="F9" s="19" t="s">
        <v>14</v>
      </c>
      <c r="H9" s="149"/>
      <c r="I9" s="20"/>
      <c r="J9" s="17"/>
      <c r="K9" s="13"/>
      <c r="L9" s="149"/>
      <c r="M9" s="20"/>
      <c r="N9" s="17"/>
      <c r="O9" s="13"/>
      <c r="P9" s="149"/>
      <c r="Q9" s="20"/>
      <c r="R9" s="17"/>
      <c r="S9" s="13"/>
      <c r="T9" s="149"/>
      <c r="U9" s="20"/>
      <c r="V9" s="17"/>
      <c r="W9" s="13"/>
      <c r="X9" s="149"/>
      <c r="Y9" s="20"/>
      <c r="Z9" s="17"/>
      <c r="AA9" s="13"/>
      <c r="AB9" s="149"/>
      <c r="AC9" s="20"/>
      <c r="AD9" s="17"/>
      <c r="AE9" s="13"/>
      <c r="AF9" s="149"/>
      <c r="AG9" s="20"/>
      <c r="AH9" s="17"/>
      <c r="AI9" s="13"/>
      <c r="AJ9" s="149"/>
      <c r="AK9" s="20"/>
      <c r="AL9" s="17"/>
      <c r="AM9" s="13"/>
      <c r="AN9" s="149"/>
      <c r="AO9" s="20"/>
      <c r="AP9" s="17"/>
      <c r="AQ9" s="13"/>
      <c r="AR9" s="149"/>
      <c r="AS9" s="20"/>
      <c r="AT9" s="17"/>
      <c r="AV9" s="18" t="s">
        <v>15</v>
      </c>
      <c r="AW9" s="2"/>
    </row>
    <row r="10" spans="1:74" x14ac:dyDescent="0.25">
      <c r="A10" s="9"/>
      <c r="B10" s="165"/>
      <c r="C10" s="198"/>
      <c r="D10" s="186" t="s">
        <v>16</v>
      </c>
      <c r="E10" s="149">
        <v>30</v>
      </c>
      <c r="F10" s="15" t="s">
        <v>17</v>
      </c>
      <c r="H10" s="149">
        <f>SUM(I10:I14)*30/15</f>
        <v>0</v>
      </c>
      <c r="I10" s="16"/>
      <c r="J10" s="17"/>
      <c r="K10" s="13"/>
      <c r="L10" s="149">
        <f>SUM(M10:M14)*30/15</f>
        <v>0</v>
      </c>
      <c r="M10" s="16"/>
      <c r="N10" s="17"/>
      <c r="O10" s="13"/>
      <c r="P10" s="149">
        <f>SUM(Q10:Q14)*30/15</f>
        <v>0</v>
      </c>
      <c r="Q10" s="16"/>
      <c r="R10" s="17"/>
      <c r="S10" s="13"/>
      <c r="T10" s="149">
        <f>SUM(U10:U14)*30/15</f>
        <v>0</v>
      </c>
      <c r="U10" s="16"/>
      <c r="V10" s="17"/>
      <c r="W10" s="13"/>
      <c r="X10" s="149">
        <f>SUM(Y10:Y14)*30/15</f>
        <v>0</v>
      </c>
      <c r="Y10" s="16"/>
      <c r="Z10" s="17"/>
      <c r="AA10" s="13"/>
      <c r="AB10" s="149">
        <f>SUM(AC10:AC14)*30/15</f>
        <v>0</v>
      </c>
      <c r="AC10" s="16"/>
      <c r="AD10" s="17"/>
      <c r="AE10" s="13"/>
      <c r="AF10" s="149">
        <f>SUM(AG10:AG14)*30/15</f>
        <v>0</v>
      </c>
      <c r="AG10" s="16"/>
      <c r="AH10" s="17"/>
      <c r="AI10" s="13"/>
      <c r="AJ10" s="149">
        <f>SUM(AK10:AK14)*30/15</f>
        <v>0</v>
      </c>
      <c r="AK10" s="16"/>
      <c r="AL10" s="17"/>
      <c r="AM10" s="13"/>
      <c r="AN10" s="149">
        <f>SUM(AO10:AO14)*30/15</f>
        <v>0</v>
      </c>
      <c r="AO10" s="16"/>
      <c r="AP10" s="17"/>
      <c r="AQ10" s="13"/>
      <c r="AR10" s="149">
        <f>SUM(AS10:AS14)*30/15</f>
        <v>0</v>
      </c>
      <c r="AS10" s="16"/>
      <c r="AT10" s="17"/>
      <c r="AV10" s="18" t="s">
        <v>18</v>
      </c>
      <c r="AW10" s="2"/>
    </row>
    <row r="11" spans="1:74" x14ac:dyDescent="0.25">
      <c r="A11" s="9"/>
      <c r="B11" s="165"/>
      <c r="C11" s="198"/>
      <c r="D11" s="186"/>
      <c r="E11" s="149"/>
      <c r="F11" s="15" t="s">
        <v>19</v>
      </c>
      <c r="H11" s="149"/>
      <c r="I11" s="16"/>
      <c r="J11" s="17"/>
      <c r="K11" s="13"/>
      <c r="L11" s="149"/>
      <c r="M11" s="16"/>
      <c r="N11" s="17"/>
      <c r="O11" s="13"/>
      <c r="P11" s="149"/>
      <c r="Q11" s="16"/>
      <c r="R11" s="17"/>
      <c r="S11" s="13"/>
      <c r="T11" s="149"/>
      <c r="U11" s="16"/>
      <c r="V11" s="17"/>
      <c r="W11" s="13"/>
      <c r="X11" s="149"/>
      <c r="Y11" s="16"/>
      <c r="Z11" s="17"/>
      <c r="AA11" s="13"/>
      <c r="AB11" s="149"/>
      <c r="AC11" s="16"/>
      <c r="AD11" s="17"/>
      <c r="AE11" s="13"/>
      <c r="AF11" s="149"/>
      <c r="AG11" s="16"/>
      <c r="AH11" s="17"/>
      <c r="AI11" s="13"/>
      <c r="AJ11" s="149"/>
      <c r="AK11" s="16"/>
      <c r="AL11" s="17"/>
      <c r="AM11" s="13"/>
      <c r="AN11" s="149"/>
      <c r="AO11" s="16"/>
      <c r="AP11" s="17"/>
      <c r="AQ11" s="13"/>
      <c r="AR11" s="149"/>
      <c r="AS11" s="16"/>
      <c r="AT11" s="17"/>
      <c r="AV11" s="18" t="s">
        <v>20</v>
      </c>
      <c r="AW11" s="2"/>
    </row>
    <row r="12" spans="1:74" x14ac:dyDescent="0.25">
      <c r="A12" s="9"/>
      <c r="B12" s="165"/>
      <c r="C12" s="198"/>
      <c r="D12" s="186"/>
      <c r="E12" s="149"/>
      <c r="F12" s="22" t="s">
        <v>21</v>
      </c>
      <c r="H12" s="149"/>
      <c r="I12" s="16"/>
      <c r="J12" s="17"/>
      <c r="K12" s="13"/>
      <c r="L12" s="149"/>
      <c r="M12" s="16"/>
      <c r="N12" s="17"/>
      <c r="O12" s="13"/>
      <c r="P12" s="149"/>
      <c r="Q12" s="16"/>
      <c r="R12" s="17"/>
      <c r="S12" s="13"/>
      <c r="T12" s="149"/>
      <c r="U12" s="16"/>
      <c r="V12" s="17"/>
      <c r="W12" s="13"/>
      <c r="X12" s="149"/>
      <c r="Y12" s="16"/>
      <c r="Z12" s="17"/>
      <c r="AA12" s="13"/>
      <c r="AB12" s="149"/>
      <c r="AC12" s="16"/>
      <c r="AD12" s="17"/>
      <c r="AE12" s="13"/>
      <c r="AF12" s="149"/>
      <c r="AG12" s="16"/>
      <c r="AH12" s="17"/>
      <c r="AI12" s="13"/>
      <c r="AJ12" s="149"/>
      <c r="AK12" s="16"/>
      <c r="AL12" s="17"/>
      <c r="AM12" s="13"/>
      <c r="AN12" s="149"/>
      <c r="AO12" s="16"/>
      <c r="AP12" s="17"/>
      <c r="AQ12" s="13"/>
      <c r="AR12" s="149"/>
      <c r="AS12" s="16"/>
      <c r="AT12" s="17"/>
      <c r="AV12" s="18" t="s">
        <v>22</v>
      </c>
      <c r="AW12" s="2"/>
    </row>
    <row r="13" spans="1:74" x14ac:dyDescent="0.25">
      <c r="A13" s="9"/>
      <c r="B13" s="165"/>
      <c r="C13" s="198"/>
      <c r="D13" s="186"/>
      <c r="E13" s="149"/>
      <c r="F13" s="22" t="s">
        <v>23</v>
      </c>
      <c r="H13" s="149"/>
      <c r="I13" s="16"/>
      <c r="J13" s="17"/>
      <c r="K13" s="13"/>
      <c r="L13" s="149"/>
      <c r="M13" s="16"/>
      <c r="N13" s="17"/>
      <c r="O13" s="13"/>
      <c r="P13" s="149"/>
      <c r="Q13" s="16"/>
      <c r="R13" s="17"/>
      <c r="S13" s="13"/>
      <c r="T13" s="149"/>
      <c r="U13" s="16"/>
      <c r="V13" s="17"/>
      <c r="W13" s="13"/>
      <c r="X13" s="149"/>
      <c r="Y13" s="16"/>
      <c r="Z13" s="17"/>
      <c r="AA13" s="13"/>
      <c r="AB13" s="149"/>
      <c r="AC13" s="16"/>
      <c r="AD13" s="17"/>
      <c r="AE13" s="13"/>
      <c r="AF13" s="149"/>
      <c r="AG13" s="16"/>
      <c r="AH13" s="17"/>
      <c r="AI13" s="13"/>
      <c r="AJ13" s="149"/>
      <c r="AK13" s="16"/>
      <c r="AL13" s="17"/>
      <c r="AM13" s="13"/>
      <c r="AN13" s="149"/>
      <c r="AO13" s="16"/>
      <c r="AP13" s="17"/>
      <c r="AQ13" s="13"/>
      <c r="AR13" s="149"/>
      <c r="AS13" s="16"/>
      <c r="AT13" s="17"/>
      <c r="AV13" s="18" t="s">
        <v>24</v>
      </c>
      <c r="AW13" s="2"/>
    </row>
    <row r="14" spans="1:74" x14ac:dyDescent="0.25">
      <c r="A14" s="9"/>
      <c r="B14" s="165"/>
      <c r="C14" s="198"/>
      <c r="D14" s="186"/>
      <c r="E14" s="149"/>
      <c r="F14" s="15" t="s">
        <v>25</v>
      </c>
      <c r="H14" s="149"/>
      <c r="I14" s="16"/>
      <c r="J14" s="17"/>
      <c r="K14" s="13"/>
      <c r="L14" s="149"/>
      <c r="M14" s="16"/>
      <c r="N14" s="17"/>
      <c r="O14" s="13"/>
      <c r="P14" s="149"/>
      <c r="Q14" s="16"/>
      <c r="R14" s="17"/>
      <c r="S14" s="13"/>
      <c r="T14" s="149"/>
      <c r="U14" s="16"/>
      <c r="V14" s="17"/>
      <c r="W14" s="13"/>
      <c r="X14" s="149"/>
      <c r="Y14" s="16"/>
      <c r="Z14" s="17"/>
      <c r="AA14" s="13"/>
      <c r="AB14" s="149"/>
      <c r="AC14" s="16"/>
      <c r="AD14" s="17"/>
      <c r="AE14" s="13"/>
      <c r="AF14" s="149"/>
      <c r="AG14" s="16"/>
      <c r="AH14" s="17"/>
      <c r="AI14" s="13"/>
      <c r="AJ14" s="149"/>
      <c r="AK14" s="16"/>
      <c r="AL14" s="17"/>
      <c r="AM14" s="13"/>
      <c r="AN14" s="149"/>
      <c r="AO14" s="16"/>
      <c r="AP14" s="17"/>
      <c r="AQ14" s="13"/>
      <c r="AR14" s="149"/>
      <c r="AS14" s="16"/>
      <c r="AT14" s="17"/>
      <c r="AV14" s="18" t="s">
        <v>26</v>
      </c>
      <c r="AW14" s="2"/>
    </row>
    <row r="15" spans="1:74" x14ac:dyDescent="0.25">
      <c r="A15" s="9"/>
      <c r="B15" s="165"/>
      <c r="C15" s="201"/>
      <c r="D15" s="193" t="s">
        <v>27</v>
      </c>
      <c r="E15" s="146">
        <v>20</v>
      </c>
      <c r="F15" s="23" t="s">
        <v>28</v>
      </c>
      <c r="H15" s="146">
        <f>SUM(I15:I18)*20/12</f>
        <v>0</v>
      </c>
      <c r="I15" s="24"/>
      <c r="J15" s="25"/>
      <c r="K15" s="13"/>
      <c r="L15" s="146">
        <f>SUM(M15:M18)*20/12</f>
        <v>0</v>
      </c>
      <c r="M15" s="24"/>
      <c r="N15" s="25"/>
      <c r="O15" s="13"/>
      <c r="P15" s="146">
        <f>SUM(Q15:Q18)*20/12</f>
        <v>0</v>
      </c>
      <c r="Q15" s="24"/>
      <c r="R15" s="25"/>
      <c r="S15" s="13"/>
      <c r="T15" s="146">
        <f>SUM(U15:U18)*20/12</f>
        <v>0</v>
      </c>
      <c r="U15" s="24"/>
      <c r="V15" s="25"/>
      <c r="W15" s="13"/>
      <c r="X15" s="146">
        <f>SUM(Y15:Y18)*20/12</f>
        <v>0</v>
      </c>
      <c r="Y15" s="24"/>
      <c r="Z15" s="25"/>
      <c r="AA15" s="13"/>
      <c r="AB15" s="146">
        <f>SUM(AC15:AC18)*20/12</f>
        <v>0</v>
      </c>
      <c r="AC15" s="24"/>
      <c r="AD15" s="25"/>
      <c r="AE15" s="13"/>
      <c r="AF15" s="146">
        <f>SUM(AG15:AG18)*20/12</f>
        <v>0</v>
      </c>
      <c r="AG15" s="24"/>
      <c r="AH15" s="25"/>
      <c r="AI15" s="13"/>
      <c r="AJ15" s="146">
        <f>SUM(AK15:AK18)*20/12</f>
        <v>0</v>
      </c>
      <c r="AK15" s="24"/>
      <c r="AL15" s="25"/>
      <c r="AM15" s="13"/>
      <c r="AN15" s="146">
        <f>SUM(AO15:AO18)*20/12</f>
        <v>0</v>
      </c>
      <c r="AO15" s="24"/>
      <c r="AP15" s="25"/>
      <c r="AQ15" s="13"/>
      <c r="AR15" s="146">
        <f>SUM(AS15:AS18)*20/12</f>
        <v>0</v>
      </c>
      <c r="AS15" s="24"/>
      <c r="AT15" s="25"/>
      <c r="AV15" s="26" t="s">
        <v>29</v>
      </c>
      <c r="AW15" s="2"/>
    </row>
    <row r="16" spans="1:74" x14ac:dyDescent="0.25">
      <c r="A16" s="9"/>
      <c r="B16" s="165"/>
      <c r="C16" s="201"/>
      <c r="D16" s="194"/>
      <c r="E16" s="147"/>
      <c r="F16" s="23" t="s">
        <v>30</v>
      </c>
      <c r="H16" s="147"/>
      <c r="I16" s="24"/>
      <c r="J16" s="25"/>
      <c r="K16" s="13"/>
      <c r="L16" s="147"/>
      <c r="M16" s="24"/>
      <c r="N16" s="25"/>
      <c r="O16" s="13"/>
      <c r="P16" s="147"/>
      <c r="Q16" s="24"/>
      <c r="R16" s="25"/>
      <c r="S16" s="13"/>
      <c r="T16" s="147"/>
      <c r="U16" s="24"/>
      <c r="V16" s="25"/>
      <c r="W16" s="13"/>
      <c r="X16" s="147"/>
      <c r="Y16" s="24"/>
      <c r="Z16" s="25"/>
      <c r="AA16" s="13"/>
      <c r="AB16" s="147"/>
      <c r="AC16" s="24"/>
      <c r="AD16" s="25"/>
      <c r="AE16" s="13"/>
      <c r="AF16" s="147"/>
      <c r="AG16" s="24"/>
      <c r="AH16" s="25"/>
      <c r="AI16" s="13"/>
      <c r="AJ16" s="147"/>
      <c r="AK16" s="24"/>
      <c r="AL16" s="25"/>
      <c r="AM16" s="13"/>
      <c r="AN16" s="147"/>
      <c r="AO16" s="24"/>
      <c r="AP16" s="25"/>
      <c r="AQ16" s="13"/>
      <c r="AR16" s="147"/>
      <c r="AS16" s="24"/>
      <c r="AT16" s="25"/>
      <c r="AV16" s="26" t="s">
        <v>29</v>
      </c>
      <c r="AW16" s="2"/>
    </row>
    <row r="17" spans="1:49" x14ac:dyDescent="0.25">
      <c r="A17" s="9"/>
      <c r="B17" s="165"/>
      <c r="C17" s="201"/>
      <c r="D17" s="194"/>
      <c r="E17" s="147"/>
      <c r="F17" s="23" t="s">
        <v>31</v>
      </c>
      <c r="H17" s="147"/>
      <c r="I17" s="24"/>
      <c r="J17" s="25"/>
      <c r="K17" s="13"/>
      <c r="L17" s="147"/>
      <c r="M17" s="24"/>
      <c r="N17" s="25"/>
      <c r="O17" s="13"/>
      <c r="P17" s="147"/>
      <c r="Q17" s="24"/>
      <c r="R17" s="25"/>
      <c r="S17" s="13"/>
      <c r="T17" s="147"/>
      <c r="U17" s="24"/>
      <c r="V17" s="25"/>
      <c r="W17" s="13"/>
      <c r="X17" s="147"/>
      <c r="Y17" s="24"/>
      <c r="Z17" s="25"/>
      <c r="AA17" s="13"/>
      <c r="AB17" s="147"/>
      <c r="AC17" s="24"/>
      <c r="AD17" s="25"/>
      <c r="AE17" s="13"/>
      <c r="AF17" s="147"/>
      <c r="AG17" s="24"/>
      <c r="AH17" s="25"/>
      <c r="AI17" s="13"/>
      <c r="AJ17" s="147"/>
      <c r="AK17" s="24"/>
      <c r="AL17" s="25"/>
      <c r="AM17" s="13"/>
      <c r="AN17" s="147"/>
      <c r="AO17" s="24"/>
      <c r="AP17" s="25"/>
      <c r="AQ17" s="13"/>
      <c r="AR17" s="147"/>
      <c r="AS17" s="24"/>
      <c r="AT17" s="25"/>
      <c r="AV17" s="26" t="s">
        <v>29</v>
      </c>
      <c r="AW17" s="2"/>
    </row>
    <row r="18" spans="1:49" ht="15.75" thickBot="1" x14ac:dyDescent="0.3">
      <c r="A18" s="9"/>
      <c r="B18" s="160"/>
      <c r="C18" s="199"/>
      <c r="D18" s="183"/>
      <c r="E18" s="164"/>
      <c r="F18" s="27" t="s">
        <v>32</v>
      </c>
      <c r="H18" s="164"/>
      <c r="I18" s="28"/>
      <c r="J18" s="29"/>
      <c r="K18" s="13"/>
      <c r="L18" s="164"/>
      <c r="M18" s="28"/>
      <c r="N18" s="29"/>
      <c r="O18" s="13"/>
      <c r="P18" s="164"/>
      <c r="Q18" s="28"/>
      <c r="R18" s="29"/>
      <c r="S18" s="13"/>
      <c r="T18" s="164"/>
      <c r="U18" s="28"/>
      <c r="V18" s="29"/>
      <c r="W18" s="13"/>
      <c r="X18" s="164"/>
      <c r="Y18" s="28"/>
      <c r="Z18" s="29"/>
      <c r="AA18" s="13"/>
      <c r="AB18" s="164"/>
      <c r="AC18" s="28"/>
      <c r="AD18" s="29"/>
      <c r="AE18" s="13"/>
      <c r="AF18" s="164"/>
      <c r="AG18" s="28"/>
      <c r="AH18" s="29"/>
      <c r="AI18" s="13"/>
      <c r="AJ18" s="164"/>
      <c r="AK18" s="28"/>
      <c r="AL18" s="29"/>
      <c r="AM18" s="13"/>
      <c r="AN18" s="164"/>
      <c r="AO18" s="28"/>
      <c r="AP18" s="29"/>
      <c r="AQ18" s="13"/>
      <c r="AR18" s="164"/>
      <c r="AS18" s="28"/>
      <c r="AT18" s="29"/>
      <c r="AV18" s="30" t="s">
        <v>33</v>
      </c>
      <c r="AW18" s="2"/>
    </row>
    <row r="19" spans="1:49" ht="15.75" thickBot="1" x14ac:dyDescent="0.3">
      <c r="B19" s="48"/>
      <c r="C19" s="103"/>
      <c r="I19" s="13"/>
      <c r="J19" s="31"/>
      <c r="K19" s="13"/>
      <c r="M19" s="13"/>
      <c r="O19" s="13"/>
      <c r="P19" s="13"/>
      <c r="R19" s="31"/>
      <c r="S19" s="13"/>
      <c r="T19" s="13"/>
      <c r="V19" s="31"/>
      <c r="W19" s="13"/>
      <c r="X19" s="13"/>
      <c r="Z19" s="31"/>
      <c r="AA19" s="13"/>
      <c r="AB19" s="13"/>
      <c r="AD19" s="31"/>
      <c r="AE19" s="13"/>
      <c r="AF19" s="13"/>
      <c r="AH19" s="31"/>
      <c r="AI19" s="13"/>
      <c r="AJ19" s="13"/>
      <c r="AL19" s="31"/>
      <c r="AM19" s="13"/>
      <c r="AN19" s="13"/>
      <c r="AP19" s="31"/>
      <c r="AQ19" s="13"/>
      <c r="AR19" s="13"/>
      <c r="AT19" s="31"/>
    </row>
    <row r="20" spans="1:49" x14ac:dyDescent="0.25">
      <c r="A20" s="9"/>
      <c r="B20" s="168" t="s">
        <v>34</v>
      </c>
      <c r="C20" s="197">
        <v>0.3</v>
      </c>
      <c r="D20" s="200" t="s">
        <v>35</v>
      </c>
      <c r="E20" s="174">
        <v>10</v>
      </c>
      <c r="F20" s="10" t="s">
        <v>36</v>
      </c>
      <c r="H20" s="196">
        <f>SUM(I20:I22)*10/9</f>
        <v>0</v>
      </c>
      <c r="I20" s="11"/>
      <c r="J20" s="12"/>
      <c r="K20" s="13"/>
      <c r="L20" s="196">
        <f>SUM(M20:M22)*10/9</f>
        <v>0</v>
      </c>
      <c r="M20" s="11"/>
      <c r="N20" s="12"/>
      <c r="O20" s="13"/>
      <c r="P20" s="196">
        <f>SUM(Q20:Q22)*10/9</f>
        <v>0</v>
      </c>
      <c r="Q20" s="11"/>
      <c r="R20" s="12"/>
      <c r="S20" s="13"/>
      <c r="T20" s="196">
        <f>SUM(U20:U22)*10/9</f>
        <v>0</v>
      </c>
      <c r="U20" s="11"/>
      <c r="V20" s="12"/>
      <c r="W20" s="13"/>
      <c r="X20" s="196">
        <f>SUM(Y20:Y22)*10/9</f>
        <v>0</v>
      </c>
      <c r="Y20" s="11"/>
      <c r="Z20" s="12"/>
      <c r="AA20" s="13"/>
      <c r="AB20" s="196">
        <f>SUM(AC20:AC22)*10/9</f>
        <v>0</v>
      </c>
      <c r="AC20" s="11"/>
      <c r="AD20" s="12"/>
      <c r="AE20" s="13"/>
      <c r="AF20" s="196">
        <f>SUM(AG20:AG22)*10/9</f>
        <v>0</v>
      </c>
      <c r="AG20" s="11"/>
      <c r="AH20" s="12"/>
      <c r="AI20" s="13"/>
      <c r="AJ20" s="196">
        <f>SUM(AK20:AK22)*10/9</f>
        <v>0</v>
      </c>
      <c r="AK20" s="11"/>
      <c r="AL20" s="12"/>
      <c r="AM20" s="13"/>
      <c r="AN20" s="196">
        <f>SUM(AO20:AO22)*10/9</f>
        <v>0</v>
      </c>
      <c r="AO20" s="11"/>
      <c r="AP20" s="12"/>
      <c r="AQ20" s="13"/>
      <c r="AR20" s="196">
        <f>SUM(AS20:AS22)*10/9</f>
        <v>0</v>
      </c>
      <c r="AS20" s="11"/>
      <c r="AT20" s="12"/>
      <c r="AV20" s="14" t="s">
        <v>37</v>
      </c>
      <c r="AW20" s="2"/>
    </row>
    <row r="21" spans="1:49" x14ac:dyDescent="0.25">
      <c r="A21" s="9"/>
      <c r="B21" s="169"/>
      <c r="C21" s="198"/>
      <c r="D21" s="186"/>
      <c r="E21" s="149"/>
      <c r="F21" s="15" t="s">
        <v>38</v>
      </c>
      <c r="H21" s="187"/>
      <c r="I21" s="16"/>
      <c r="J21" s="17"/>
      <c r="K21" s="13"/>
      <c r="L21" s="187"/>
      <c r="M21" s="16"/>
      <c r="N21" s="17"/>
      <c r="O21" s="13"/>
      <c r="P21" s="187"/>
      <c r="Q21" s="16"/>
      <c r="R21" s="17"/>
      <c r="S21" s="13"/>
      <c r="T21" s="187"/>
      <c r="U21" s="16"/>
      <c r="V21" s="17"/>
      <c r="W21" s="13"/>
      <c r="X21" s="187"/>
      <c r="Y21" s="16"/>
      <c r="Z21" s="17"/>
      <c r="AA21" s="13"/>
      <c r="AB21" s="187"/>
      <c r="AC21" s="16"/>
      <c r="AD21" s="17"/>
      <c r="AE21" s="13"/>
      <c r="AF21" s="187"/>
      <c r="AG21" s="16"/>
      <c r="AH21" s="17"/>
      <c r="AI21" s="13"/>
      <c r="AJ21" s="187"/>
      <c r="AK21" s="16"/>
      <c r="AL21" s="17"/>
      <c r="AM21" s="13"/>
      <c r="AN21" s="187"/>
      <c r="AO21" s="16"/>
      <c r="AP21" s="17"/>
      <c r="AQ21" s="13"/>
      <c r="AR21" s="187"/>
      <c r="AS21" s="16"/>
      <c r="AT21" s="17"/>
      <c r="AV21" s="18" t="s">
        <v>39</v>
      </c>
      <c r="AW21" s="2"/>
    </row>
    <row r="22" spans="1:49" x14ac:dyDescent="0.25">
      <c r="A22" s="9"/>
      <c r="B22" s="169"/>
      <c r="C22" s="198"/>
      <c r="D22" s="186"/>
      <c r="E22" s="149"/>
      <c r="F22" s="15" t="s">
        <v>40</v>
      </c>
      <c r="H22" s="187"/>
      <c r="I22" s="16"/>
      <c r="J22" s="17"/>
      <c r="K22" s="13"/>
      <c r="L22" s="187"/>
      <c r="M22" s="16"/>
      <c r="N22" s="17"/>
      <c r="O22" s="13"/>
      <c r="P22" s="187"/>
      <c r="Q22" s="16"/>
      <c r="R22" s="17"/>
      <c r="S22" s="13"/>
      <c r="T22" s="187"/>
      <c r="U22" s="16"/>
      <c r="V22" s="17"/>
      <c r="W22" s="13"/>
      <c r="X22" s="187"/>
      <c r="Y22" s="16"/>
      <c r="Z22" s="17"/>
      <c r="AA22" s="13"/>
      <c r="AB22" s="187"/>
      <c r="AC22" s="16"/>
      <c r="AD22" s="17"/>
      <c r="AE22" s="13"/>
      <c r="AF22" s="187"/>
      <c r="AG22" s="16"/>
      <c r="AH22" s="17"/>
      <c r="AI22" s="13"/>
      <c r="AJ22" s="187"/>
      <c r="AK22" s="16"/>
      <c r="AL22" s="17"/>
      <c r="AM22" s="13"/>
      <c r="AN22" s="187"/>
      <c r="AO22" s="16"/>
      <c r="AP22" s="17"/>
      <c r="AQ22" s="13"/>
      <c r="AR22" s="187"/>
      <c r="AS22" s="16"/>
      <c r="AT22" s="17"/>
      <c r="AV22" s="18" t="s">
        <v>41</v>
      </c>
      <c r="AW22" s="2"/>
    </row>
    <row r="23" spans="1:49" x14ac:dyDescent="0.25">
      <c r="A23" s="9"/>
      <c r="B23" s="169"/>
      <c r="C23" s="198"/>
      <c r="D23" s="186" t="s">
        <v>42</v>
      </c>
      <c r="E23" s="149">
        <v>30</v>
      </c>
      <c r="F23" s="15" t="s">
        <v>43</v>
      </c>
      <c r="H23" s="187">
        <f>SUM(I23:I27)*30/15</f>
        <v>0</v>
      </c>
      <c r="I23" s="16"/>
      <c r="J23" s="17"/>
      <c r="K23" s="13"/>
      <c r="L23" s="187">
        <f>SUM(M23:M27)*30/15</f>
        <v>0</v>
      </c>
      <c r="M23" s="16"/>
      <c r="N23" s="17"/>
      <c r="O23" s="13"/>
      <c r="P23" s="187">
        <f>SUM(Q23:Q27)*30/15</f>
        <v>0</v>
      </c>
      <c r="Q23" s="16"/>
      <c r="R23" s="17"/>
      <c r="S23" s="13"/>
      <c r="T23" s="187">
        <f>SUM(U23:U27)*30/15</f>
        <v>0</v>
      </c>
      <c r="U23" s="16"/>
      <c r="V23" s="17"/>
      <c r="W23" s="13"/>
      <c r="X23" s="187">
        <f>SUM(Y23:Y27)*30/15</f>
        <v>0</v>
      </c>
      <c r="Y23" s="16"/>
      <c r="Z23" s="17"/>
      <c r="AA23" s="13"/>
      <c r="AB23" s="187">
        <f>SUM(AC23:AC27)*30/15</f>
        <v>0</v>
      </c>
      <c r="AC23" s="16"/>
      <c r="AD23" s="17"/>
      <c r="AE23" s="13"/>
      <c r="AF23" s="187">
        <f>SUM(AG23:AG27)*30/15</f>
        <v>0</v>
      </c>
      <c r="AG23" s="16"/>
      <c r="AH23" s="17"/>
      <c r="AI23" s="13"/>
      <c r="AJ23" s="187">
        <f>SUM(AK23:AK27)*30/15</f>
        <v>0</v>
      </c>
      <c r="AK23" s="16"/>
      <c r="AL23" s="17"/>
      <c r="AM23" s="13"/>
      <c r="AN23" s="187">
        <f>SUM(AO23:AO27)*30/15</f>
        <v>0</v>
      </c>
      <c r="AO23" s="16"/>
      <c r="AP23" s="17"/>
      <c r="AQ23" s="13"/>
      <c r="AR23" s="187">
        <f>SUM(AS23:AS27)*30/15</f>
        <v>0</v>
      </c>
      <c r="AS23" s="16"/>
      <c r="AT23" s="17"/>
      <c r="AV23" s="18" t="s">
        <v>44</v>
      </c>
      <c r="AW23" s="2"/>
    </row>
    <row r="24" spans="1:49" x14ac:dyDescent="0.25">
      <c r="A24" s="9"/>
      <c r="B24" s="169"/>
      <c r="C24" s="198"/>
      <c r="D24" s="186"/>
      <c r="E24" s="149"/>
      <c r="F24" s="15" t="s">
        <v>45</v>
      </c>
      <c r="H24" s="187"/>
      <c r="I24" s="16"/>
      <c r="J24" s="17"/>
      <c r="K24" s="13"/>
      <c r="L24" s="187"/>
      <c r="M24" s="16"/>
      <c r="N24" s="17"/>
      <c r="O24" s="13"/>
      <c r="P24" s="187"/>
      <c r="Q24" s="16"/>
      <c r="R24" s="17"/>
      <c r="S24" s="13"/>
      <c r="T24" s="187"/>
      <c r="U24" s="16"/>
      <c r="V24" s="17"/>
      <c r="W24" s="13"/>
      <c r="X24" s="187"/>
      <c r="Y24" s="16"/>
      <c r="Z24" s="17"/>
      <c r="AA24" s="13"/>
      <c r="AB24" s="187"/>
      <c r="AC24" s="16"/>
      <c r="AD24" s="17"/>
      <c r="AE24" s="13"/>
      <c r="AF24" s="187"/>
      <c r="AG24" s="16"/>
      <c r="AH24" s="17"/>
      <c r="AI24" s="13"/>
      <c r="AJ24" s="187"/>
      <c r="AK24" s="16"/>
      <c r="AL24" s="17"/>
      <c r="AM24" s="13"/>
      <c r="AN24" s="187"/>
      <c r="AO24" s="16"/>
      <c r="AP24" s="17"/>
      <c r="AQ24" s="13"/>
      <c r="AR24" s="187"/>
      <c r="AS24" s="16"/>
      <c r="AT24" s="17"/>
      <c r="AV24" s="18" t="s">
        <v>46</v>
      </c>
      <c r="AW24" s="2"/>
    </row>
    <row r="25" spans="1:49" x14ac:dyDescent="0.25">
      <c r="A25" s="9"/>
      <c r="B25" s="169"/>
      <c r="C25" s="198"/>
      <c r="D25" s="186"/>
      <c r="E25" s="149"/>
      <c r="F25" s="15" t="s">
        <v>47</v>
      </c>
      <c r="H25" s="187"/>
      <c r="I25" s="16"/>
      <c r="J25" s="17"/>
      <c r="K25" s="13"/>
      <c r="L25" s="187"/>
      <c r="M25" s="16"/>
      <c r="N25" s="17"/>
      <c r="O25" s="13"/>
      <c r="P25" s="187"/>
      <c r="Q25" s="16"/>
      <c r="R25" s="17"/>
      <c r="S25" s="13"/>
      <c r="T25" s="187"/>
      <c r="U25" s="16"/>
      <c r="V25" s="17"/>
      <c r="W25" s="13"/>
      <c r="X25" s="187"/>
      <c r="Y25" s="16"/>
      <c r="Z25" s="17"/>
      <c r="AA25" s="13"/>
      <c r="AB25" s="187"/>
      <c r="AC25" s="16"/>
      <c r="AD25" s="17"/>
      <c r="AE25" s="13"/>
      <c r="AF25" s="187"/>
      <c r="AG25" s="16"/>
      <c r="AH25" s="17"/>
      <c r="AI25" s="13"/>
      <c r="AJ25" s="187"/>
      <c r="AK25" s="16"/>
      <c r="AL25" s="17"/>
      <c r="AM25" s="13"/>
      <c r="AN25" s="187"/>
      <c r="AO25" s="16"/>
      <c r="AP25" s="17"/>
      <c r="AQ25" s="13"/>
      <c r="AR25" s="187"/>
      <c r="AS25" s="16"/>
      <c r="AT25" s="17"/>
      <c r="AV25" s="18" t="s">
        <v>48</v>
      </c>
      <c r="AW25" s="2"/>
    </row>
    <row r="26" spans="1:49" x14ac:dyDescent="0.25">
      <c r="A26" s="9"/>
      <c r="B26" s="169"/>
      <c r="C26" s="198"/>
      <c r="D26" s="186"/>
      <c r="E26" s="149"/>
      <c r="F26" s="15" t="s">
        <v>49</v>
      </c>
      <c r="H26" s="187"/>
      <c r="I26" s="16"/>
      <c r="J26" s="17"/>
      <c r="K26" s="13"/>
      <c r="L26" s="187"/>
      <c r="M26" s="16"/>
      <c r="N26" s="17"/>
      <c r="O26" s="13"/>
      <c r="P26" s="187"/>
      <c r="Q26" s="16"/>
      <c r="R26" s="17"/>
      <c r="S26" s="13"/>
      <c r="T26" s="187"/>
      <c r="U26" s="16"/>
      <c r="V26" s="17"/>
      <c r="W26" s="13"/>
      <c r="X26" s="187"/>
      <c r="Y26" s="16"/>
      <c r="Z26" s="17"/>
      <c r="AA26" s="13"/>
      <c r="AB26" s="187"/>
      <c r="AC26" s="16"/>
      <c r="AD26" s="17"/>
      <c r="AE26" s="13"/>
      <c r="AF26" s="187"/>
      <c r="AG26" s="16"/>
      <c r="AH26" s="17"/>
      <c r="AI26" s="13"/>
      <c r="AJ26" s="187"/>
      <c r="AK26" s="16"/>
      <c r="AL26" s="17"/>
      <c r="AM26" s="13"/>
      <c r="AN26" s="187"/>
      <c r="AO26" s="16"/>
      <c r="AP26" s="17"/>
      <c r="AQ26" s="13"/>
      <c r="AR26" s="187"/>
      <c r="AS26" s="16"/>
      <c r="AT26" s="17"/>
      <c r="AV26" s="18" t="s">
        <v>50</v>
      </c>
      <c r="AW26" s="2"/>
    </row>
    <row r="27" spans="1:49" x14ac:dyDescent="0.25">
      <c r="A27" s="9"/>
      <c r="B27" s="169"/>
      <c r="C27" s="198"/>
      <c r="D27" s="186"/>
      <c r="E27" s="149"/>
      <c r="F27" s="15" t="s">
        <v>51</v>
      </c>
      <c r="H27" s="187"/>
      <c r="I27" s="16"/>
      <c r="J27" s="17"/>
      <c r="K27" s="13"/>
      <c r="L27" s="187"/>
      <c r="M27" s="16"/>
      <c r="N27" s="17"/>
      <c r="O27" s="13"/>
      <c r="P27" s="187"/>
      <c r="Q27" s="16"/>
      <c r="R27" s="17"/>
      <c r="S27" s="13"/>
      <c r="T27" s="187"/>
      <c r="U27" s="16"/>
      <c r="V27" s="17"/>
      <c r="W27" s="13"/>
      <c r="X27" s="187"/>
      <c r="Y27" s="16"/>
      <c r="Z27" s="17"/>
      <c r="AA27" s="13"/>
      <c r="AB27" s="187"/>
      <c r="AC27" s="16"/>
      <c r="AD27" s="17"/>
      <c r="AE27" s="13"/>
      <c r="AF27" s="187"/>
      <c r="AG27" s="16"/>
      <c r="AH27" s="17"/>
      <c r="AI27" s="13"/>
      <c r="AJ27" s="187"/>
      <c r="AK27" s="16"/>
      <c r="AL27" s="17"/>
      <c r="AM27" s="13"/>
      <c r="AN27" s="187"/>
      <c r="AO27" s="16"/>
      <c r="AP27" s="17"/>
      <c r="AQ27" s="13"/>
      <c r="AR27" s="187"/>
      <c r="AS27" s="16"/>
      <c r="AT27" s="17"/>
      <c r="AV27" s="18" t="s">
        <v>52</v>
      </c>
      <c r="AW27" s="2"/>
    </row>
    <row r="28" spans="1:49" x14ac:dyDescent="0.25">
      <c r="A28" s="9"/>
      <c r="B28" s="169"/>
      <c r="C28" s="198"/>
      <c r="D28" s="186" t="s">
        <v>53</v>
      </c>
      <c r="E28" s="149">
        <v>20</v>
      </c>
      <c r="F28" s="15" t="s">
        <v>54</v>
      </c>
      <c r="H28" s="187">
        <f>SUM(I28:I31)*20/12</f>
        <v>0</v>
      </c>
      <c r="I28" s="16"/>
      <c r="J28" s="17"/>
      <c r="K28" s="13"/>
      <c r="L28" s="187">
        <f>SUM(M28:M31)*20/12</f>
        <v>0</v>
      </c>
      <c r="M28" s="16"/>
      <c r="N28" s="17"/>
      <c r="O28" s="13"/>
      <c r="P28" s="187">
        <f>SUM(Q28:Q31)*20/12</f>
        <v>0</v>
      </c>
      <c r="Q28" s="16"/>
      <c r="R28" s="17"/>
      <c r="S28" s="13"/>
      <c r="T28" s="187">
        <f>SUM(U28:U31)*20/12</f>
        <v>0</v>
      </c>
      <c r="U28" s="16"/>
      <c r="V28" s="17"/>
      <c r="W28" s="13"/>
      <c r="X28" s="187">
        <f>SUM(Y28:Y31)*20/12</f>
        <v>0</v>
      </c>
      <c r="Y28" s="16"/>
      <c r="Z28" s="17"/>
      <c r="AA28" s="13"/>
      <c r="AB28" s="187">
        <f>SUM(AC28:AC31)*20/12</f>
        <v>0</v>
      </c>
      <c r="AC28" s="16"/>
      <c r="AD28" s="17"/>
      <c r="AE28" s="13"/>
      <c r="AF28" s="187">
        <f>SUM(AG28:AG31)*20/12</f>
        <v>0</v>
      </c>
      <c r="AG28" s="16"/>
      <c r="AH28" s="17"/>
      <c r="AI28" s="13"/>
      <c r="AJ28" s="187">
        <f>SUM(AK28:AK31)*20/12</f>
        <v>0</v>
      </c>
      <c r="AK28" s="16"/>
      <c r="AL28" s="17"/>
      <c r="AM28" s="13"/>
      <c r="AN28" s="187">
        <f>SUM(AO28:AO31)*20/12</f>
        <v>0</v>
      </c>
      <c r="AO28" s="16"/>
      <c r="AP28" s="17"/>
      <c r="AQ28" s="13"/>
      <c r="AR28" s="187">
        <f>SUM(AS28:AS31)*20/12</f>
        <v>0</v>
      </c>
      <c r="AS28" s="16"/>
      <c r="AT28" s="17"/>
      <c r="AV28" s="18" t="s">
        <v>55</v>
      </c>
      <c r="AW28" s="2"/>
    </row>
    <row r="29" spans="1:49" x14ac:dyDescent="0.25">
      <c r="A29" s="9"/>
      <c r="B29" s="169"/>
      <c r="C29" s="198"/>
      <c r="D29" s="186"/>
      <c r="E29" s="149"/>
      <c r="F29" s="15" t="s">
        <v>56</v>
      </c>
      <c r="H29" s="187"/>
      <c r="I29" s="16"/>
      <c r="J29" s="17"/>
      <c r="K29" s="13"/>
      <c r="L29" s="187"/>
      <c r="M29" s="16"/>
      <c r="N29" s="17"/>
      <c r="O29" s="13"/>
      <c r="P29" s="187"/>
      <c r="Q29" s="16"/>
      <c r="R29" s="17"/>
      <c r="S29" s="13"/>
      <c r="T29" s="187"/>
      <c r="U29" s="16"/>
      <c r="V29" s="17"/>
      <c r="W29" s="13"/>
      <c r="X29" s="187"/>
      <c r="Y29" s="16"/>
      <c r="Z29" s="17"/>
      <c r="AA29" s="13"/>
      <c r="AB29" s="187"/>
      <c r="AC29" s="16"/>
      <c r="AD29" s="17"/>
      <c r="AE29" s="13"/>
      <c r="AF29" s="187"/>
      <c r="AG29" s="16"/>
      <c r="AH29" s="17"/>
      <c r="AI29" s="13"/>
      <c r="AJ29" s="187"/>
      <c r="AK29" s="16"/>
      <c r="AL29" s="17"/>
      <c r="AM29" s="13"/>
      <c r="AN29" s="187"/>
      <c r="AO29" s="16"/>
      <c r="AP29" s="17"/>
      <c r="AQ29" s="13"/>
      <c r="AR29" s="187"/>
      <c r="AS29" s="16"/>
      <c r="AT29" s="17"/>
      <c r="AV29" s="18" t="s">
        <v>57</v>
      </c>
      <c r="AW29" s="2"/>
    </row>
    <row r="30" spans="1:49" x14ac:dyDescent="0.25">
      <c r="A30" s="9"/>
      <c r="B30" s="169"/>
      <c r="C30" s="198"/>
      <c r="D30" s="186"/>
      <c r="E30" s="149"/>
      <c r="F30" s="15" t="s">
        <v>58</v>
      </c>
      <c r="H30" s="187"/>
      <c r="I30" s="16"/>
      <c r="J30" s="17"/>
      <c r="K30" s="13"/>
      <c r="L30" s="187"/>
      <c r="M30" s="16"/>
      <c r="N30" s="17"/>
      <c r="O30" s="13"/>
      <c r="P30" s="187"/>
      <c r="Q30" s="16"/>
      <c r="R30" s="17"/>
      <c r="S30" s="13"/>
      <c r="T30" s="187"/>
      <c r="U30" s="16"/>
      <c r="V30" s="17"/>
      <c r="W30" s="13"/>
      <c r="X30" s="187"/>
      <c r="Y30" s="16"/>
      <c r="Z30" s="17"/>
      <c r="AA30" s="13"/>
      <c r="AB30" s="187"/>
      <c r="AC30" s="16"/>
      <c r="AD30" s="17"/>
      <c r="AE30" s="13"/>
      <c r="AF30" s="187"/>
      <c r="AG30" s="16"/>
      <c r="AH30" s="17"/>
      <c r="AI30" s="13"/>
      <c r="AJ30" s="187"/>
      <c r="AK30" s="16"/>
      <c r="AL30" s="17"/>
      <c r="AM30" s="13"/>
      <c r="AN30" s="187"/>
      <c r="AO30" s="16"/>
      <c r="AP30" s="17"/>
      <c r="AQ30" s="13"/>
      <c r="AR30" s="187"/>
      <c r="AS30" s="16"/>
      <c r="AT30" s="17"/>
      <c r="AV30" s="18" t="s">
        <v>59</v>
      </c>
      <c r="AW30" s="2"/>
    </row>
    <row r="31" spans="1:49" x14ac:dyDescent="0.25">
      <c r="A31" s="9"/>
      <c r="B31" s="169"/>
      <c r="C31" s="198"/>
      <c r="D31" s="186"/>
      <c r="E31" s="149"/>
      <c r="F31" s="19" t="s">
        <v>60</v>
      </c>
      <c r="H31" s="187"/>
      <c r="I31" s="20"/>
      <c r="J31" s="21"/>
      <c r="K31" s="13"/>
      <c r="L31" s="187"/>
      <c r="M31" s="20"/>
      <c r="N31" s="21"/>
      <c r="O31" s="13"/>
      <c r="P31" s="187"/>
      <c r="Q31" s="20"/>
      <c r="R31" s="21"/>
      <c r="S31" s="13"/>
      <c r="T31" s="187"/>
      <c r="U31" s="20"/>
      <c r="V31" s="21"/>
      <c r="W31" s="13"/>
      <c r="X31" s="187"/>
      <c r="Y31" s="20"/>
      <c r="Z31" s="21"/>
      <c r="AA31" s="13"/>
      <c r="AB31" s="187"/>
      <c r="AC31" s="20"/>
      <c r="AD31" s="21"/>
      <c r="AE31" s="13"/>
      <c r="AF31" s="187"/>
      <c r="AG31" s="20"/>
      <c r="AH31" s="21"/>
      <c r="AI31" s="13"/>
      <c r="AJ31" s="187"/>
      <c r="AK31" s="20"/>
      <c r="AL31" s="21"/>
      <c r="AM31" s="13"/>
      <c r="AN31" s="187"/>
      <c r="AO31" s="20"/>
      <c r="AP31" s="21"/>
      <c r="AQ31" s="13"/>
      <c r="AR31" s="187"/>
      <c r="AS31" s="20"/>
      <c r="AT31" s="21"/>
      <c r="AV31" s="18" t="s">
        <v>61</v>
      </c>
      <c r="AW31" s="2"/>
    </row>
    <row r="32" spans="1:49" x14ac:dyDescent="0.25">
      <c r="A32" s="9"/>
      <c r="B32" s="169"/>
      <c r="C32" s="198"/>
      <c r="D32" s="186" t="s">
        <v>62</v>
      </c>
      <c r="E32" s="149">
        <v>10</v>
      </c>
      <c r="F32" s="15" t="s">
        <v>63</v>
      </c>
      <c r="H32" s="187">
        <f>SUM(I32:I34)*10/9</f>
        <v>0</v>
      </c>
      <c r="I32" s="16"/>
      <c r="J32" s="17"/>
      <c r="K32" s="13"/>
      <c r="L32" s="187">
        <f>SUM(M32:M34)*10/9</f>
        <v>0</v>
      </c>
      <c r="M32" s="16"/>
      <c r="N32" s="17"/>
      <c r="O32" s="13"/>
      <c r="P32" s="187">
        <f>SUM(Q32:Q34)*10/9</f>
        <v>0</v>
      </c>
      <c r="Q32" s="16"/>
      <c r="R32" s="17"/>
      <c r="S32" s="13"/>
      <c r="T32" s="187">
        <f>SUM(U32:U34)*10/9</f>
        <v>0</v>
      </c>
      <c r="U32" s="16"/>
      <c r="V32" s="17"/>
      <c r="W32" s="13"/>
      <c r="X32" s="187">
        <f>SUM(Y32:Y34)*10/9</f>
        <v>0</v>
      </c>
      <c r="Y32" s="16"/>
      <c r="Z32" s="17"/>
      <c r="AA32" s="13"/>
      <c r="AB32" s="187">
        <f>SUM(AC32:AC34)*10/9</f>
        <v>0</v>
      </c>
      <c r="AC32" s="16"/>
      <c r="AD32" s="17"/>
      <c r="AE32" s="13"/>
      <c r="AF32" s="187">
        <f>SUM(AG32:AG34)*10/9</f>
        <v>0</v>
      </c>
      <c r="AG32" s="16"/>
      <c r="AH32" s="17"/>
      <c r="AI32" s="13"/>
      <c r="AJ32" s="187">
        <f>SUM(AK32:AK34)*10/9</f>
        <v>0</v>
      </c>
      <c r="AK32" s="16"/>
      <c r="AL32" s="17"/>
      <c r="AM32" s="13"/>
      <c r="AN32" s="187">
        <f>SUM(AO32:AO34)*10/9</f>
        <v>0</v>
      </c>
      <c r="AO32" s="16"/>
      <c r="AP32" s="17"/>
      <c r="AQ32" s="13"/>
      <c r="AR32" s="187">
        <f>SUM(AS32:AS34)*10/9</f>
        <v>0</v>
      </c>
      <c r="AS32" s="16"/>
      <c r="AT32" s="17"/>
      <c r="AV32" s="18" t="s">
        <v>64</v>
      </c>
      <c r="AW32" s="2"/>
    </row>
    <row r="33" spans="1:49" x14ac:dyDescent="0.25">
      <c r="A33" s="9"/>
      <c r="B33" s="169"/>
      <c r="C33" s="198"/>
      <c r="D33" s="186"/>
      <c r="E33" s="149"/>
      <c r="F33" s="15" t="s">
        <v>12</v>
      </c>
      <c r="H33" s="187"/>
      <c r="I33" s="16"/>
      <c r="J33" s="17"/>
      <c r="K33" s="13"/>
      <c r="L33" s="187"/>
      <c r="M33" s="16"/>
      <c r="N33" s="17"/>
      <c r="O33" s="13"/>
      <c r="P33" s="187"/>
      <c r="Q33" s="16"/>
      <c r="R33" s="17"/>
      <c r="S33" s="13"/>
      <c r="T33" s="187"/>
      <c r="U33" s="16"/>
      <c r="V33" s="17"/>
      <c r="W33" s="13"/>
      <c r="X33" s="187"/>
      <c r="Y33" s="16"/>
      <c r="Z33" s="17"/>
      <c r="AA33" s="13"/>
      <c r="AB33" s="187"/>
      <c r="AC33" s="16"/>
      <c r="AD33" s="17"/>
      <c r="AE33" s="13"/>
      <c r="AF33" s="187"/>
      <c r="AG33" s="16"/>
      <c r="AH33" s="17"/>
      <c r="AI33" s="13"/>
      <c r="AJ33" s="187"/>
      <c r="AK33" s="16"/>
      <c r="AL33" s="17"/>
      <c r="AM33" s="13"/>
      <c r="AN33" s="187"/>
      <c r="AO33" s="16"/>
      <c r="AP33" s="17"/>
      <c r="AQ33" s="13"/>
      <c r="AR33" s="187"/>
      <c r="AS33" s="16"/>
      <c r="AT33" s="17"/>
      <c r="AV33" s="18" t="s">
        <v>65</v>
      </c>
      <c r="AW33" s="2"/>
    </row>
    <row r="34" spans="1:49" x14ac:dyDescent="0.25">
      <c r="A34" s="9"/>
      <c r="B34" s="169"/>
      <c r="C34" s="198"/>
      <c r="D34" s="186"/>
      <c r="E34" s="149"/>
      <c r="F34" s="19" t="s">
        <v>66</v>
      </c>
      <c r="H34" s="187"/>
      <c r="I34" s="20"/>
      <c r="J34" s="21"/>
      <c r="K34" s="13"/>
      <c r="L34" s="187"/>
      <c r="M34" s="20"/>
      <c r="N34" s="21"/>
      <c r="O34" s="13"/>
      <c r="P34" s="187"/>
      <c r="Q34" s="20"/>
      <c r="R34" s="21"/>
      <c r="S34" s="13"/>
      <c r="T34" s="187"/>
      <c r="U34" s="20"/>
      <c r="V34" s="21"/>
      <c r="W34" s="13"/>
      <c r="X34" s="187"/>
      <c r="Y34" s="20"/>
      <c r="Z34" s="21"/>
      <c r="AA34" s="13"/>
      <c r="AB34" s="187"/>
      <c r="AC34" s="20"/>
      <c r="AD34" s="21"/>
      <c r="AE34" s="13"/>
      <c r="AF34" s="187"/>
      <c r="AG34" s="20"/>
      <c r="AH34" s="21"/>
      <c r="AI34" s="13"/>
      <c r="AJ34" s="187"/>
      <c r="AK34" s="20"/>
      <c r="AL34" s="21"/>
      <c r="AM34" s="13"/>
      <c r="AN34" s="187"/>
      <c r="AO34" s="20"/>
      <c r="AP34" s="21"/>
      <c r="AQ34" s="13"/>
      <c r="AR34" s="187"/>
      <c r="AS34" s="20"/>
      <c r="AT34" s="21"/>
      <c r="AV34" s="18" t="s">
        <v>67</v>
      </c>
      <c r="AW34" s="2"/>
    </row>
    <row r="35" spans="1:49" x14ac:dyDescent="0.25">
      <c r="A35" s="9"/>
      <c r="B35" s="169"/>
      <c r="C35" s="198"/>
      <c r="D35" s="186" t="s">
        <v>68</v>
      </c>
      <c r="E35" s="149">
        <v>30</v>
      </c>
      <c r="F35" s="15" t="s">
        <v>69</v>
      </c>
      <c r="H35" s="187">
        <f>SUM(I35:I39)*30/15</f>
        <v>0</v>
      </c>
      <c r="I35" s="16"/>
      <c r="J35" s="17"/>
      <c r="K35" s="13"/>
      <c r="L35" s="187">
        <f>SUM(M35:M39)*30/15</f>
        <v>0</v>
      </c>
      <c r="M35" s="16"/>
      <c r="N35" s="17"/>
      <c r="O35" s="13"/>
      <c r="P35" s="187">
        <f>SUM(Q35:Q39)*30/15</f>
        <v>0</v>
      </c>
      <c r="Q35" s="16"/>
      <c r="R35" s="17"/>
      <c r="S35" s="13"/>
      <c r="T35" s="187">
        <f>SUM(U35:U39)*30/15</f>
        <v>0</v>
      </c>
      <c r="U35" s="16"/>
      <c r="V35" s="17"/>
      <c r="W35" s="13"/>
      <c r="X35" s="187">
        <f>SUM(Y35:Y39)*30/15</f>
        <v>0</v>
      </c>
      <c r="Y35" s="16"/>
      <c r="Z35" s="17"/>
      <c r="AA35" s="13"/>
      <c r="AB35" s="187">
        <f>SUM(AC35:AC39)*30/15</f>
        <v>0</v>
      </c>
      <c r="AC35" s="16"/>
      <c r="AD35" s="17"/>
      <c r="AE35" s="13"/>
      <c r="AF35" s="187">
        <f>SUM(AG35:AG39)*30/15</f>
        <v>0</v>
      </c>
      <c r="AG35" s="16"/>
      <c r="AH35" s="17"/>
      <c r="AI35" s="13"/>
      <c r="AJ35" s="187">
        <f>SUM(AK35:AK39)*30/15</f>
        <v>0</v>
      </c>
      <c r="AK35" s="16"/>
      <c r="AL35" s="17"/>
      <c r="AM35" s="13"/>
      <c r="AN35" s="187">
        <f>SUM(AO35:AO39)*30/15</f>
        <v>0</v>
      </c>
      <c r="AO35" s="16"/>
      <c r="AP35" s="17"/>
      <c r="AQ35" s="13"/>
      <c r="AR35" s="187">
        <f>SUM(AS35:AS39)*30/15</f>
        <v>0</v>
      </c>
      <c r="AS35" s="16"/>
      <c r="AT35" s="17"/>
      <c r="AV35" s="18" t="s">
        <v>70</v>
      </c>
      <c r="AW35" s="2"/>
    </row>
    <row r="36" spans="1:49" x14ac:dyDescent="0.25">
      <c r="A36" s="9"/>
      <c r="B36" s="169"/>
      <c r="C36" s="198"/>
      <c r="D36" s="186"/>
      <c r="E36" s="149"/>
      <c r="F36" s="15" t="s">
        <v>71</v>
      </c>
      <c r="H36" s="187"/>
      <c r="I36" s="16"/>
      <c r="J36" s="17"/>
      <c r="K36" s="13"/>
      <c r="L36" s="187"/>
      <c r="M36" s="16"/>
      <c r="N36" s="17"/>
      <c r="O36" s="13"/>
      <c r="P36" s="187"/>
      <c r="Q36" s="16"/>
      <c r="R36" s="17"/>
      <c r="S36" s="13"/>
      <c r="T36" s="187"/>
      <c r="U36" s="16"/>
      <c r="V36" s="17"/>
      <c r="W36" s="13"/>
      <c r="X36" s="187"/>
      <c r="Y36" s="16"/>
      <c r="Z36" s="17"/>
      <c r="AA36" s="13"/>
      <c r="AB36" s="187"/>
      <c r="AC36" s="16"/>
      <c r="AD36" s="17"/>
      <c r="AE36" s="13"/>
      <c r="AF36" s="187"/>
      <c r="AG36" s="16"/>
      <c r="AH36" s="17"/>
      <c r="AI36" s="13"/>
      <c r="AJ36" s="187"/>
      <c r="AK36" s="16"/>
      <c r="AL36" s="17"/>
      <c r="AM36" s="13"/>
      <c r="AN36" s="187"/>
      <c r="AO36" s="16"/>
      <c r="AP36" s="17"/>
      <c r="AQ36" s="13"/>
      <c r="AR36" s="187"/>
      <c r="AS36" s="16"/>
      <c r="AT36" s="17"/>
      <c r="AV36" s="18" t="s">
        <v>72</v>
      </c>
      <c r="AW36" s="2"/>
    </row>
    <row r="37" spans="1:49" x14ac:dyDescent="0.25">
      <c r="A37" s="9"/>
      <c r="B37" s="169"/>
      <c r="C37" s="198"/>
      <c r="D37" s="186"/>
      <c r="E37" s="149"/>
      <c r="F37" s="15" t="s">
        <v>73</v>
      </c>
      <c r="H37" s="187"/>
      <c r="I37" s="16"/>
      <c r="J37" s="17"/>
      <c r="K37" s="13"/>
      <c r="L37" s="187"/>
      <c r="M37" s="16"/>
      <c r="N37" s="17"/>
      <c r="O37" s="13"/>
      <c r="P37" s="187"/>
      <c r="Q37" s="16"/>
      <c r="R37" s="17"/>
      <c r="S37" s="13"/>
      <c r="T37" s="187"/>
      <c r="U37" s="16"/>
      <c r="V37" s="17"/>
      <c r="W37" s="13"/>
      <c r="X37" s="187"/>
      <c r="Y37" s="16"/>
      <c r="Z37" s="17"/>
      <c r="AA37" s="13"/>
      <c r="AB37" s="187"/>
      <c r="AC37" s="16"/>
      <c r="AD37" s="17"/>
      <c r="AE37" s="13"/>
      <c r="AF37" s="187"/>
      <c r="AG37" s="16"/>
      <c r="AH37" s="17"/>
      <c r="AI37" s="13"/>
      <c r="AJ37" s="187"/>
      <c r="AK37" s="16"/>
      <c r="AL37" s="17"/>
      <c r="AM37" s="13"/>
      <c r="AN37" s="187"/>
      <c r="AO37" s="16"/>
      <c r="AP37" s="17"/>
      <c r="AQ37" s="13"/>
      <c r="AR37" s="187"/>
      <c r="AS37" s="16"/>
      <c r="AT37" s="17"/>
      <c r="AV37" s="18" t="s">
        <v>74</v>
      </c>
      <c r="AW37" s="2"/>
    </row>
    <row r="38" spans="1:49" x14ac:dyDescent="0.25">
      <c r="A38" s="9"/>
      <c r="B38" s="169"/>
      <c r="C38" s="198"/>
      <c r="D38" s="186"/>
      <c r="E38" s="149"/>
      <c r="F38" s="19" t="s">
        <v>75</v>
      </c>
      <c r="H38" s="187"/>
      <c r="I38" s="20"/>
      <c r="J38" s="17"/>
      <c r="K38" s="13"/>
      <c r="L38" s="187"/>
      <c r="M38" s="20"/>
      <c r="N38" s="17"/>
      <c r="O38" s="13"/>
      <c r="P38" s="187"/>
      <c r="Q38" s="20"/>
      <c r="R38" s="17"/>
      <c r="S38" s="13"/>
      <c r="T38" s="187"/>
      <c r="U38" s="20"/>
      <c r="V38" s="17"/>
      <c r="W38" s="13"/>
      <c r="X38" s="187"/>
      <c r="Y38" s="20"/>
      <c r="Z38" s="17"/>
      <c r="AA38" s="13"/>
      <c r="AB38" s="187"/>
      <c r="AC38" s="20"/>
      <c r="AD38" s="17"/>
      <c r="AE38" s="13"/>
      <c r="AF38" s="187"/>
      <c r="AG38" s="20"/>
      <c r="AH38" s="17"/>
      <c r="AI38" s="13"/>
      <c r="AJ38" s="187"/>
      <c r="AK38" s="20"/>
      <c r="AL38" s="17"/>
      <c r="AM38" s="13"/>
      <c r="AN38" s="187"/>
      <c r="AO38" s="20"/>
      <c r="AP38" s="17"/>
      <c r="AQ38" s="13"/>
      <c r="AR38" s="187"/>
      <c r="AS38" s="20"/>
      <c r="AT38" s="17"/>
      <c r="AV38" s="18" t="s">
        <v>76</v>
      </c>
      <c r="AW38" s="2"/>
    </row>
    <row r="39" spans="1:49" x14ac:dyDescent="0.25">
      <c r="A39" s="9"/>
      <c r="B39" s="169"/>
      <c r="C39" s="198"/>
      <c r="D39" s="186"/>
      <c r="E39" s="149"/>
      <c r="F39" s="19" t="s">
        <v>14</v>
      </c>
      <c r="H39" s="187"/>
      <c r="I39" s="20"/>
      <c r="J39" s="21"/>
      <c r="K39" s="13"/>
      <c r="L39" s="187"/>
      <c r="M39" s="20"/>
      <c r="N39" s="21"/>
      <c r="O39" s="13"/>
      <c r="P39" s="187"/>
      <c r="Q39" s="20"/>
      <c r="R39" s="21"/>
      <c r="S39" s="13"/>
      <c r="T39" s="187"/>
      <c r="U39" s="20"/>
      <c r="V39" s="21"/>
      <c r="W39" s="13"/>
      <c r="X39" s="187"/>
      <c r="Y39" s="20"/>
      <c r="Z39" s="21"/>
      <c r="AA39" s="13"/>
      <c r="AB39" s="187"/>
      <c r="AC39" s="20"/>
      <c r="AD39" s="21"/>
      <c r="AE39" s="13"/>
      <c r="AF39" s="187"/>
      <c r="AG39" s="20"/>
      <c r="AH39" s="21"/>
      <c r="AI39" s="13"/>
      <c r="AJ39" s="187"/>
      <c r="AK39" s="20"/>
      <c r="AL39" s="21"/>
      <c r="AM39" s="13"/>
      <c r="AN39" s="187"/>
      <c r="AO39" s="20"/>
      <c r="AP39" s="21"/>
      <c r="AQ39" s="13"/>
      <c r="AR39" s="187"/>
      <c r="AS39" s="20"/>
      <c r="AT39" s="21"/>
      <c r="AV39" s="18" t="s">
        <v>77</v>
      </c>
      <c r="AW39" s="2"/>
    </row>
    <row r="40" spans="1:49" x14ac:dyDescent="0.25">
      <c r="A40" s="9"/>
      <c r="B40" s="169"/>
      <c r="C40" s="198"/>
      <c r="D40" s="193" t="s">
        <v>119</v>
      </c>
      <c r="E40" s="146">
        <v>30</v>
      </c>
      <c r="F40" s="15" t="s">
        <v>79</v>
      </c>
      <c r="H40" s="190">
        <f>SUM(I40:I45)*30/18</f>
        <v>0</v>
      </c>
      <c r="I40" s="16"/>
      <c r="J40" s="17"/>
      <c r="K40" s="13"/>
      <c r="L40" s="190">
        <f>SUM(M40:M45)*30/18</f>
        <v>0</v>
      </c>
      <c r="M40" s="16"/>
      <c r="N40" s="17"/>
      <c r="O40" s="13"/>
      <c r="P40" s="190">
        <f>SUM(Q40:Q45)*30/18</f>
        <v>0</v>
      </c>
      <c r="Q40" s="16"/>
      <c r="R40" s="17"/>
      <c r="S40" s="13"/>
      <c r="T40" s="190">
        <f>SUM(U40:U45)*30/18</f>
        <v>0</v>
      </c>
      <c r="U40" s="16"/>
      <c r="V40" s="17"/>
      <c r="W40" s="13"/>
      <c r="X40" s="190">
        <f>SUM(Y40:Y45)*30/18</f>
        <v>0</v>
      </c>
      <c r="Y40" s="16"/>
      <c r="Z40" s="17"/>
      <c r="AA40" s="13"/>
      <c r="AB40" s="190">
        <f>SUM(AC40:AC45)*30/18</f>
        <v>0</v>
      </c>
      <c r="AC40" s="16"/>
      <c r="AD40" s="17"/>
      <c r="AE40" s="13"/>
      <c r="AF40" s="190">
        <f>SUM(AG40:AG45)*30/18</f>
        <v>0</v>
      </c>
      <c r="AG40" s="16"/>
      <c r="AH40" s="17"/>
      <c r="AI40" s="13"/>
      <c r="AJ40" s="190">
        <f>SUM(AK40:AK45)*30/18</f>
        <v>0</v>
      </c>
      <c r="AK40" s="16"/>
      <c r="AL40" s="17"/>
      <c r="AM40" s="13"/>
      <c r="AN40" s="190">
        <f>SUM(AO40:AO45)*30/18</f>
        <v>0</v>
      </c>
      <c r="AO40" s="16"/>
      <c r="AP40" s="17"/>
      <c r="AQ40" s="13"/>
      <c r="AR40" s="190">
        <f>SUM(AS40:AS45)*30/18</f>
        <v>0</v>
      </c>
      <c r="AS40" s="16"/>
      <c r="AT40" s="17"/>
      <c r="AV40" s="18" t="s">
        <v>80</v>
      </c>
      <c r="AW40" s="2"/>
    </row>
    <row r="41" spans="1:49" x14ac:dyDescent="0.25">
      <c r="A41" s="9"/>
      <c r="B41" s="169"/>
      <c r="C41" s="198"/>
      <c r="D41" s="194"/>
      <c r="E41" s="147"/>
      <c r="F41" s="15" t="s">
        <v>81</v>
      </c>
      <c r="H41" s="191"/>
      <c r="I41" s="16"/>
      <c r="J41" s="17"/>
      <c r="K41" s="13"/>
      <c r="L41" s="191"/>
      <c r="M41" s="16"/>
      <c r="N41" s="17"/>
      <c r="O41" s="13"/>
      <c r="P41" s="191"/>
      <c r="Q41" s="16"/>
      <c r="R41" s="17"/>
      <c r="S41" s="13"/>
      <c r="T41" s="191"/>
      <c r="U41" s="16"/>
      <c r="V41" s="17"/>
      <c r="W41" s="13"/>
      <c r="X41" s="191"/>
      <c r="Y41" s="16"/>
      <c r="Z41" s="17"/>
      <c r="AA41" s="13"/>
      <c r="AB41" s="191"/>
      <c r="AC41" s="16"/>
      <c r="AD41" s="17"/>
      <c r="AE41" s="13"/>
      <c r="AF41" s="191"/>
      <c r="AG41" s="16"/>
      <c r="AH41" s="17"/>
      <c r="AI41" s="13"/>
      <c r="AJ41" s="191"/>
      <c r="AK41" s="16"/>
      <c r="AL41" s="17"/>
      <c r="AM41" s="13"/>
      <c r="AN41" s="191"/>
      <c r="AO41" s="16"/>
      <c r="AP41" s="17"/>
      <c r="AQ41" s="13"/>
      <c r="AR41" s="191"/>
      <c r="AS41" s="16"/>
      <c r="AT41" s="17"/>
      <c r="AV41" s="18" t="s">
        <v>82</v>
      </c>
      <c r="AW41" s="2"/>
    </row>
    <row r="42" spans="1:49" x14ac:dyDescent="0.25">
      <c r="A42" s="9"/>
      <c r="B42" s="169"/>
      <c r="C42" s="198"/>
      <c r="D42" s="194"/>
      <c r="E42" s="147"/>
      <c r="F42" s="19" t="s">
        <v>83</v>
      </c>
      <c r="H42" s="191"/>
      <c r="I42" s="20"/>
      <c r="J42" s="21"/>
      <c r="K42" s="13"/>
      <c r="L42" s="191"/>
      <c r="M42" s="20"/>
      <c r="N42" s="21"/>
      <c r="O42" s="13"/>
      <c r="P42" s="191"/>
      <c r="Q42" s="20"/>
      <c r="R42" s="21"/>
      <c r="S42" s="13"/>
      <c r="T42" s="191"/>
      <c r="U42" s="20"/>
      <c r="V42" s="21"/>
      <c r="W42" s="13"/>
      <c r="X42" s="191"/>
      <c r="Y42" s="20"/>
      <c r="Z42" s="21"/>
      <c r="AA42" s="13"/>
      <c r="AB42" s="191"/>
      <c r="AC42" s="20"/>
      <c r="AD42" s="21"/>
      <c r="AE42" s="13"/>
      <c r="AF42" s="191"/>
      <c r="AG42" s="20"/>
      <c r="AH42" s="21"/>
      <c r="AI42" s="13"/>
      <c r="AJ42" s="191"/>
      <c r="AK42" s="20"/>
      <c r="AL42" s="21"/>
      <c r="AM42" s="13"/>
      <c r="AN42" s="191"/>
      <c r="AO42" s="20"/>
      <c r="AP42" s="21"/>
      <c r="AQ42" s="13"/>
      <c r="AR42" s="191"/>
      <c r="AS42" s="20"/>
      <c r="AT42" s="21"/>
      <c r="AV42" s="18" t="s">
        <v>84</v>
      </c>
      <c r="AW42" s="2"/>
    </row>
    <row r="43" spans="1:49" x14ac:dyDescent="0.25">
      <c r="A43" s="9"/>
      <c r="B43" s="169"/>
      <c r="C43" s="198"/>
      <c r="D43" s="194"/>
      <c r="E43" s="147"/>
      <c r="F43" s="15" t="s">
        <v>85</v>
      </c>
      <c r="H43" s="191"/>
      <c r="I43" s="16"/>
      <c r="J43" s="17"/>
      <c r="K43" s="13"/>
      <c r="L43" s="191"/>
      <c r="M43" s="16"/>
      <c r="N43" s="17"/>
      <c r="O43" s="13"/>
      <c r="P43" s="191"/>
      <c r="Q43" s="16"/>
      <c r="R43" s="17"/>
      <c r="S43" s="13"/>
      <c r="T43" s="191"/>
      <c r="U43" s="16"/>
      <c r="V43" s="17"/>
      <c r="W43" s="13"/>
      <c r="X43" s="191"/>
      <c r="Y43" s="16"/>
      <c r="Z43" s="17"/>
      <c r="AA43" s="13"/>
      <c r="AB43" s="191"/>
      <c r="AC43" s="16"/>
      <c r="AD43" s="17"/>
      <c r="AE43" s="13"/>
      <c r="AF43" s="191"/>
      <c r="AG43" s="16"/>
      <c r="AH43" s="17"/>
      <c r="AI43" s="13"/>
      <c r="AJ43" s="191"/>
      <c r="AK43" s="16"/>
      <c r="AL43" s="17"/>
      <c r="AM43" s="13"/>
      <c r="AN43" s="191"/>
      <c r="AO43" s="16"/>
      <c r="AP43" s="17"/>
      <c r="AQ43" s="13"/>
      <c r="AR43" s="191"/>
      <c r="AS43" s="16"/>
      <c r="AT43" s="17"/>
      <c r="AV43" s="18" t="s">
        <v>86</v>
      </c>
      <c r="AW43" s="2"/>
    </row>
    <row r="44" spans="1:49" x14ac:dyDescent="0.25">
      <c r="A44" s="9"/>
      <c r="B44" s="169"/>
      <c r="C44" s="198"/>
      <c r="D44" s="194"/>
      <c r="E44" s="147"/>
      <c r="F44" s="15" t="s">
        <v>87</v>
      </c>
      <c r="H44" s="191"/>
      <c r="I44" s="16"/>
      <c r="J44" s="17"/>
      <c r="K44" s="13"/>
      <c r="L44" s="191"/>
      <c r="M44" s="16"/>
      <c r="N44" s="17"/>
      <c r="O44" s="13"/>
      <c r="P44" s="191"/>
      <c r="Q44" s="16"/>
      <c r="R44" s="17"/>
      <c r="S44" s="13"/>
      <c r="T44" s="191"/>
      <c r="U44" s="16"/>
      <c r="V44" s="17"/>
      <c r="W44" s="13"/>
      <c r="X44" s="191"/>
      <c r="Y44" s="16"/>
      <c r="Z44" s="17"/>
      <c r="AA44" s="13"/>
      <c r="AB44" s="191"/>
      <c r="AC44" s="16"/>
      <c r="AD44" s="17"/>
      <c r="AE44" s="13"/>
      <c r="AF44" s="191"/>
      <c r="AG44" s="16"/>
      <c r="AH44" s="17"/>
      <c r="AI44" s="13"/>
      <c r="AJ44" s="191"/>
      <c r="AK44" s="16"/>
      <c r="AL44" s="17"/>
      <c r="AM44" s="13"/>
      <c r="AN44" s="191"/>
      <c r="AO44" s="16"/>
      <c r="AP44" s="17"/>
      <c r="AQ44" s="13"/>
      <c r="AR44" s="191"/>
      <c r="AS44" s="16"/>
      <c r="AT44" s="17"/>
      <c r="AV44" s="18" t="s">
        <v>88</v>
      </c>
      <c r="AW44" s="2"/>
    </row>
    <row r="45" spans="1:49" x14ac:dyDescent="0.25">
      <c r="A45" s="9"/>
      <c r="B45" s="169"/>
      <c r="C45" s="198"/>
      <c r="D45" s="195"/>
      <c r="E45" s="148"/>
      <c r="F45" s="15" t="s">
        <v>89</v>
      </c>
      <c r="H45" s="192"/>
      <c r="I45" s="16"/>
      <c r="J45" s="17"/>
      <c r="K45" s="13"/>
      <c r="L45" s="192"/>
      <c r="M45" s="16"/>
      <c r="N45" s="17"/>
      <c r="O45" s="13"/>
      <c r="P45" s="192"/>
      <c r="Q45" s="16"/>
      <c r="R45" s="17"/>
      <c r="S45" s="13"/>
      <c r="T45" s="192"/>
      <c r="U45" s="16"/>
      <c r="V45" s="17"/>
      <c r="W45" s="13"/>
      <c r="X45" s="192"/>
      <c r="Y45" s="16"/>
      <c r="Z45" s="17"/>
      <c r="AA45" s="13"/>
      <c r="AB45" s="192"/>
      <c r="AC45" s="16"/>
      <c r="AD45" s="17"/>
      <c r="AE45" s="13"/>
      <c r="AF45" s="192"/>
      <c r="AG45" s="16"/>
      <c r="AH45" s="17"/>
      <c r="AI45" s="13"/>
      <c r="AJ45" s="192"/>
      <c r="AK45" s="16"/>
      <c r="AL45" s="17"/>
      <c r="AM45" s="13"/>
      <c r="AN45" s="192"/>
      <c r="AO45" s="16"/>
      <c r="AP45" s="17"/>
      <c r="AQ45" s="13"/>
      <c r="AR45" s="192"/>
      <c r="AS45" s="16"/>
      <c r="AT45" s="17"/>
      <c r="AV45" s="18" t="s">
        <v>90</v>
      </c>
      <c r="AW45" s="2"/>
    </row>
    <row r="46" spans="1:49" x14ac:dyDescent="0.25">
      <c r="A46" s="9"/>
      <c r="B46" s="169"/>
      <c r="C46" s="198"/>
      <c r="D46" s="186" t="s">
        <v>91</v>
      </c>
      <c r="E46" s="149">
        <v>20</v>
      </c>
      <c r="F46" s="15" t="s">
        <v>92</v>
      </c>
      <c r="H46" s="187">
        <f>SUM(I46:I48)*20/9</f>
        <v>0</v>
      </c>
      <c r="I46" s="16"/>
      <c r="J46" s="17"/>
      <c r="K46" s="13"/>
      <c r="L46" s="187">
        <f>SUM(M46:M48)*20/9</f>
        <v>0</v>
      </c>
      <c r="M46" s="16"/>
      <c r="N46" s="17"/>
      <c r="O46" s="13"/>
      <c r="P46" s="187">
        <f>SUM(Q46:Q48)*20/9</f>
        <v>0</v>
      </c>
      <c r="Q46" s="16"/>
      <c r="R46" s="17"/>
      <c r="S46" s="13"/>
      <c r="T46" s="187">
        <f>SUM(U46:U48)*20/9</f>
        <v>0</v>
      </c>
      <c r="U46" s="16"/>
      <c r="V46" s="17"/>
      <c r="W46" s="13"/>
      <c r="X46" s="187">
        <f>SUM(Y46:Y48)*20/9</f>
        <v>0</v>
      </c>
      <c r="Y46" s="16"/>
      <c r="Z46" s="17"/>
      <c r="AA46" s="13"/>
      <c r="AB46" s="187">
        <f>SUM(AC46:AC48)*20/9</f>
        <v>0</v>
      </c>
      <c r="AC46" s="16"/>
      <c r="AD46" s="17"/>
      <c r="AE46" s="13"/>
      <c r="AF46" s="187">
        <f>SUM(AG46:AG48)*20/9</f>
        <v>0</v>
      </c>
      <c r="AG46" s="16"/>
      <c r="AH46" s="17"/>
      <c r="AI46" s="13"/>
      <c r="AJ46" s="187">
        <f>SUM(AK46:AK48)*20/9</f>
        <v>0</v>
      </c>
      <c r="AK46" s="16"/>
      <c r="AL46" s="17"/>
      <c r="AM46" s="13"/>
      <c r="AN46" s="187">
        <f>SUM(AO46:AO48)*20/9</f>
        <v>0</v>
      </c>
      <c r="AO46" s="16"/>
      <c r="AP46" s="17"/>
      <c r="AQ46" s="13"/>
      <c r="AR46" s="187">
        <f>SUM(AS46:AS48)*20/9</f>
        <v>0</v>
      </c>
      <c r="AS46" s="16"/>
      <c r="AT46" s="17"/>
      <c r="AV46" s="18" t="s">
        <v>93</v>
      </c>
      <c r="AW46" s="2"/>
    </row>
    <row r="47" spans="1:49" x14ac:dyDescent="0.25">
      <c r="A47" s="9"/>
      <c r="B47" s="169"/>
      <c r="C47" s="198"/>
      <c r="D47" s="186"/>
      <c r="E47" s="149"/>
      <c r="F47" s="15" t="s">
        <v>94</v>
      </c>
      <c r="H47" s="187"/>
      <c r="I47" s="16"/>
      <c r="J47" s="17"/>
      <c r="K47" s="13"/>
      <c r="L47" s="187"/>
      <c r="M47" s="16"/>
      <c r="N47" s="17"/>
      <c r="O47" s="13"/>
      <c r="P47" s="187"/>
      <c r="Q47" s="16"/>
      <c r="R47" s="17"/>
      <c r="S47" s="13"/>
      <c r="T47" s="187"/>
      <c r="U47" s="16"/>
      <c r="V47" s="17"/>
      <c r="W47" s="13"/>
      <c r="X47" s="187"/>
      <c r="Y47" s="16"/>
      <c r="Z47" s="17"/>
      <c r="AA47" s="13"/>
      <c r="AB47" s="187"/>
      <c r="AC47" s="16"/>
      <c r="AD47" s="17"/>
      <c r="AE47" s="13"/>
      <c r="AF47" s="187"/>
      <c r="AG47" s="16"/>
      <c r="AH47" s="17"/>
      <c r="AI47" s="13"/>
      <c r="AJ47" s="187"/>
      <c r="AK47" s="16"/>
      <c r="AL47" s="17"/>
      <c r="AM47" s="13"/>
      <c r="AN47" s="187"/>
      <c r="AO47" s="16"/>
      <c r="AP47" s="17"/>
      <c r="AQ47" s="13"/>
      <c r="AR47" s="187"/>
      <c r="AS47" s="16"/>
      <c r="AT47" s="17"/>
      <c r="AV47" s="18" t="s">
        <v>95</v>
      </c>
      <c r="AW47" s="2"/>
    </row>
    <row r="48" spans="1:49" ht="15.75" thickBot="1" x14ac:dyDescent="0.3">
      <c r="A48" s="9"/>
      <c r="B48" s="170"/>
      <c r="C48" s="199"/>
      <c r="D48" s="189"/>
      <c r="E48" s="167"/>
      <c r="F48" s="27" t="s">
        <v>96</v>
      </c>
      <c r="H48" s="188"/>
      <c r="I48" s="28"/>
      <c r="J48" s="29"/>
      <c r="K48" s="13"/>
      <c r="L48" s="188"/>
      <c r="M48" s="28"/>
      <c r="N48" s="29"/>
      <c r="O48" s="13"/>
      <c r="P48" s="188"/>
      <c r="Q48" s="28"/>
      <c r="R48" s="29"/>
      <c r="S48" s="13"/>
      <c r="T48" s="188"/>
      <c r="U48" s="28"/>
      <c r="V48" s="29"/>
      <c r="W48" s="13"/>
      <c r="X48" s="188"/>
      <c r="Y48" s="28"/>
      <c r="Z48" s="29"/>
      <c r="AA48" s="13"/>
      <c r="AB48" s="188"/>
      <c r="AC48" s="28"/>
      <c r="AD48" s="29"/>
      <c r="AE48" s="13"/>
      <c r="AF48" s="188"/>
      <c r="AG48" s="28"/>
      <c r="AH48" s="29"/>
      <c r="AI48" s="13"/>
      <c r="AJ48" s="188"/>
      <c r="AK48" s="28"/>
      <c r="AL48" s="29"/>
      <c r="AM48" s="13"/>
      <c r="AN48" s="188"/>
      <c r="AO48" s="28"/>
      <c r="AP48" s="29"/>
      <c r="AQ48" s="13"/>
      <c r="AR48" s="188"/>
      <c r="AS48" s="28"/>
      <c r="AT48" s="29"/>
      <c r="AV48" s="30" t="s">
        <v>97</v>
      </c>
      <c r="AW48" s="2"/>
    </row>
    <row r="49" spans="1:49" ht="15.75" thickBot="1" x14ac:dyDescent="0.3">
      <c r="B49" s="1"/>
      <c r="C49" s="104"/>
      <c r="I49" s="13"/>
      <c r="J49" s="31"/>
      <c r="K49" s="13"/>
      <c r="M49" s="13"/>
      <c r="O49" s="13"/>
      <c r="P49" s="13"/>
      <c r="R49" s="31"/>
      <c r="S49" s="13"/>
      <c r="T49" s="13"/>
      <c r="V49" s="31"/>
      <c r="W49" s="13"/>
      <c r="X49" s="13"/>
      <c r="Z49" s="31"/>
      <c r="AA49" s="13"/>
      <c r="AB49" s="13"/>
      <c r="AD49" s="31"/>
      <c r="AE49" s="13"/>
      <c r="AF49" s="13"/>
      <c r="AH49" s="31"/>
      <c r="AI49" s="13"/>
      <c r="AJ49" s="13"/>
      <c r="AL49" s="31"/>
      <c r="AM49" s="13"/>
      <c r="AN49" s="13"/>
      <c r="AP49" s="31"/>
      <c r="AQ49" s="13"/>
      <c r="AR49" s="13"/>
      <c r="AT49" s="31"/>
    </row>
    <row r="50" spans="1:49" ht="15.75" thickBot="1" x14ac:dyDescent="0.3">
      <c r="A50" s="9"/>
      <c r="B50" s="159" t="s">
        <v>98</v>
      </c>
      <c r="C50" s="180">
        <v>0.1</v>
      </c>
      <c r="D50" s="52" t="s">
        <v>99</v>
      </c>
      <c r="E50" s="32">
        <v>10</v>
      </c>
      <c r="F50" s="10" t="s">
        <v>100</v>
      </c>
      <c r="H50" s="32">
        <f>I50*10/3</f>
        <v>0</v>
      </c>
      <c r="I50" s="11"/>
      <c r="J50" s="12"/>
      <c r="K50" s="13"/>
      <c r="L50" s="32">
        <f>M50*10/3</f>
        <v>0</v>
      </c>
      <c r="M50" s="11"/>
      <c r="N50" s="12"/>
      <c r="O50" s="13"/>
      <c r="P50" s="32">
        <f>Q50*10/3</f>
        <v>0</v>
      </c>
      <c r="Q50" s="11"/>
      <c r="R50" s="12"/>
      <c r="S50" s="13"/>
      <c r="T50" s="32">
        <f>U50*10/3</f>
        <v>0</v>
      </c>
      <c r="U50" s="11"/>
      <c r="V50" s="12"/>
      <c r="W50" s="13"/>
      <c r="X50" s="32">
        <f>Y50*10/3</f>
        <v>0</v>
      </c>
      <c r="Y50" s="11"/>
      <c r="Z50" s="12"/>
      <c r="AA50" s="13"/>
      <c r="AB50" s="32">
        <f>AC50*10/3</f>
        <v>0</v>
      </c>
      <c r="AC50" s="11"/>
      <c r="AD50" s="12"/>
      <c r="AE50" s="13"/>
      <c r="AF50" s="32">
        <f>AG50*10/3</f>
        <v>0</v>
      </c>
      <c r="AG50" s="11"/>
      <c r="AH50" s="12"/>
      <c r="AI50" s="13"/>
      <c r="AJ50" s="32">
        <f>AK50*10/3</f>
        <v>0</v>
      </c>
      <c r="AK50" s="11"/>
      <c r="AL50" s="12"/>
      <c r="AM50" s="13"/>
      <c r="AN50" s="32">
        <f>AO50*10/3</f>
        <v>0</v>
      </c>
      <c r="AO50" s="11"/>
      <c r="AP50" s="12"/>
      <c r="AQ50" s="13"/>
      <c r="AR50" s="32">
        <f>AS50*10/3</f>
        <v>0</v>
      </c>
      <c r="AS50" s="11"/>
      <c r="AT50" s="12"/>
      <c r="AV50" s="14" t="s">
        <v>101</v>
      </c>
      <c r="AW50" s="2"/>
    </row>
    <row r="51" spans="1:49" x14ac:dyDescent="0.25">
      <c r="A51" s="9"/>
      <c r="B51" s="165"/>
      <c r="C51" s="185"/>
      <c r="D51" s="53" t="s">
        <v>102</v>
      </c>
      <c r="E51" s="33">
        <v>10</v>
      </c>
      <c r="F51" s="34" t="s">
        <v>103</v>
      </c>
      <c r="H51" s="32">
        <f>I51*10/3</f>
        <v>0</v>
      </c>
      <c r="I51" s="35"/>
      <c r="J51" s="36"/>
      <c r="K51" s="13"/>
      <c r="L51" s="32">
        <f>M51*10/3</f>
        <v>0</v>
      </c>
      <c r="M51" s="35"/>
      <c r="N51" s="36"/>
      <c r="O51" s="13"/>
      <c r="P51" s="32">
        <f>Q51*10/3</f>
        <v>0</v>
      </c>
      <c r="Q51" s="35"/>
      <c r="R51" s="36"/>
      <c r="S51" s="13"/>
      <c r="T51" s="32">
        <f>U51*10/3</f>
        <v>0</v>
      </c>
      <c r="U51" s="35"/>
      <c r="V51" s="36"/>
      <c r="W51" s="13"/>
      <c r="X51" s="32">
        <f>Y51*10/3</f>
        <v>0</v>
      </c>
      <c r="Y51" s="35"/>
      <c r="Z51" s="36"/>
      <c r="AA51" s="13"/>
      <c r="AB51" s="32">
        <f>AC51*10/3</f>
        <v>0</v>
      </c>
      <c r="AC51" s="35"/>
      <c r="AD51" s="36"/>
      <c r="AE51" s="13"/>
      <c r="AF51" s="32">
        <f>AG51*10/3</f>
        <v>0</v>
      </c>
      <c r="AG51" s="35"/>
      <c r="AH51" s="36"/>
      <c r="AI51" s="13"/>
      <c r="AJ51" s="32">
        <f>AK51*10/3</f>
        <v>0</v>
      </c>
      <c r="AK51" s="35"/>
      <c r="AL51" s="36"/>
      <c r="AM51" s="13"/>
      <c r="AN51" s="32">
        <f>AO51*10/3</f>
        <v>0</v>
      </c>
      <c r="AO51" s="35"/>
      <c r="AP51" s="36"/>
      <c r="AQ51" s="13"/>
      <c r="AR51" s="32">
        <f>AS51*10/3</f>
        <v>0</v>
      </c>
      <c r="AS51" s="35"/>
      <c r="AT51" s="36"/>
      <c r="AV51" s="37" t="s">
        <v>104</v>
      </c>
      <c r="AW51" s="2"/>
    </row>
    <row r="52" spans="1:49" x14ac:dyDescent="0.25">
      <c r="A52" s="9"/>
      <c r="B52" s="165"/>
      <c r="C52" s="185"/>
      <c r="D52" s="186" t="s">
        <v>105</v>
      </c>
      <c r="E52" s="149">
        <v>30</v>
      </c>
      <c r="F52" s="19" t="s">
        <v>106</v>
      </c>
      <c r="H52" s="149">
        <f>SUM(I52:I54)*30/9</f>
        <v>0</v>
      </c>
      <c r="I52" s="20"/>
      <c r="J52" s="21"/>
      <c r="K52" s="13"/>
      <c r="L52" s="149">
        <f>SUM(M52:M54)*30/9</f>
        <v>0</v>
      </c>
      <c r="M52" s="20"/>
      <c r="N52" s="21"/>
      <c r="O52" s="13"/>
      <c r="P52" s="149">
        <f>SUM(Q52:Q54)*30/9</f>
        <v>0</v>
      </c>
      <c r="Q52" s="20"/>
      <c r="R52" s="21"/>
      <c r="S52" s="13"/>
      <c r="T52" s="149">
        <f>SUM(U52:U54)*30/9</f>
        <v>0</v>
      </c>
      <c r="U52" s="20"/>
      <c r="V52" s="21"/>
      <c r="W52" s="13"/>
      <c r="X52" s="149">
        <f>SUM(Y52:Y54)*30/9</f>
        <v>0</v>
      </c>
      <c r="Y52" s="20"/>
      <c r="Z52" s="21"/>
      <c r="AA52" s="13"/>
      <c r="AB52" s="149">
        <f>SUM(AC52:AC54)*30/9</f>
        <v>0</v>
      </c>
      <c r="AC52" s="20"/>
      <c r="AD52" s="21"/>
      <c r="AE52" s="13"/>
      <c r="AF52" s="149">
        <f>SUM(AG52:AG54)*30/9</f>
        <v>0</v>
      </c>
      <c r="AG52" s="20"/>
      <c r="AH52" s="21"/>
      <c r="AI52" s="13"/>
      <c r="AJ52" s="149">
        <f>SUM(AK52:AK54)*30/9</f>
        <v>0</v>
      </c>
      <c r="AK52" s="20"/>
      <c r="AL52" s="21"/>
      <c r="AM52" s="13"/>
      <c r="AN52" s="149">
        <f>SUM(AO52:AO54)*30/9</f>
        <v>0</v>
      </c>
      <c r="AO52" s="20"/>
      <c r="AP52" s="21"/>
      <c r="AQ52" s="13"/>
      <c r="AR52" s="149">
        <f>SUM(AS52:AS54)*30/9</f>
        <v>0</v>
      </c>
      <c r="AS52" s="20"/>
      <c r="AT52" s="21"/>
      <c r="AV52" s="18" t="s">
        <v>107</v>
      </c>
      <c r="AW52" s="2"/>
    </row>
    <row r="53" spans="1:49" x14ac:dyDescent="0.25">
      <c r="A53" s="9"/>
      <c r="B53" s="165"/>
      <c r="C53" s="185"/>
      <c r="D53" s="186"/>
      <c r="E53" s="149"/>
      <c r="F53" s="19" t="s">
        <v>105</v>
      </c>
      <c r="H53" s="149"/>
      <c r="I53" s="20"/>
      <c r="J53" s="21"/>
      <c r="K53" s="13"/>
      <c r="L53" s="149"/>
      <c r="M53" s="20"/>
      <c r="N53" s="21"/>
      <c r="O53" s="13"/>
      <c r="P53" s="149"/>
      <c r="Q53" s="20"/>
      <c r="R53" s="21"/>
      <c r="S53" s="13"/>
      <c r="T53" s="149"/>
      <c r="U53" s="20"/>
      <c r="V53" s="21"/>
      <c r="W53" s="13"/>
      <c r="X53" s="149"/>
      <c r="Y53" s="20"/>
      <c r="Z53" s="21"/>
      <c r="AA53" s="13"/>
      <c r="AB53" s="149"/>
      <c r="AC53" s="20"/>
      <c r="AD53" s="21"/>
      <c r="AE53" s="13"/>
      <c r="AF53" s="149"/>
      <c r="AG53" s="20"/>
      <c r="AH53" s="21"/>
      <c r="AI53" s="13"/>
      <c r="AJ53" s="149"/>
      <c r="AK53" s="20"/>
      <c r="AL53" s="21"/>
      <c r="AM53" s="13"/>
      <c r="AN53" s="149"/>
      <c r="AO53" s="20"/>
      <c r="AP53" s="21"/>
      <c r="AQ53" s="13"/>
      <c r="AR53" s="149"/>
      <c r="AS53" s="20"/>
      <c r="AT53" s="21"/>
      <c r="AV53" s="18" t="s">
        <v>108</v>
      </c>
      <c r="AW53" s="2"/>
    </row>
    <row r="54" spans="1:49" ht="15.75" thickBot="1" x14ac:dyDescent="0.3">
      <c r="A54" s="9"/>
      <c r="B54" s="165"/>
      <c r="C54" s="185"/>
      <c r="D54" s="186"/>
      <c r="E54" s="149"/>
      <c r="F54" s="19" t="s">
        <v>109</v>
      </c>
      <c r="H54" s="149"/>
      <c r="I54" s="20"/>
      <c r="J54" s="21"/>
      <c r="K54" s="13"/>
      <c r="L54" s="149"/>
      <c r="M54" s="20"/>
      <c r="N54" s="21"/>
      <c r="O54" s="13"/>
      <c r="P54" s="149"/>
      <c r="Q54" s="20"/>
      <c r="R54" s="21"/>
      <c r="S54" s="13"/>
      <c r="T54" s="149"/>
      <c r="U54" s="20"/>
      <c r="V54" s="21"/>
      <c r="W54" s="13"/>
      <c r="X54" s="149"/>
      <c r="Y54" s="20"/>
      <c r="Z54" s="21"/>
      <c r="AA54" s="13"/>
      <c r="AB54" s="149"/>
      <c r="AC54" s="20"/>
      <c r="AD54" s="21"/>
      <c r="AE54" s="13"/>
      <c r="AF54" s="149"/>
      <c r="AG54" s="20"/>
      <c r="AH54" s="21"/>
      <c r="AI54" s="13"/>
      <c r="AJ54" s="149"/>
      <c r="AK54" s="20"/>
      <c r="AL54" s="21"/>
      <c r="AM54" s="13"/>
      <c r="AN54" s="149"/>
      <c r="AO54" s="20"/>
      <c r="AP54" s="21"/>
      <c r="AQ54" s="13"/>
      <c r="AR54" s="149"/>
      <c r="AS54" s="20"/>
      <c r="AT54" s="21"/>
      <c r="AV54" s="18" t="s">
        <v>110</v>
      </c>
      <c r="AW54" s="2"/>
    </row>
    <row r="55" spans="1:49" ht="15.75" thickBot="1" x14ac:dyDescent="0.3">
      <c r="A55" s="9"/>
      <c r="B55" s="184"/>
      <c r="C55" s="181"/>
      <c r="D55" s="54" t="s">
        <v>111</v>
      </c>
      <c r="E55" s="38">
        <v>20</v>
      </c>
      <c r="F55" s="39" t="s">
        <v>112</v>
      </c>
      <c r="H55" s="32">
        <f>I55*10/3</f>
        <v>0</v>
      </c>
      <c r="I55" s="40"/>
      <c r="J55" s="41"/>
      <c r="K55" s="13"/>
      <c r="L55" s="32">
        <f>M55*10/3</f>
        <v>0</v>
      </c>
      <c r="M55" s="40"/>
      <c r="N55" s="41"/>
      <c r="O55" s="13"/>
      <c r="P55" s="32">
        <f>Q55*10/3</f>
        <v>0</v>
      </c>
      <c r="Q55" s="40"/>
      <c r="R55" s="41"/>
      <c r="S55" s="13"/>
      <c r="T55" s="32">
        <f>U55*10/3</f>
        <v>0</v>
      </c>
      <c r="U55" s="40"/>
      <c r="V55" s="41"/>
      <c r="W55" s="13"/>
      <c r="X55" s="32">
        <f>Y55*10/3</f>
        <v>0</v>
      </c>
      <c r="Y55" s="40"/>
      <c r="Z55" s="41"/>
      <c r="AA55" s="13"/>
      <c r="AB55" s="32">
        <f>AC55*10/3</f>
        <v>0</v>
      </c>
      <c r="AC55" s="40"/>
      <c r="AD55" s="41"/>
      <c r="AE55" s="13"/>
      <c r="AF55" s="32">
        <f>AG55*10/3</f>
        <v>0</v>
      </c>
      <c r="AG55" s="40"/>
      <c r="AH55" s="41"/>
      <c r="AI55" s="13"/>
      <c r="AJ55" s="32">
        <f>AK55*10/3</f>
        <v>0</v>
      </c>
      <c r="AK55" s="40"/>
      <c r="AL55" s="41"/>
      <c r="AM55" s="13"/>
      <c r="AN55" s="32">
        <f>AO55*10/3</f>
        <v>0</v>
      </c>
      <c r="AO55" s="40"/>
      <c r="AP55" s="41"/>
      <c r="AQ55" s="13"/>
      <c r="AR55" s="32">
        <f>AS55*10/3</f>
        <v>0</v>
      </c>
      <c r="AS55" s="40"/>
      <c r="AT55" s="41"/>
      <c r="AV55" s="30" t="s">
        <v>113</v>
      </c>
      <c r="AW55" s="2"/>
    </row>
    <row r="56" spans="1:49" ht="15.75" thickBot="1" x14ac:dyDescent="0.3">
      <c r="B56" s="6"/>
      <c r="C56" s="105"/>
      <c r="D56" s="6"/>
      <c r="E56" s="6"/>
      <c r="F56" s="6"/>
      <c r="H56" s="6"/>
      <c r="I56" s="6"/>
      <c r="J56" s="42"/>
      <c r="K56" s="13"/>
      <c r="L56" s="6"/>
      <c r="M56" s="6"/>
      <c r="N56" s="42"/>
      <c r="O56" s="13"/>
      <c r="P56" s="6"/>
      <c r="Q56" s="6"/>
      <c r="R56" s="42"/>
      <c r="S56" s="13"/>
      <c r="T56" s="6"/>
      <c r="U56" s="6"/>
      <c r="V56" s="42"/>
      <c r="W56" s="13"/>
      <c r="X56" s="6"/>
      <c r="Y56" s="6"/>
      <c r="Z56" s="42"/>
      <c r="AA56" s="13"/>
      <c r="AB56" s="6"/>
      <c r="AC56" s="6"/>
      <c r="AD56" s="42"/>
      <c r="AE56" s="13"/>
      <c r="AF56" s="6"/>
      <c r="AG56" s="6"/>
      <c r="AH56" s="42"/>
      <c r="AI56" s="13"/>
      <c r="AJ56" s="6"/>
      <c r="AK56" s="6"/>
      <c r="AL56" s="42"/>
      <c r="AM56" s="13"/>
      <c r="AN56" s="6"/>
      <c r="AO56" s="6"/>
      <c r="AP56" s="42"/>
      <c r="AQ56" s="13"/>
      <c r="AR56" s="6"/>
      <c r="AS56" s="6"/>
      <c r="AT56" s="42"/>
      <c r="AV56" s="6"/>
    </row>
    <row r="57" spans="1:49" x14ac:dyDescent="0.25">
      <c r="A57" s="9"/>
      <c r="B57" s="159" t="s">
        <v>114</v>
      </c>
      <c r="C57" s="180">
        <v>0.4</v>
      </c>
      <c r="D57" s="182" t="s">
        <v>115</v>
      </c>
      <c r="E57" s="163">
        <v>30</v>
      </c>
      <c r="F57" s="43" t="s">
        <v>116</v>
      </c>
      <c r="H57" s="178">
        <f>SUM(I57:I58)*30/6</f>
        <v>0</v>
      </c>
      <c r="I57" s="44"/>
      <c r="J57" s="45"/>
      <c r="K57" s="13"/>
      <c r="L57" s="178">
        <f>SUM(M57:M58)*30/6</f>
        <v>0</v>
      </c>
      <c r="M57" s="44"/>
      <c r="N57" s="45"/>
      <c r="O57" s="13"/>
      <c r="P57" s="178">
        <f>SUM(Q57:Q58)*30/6</f>
        <v>0</v>
      </c>
      <c r="Q57" s="44"/>
      <c r="R57" s="45"/>
      <c r="S57" s="13"/>
      <c r="T57" s="178">
        <f>SUM(U57:U58)*30/6</f>
        <v>0</v>
      </c>
      <c r="U57" s="44"/>
      <c r="V57" s="45"/>
      <c r="W57" s="13"/>
      <c r="X57" s="178">
        <f>SUM(Y57:Y58)*30/6</f>
        <v>0</v>
      </c>
      <c r="Y57" s="44"/>
      <c r="Z57" s="45"/>
      <c r="AA57" s="13"/>
      <c r="AB57" s="178">
        <f>SUM(AC57:AC58)*30/6</f>
        <v>0</v>
      </c>
      <c r="AC57" s="44"/>
      <c r="AD57" s="45"/>
      <c r="AE57" s="13"/>
      <c r="AF57" s="178">
        <f>SUM(AG57:AG58)*30/6</f>
        <v>0</v>
      </c>
      <c r="AG57" s="44"/>
      <c r="AH57" s="45"/>
      <c r="AI57" s="13"/>
      <c r="AJ57" s="178">
        <f>SUM(AK57:AK58)*30/6</f>
        <v>0</v>
      </c>
      <c r="AK57" s="44"/>
      <c r="AL57" s="45"/>
      <c r="AM57" s="13"/>
      <c r="AN57" s="178">
        <f>SUM(AO57:AO58)*30/6</f>
        <v>0</v>
      </c>
      <c r="AO57" s="44"/>
      <c r="AP57" s="45"/>
      <c r="AQ57" s="13"/>
      <c r="AR57" s="178">
        <f>SUM(AS57:AS58)*30/6</f>
        <v>0</v>
      </c>
      <c r="AS57" s="44"/>
      <c r="AT57" s="45"/>
      <c r="AV57" s="14" t="s">
        <v>117</v>
      </c>
      <c r="AW57" s="2"/>
    </row>
    <row r="58" spans="1:49" ht="15.75" thickBot="1" x14ac:dyDescent="0.3">
      <c r="A58" s="9"/>
      <c r="B58" s="160"/>
      <c r="C58" s="181"/>
      <c r="D58" s="183"/>
      <c r="E58" s="164"/>
      <c r="F58" s="39" t="s">
        <v>114</v>
      </c>
      <c r="H58" s="179"/>
      <c r="I58" s="40"/>
      <c r="J58" s="46"/>
      <c r="K58" s="13"/>
      <c r="L58" s="179"/>
      <c r="M58" s="40"/>
      <c r="N58" s="46"/>
      <c r="O58" s="13"/>
      <c r="P58" s="179"/>
      <c r="Q58" s="40"/>
      <c r="R58" s="46"/>
      <c r="S58" s="13"/>
      <c r="T58" s="179"/>
      <c r="U58" s="40"/>
      <c r="V58" s="46"/>
      <c r="W58" s="13"/>
      <c r="X58" s="179"/>
      <c r="Y58" s="40"/>
      <c r="Z58" s="46"/>
      <c r="AA58" s="13"/>
      <c r="AB58" s="179"/>
      <c r="AC58" s="40"/>
      <c r="AD58" s="46"/>
      <c r="AE58" s="13"/>
      <c r="AF58" s="179"/>
      <c r="AG58" s="40"/>
      <c r="AH58" s="46"/>
      <c r="AI58" s="13"/>
      <c r="AJ58" s="179"/>
      <c r="AK58" s="40"/>
      <c r="AL58" s="46"/>
      <c r="AM58" s="13"/>
      <c r="AN58" s="179"/>
      <c r="AO58" s="40"/>
      <c r="AP58" s="46"/>
      <c r="AQ58" s="13"/>
      <c r="AR58" s="179"/>
      <c r="AS58" s="40"/>
      <c r="AT58" s="46"/>
      <c r="AV58" s="30" t="s">
        <v>118</v>
      </c>
      <c r="AW58" s="2"/>
    </row>
    <row r="59" spans="1:49" ht="15.75" thickBot="1" x14ac:dyDescent="0.3">
      <c r="B59" s="47"/>
      <c r="C59" s="101"/>
      <c r="D59" s="48"/>
      <c r="E59" s="48"/>
      <c r="F59" s="48"/>
      <c r="H59" s="48"/>
      <c r="I59" s="48"/>
      <c r="J59" s="48"/>
      <c r="K59" s="13"/>
      <c r="L59" s="48"/>
      <c r="M59" s="48"/>
      <c r="N59" s="49"/>
      <c r="O59" s="13"/>
      <c r="P59" s="48"/>
      <c r="Q59" s="50"/>
      <c r="R59" s="48"/>
      <c r="S59" s="13"/>
      <c r="T59" s="48"/>
      <c r="U59" s="50"/>
      <c r="V59" s="48"/>
      <c r="W59" s="13"/>
      <c r="X59" s="48"/>
      <c r="Y59" s="50"/>
      <c r="Z59" s="48"/>
      <c r="AA59" s="13"/>
      <c r="AB59" s="48"/>
      <c r="AC59" s="50"/>
      <c r="AD59" s="48"/>
      <c r="AE59" s="13"/>
      <c r="AF59" s="48"/>
      <c r="AG59" s="50"/>
      <c r="AH59" s="48"/>
      <c r="AI59" s="13"/>
      <c r="AJ59" s="48"/>
      <c r="AK59" s="50"/>
      <c r="AL59" s="48"/>
      <c r="AM59" s="13"/>
      <c r="AN59" s="48"/>
      <c r="AO59" s="50"/>
      <c r="AP59" s="48"/>
      <c r="AQ59" s="13"/>
      <c r="AR59" s="48"/>
      <c r="AS59" s="50"/>
      <c r="AT59" s="48"/>
      <c r="AV59" s="48"/>
    </row>
    <row r="60" spans="1:49" ht="15.75" thickBot="1" x14ac:dyDescent="0.3">
      <c r="B60" s="56"/>
      <c r="C60" s="102">
        <f>SUM(C6,C20,C50,C57)</f>
        <v>1</v>
      </c>
      <c r="D60" s="2" t="s">
        <v>121</v>
      </c>
      <c r="S60" s="13"/>
      <c r="W60" s="13"/>
      <c r="AA60" s="13"/>
      <c r="AE60" s="13"/>
      <c r="AI60" s="13"/>
      <c r="AM60" s="13"/>
    </row>
    <row r="61" spans="1:49" x14ac:dyDescent="0.25">
      <c r="C61" s="47"/>
      <c r="S61" s="13"/>
      <c r="AA61" s="13"/>
      <c r="AM61" s="13"/>
    </row>
  </sheetData>
  <mergeCells count="173">
    <mergeCell ref="AF6:AF9"/>
    <mergeCell ref="AJ6:AJ9"/>
    <mergeCell ref="AN6:AN9"/>
    <mergeCell ref="AR6:AR9"/>
    <mergeCell ref="H6:H9"/>
    <mergeCell ref="L6:L9"/>
    <mergeCell ref="P6:P9"/>
    <mergeCell ref="T6:T9"/>
    <mergeCell ref="X6:X9"/>
    <mergeCell ref="AB6:AB9"/>
    <mergeCell ref="AN15:AN18"/>
    <mergeCell ref="AR15:AR18"/>
    <mergeCell ref="D15:D18"/>
    <mergeCell ref="E15:E18"/>
    <mergeCell ref="H15:H18"/>
    <mergeCell ref="L15:L18"/>
    <mergeCell ref="P15:P18"/>
    <mergeCell ref="T15:T18"/>
    <mergeCell ref="AB10:AB14"/>
    <mergeCell ref="AF10:AF14"/>
    <mergeCell ref="AJ10:AJ14"/>
    <mergeCell ref="AN10:AN14"/>
    <mergeCell ref="AR10:AR14"/>
    <mergeCell ref="D10:D14"/>
    <mergeCell ref="E10:E14"/>
    <mergeCell ref="H10:H14"/>
    <mergeCell ref="L10:L14"/>
    <mergeCell ref="P10:P14"/>
    <mergeCell ref="T10:T14"/>
    <mergeCell ref="X10:X14"/>
    <mergeCell ref="B20:B48"/>
    <mergeCell ref="C20:C48"/>
    <mergeCell ref="D20:D22"/>
    <mergeCell ref="E20:E22"/>
    <mergeCell ref="H20:H22"/>
    <mergeCell ref="X15:X18"/>
    <mergeCell ref="AB15:AB18"/>
    <mergeCell ref="AF15:AF18"/>
    <mergeCell ref="AJ15:AJ18"/>
    <mergeCell ref="B6:B18"/>
    <mergeCell ref="C6:C18"/>
    <mergeCell ref="D6:D9"/>
    <mergeCell ref="E6:E9"/>
    <mergeCell ref="AJ20:AJ22"/>
    <mergeCell ref="AN20:AN22"/>
    <mergeCell ref="AR20:AR22"/>
    <mergeCell ref="L20:L22"/>
    <mergeCell ref="P20:P22"/>
    <mergeCell ref="T20:T22"/>
    <mergeCell ref="X20:X22"/>
    <mergeCell ref="AB20:AB22"/>
    <mergeCell ref="AF20:AF22"/>
    <mergeCell ref="AF23:AF27"/>
    <mergeCell ref="AJ23:AJ27"/>
    <mergeCell ref="AN23:AN27"/>
    <mergeCell ref="AR23:AR27"/>
    <mergeCell ref="D23:D27"/>
    <mergeCell ref="E23:E27"/>
    <mergeCell ref="H23:H27"/>
    <mergeCell ref="L23:L27"/>
    <mergeCell ref="P23:P27"/>
    <mergeCell ref="T23:T27"/>
    <mergeCell ref="X23:X27"/>
    <mergeCell ref="AB23:AB27"/>
    <mergeCell ref="AB28:AB31"/>
    <mergeCell ref="AF28:AF31"/>
    <mergeCell ref="AJ28:AJ31"/>
    <mergeCell ref="AN28:AN31"/>
    <mergeCell ref="AR28:AR31"/>
    <mergeCell ref="D28:D31"/>
    <mergeCell ref="E28:E31"/>
    <mergeCell ref="H28:H31"/>
    <mergeCell ref="L28:L31"/>
    <mergeCell ref="P28:P31"/>
    <mergeCell ref="T28:T31"/>
    <mergeCell ref="X28:X31"/>
    <mergeCell ref="X32:X34"/>
    <mergeCell ref="AB32:AB34"/>
    <mergeCell ref="AF32:AF34"/>
    <mergeCell ref="AJ32:AJ34"/>
    <mergeCell ref="AN32:AN34"/>
    <mergeCell ref="AR32:AR34"/>
    <mergeCell ref="D32:D34"/>
    <mergeCell ref="E32:E34"/>
    <mergeCell ref="H32:H34"/>
    <mergeCell ref="L32:L34"/>
    <mergeCell ref="P32:P34"/>
    <mergeCell ref="T32:T34"/>
    <mergeCell ref="AR35:AR39"/>
    <mergeCell ref="T35:T39"/>
    <mergeCell ref="X35:X39"/>
    <mergeCell ref="AB35:AB39"/>
    <mergeCell ref="AF35:AF39"/>
    <mergeCell ref="AJ35:AJ39"/>
    <mergeCell ref="AN35:AN39"/>
    <mergeCell ref="D35:D39"/>
    <mergeCell ref="E35:E39"/>
    <mergeCell ref="H35:H39"/>
    <mergeCell ref="L35:L39"/>
    <mergeCell ref="P35:P39"/>
    <mergeCell ref="X40:X45"/>
    <mergeCell ref="AB40:AB45"/>
    <mergeCell ref="AF40:AF45"/>
    <mergeCell ref="AJ40:AJ45"/>
    <mergeCell ref="AN40:AN45"/>
    <mergeCell ref="AR40:AR45"/>
    <mergeCell ref="D40:D45"/>
    <mergeCell ref="E40:E45"/>
    <mergeCell ref="H40:H45"/>
    <mergeCell ref="L40:L45"/>
    <mergeCell ref="P40:P45"/>
    <mergeCell ref="T40:T45"/>
    <mergeCell ref="AR46:AR48"/>
    <mergeCell ref="T46:T48"/>
    <mergeCell ref="X46:X48"/>
    <mergeCell ref="AB46:AB48"/>
    <mergeCell ref="AF46:AF48"/>
    <mergeCell ref="AJ46:AJ48"/>
    <mergeCell ref="AN46:AN48"/>
    <mergeCell ref="D46:D48"/>
    <mergeCell ref="E46:E48"/>
    <mergeCell ref="H46:H48"/>
    <mergeCell ref="L46:L48"/>
    <mergeCell ref="P46:P48"/>
    <mergeCell ref="AN52:AN54"/>
    <mergeCell ref="AR52:AR54"/>
    <mergeCell ref="P52:P54"/>
    <mergeCell ref="T52:T54"/>
    <mergeCell ref="X52:X54"/>
    <mergeCell ref="AB52:AB54"/>
    <mergeCell ref="AF52:AF54"/>
    <mergeCell ref="AJ52:AJ54"/>
    <mergeCell ref="B50:B55"/>
    <mergeCell ref="C50:C55"/>
    <mergeCell ref="D52:D54"/>
    <mergeCell ref="E52:E54"/>
    <mergeCell ref="H52:H54"/>
    <mergeCell ref="L52:L54"/>
    <mergeCell ref="AB57:AB58"/>
    <mergeCell ref="AF57:AF58"/>
    <mergeCell ref="AJ57:AJ58"/>
    <mergeCell ref="AN57:AN58"/>
    <mergeCell ref="AR57:AR58"/>
    <mergeCell ref="B57:B58"/>
    <mergeCell ref="C57:C58"/>
    <mergeCell ref="D57:D58"/>
    <mergeCell ref="E57:E58"/>
    <mergeCell ref="H57:H58"/>
    <mergeCell ref="L57:L58"/>
    <mergeCell ref="P57:P58"/>
    <mergeCell ref="T57:T58"/>
    <mergeCell ref="X57:X58"/>
    <mergeCell ref="AB4:AD4"/>
    <mergeCell ref="AF4:AH4"/>
    <mergeCell ref="AJ4:AL4"/>
    <mergeCell ref="AN4:AP4"/>
    <mergeCell ref="AR4:AT4"/>
    <mergeCell ref="A1:AV1"/>
    <mergeCell ref="H4:J4"/>
    <mergeCell ref="L4:N4"/>
    <mergeCell ref="P4:R4"/>
    <mergeCell ref="T4:V4"/>
    <mergeCell ref="X4:Z4"/>
    <mergeCell ref="AO3:AP3"/>
    <mergeCell ref="AS3:AT3"/>
    <mergeCell ref="I3:J3"/>
    <mergeCell ref="M3:N3"/>
    <mergeCell ref="Q3:R3"/>
    <mergeCell ref="U3:V3"/>
    <mergeCell ref="Y3:Z3"/>
    <mergeCell ref="AC3:AD3"/>
    <mergeCell ref="AG3:AH3"/>
    <mergeCell ref="AK3:AL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47"/>
  <sheetViews>
    <sheetView topLeftCell="W1" zoomScale="85" zoomScaleNormal="85" workbookViewId="0">
      <selection activeCell="M15" sqref="M15"/>
    </sheetView>
  </sheetViews>
  <sheetFormatPr defaultColWidth="8.85546875" defaultRowHeight="15" x14ac:dyDescent="0.25"/>
  <cols>
    <col min="1" max="1" width="8.85546875" style="89"/>
    <col min="2" max="2" width="15.5703125" style="89" bestFit="1" customWidth="1"/>
    <col min="3" max="3" width="13.5703125" style="89" bestFit="1" customWidth="1"/>
    <col min="4" max="4" width="10" style="89" customWidth="1"/>
    <col min="5" max="5" width="6.85546875" style="89" bestFit="1" customWidth="1"/>
    <col min="6" max="6" width="8.85546875" style="89"/>
    <col min="7" max="7" width="15.5703125" style="89" customWidth="1"/>
    <col min="8" max="8" width="13.5703125" style="89" customWidth="1"/>
    <col min="9" max="9" width="10" style="89" customWidth="1"/>
    <col min="10" max="10" width="6.85546875" style="89" customWidth="1"/>
    <col min="11" max="11" width="8.85546875" style="89" customWidth="1"/>
    <col min="12" max="12" width="15.5703125" style="89" customWidth="1"/>
    <col min="13" max="13" width="13.5703125" style="89" customWidth="1"/>
    <col min="14" max="14" width="10" style="89" customWidth="1"/>
    <col min="15" max="15" width="6.85546875" style="89" customWidth="1"/>
    <col min="16" max="16" width="8.85546875" style="89" customWidth="1"/>
    <col min="17" max="17" width="15.5703125" style="89" customWidth="1"/>
    <col min="18" max="18" width="13.5703125" style="89" customWidth="1"/>
    <col min="19" max="19" width="10" style="89" customWidth="1"/>
    <col min="20" max="20" width="6.85546875" style="89" customWidth="1"/>
    <col min="21" max="21" width="8.85546875" style="89" customWidth="1"/>
    <col min="22" max="22" width="15.5703125" style="89" customWidth="1"/>
    <col min="23" max="23" width="13.5703125" style="89" customWidth="1"/>
    <col min="24" max="24" width="10" style="89" customWidth="1"/>
    <col min="25" max="25" width="6.85546875" style="89" customWidth="1"/>
    <col min="26" max="26" width="8.85546875" style="89" customWidth="1"/>
    <col min="27" max="27" width="15.5703125" style="89" customWidth="1"/>
    <col min="28" max="28" width="13.5703125" style="89" customWidth="1"/>
    <col min="29" max="29" width="10" style="89" customWidth="1"/>
    <col min="30" max="30" width="6.85546875" style="89" customWidth="1"/>
    <col min="31" max="31" width="8.85546875" style="89" customWidth="1"/>
    <col min="32" max="32" width="15.5703125" style="89" customWidth="1"/>
    <col min="33" max="33" width="13.5703125" style="89" customWidth="1"/>
    <col min="34" max="34" width="10" style="89" customWidth="1"/>
    <col min="35" max="35" width="6.85546875" style="89" customWidth="1"/>
    <col min="36" max="36" width="8.85546875" style="89" customWidth="1"/>
    <col min="37" max="37" width="15.5703125" style="89" customWidth="1"/>
    <col min="38" max="38" width="13.5703125" style="89" customWidth="1"/>
    <col min="39" max="39" width="10" style="89" customWidth="1"/>
    <col min="40" max="40" width="6.85546875" style="89" customWidth="1"/>
    <col min="41" max="41" width="8.85546875" style="89" customWidth="1"/>
    <col min="42" max="42" width="15.5703125" style="89" customWidth="1"/>
    <col min="43" max="43" width="13.5703125" style="89" customWidth="1"/>
    <col min="44" max="44" width="10" style="89" customWidth="1"/>
    <col min="45" max="45" width="6.85546875" style="89" customWidth="1"/>
    <col min="46" max="46" width="8.85546875" style="89" customWidth="1"/>
    <col min="47" max="47" width="15.5703125" style="89" customWidth="1"/>
    <col min="48" max="48" width="13.5703125" style="89" customWidth="1"/>
    <col min="49" max="49" width="10" style="89" customWidth="1"/>
    <col min="50" max="50" width="6.85546875" style="89" customWidth="1"/>
    <col min="51" max="51" width="8.85546875" style="89" customWidth="1"/>
    <col min="52" max="16384" width="8.85546875" style="89"/>
  </cols>
  <sheetData>
    <row r="1" spans="1:51" s="61" customFormat="1" ht="53.25" customHeight="1" x14ac:dyDescent="0.25">
      <c r="A1" s="152" t="s">
        <v>165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57"/>
      <c r="AX1" s="57"/>
      <c r="AY1" s="59"/>
    </row>
    <row r="2" spans="1:51" s="69" customFormat="1" ht="8.25" customHeight="1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4"/>
      <c r="L2" s="63"/>
      <c r="M2" s="63"/>
      <c r="N2" s="63"/>
      <c r="O2" s="63"/>
      <c r="P2" s="64"/>
      <c r="Q2" s="63"/>
      <c r="R2" s="63"/>
      <c r="S2" s="63"/>
      <c r="T2" s="63"/>
      <c r="U2" s="66"/>
      <c r="V2" s="63"/>
      <c r="W2" s="63"/>
      <c r="X2" s="63"/>
      <c r="Y2" s="63"/>
      <c r="Z2" s="66"/>
      <c r="AA2" s="63"/>
      <c r="AB2" s="63"/>
      <c r="AC2" s="63"/>
      <c r="AD2" s="63"/>
      <c r="AE2" s="64"/>
      <c r="AF2" s="63"/>
      <c r="AG2" s="63"/>
      <c r="AH2" s="63"/>
      <c r="AI2" s="63"/>
      <c r="AJ2" s="64"/>
      <c r="AK2" s="63"/>
      <c r="AL2" s="63"/>
      <c r="AM2" s="63"/>
      <c r="AN2" s="63"/>
      <c r="AO2" s="66"/>
      <c r="AP2" s="63"/>
      <c r="AQ2" s="63"/>
      <c r="AR2" s="63"/>
      <c r="AS2" s="63"/>
      <c r="AT2" s="66"/>
      <c r="AU2" s="63"/>
      <c r="AV2" s="63"/>
      <c r="AW2" s="63"/>
      <c r="AX2" s="63"/>
      <c r="AY2" s="67"/>
    </row>
    <row r="4" spans="1:51" x14ac:dyDescent="0.25">
      <c r="B4" s="90"/>
      <c r="C4" s="90"/>
      <c r="D4" s="90"/>
      <c r="E4" s="90"/>
      <c r="F4" s="90"/>
      <c r="G4" s="90"/>
      <c r="H4" s="90"/>
      <c r="I4" s="90"/>
      <c r="J4" s="90"/>
      <c r="L4" s="90"/>
      <c r="M4" s="90"/>
      <c r="N4" s="90"/>
      <c r="O4" s="90"/>
      <c r="Q4" s="90"/>
      <c r="R4" s="90"/>
      <c r="S4" s="90"/>
      <c r="T4" s="90"/>
      <c r="V4" s="90"/>
      <c r="W4" s="90"/>
      <c r="X4" s="90"/>
      <c r="Y4" s="90"/>
      <c r="AA4" s="90"/>
      <c r="AB4" s="90"/>
      <c r="AC4" s="90"/>
      <c r="AD4" s="90"/>
      <c r="AF4" s="90"/>
      <c r="AG4" s="90"/>
      <c r="AH4" s="90"/>
      <c r="AI4" s="90"/>
      <c r="AK4" s="90"/>
      <c r="AL4" s="90"/>
      <c r="AM4" s="90"/>
      <c r="AN4" s="90"/>
      <c r="AP4" s="90"/>
      <c r="AQ4" s="90"/>
      <c r="AR4" s="90"/>
      <c r="AS4" s="90"/>
      <c r="AU4" s="90"/>
      <c r="AV4" s="90"/>
      <c r="AW4" s="90"/>
      <c r="AX4" s="90"/>
    </row>
    <row r="5" spans="1:51" x14ac:dyDescent="0.25">
      <c r="A5" s="91"/>
      <c r="K5" s="92"/>
    </row>
    <row r="6" spans="1:51" x14ac:dyDescent="0.25">
      <c r="A6" s="91"/>
      <c r="K6" s="92"/>
    </row>
    <row r="7" spans="1:51" x14ac:dyDescent="0.25">
      <c r="A7" s="91"/>
      <c r="K7" s="92"/>
    </row>
    <row r="8" spans="1:51" x14ac:dyDescent="0.25">
      <c r="A8" s="91"/>
      <c r="K8" s="92"/>
    </row>
    <row r="9" spans="1:51" x14ac:dyDescent="0.25">
      <c r="A9" s="91"/>
      <c r="K9" s="92"/>
    </row>
    <row r="10" spans="1:51" x14ac:dyDescent="0.25">
      <c r="A10" s="91"/>
      <c r="B10" s="90"/>
      <c r="C10" s="90"/>
      <c r="D10" s="90"/>
      <c r="E10" s="90"/>
      <c r="G10" s="90"/>
      <c r="H10" s="90"/>
      <c r="I10" s="90"/>
      <c r="J10" s="90"/>
      <c r="K10" s="92"/>
      <c r="L10" s="90"/>
      <c r="M10" s="90"/>
      <c r="N10" s="90"/>
      <c r="O10" s="90"/>
      <c r="Q10" s="90"/>
      <c r="R10" s="90"/>
      <c r="S10" s="90"/>
      <c r="T10" s="90"/>
      <c r="V10" s="90"/>
      <c r="W10" s="90"/>
      <c r="X10" s="90"/>
      <c r="Y10" s="90"/>
      <c r="AA10" s="90"/>
      <c r="AB10" s="90"/>
      <c r="AC10" s="90"/>
      <c r="AD10" s="90"/>
      <c r="AF10" s="90"/>
      <c r="AG10" s="90"/>
      <c r="AH10" s="90"/>
      <c r="AI10" s="90"/>
      <c r="AK10" s="90"/>
      <c r="AL10" s="90"/>
      <c r="AM10" s="90"/>
      <c r="AN10" s="90"/>
      <c r="AP10" s="90"/>
      <c r="AQ10" s="90"/>
      <c r="AR10" s="90"/>
      <c r="AS10" s="90"/>
      <c r="AU10" s="90"/>
      <c r="AV10" s="90"/>
      <c r="AW10" s="90"/>
      <c r="AX10" s="90"/>
    </row>
    <row r="11" spans="1:51" x14ac:dyDescent="0.25">
      <c r="A11" s="91"/>
      <c r="B11" s="204" t="s">
        <v>125</v>
      </c>
      <c r="C11" s="205"/>
      <c r="D11" s="205"/>
      <c r="E11" s="206"/>
      <c r="F11" s="92"/>
      <c r="G11" s="204" t="s">
        <v>126</v>
      </c>
      <c r="H11" s="205"/>
      <c r="I11" s="205"/>
      <c r="J11" s="206"/>
      <c r="K11" s="92"/>
      <c r="L11" s="204" t="s">
        <v>127</v>
      </c>
      <c r="M11" s="205"/>
      <c r="N11" s="205"/>
      <c r="O11" s="206"/>
      <c r="Q11" s="204" t="s">
        <v>128</v>
      </c>
      <c r="R11" s="205"/>
      <c r="S11" s="205"/>
      <c r="T11" s="206"/>
      <c r="V11" s="204" t="s">
        <v>129</v>
      </c>
      <c r="W11" s="205"/>
      <c r="X11" s="205"/>
      <c r="Y11" s="206"/>
      <c r="AA11" s="204" t="s">
        <v>130</v>
      </c>
      <c r="AB11" s="205"/>
      <c r="AC11" s="205"/>
      <c r="AD11" s="206"/>
      <c r="AF11" s="204" t="s">
        <v>131</v>
      </c>
      <c r="AG11" s="205"/>
      <c r="AH11" s="205"/>
      <c r="AI11" s="206"/>
      <c r="AK11" s="204" t="s">
        <v>132</v>
      </c>
      <c r="AL11" s="205"/>
      <c r="AM11" s="205"/>
      <c r="AN11" s="206"/>
      <c r="AP11" s="204" t="s">
        <v>133</v>
      </c>
      <c r="AQ11" s="205"/>
      <c r="AR11" s="205"/>
      <c r="AS11" s="206"/>
      <c r="AU11" s="204" t="s">
        <v>134</v>
      </c>
      <c r="AV11" s="205"/>
      <c r="AW11" s="205"/>
      <c r="AX11" s="206"/>
    </row>
    <row r="12" spans="1:51" x14ac:dyDescent="0.25">
      <c r="A12" s="91"/>
      <c r="B12" s="108"/>
      <c r="C12" s="109"/>
      <c r="D12" s="109"/>
      <c r="E12" s="110"/>
      <c r="F12" s="92"/>
      <c r="G12" s="108"/>
      <c r="H12" s="109"/>
      <c r="I12" s="109"/>
      <c r="J12" s="110"/>
      <c r="L12" s="108"/>
      <c r="M12" s="109"/>
      <c r="N12" s="109"/>
      <c r="O12" s="110"/>
      <c r="Q12" s="108"/>
      <c r="R12" s="109"/>
      <c r="S12" s="109"/>
      <c r="T12" s="110"/>
      <c r="V12" s="108"/>
      <c r="W12" s="109"/>
      <c r="X12" s="109"/>
      <c r="Y12" s="110"/>
      <c r="AA12" s="108"/>
      <c r="AB12" s="109"/>
      <c r="AC12" s="109"/>
      <c r="AD12" s="110"/>
      <c r="AF12" s="108"/>
      <c r="AG12" s="109"/>
      <c r="AH12" s="109"/>
      <c r="AI12" s="110"/>
      <c r="AK12" s="108"/>
      <c r="AL12" s="109"/>
      <c r="AM12" s="109"/>
      <c r="AN12" s="110"/>
      <c r="AP12" s="108"/>
      <c r="AQ12" s="109"/>
      <c r="AR12" s="109"/>
      <c r="AS12" s="110"/>
      <c r="AU12" s="108"/>
      <c r="AV12" s="109"/>
      <c r="AW12" s="109"/>
      <c r="AX12" s="110"/>
    </row>
    <row r="13" spans="1:51" x14ac:dyDescent="0.25">
      <c r="A13" s="91"/>
      <c r="B13" s="111"/>
      <c r="C13" s="13" t="s">
        <v>152</v>
      </c>
      <c r="D13" s="13" t="s">
        <v>153</v>
      </c>
      <c r="E13" s="112"/>
      <c r="F13" s="92"/>
      <c r="G13" s="111"/>
      <c r="H13" s="13" t="s">
        <v>152</v>
      </c>
      <c r="I13" s="13" t="s">
        <v>153</v>
      </c>
      <c r="J13" s="112"/>
      <c r="L13" s="111"/>
      <c r="M13" s="13" t="s">
        <v>152</v>
      </c>
      <c r="N13" s="13" t="s">
        <v>153</v>
      </c>
      <c r="O13" s="112"/>
      <c r="Q13" s="111"/>
      <c r="R13" s="13" t="s">
        <v>152</v>
      </c>
      <c r="S13" s="13" t="s">
        <v>153</v>
      </c>
      <c r="T13" s="112"/>
      <c r="V13" s="111"/>
      <c r="W13" s="13" t="s">
        <v>152</v>
      </c>
      <c r="X13" s="13" t="s">
        <v>153</v>
      </c>
      <c r="Y13" s="112"/>
      <c r="AA13" s="111"/>
      <c r="AB13" s="13" t="s">
        <v>152</v>
      </c>
      <c r="AC13" s="13" t="s">
        <v>153</v>
      </c>
      <c r="AD13" s="112"/>
      <c r="AF13" s="111"/>
      <c r="AG13" s="13" t="s">
        <v>152</v>
      </c>
      <c r="AH13" s="13" t="s">
        <v>153</v>
      </c>
      <c r="AI13" s="112"/>
      <c r="AK13" s="111"/>
      <c r="AL13" s="13" t="s">
        <v>152</v>
      </c>
      <c r="AM13" s="13" t="s">
        <v>153</v>
      </c>
      <c r="AN13" s="112"/>
      <c r="AP13" s="111"/>
      <c r="AQ13" s="13" t="s">
        <v>152</v>
      </c>
      <c r="AR13" s="13" t="s">
        <v>153</v>
      </c>
      <c r="AS13" s="112"/>
      <c r="AU13" s="111"/>
      <c r="AV13" s="13" t="s">
        <v>152</v>
      </c>
      <c r="AW13" s="13" t="s">
        <v>153</v>
      </c>
      <c r="AX13" s="112"/>
    </row>
    <row r="14" spans="1:51" x14ac:dyDescent="0.25">
      <c r="A14" s="91"/>
      <c r="B14" s="113" t="s">
        <v>6</v>
      </c>
      <c r="C14" s="94">
        <f>SUM('Demo Assessment'!H6:H18)*100/(SUM('Demo Assessment'!$E$6:$E$18))</f>
        <v>0</v>
      </c>
      <c r="D14" s="94">
        <f>E14*C14</f>
        <v>0</v>
      </c>
      <c r="E14" s="114">
        <v>0.2</v>
      </c>
      <c r="F14" s="92"/>
      <c r="G14" s="113" t="s">
        <v>6</v>
      </c>
      <c r="H14" s="94">
        <f>SUM('Demo Assessment'!L6:L18)*100/(SUM('Demo Assessment'!$E$6:$E$18))</f>
        <v>0</v>
      </c>
      <c r="I14" s="94">
        <f>J14*H14</f>
        <v>0</v>
      </c>
      <c r="J14" s="114">
        <v>0.2</v>
      </c>
      <c r="L14" s="113" t="s">
        <v>6</v>
      </c>
      <c r="M14" s="94">
        <f>SUM('Demo Assessment'!P6:P18)*100/(SUM('Demo Assessment'!$E$6:$E$18))</f>
        <v>0</v>
      </c>
      <c r="N14" s="94">
        <f>O14*M14</f>
        <v>0</v>
      </c>
      <c r="O14" s="114">
        <v>0.2</v>
      </c>
      <c r="Q14" s="113" t="s">
        <v>6</v>
      </c>
      <c r="R14" s="94">
        <f>SUM('Demo Assessment'!T6:T18)*100/(SUM('Demo Assessment'!$E$6:$E$18))</f>
        <v>0</v>
      </c>
      <c r="S14" s="94">
        <f>T14*R14</f>
        <v>0</v>
      </c>
      <c r="T14" s="114">
        <v>0.2</v>
      </c>
      <c r="V14" s="113" t="s">
        <v>6</v>
      </c>
      <c r="W14" s="94">
        <f>SUM('Demo Assessment'!X6:X18)*100/(SUM('Demo Assessment'!$E$6:$E$18))</f>
        <v>0</v>
      </c>
      <c r="X14" s="94">
        <f>Y14*W14</f>
        <v>0</v>
      </c>
      <c r="Y14" s="114">
        <v>0.2</v>
      </c>
      <c r="AA14" s="113" t="s">
        <v>6</v>
      </c>
      <c r="AB14" s="94">
        <f>SUM('Demo Assessment'!AB6:AB18)*100/(SUM('Demo Assessment'!$E$6:$E$18))</f>
        <v>0</v>
      </c>
      <c r="AC14" s="94">
        <f>AD14*AB14</f>
        <v>0</v>
      </c>
      <c r="AD14" s="114">
        <v>0.2</v>
      </c>
      <c r="AF14" s="113" t="s">
        <v>6</v>
      </c>
      <c r="AG14" s="94">
        <f>SUM('Demo Assessment'!AF6:AF18)*100/(SUM('Demo Assessment'!$E$6:$E$18))</f>
        <v>0</v>
      </c>
      <c r="AH14" s="94">
        <f>AI14*AG14</f>
        <v>0</v>
      </c>
      <c r="AI14" s="114">
        <v>0.2</v>
      </c>
      <c r="AK14" s="113" t="s">
        <v>6</v>
      </c>
      <c r="AL14" s="94">
        <f>SUM('Demo Assessment'!AJ6:AJ18)*100/(SUM('Demo Assessment'!$E$6:$E$18))</f>
        <v>0</v>
      </c>
      <c r="AM14" s="94">
        <f>AN14*AL14</f>
        <v>0</v>
      </c>
      <c r="AN14" s="114">
        <v>0.2</v>
      </c>
      <c r="AP14" s="113" t="s">
        <v>6</v>
      </c>
      <c r="AQ14" s="94">
        <f>SUM('Demo Assessment'!AN6:AN18)*100/(SUM('Demo Assessment'!$E$6:$E$18))</f>
        <v>0</v>
      </c>
      <c r="AR14" s="94">
        <f>AS14*AQ14</f>
        <v>0</v>
      </c>
      <c r="AS14" s="114">
        <v>0.2</v>
      </c>
      <c r="AU14" s="113" t="s">
        <v>6</v>
      </c>
      <c r="AV14" s="94">
        <f>SUM('Demo Assessment'!AR6:AR18)*100/(SUM('Demo Assessment'!$E$6:$E$18))</f>
        <v>0</v>
      </c>
      <c r="AW14" s="94">
        <f>AX14*AV14</f>
        <v>0</v>
      </c>
      <c r="AX14" s="114">
        <v>0.2</v>
      </c>
    </row>
    <row r="15" spans="1:51" x14ac:dyDescent="0.25">
      <c r="A15" s="91"/>
      <c r="B15" s="113" t="s">
        <v>34</v>
      </c>
      <c r="C15" s="94">
        <f>SUM('Demo Assessment'!H20:H48)*100/(SUM('Demo Assessment'!$E$20:$E$48))</f>
        <v>0</v>
      </c>
      <c r="D15" s="94">
        <f>E15*C15</f>
        <v>0</v>
      </c>
      <c r="E15" s="114">
        <v>0.3</v>
      </c>
      <c r="F15" s="92"/>
      <c r="G15" s="113" t="s">
        <v>34</v>
      </c>
      <c r="H15" s="94">
        <f>SUM('Demo Assessment'!L20:L48)*100/(SUM('Demo Assessment'!$E$20:$E$48))</f>
        <v>0</v>
      </c>
      <c r="I15" s="94">
        <f>J15*H15</f>
        <v>0</v>
      </c>
      <c r="J15" s="114">
        <v>0.3</v>
      </c>
      <c r="L15" s="113" t="s">
        <v>34</v>
      </c>
      <c r="M15" s="94">
        <f>SUM('Demo Assessment'!P20:P48)*100/(SUM('Demo Assessment'!$E$20:$E$48))</f>
        <v>0</v>
      </c>
      <c r="N15" s="94">
        <f>O15*M15</f>
        <v>0</v>
      </c>
      <c r="O15" s="114">
        <v>0.3</v>
      </c>
      <c r="Q15" s="113" t="s">
        <v>34</v>
      </c>
      <c r="R15" s="94">
        <f>SUM('Demo Assessment'!T20:T48)*100/(SUM('Demo Assessment'!$E$20:$E$48))</f>
        <v>0</v>
      </c>
      <c r="S15" s="94">
        <f>T15*R15</f>
        <v>0</v>
      </c>
      <c r="T15" s="114">
        <v>0.3</v>
      </c>
      <c r="V15" s="113" t="s">
        <v>34</v>
      </c>
      <c r="W15" s="94">
        <f>SUM('Demo Assessment'!X20:X48)*100/(SUM('Demo Assessment'!$E$20:$E$48))</f>
        <v>0</v>
      </c>
      <c r="X15" s="94">
        <f>Y15*W15</f>
        <v>0</v>
      </c>
      <c r="Y15" s="114">
        <v>0.3</v>
      </c>
      <c r="AA15" s="113" t="s">
        <v>34</v>
      </c>
      <c r="AB15" s="94">
        <f>SUM('Demo Assessment'!AB20:AB48)*100/(SUM('Demo Assessment'!$E$20:$E$48))</f>
        <v>0</v>
      </c>
      <c r="AC15" s="94">
        <f>AD15*AB15</f>
        <v>0</v>
      </c>
      <c r="AD15" s="114">
        <v>0.3</v>
      </c>
      <c r="AF15" s="113" t="s">
        <v>34</v>
      </c>
      <c r="AG15" s="94">
        <f>SUM('Demo Assessment'!AF20:AF48)*100/(SUM('Demo Assessment'!$E$20:$E$48))</f>
        <v>0</v>
      </c>
      <c r="AH15" s="94">
        <f>AI15*AG15</f>
        <v>0</v>
      </c>
      <c r="AI15" s="114">
        <v>0.3</v>
      </c>
      <c r="AK15" s="113" t="s">
        <v>34</v>
      </c>
      <c r="AL15" s="94">
        <f>SUM('Demo Assessment'!AJ20:AJ48)*100/(SUM('Demo Assessment'!$E$20:$E$48))</f>
        <v>0</v>
      </c>
      <c r="AM15" s="94">
        <f>AN15*AL15</f>
        <v>0</v>
      </c>
      <c r="AN15" s="114">
        <v>0.3</v>
      </c>
      <c r="AP15" s="113" t="s">
        <v>34</v>
      </c>
      <c r="AQ15" s="94">
        <f>SUM('Demo Assessment'!AN20:AN48)*100/(SUM('Demo Assessment'!$E$20:$E$48))</f>
        <v>0</v>
      </c>
      <c r="AR15" s="94">
        <f>AS15*AQ15</f>
        <v>0</v>
      </c>
      <c r="AS15" s="114">
        <v>0.3</v>
      </c>
      <c r="AU15" s="113" t="s">
        <v>34</v>
      </c>
      <c r="AV15" s="94">
        <f>SUM('Demo Assessment'!AR20:AR48)*100/(SUM('Demo Assessment'!$E$20:$E$48))</f>
        <v>0</v>
      </c>
      <c r="AW15" s="94">
        <f>AX15*AV15</f>
        <v>0</v>
      </c>
      <c r="AX15" s="114">
        <v>0.3</v>
      </c>
    </row>
    <row r="16" spans="1:51" x14ac:dyDescent="0.25">
      <c r="A16" s="91"/>
      <c r="B16" s="113" t="s">
        <v>98</v>
      </c>
      <c r="C16" s="94">
        <f>SUM('Demo Assessment'!H50:H55)*100/(SUM('Demo Assessment'!$E$50:$E$55))</f>
        <v>0</v>
      </c>
      <c r="D16" s="94">
        <f>E16*C16</f>
        <v>0</v>
      </c>
      <c r="E16" s="114">
        <v>0.1</v>
      </c>
      <c r="F16" s="92"/>
      <c r="G16" s="113" t="s">
        <v>98</v>
      </c>
      <c r="H16" s="94">
        <f>SUM('Demo Assessment'!L50:L55)*100/(SUM('Demo Assessment'!$E$50:$E$55))</f>
        <v>0</v>
      </c>
      <c r="I16" s="94">
        <f>J16*H16</f>
        <v>0</v>
      </c>
      <c r="J16" s="114">
        <v>0.1</v>
      </c>
      <c r="L16" s="113" t="s">
        <v>98</v>
      </c>
      <c r="M16" s="94">
        <f>SUM('Demo Assessment'!P50:P55)*100/(SUM('Demo Assessment'!$E$50:$E$55))</f>
        <v>0</v>
      </c>
      <c r="N16" s="94">
        <f>O16*M16</f>
        <v>0</v>
      </c>
      <c r="O16" s="114">
        <v>0.1</v>
      </c>
      <c r="Q16" s="113" t="s">
        <v>98</v>
      </c>
      <c r="R16" s="94">
        <f>SUM('Demo Assessment'!T50:T55)*100/(SUM('Demo Assessment'!$E$50:$E$55))</f>
        <v>0</v>
      </c>
      <c r="S16" s="94">
        <f>T16*R16</f>
        <v>0</v>
      </c>
      <c r="T16" s="114">
        <v>0.1</v>
      </c>
      <c r="V16" s="113" t="s">
        <v>98</v>
      </c>
      <c r="W16" s="94">
        <f>SUM('Demo Assessment'!X50:X55)*100/(SUM('Demo Assessment'!$E$50:$E$55))</f>
        <v>0</v>
      </c>
      <c r="X16" s="94">
        <f>Y16*W16</f>
        <v>0</v>
      </c>
      <c r="Y16" s="114">
        <v>0.1</v>
      </c>
      <c r="AA16" s="113" t="s">
        <v>98</v>
      </c>
      <c r="AB16" s="94">
        <f>SUM('Demo Assessment'!AB50:AB55)*100/(SUM('Demo Assessment'!$E$50:$E$55))</f>
        <v>0</v>
      </c>
      <c r="AC16" s="94">
        <f>AD16*AB16</f>
        <v>0</v>
      </c>
      <c r="AD16" s="114">
        <v>0.1</v>
      </c>
      <c r="AF16" s="113" t="s">
        <v>98</v>
      </c>
      <c r="AG16" s="94">
        <f>SUM('Demo Assessment'!AF50:AF55)*100/(SUM('Demo Assessment'!$E$50:$E$55))</f>
        <v>0</v>
      </c>
      <c r="AH16" s="94">
        <f>AI16*AG16</f>
        <v>0</v>
      </c>
      <c r="AI16" s="114">
        <v>0.1</v>
      </c>
      <c r="AK16" s="113" t="s">
        <v>98</v>
      </c>
      <c r="AL16" s="94">
        <f>SUM('Demo Assessment'!AJ50:AJ55)*100/(SUM('Demo Assessment'!$E$50:$E$55))</f>
        <v>0</v>
      </c>
      <c r="AM16" s="94">
        <f>AN16*AL16</f>
        <v>0</v>
      </c>
      <c r="AN16" s="114">
        <v>0.1</v>
      </c>
      <c r="AP16" s="113" t="s">
        <v>98</v>
      </c>
      <c r="AQ16" s="94">
        <f>SUM('Demo Assessment'!AN50:AN55)*100/(SUM('Demo Assessment'!$E$50:$E$55))</f>
        <v>0</v>
      </c>
      <c r="AR16" s="94">
        <f>AS16*AQ16</f>
        <v>0</v>
      </c>
      <c r="AS16" s="114">
        <v>0.1</v>
      </c>
      <c r="AU16" s="113" t="s">
        <v>98</v>
      </c>
      <c r="AV16" s="94">
        <f>SUM('Demo Assessment'!AR50:AR55)*100/(SUM('Demo Assessment'!$E$50:$E$55))</f>
        <v>0</v>
      </c>
      <c r="AW16" s="94">
        <f>AX16*AV16</f>
        <v>0</v>
      </c>
      <c r="AX16" s="114">
        <v>0.1</v>
      </c>
    </row>
    <row r="17" spans="1:50" x14ac:dyDescent="0.25">
      <c r="A17" s="91"/>
      <c r="B17" s="113" t="s">
        <v>114</v>
      </c>
      <c r="C17" s="94">
        <f>SUM('Demo Assessment'!H57:H58)*100/(SUM('Demo Assessment'!$E$57:$E$58))</f>
        <v>0</v>
      </c>
      <c r="D17" s="94">
        <f>E17*C17</f>
        <v>0</v>
      </c>
      <c r="E17" s="114">
        <v>0.4</v>
      </c>
      <c r="F17" s="92"/>
      <c r="G17" s="113" t="s">
        <v>114</v>
      </c>
      <c r="H17" s="94">
        <f>SUM('Demo Assessment'!L57:L58)*100/(SUM('Demo Assessment'!$E$57:$E$58))</f>
        <v>0</v>
      </c>
      <c r="I17" s="94">
        <f>J17*H17</f>
        <v>0</v>
      </c>
      <c r="J17" s="114">
        <v>0.4</v>
      </c>
      <c r="L17" s="113" t="s">
        <v>114</v>
      </c>
      <c r="M17" s="94">
        <f>SUM('Demo Assessment'!P57:P58)*100/(SUM('Demo Assessment'!$E$57:$E$58))</f>
        <v>0</v>
      </c>
      <c r="N17" s="94">
        <f>O17*M17</f>
        <v>0</v>
      </c>
      <c r="O17" s="114">
        <v>0.4</v>
      </c>
      <c r="Q17" s="113" t="s">
        <v>114</v>
      </c>
      <c r="R17" s="94">
        <f>SUM('Demo Assessment'!T57:T58)*100/(SUM('Demo Assessment'!$E$57:$E$58))</f>
        <v>0</v>
      </c>
      <c r="S17" s="94">
        <f>T17*R17</f>
        <v>0</v>
      </c>
      <c r="T17" s="114">
        <v>0.4</v>
      </c>
      <c r="V17" s="113" t="s">
        <v>114</v>
      </c>
      <c r="W17" s="94">
        <f>SUM('Demo Assessment'!X57:X58)*100/(SUM('Demo Assessment'!$E$57:$E$58))</f>
        <v>0</v>
      </c>
      <c r="X17" s="94">
        <f>Y17*W17</f>
        <v>0</v>
      </c>
      <c r="Y17" s="114">
        <v>0.4</v>
      </c>
      <c r="AA17" s="113" t="s">
        <v>114</v>
      </c>
      <c r="AB17" s="94">
        <f>SUM('Demo Assessment'!AB57:AB58)*100/(SUM('Demo Assessment'!$E$57:$E$58))</f>
        <v>0</v>
      </c>
      <c r="AC17" s="94">
        <f>AD17*AB17</f>
        <v>0</v>
      </c>
      <c r="AD17" s="114">
        <v>0.4</v>
      </c>
      <c r="AF17" s="113" t="s">
        <v>114</v>
      </c>
      <c r="AG17" s="94">
        <f>SUM('Demo Assessment'!AF57:AF58)*100/(SUM('Demo Assessment'!$E$57:$E$58))</f>
        <v>0</v>
      </c>
      <c r="AH17" s="94">
        <f>AI17*AG17</f>
        <v>0</v>
      </c>
      <c r="AI17" s="114">
        <v>0.4</v>
      </c>
      <c r="AK17" s="113" t="s">
        <v>114</v>
      </c>
      <c r="AL17" s="94">
        <f>SUM('Demo Assessment'!AJ57:AJ58)*100/(SUM('Demo Assessment'!$E$57:$E$58))</f>
        <v>0</v>
      </c>
      <c r="AM17" s="94">
        <f>AN17*AL17</f>
        <v>0</v>
      </c>
      <c r="AN17" s="114">
        <v>0.4</v>
      </c>
      <c r="AP17" s="113" t="s">
        <v>114</v>
      </c>
      <c r="AQ17" s="94">
        <f>SUM('Demo Assessment'!AN57:AN58)*100/(SUM('Demo Assessment'!$E$57:$E$58))</f>
        <v>0</v>
      </c>
      <c r="AR17" s="94">
        <f>AS17*AQ17</f>
        <v>0</v>
      </c>
      <c r="AS17" s="114">
        <v>0.4</v>
      </c>
      <c r="AU17" s="113" t="s">
        <v>114</v>
      </c>
      <c r="AV17" s="94">
        <f>SUM('Demo Assessment'!AR57:AR58)*100/(SUM('Demo Assessment'!$E$57:$E$58))</f>
        <v>0</v>
      </c>
      <c r="AW17" s="94">
        <f>AX17*AV17</f>
        <v>0</v>
      </c>
      <c r="AX17" s="114">
        <v>0.4</v>
      </c>
    </row>
    <row r="18" spans="1:50" x14ac:dyDescent="0.25">
      <c r="A18" s="91"/>
      <c r="B18" s="207" t="s">
        <v>3</v>
      </c>
      <c r="C18" s="208"/>
      <c r="D18" s="106">
        <f>SUM(D14:D17)</f>
        <v>0</v>
      </c>
      <c r="E18" s="114">
        <f>SUM(E14:E17)</f>
        <v>1</v>
      </c>
      <c r="F18" s="92"/>
      <c r="G18" s="207" t="s">
        <v>3</v>
      </c>
      <c r="H18" s="208"/>
      <c r="I18" s="106">
        <f>SUM(I14:I17)</f>
        <v>0</v>
      </c>
      <c r="J18" s="114">
        <f>SUM(J14:J17)</f>
        <v>1</v>
      </c>
      <c r="L18" s="207" t="s">
        <v>3</v>
      </c>
      <c r="M18" s="208"/>
      <c r="N18" s="106">
        <f>SUM(N14:N17)</f>
        <v>0</v>
      </c>
      <c r="O18" s="114">
        <f>SUM(O14:O17)</f>
        <v>1</v>
      </c>
      <c r="Q18" s="207" t="s">
        <v>3</v>
      </c>
      <c r="R18" s="208"/>
      <c r="S18" s="106">
        <f>SUM(S14:S17)</f>
        <v>0</v>
      </c>
      <c r="T18" s="114">
        <f>SUM(T14:T17)</f>
        <v>1</v>
      </c>
      <c r="V18" s="207" t="s">
        <v>3</v>
      </c>
      <c r="W18" s="208"/>
      <c r="X18" s="106">
        <f>SUM(X14:X17)</f>
        <v>0</v>
      </c>
      <c r="Y18" s="114">
        <f>SUM(Y14:Y17)</f>
        <v>1</v>
      </c>
      <c r="AA18" s="207" t="s">
        <v>3</v>
      </c>
      <c r="AB18" s="208"/>
      <c r="AC18" s="106">
        <f>SUM(AC14:AC17)</f>
        <v>0</v>
      </c>
      <c r="AD18" s="114">
        <f>SUM(AD14:AD17)</f>
        <v>1</v>
      </c>
      <c r="AF18" s="207" t="s">
        <v>3</v>
      </c>
      <c r="AG18" s="208"/>
      <c r="AH18" s="106">
        <f>SUM(AH14:AH17)</f>
        <v>0</v>
      </c>
      <c r="AI18" s="114">
        <f>SUM(AI14:AI17)</f>
        <v>1</v>
      </c>
      <c r="AK18" s="207" t="s">
        <v>3</v>
      </c>
      <c r="AL18" s="208"/>
      <c r="AM18" s="106">
        <f>SUM(AM14:AM17)</f>
        <v>0</v>
      </c>
      <c r="AN18" s="114">
        <f>SUM(AN14:AN17)</f>
        <v>1</v>
      </c>
      <c r="AP18" s="207" t="s">
        <v>3</v>
      </c>
      <c r="AQ18" s="208"/>
      <c r="AR18" s="106">
        <f>SUM(AR14:AR17)</f>
        <v>0</v>
      </c>
      <c r="AS18" s="114">
        <f>SUM(AS14:AS17)</f>
        <v>1</v>
      </c>
      <c r="AU18" s="207" t="s">
        <v>3</v>
      </c>
      <c r="AV18" s="208"/>
      <c r="AW18" s="106">
        <f>SUM(AW14:AW17)</f>
        <v>0</v>
      </c>
      <c r="AX18" s="114">
        <f>SUM(AX14:AX17)</f>
        <v>1</v>
      </c>
    </row>
    <row r="19" spans="1:50" x14ac:dyDescent="0.25">
      <c r="A19" s="91"/>
      <c r="B19" s="115"/>
      <c r="C19" s="95" t="s">
        <v>154</v>
      </c>
      <c r="D19" s="107">
        <f>SUM(C14:C15)*100/200</f>
        <v>0</v>
      </c>
      <c r="E19" s="116"/>
      <c r="F19" s="92"/>
      <c r="G19" s="115"/>
      <c r="H19" s="95" t="s">
        <v>154</v>
      </c>
      <c r="I19" s="107">
        <f>SUM(H14:H15)*100/200</f>
        <v>0</v>
      </c>
      <c r="J19" s="116"/>
      <c r="L19" s="115"/>
      <c r="M19" s="95" t="s">
        <v>154</v>
      </c>
      <c r="N19" s="107">
        <f>SUM(M14:M15)*100/200</f>
        <v>0</v>
      </c>
      <c r="O19" s="116"/>
      <c r="Q19" s="115"/>
      <c r="R19" s="95" t="s">
        <v>154</v>
      </c>
      <c r="S19" s="107">
        <f>SUM(R14:R15)*100/200</f>
        <v>0</v>
      </c>
      <c r="T19" s="116"/>
      <c r="V19" s="115"/>
      <c r="W19" s="95" t="s">
        <v>154</v>
      </c>
      <c r="X19" s="107">
        <f>SUM(W14:W15)*100/200</f>
        <v>0</v>
      </c>
      <c r="Y19" s="116"/>
      <c r="AA19" s="115"/>
      <c r="AB19" s="95" t="s">
        <v>154</v>
      </c>
      <c r="AC19" s="107">
        <f>SUM(AB14:AB15)*100/200</f>
        <v>0</v>
      </c>
      <c r="AD19" s="116"/>
      <c r="AF19" s="115"/>
      <c r="AG19" s="95" t="s">
        <v>154</v>
      </c>
      <c r="AH19" s="107">
        <f>SUM(AG14:AG15)*100/200</f>
        <v>0</v>
      </c>
      <c r="AI19" s="116"/>
      <c r="AK19" s="115"/>
      <c r="AL19" s="95" t="s">
        <v>154</v>
      </c>
      <c r="AM19" s="107">
        <f>SUM(AL14:AL15)*100/200</f>
        <v>0</v>
      </c>
      <c r="AN19" s="116"/>
      <c r="AP19" s="115"/>
      <c r="AQ19" s="95" t="s">
        <v>154</v>
      </c>
      <c r="AR19" s="107">
        <f>SUM(AQ14:AQ15)*100/200</f>
        <v>0</v>
      </c>
      <c r="AS19" s="116"/>
      <c r="AU19" s="115"/>
      <c r="AV19" s="95" t="s">
        <v>154</v>
      </c>
      <c r="AW19" s="107">
        <f>SUM(AV14:AV15)*100/200</f>
        <v>0</v>
      </c>
      <c r="AX19" s="116"/>
    </row>
    <row r="20" spans="1:50" x14ac:dyDescent="0.25">
      <c r="A20" s="91"/>
      <c r="B20" s="115"/>
      <c r="C20" s="95" t="s">
        <v>155</v>
      </c>
      <c r="D20" s="107">
        <f>SUM(C16:C17)*100/200</f>
        <v>0</v>
      </c>
      <c r="E20" s="116"/>
      <c r="F20" s="92"/>
      <c r="G20" s="115"/>
      <c r="H20" s="95" t="s">
        <v>155</v>
      </c>
      <c r="I20" s="107">
        <f>SUM(H16:H17)*100/200</f>
        <v>0</v>
      </c>
      <c r="J20" s="116"/>
      <c r="L20" s="115"/>
      <c r="M20" s="95" t="s">
        <v>155</v>
      </c>
      <c r="N20" s="107">
        <f>SUM(M16:M17)*100/200</f>
        <v>0</v>
      </c>
      <c r="O20" s="116"/>
      <c r="Q20" s="115"/>
      <c r="R20" s="95" t="s">
        <v>155</v>
      </c>
      <c r="S20" s="107">
        <f>SUM(R16:R17)*100/200</f>
        <v>0</v>
      </c>
      <c r="T20" s="116"/>
      <c r="V20" s="115"/>
      <c r="W20" s="95" t="s">
        <v>155</v>
      </c>
      <c r="X20" s="107">
        <f>SUM(W16:W17)*100/200</f>
        <v>0</v>
      </c>
      <c r="Y20" s="116"/>
      <c r="AA20" s="115"/>
      <c r="AB20" s="95" t="s">
        <v>155</v>
      </c>
      <c r="AC20" s="107">
        <f>SUM(AB16:AB17)*100/200</f>
        <v>0</v>
      </c>
      <c r="AD20" s="116"/>
      <c r="AF20" s="115"/>
      <c r="AG20" s="95" t="s">
        <v>155</v>
      </c>
      <c r="AH20" s="107">
        <f>SUM(AG16:AG17)*100/200</f>
        <v>0</v>
      </c>
      <c r="AI20" s="116"/>
      <c r="AK20" s="115"/>
      <c r="AL20" s="95" t="s">
        <v>155</v>
      </c>
      <c r="AM20" s="107">
        <f>SUM(AL16:AL17)*100/200</f>
        <v>0</v>
      </c>
      <c r="AN20" s="116"/>
      <c r="AP20" s="115"/>
      <c r="AQ20" s="95" t="s">
        <v>155</v>
      </c>
      <c r="AR20" s="107">
        <f>SUM(AQ16:AQ17)*100/200</f>
        <v>0</v>
      </c>
      <c r="AS20" s="116"/>
      <c r="AU20" s="115"/>
      <c r="AV20" s="95" t="s">
        <v>155</v>
      </c>
      <c r="AW20" s="107">
        <f>SUM(AV16:AV17)*100/200</f>
        <v>0</v>
      </c>
      <c r="AX20" s="116"/>
    </row>
    <row r="21" spans="1:50" x14ac:dyDescent="0.25">
      <c r="A21" s="91"/>
      <c r="B21" s="115"/>
      <c r="E21" s="116"/>
      <c r="F21" s="92"/>
      <c r="G21" s="115"/>
      <c r="J21" s="116"/>
      <c r="L21" s="115"/>
      <c r="O21" s="116"/>
      <c r="Q21" s="115"/>
      <c r="T21" s="116"/>
      <c r="V21" s="115"/>
      <c r="Y21" s="116"/>
      <c r="AA21" s="115"/>
      <c r="AD21" s="116"/>
      <c r="AF21" s="115"/>
      <c r="AI21" s="116"/>
      <c r="AK21" s="115"/>
      <c r="AN21" s="116"/>
      <c r="AP21" s="115"/>
      <c r="AS21" s="116"/>
      <c r="AU21" s="115"/>
      <c r="AX21" s="116"/>
    </row>
    <row r="22" spans="1:50" x14ac:dyDescent="0.25">
      <c r="A22" s="91"/>
      <c r="B22" s="122" t="s">
        <v>156</v>
      </c>
      <c r="C22" s="1"/>
      <c r="D22" s="1"/>
      <c r="E22" s="117"/>
      <c r="F22" s="92"/>
      <c r="G22" s="122" t="s">
        <v>156</v>
      </c>
      <c r="H22" s="1"/>
      <c r="I22" s="1"/>
      <c r="J22" s="117"/>
      <c r="L22" s="122" t="s">
        <v>156</v>
      </c>
      <c r="M22" s="1"/>
      <c r="N22" s="1"/>
      <c r="O22" s="117"/>
      <c r="Q22" s="122" t="s">
        <v>156</v>
      </c>
      <c r="R22" s="1"/>
      <c r="S22" s="1"/>
      <c r="T22" s="117"/>
      <c r="V22" s="122" t="s">
        <v>156</v>
      </c>
      <c r="W22" s="1"/>
      <c r="X22" s="1"/>
      <c r="Y22" s="117"/>
      <c r="AA22" s="122" t="s">
        <v>156</v>
      </c>
      <c r="AB22" s="1"/>
      <c r="AC22" s="1"/>
      <c r="AD22" s="117"/>
      <c r="AF22" s="122" t="s">
        <v>156</v>
      </c>
      <c r="AG22" s="1"/>
      <c r="AH22" s="1"/>
      <c r="AI22" s="117"/>
      <c r="AK22" s="122" t="s">
        <v>156</v>
      </c>
      <c r="AL22" s="1"/>
      <c r="AM22" s="1"/>
      <c r="AN22" s="117"/>
      <c r="AP22" s="122" t="s">
        <v>156</v>
      </c>
      <c r="AQ22" s="1"/>
      <c r="AR22" s="1"/>
      <c r="AS22" s="117"/>
      <c r="AU22" s="122" t="s">
        <v>156</v>
      </c>
      <c r="AV22" s="1"/>
      <c r="AW22" s="1"/>
      <c r="AX22" s="117"/>
    </row>
    <row r="23" spans="1:50" x14ac:dyDescent="0.25">
      <c r="A23" s="91"/>
      <c r="B23" s="118"/>
      <c r="C23" s="1"/>
      <c r="D23" s="1"/>
      <c r="E23" s="117"/>
      <c r="F23" s="92"/>
      <c r="G23" s="118"/>
      <c r="H23" s="1"/>
      <c r="I23" s="1"/>
      <c r="J23" s="117"/>
      <c r="L23" s="118"/>
      <c r="M23" s="1"/>
      <c r="N23" s="1"/>
      <c r="O23" s="117"/>
      <c r="Q23" s="118"/>
      <c r="R23" s="1"/>
      <c r="S23" s="1"/>
      <c r="T23" s="117"/>
      <c r="V23" s="118"/>
      <c r="W23" s="1"/>
      <c r="X23" s="1"/>
      <c r="Y23" s="117"/>
      <c r="AA23" s="118"/>
      <c r="AB23" s="1"/>
      <c r="AC23" s="1"/>
      <c r="AD23" s="117"/>
      <c r="AF23" s="118"/>
      <c r="AG23" s="1"/>
      <c r="AH23" s="1"/>
      <c r="AI23" s="117"/>
      <c r="AK23" s="118"/>
      <c r="AL23" s="1"/>
      <c r="AM23" s="1"/>
      <c r="AN23" s="117"/>
      <c r="AP23" s="118"/>
      <c r="AQ23" s="1"/>
      <c r="AR23" s="1"/>
      <c r="AS23" s="117"/>
      <c r="AU23" s="118"/>
      <c r="AV23" s="1"/>
      <c r="AW23" s="1"/>
      <c r="AX23" s="117"/>
    </row>
    <row r="24" spans="1:50" x14ac:dyDescent="0.25">
      <c r="A24" s="91"/>
      <c r="B24" s="122" t="s">
        <v>157</v>
      </c>
      <c r="C24" s="1"/>
      <c r="D24" s="1"/>
      <c r="E24" s="117"/>
      <c r="F24" s="92"/>
      <c r="G24" s="122" t="s">
        <v>157</v>
      </c>
      <c r="H24" s="1"/>
      <c r="I24" s="1"/>
      <c r="J24" s="117"/>
      <c r="L24" s="122" t="s">
        <v>157</v>
      </c>
      <c r="M24" s="1"/>
      <c r="N24" s="1"/>
      <c r="O24" s="117"/>
      <c r="Q24" s="122" t="s">
        <v>157</v>
      </c>
      <c r="R24" s="1"/>
      <c r="S24" s="1"/>
      <c r="T24" s="117"/>
      <c r="V24" s="122" t="s">
        <v>157</v>
      </c>
      <c r="W24" s="1"/>
      <c r="X24" s="1"/>
      <c r="Y24" s="117"/>
      <c r="AA24" s="122" t="s">
        <v>157</v>
      </c>
      <c r="AB24" s="1"/>
      <c r="AC24" s="1"/>
      <c r="AD24" s="117"/>
      <c r="AF24" s="122" t="s">
        <v>157</v>
      </c>
      <c r="AG24" s="1"/>
      <c r="AH24" s="1"/>
      <c r="AI24" s="117"/>
      <c r="AK24" s="122" t="s">
        <v>157</v>
      </c>
      <c r="AL24" s="1"/>
      <c r="AM24" s="1"/>
      <c r="AN24" s="117"/>
      <c r="AP24" s="122" t="s">
        <v>157</v>
      </c>
      <c r="AQ24" s="1"/>
      <c r="AR24" s="1"/>
      <c r="AS24" s="117"/>
      <c r="AU24" s="122" t="s">
        <v>157</v>
      </c>
      <c r="AV24" s="1"/>
      <c r="AW24" s="1"/>
      <c r="AX24" s="117"/>
    </row>
    <row r="25" spans="1:50" x14ac:dyDescent="0.25">
      <c r="A25" s="91"/>
      <c r="B25" s="118"/>
      <c r="C25" s="96"/>
      <c r="D25" s="96"/>
      <c r="E25" s="117"/>
      <c r="F25" s="92"/>
      <c r="G25" s="118"/>
      <c r="H25" s="96"/>
      <c r="I25" s="96"/>
      <c r="J25" s="117"/>
      <c r="L25" s="118"/>
      <c r="M25" s="96"/>
      <c r="N25" s="96"/>
      <c r="O25" s="117"/>
      <c r="Q25" s="118"/>
      <c r="R25" s="96"/>
      <c r="S25" s="96"/>
      <c r="T25" s="117"/>
      <c r="V25" s="118"/>
      <c r="W25" s="96"/>
      <c r="X25" s="96"/>
      <c r="Y25" s="117"/>
      <c r="AA25" s="118"/>
      <c r="AB25" s="96"/>
      <c r="AC25" s="96"/>
      <c r="AD25" s="117"/>
      <c r="AF25" s="118"/>
      <c r="AG25" s="96"/>
      <c r="AH25" s="96"/>
      <c r="AI25" s="117"/>
      <c r="AK25" s="118"/>
      <c r="AL25" s="96"/>
      <c r="AM25" s="96"/>
      <c r="AN25" s="117"/>
      <c r="AP25" s="118"/>
      <c r="AQ25" s="96"/>
      <c r="AR25" s="96"/>
      <c r="AS25" s="117"/>
      <c r="AU25" s="118"/>
      <c r="AV25" s="96"/>
      <c r="AW25" s="96"/>
      <c r="AX25" s="117"/>
    </row>
    <row r="26" spans="1:50" x14ac:dyDescent="0.25">
      <c r="A26" s="91"/>
      <c r="B26" s="122" t="s">
        <v>162</v>
      </c>
      <c r="C26" s="13" t="s">
        <v>158</v>
      </c>
      <c r="D26" s="13" t="s">
        <v>159</v>
      </c>
      <c r="E26" s="117"/>
      <c r="F26" s="92"/>
      <c r="G26" s="122" t="s">
        <v>162</v>
      </c>
      <c r="H26" s="13" t="s">
        <v>158</v>
      </c>
      <c r="I26" s="13" t="s">
        <v>159</v>
      </c>
      <c r="J26" s="117"/>
      <c r="L26" s="122" t="s">
        <v>162</v>
      </c>
      <c r="M26" s="13" t="s">
        <v>158</v>
      </c>
      <c r="N26" s="13" t="s">
        <v>159</v>
      </c>
      <c r="O26" s="117"/>
      <c r="Q26" s="122" t="s">
        <v>162</v>
      </c>
      <c r="R26" s="13" t="s">
        <v>158</v>
      </c>
      <c r="S26" s="13" t="s">
        <v>159</v>
      </c>
      <c r="T26" s="117"/>
      <c r="V26" s="122" t="s">
        <v>162</v>
      </c>
      <c r="W26" s="13" t="s">
        <v>158</v>
      </c>
      <c r="X26" s="13" t="s">
        <v>159</v>
      </c>
      <c r="Y26" s="117"/>
      <c r="AA26" s="122" t="s">
        <v>162</v>
      </c>
      <c r="AB26" s="13" t="s">
        <v>158</v>
      </c>
      <c r="AC26" s="13" t="s">
        <v>159</v>
      </c>
      <c r="AD26" s="117"/>
      <c r="AF26" s="122" t="s">
        <v>162</v>
      </c>
      <c r="AG26" s="13" t="s">
        <v>158</v>
      </c>
      <c r="AH26" s="13" t="s">
        <v>159</v>
      </c>
      <c r="AI26" s="117"/>
      <c r="AK26" s="122" t="s">
        <v>162</v>
      </c>
      <c r="AL26" s="13" t="s">
        <v>158</v>
      </c>
      <c r="AM26" s="13" t="s">
        <v>159</v>
      </c>
      <c r="AN26" s="117"/>
      <c r="AP26" s="122" t="s">
        <v>162</v>
      </c>
      <c r="AQ26" s="13" t="s">
        <v>158</v>
      </c>
      <c r="AR26" s="13" t="s">
        <v>159</v>
      </c>
      <c r="AS26" s="117"/>
      <c r="AU26" s="122" t="s">
        <v>162</v>
      </c>
      <c r="AV26" s="13" t="s">
        <v>158</v>
      </c>
      <c r="AW26" s="13" t="s">
        <v>159</v>
      </c>
      <c r="AX26" s="117"/>
    </row>
    <row r="27" spans="1:50" s="93" customFormat="1" x14ac:dyDescent="0.25">
      <c r="A27" s="97"/>
      <c r="B27" s="122" t="s">
        <v>163</v>
      </c>
      <c r="C27" s="98"/>
      <c r="D27" s="98"/>
      <c r="E27" s="119" t="s">
        <v>160</v>
      </c>
      <c r="F27" s="99"/>
      <c r="G27" s="122" t="s">
        <v>163</v>
      </c>
      <c r="H27" s="98"/>
      <c r="I27" s="98"/>
      <c r="J27" s="119" t="s">
        <v>160</v>
      </c>
      <c r="L27" s="122" t="s">
        <v>163</v>
      </c>
      <c r="M27" s="98"/>
      <c r="N27" s="98"/>
      <c r="O27" s="119" t="s">
        <v>160</v>
      </c>
      <c r="Q27" s="122" t="s">
        <v>163</v>
      </c>
      <c r="R27" s="98"/>
      <c r="S27" s="98"/>
      <c r="T27" s="119" t="s">
        <v>160</v>
      </c>
      <c r="V27" s="122" t="s">
        <v>163</v>
      </c>
      <c r="W27" s="98"/>
      <c r="X27" s="98"/>
      <c r="Y27" s="119" t="s">
        <v>160</v>
      </c>
      <c r="AA27" s="122" t="s">
        <v>163</v>
      </c>
      <c r="AB27" s="98"/>
      <c r="AC27" s="98"/>
      <c r="AD27" s="119" t="s">
        <v>160</v>
      </c>
      <c r="AF27" s="122" t="s">
        <v>163</v>
      </c>
      <c r="AG27" s="98"/>
      <c r="AH27" s="98"/>
      <c r="AI27" s="119" t="s">
        <v>160</v>
      </c>
      <c r="AK27" s="122" t="s">
        <v>163</v>
      </c>
      <c r="AL27" s="98"/>
      <c r="AM27" s="98"/>
      <c r="AN27" s="119" t="s">
        <v>160</v>
      </c>
      <c r="AP27" s="122" t="s">
        <v>163</v>
      </c>
      <c r="AQ27" s="98"/>
      <c r="AR27" s="98"/>
      <c r="AS27" s="119" t="s">
        <v>160</v>
      </c>
      <c r="AU27" s="122" t="s">
        <v>163</v>
      </c>
      <c r="AV27" s="98"/>
      <c r="AW27" s="98"/>
      <c r="AX27" s="119" t="s">
        <v>160</v>
      </c>
    </row>
    <row r="28" spans="1:50" s="93" customFormat="1" x14ac:dyDescent="0.25">
      <c r="A28" s="97"/>
      <c r="B28" s="122" t="s">
        <v>163</v>
      </c>
      <c r="C28" s="98"/>
      <c r="D28" s="98"/>
      <c r="E28" s="119" t="s">
        <v>160</v>
      </c>
      <c r="F28" s="99"/>
      <c r="G28" s="122" t="s">
        <v>163</v>
      </c>
      <c r="H28" s="98"/>
      <c r="I28" s="98"/>
      <c r="J28" s="119" t="s">
        <v>160</v>
      </c>
      <c r="L28" s="122" t="s">
        <v>163</v>
      </c>
      <c r="M28" s="98"/>
      <c r="N28" s="98"/>
      <c r="O28" s="119" t="s">
        <v>160</v>
      </c>
      <c r="Q28" s="122" t="s">
        <v>163</v>
      </c>
      <c r="R28" s="98"/>
      <c r="S28" s="98"/>
      <c r="T28" s="119" t="s">
        <v>160</v>
      </c>
      <c r="V28" s="122" t="s">
        <v>163</v>
      </c>
      <c r="W28" s="98"/>
      <c r="X28" s="98"/>
      <c r="Y28" s="119" t="s">
        <v>160</v>
      </c>
      <c r="AA28" s="122" t="s">
        <v>163</v>
      </c>
      <c r="AB28" s="98"/>
      <c r="AC28" s="98"/>
      <c r="AD28" s="119" t="s">
        <v>160</v>
      </c>
      <c r="AF28" s="122" t="s">
        <v>163</v>
      </c>
      <c r="AG28" s="98"/>
      <c r="AH28" s="98"/>
      <c r="AI28" s="119" t="s">
        <v>160</v>
      </c>
      <c r="AK28" s="122" t="s">
        <v>163</v>
      </c>
      <c r="AL28" s="98"/>
      <c r="AM28" s="98"/>
      <c r="AN28" s="119" t="s">
        <v>160</v>
      </c>
      <c r="AP28" s="122" t="s">
        <v>163</v>
      </c>
      <c r="AQ28" s="98"/>
      <c r="AR28" s="98"/>
      <c r="AS28" s="119" t="s">
        <v>160</v>
      </c>
      <c r="AU28" s="122" t="s">
        <v>163</v>
      </c>
      <c r="AV28" s="98"/>
      <c r="AW28" s="98"/>
      <c r="AX28" s="119" t="s">
        <v>160</v>
      </c>
    </row>
    <row r="29" spans="1:50" x14ac:dyDescent="0.25">
      <c r="A29" s="91"/>
      <c r="B29" s="118"/>
      <c r="E29" s="116"/>
      <c r="F29" s="92"/>
      <c r="G29" s="118"/>
      <c r="J29" s="116"/>
      <c r="L29" s="118"/>
      <c r="O29" s="116"/>
      <c r="Q29" s="118"/>
      <c r="T29" s="116"/>
      <c r="V29" s="118"/>
      <c r="Y29" s="116"/>
      <c r="AA29" s="118"/>
      <c r="AD29" s="116"/>
      <c r="AF29" s="118"/>
      <c r="AI29" s="116"/>
      <c r="AK29" s="118"/>
      <c r="AN29" s="116"/>
      <c r="AP29" s="118"/>
      <c r="AS29" s="116"/>
      <c r="AU29" s="118"/>
      <c r="AX29" s="116"/>
    </row>
    <row r="30" spans="1:50" x14ac:dyDescent="0.25">
      <c r="A30" s="91"/>
      <c r="B30" s="122" t="s">
        <v>166</v>
      </c>
      <c r="C30" s="126">
        <v>0</v>
      </c>
      <c r="D30" s="126">
        <v>0</v>
      </c>
      <c r="E30" s="125"/>
      <c r="F30" s="92"/>
      <c r="G30" s="124"/>
      <c r="H30" s="90"/>
      <c r="I30" s="90"/>
      <c r="J30" s="125"/>
      <c r="L30" s="124"/>
      <c r="M30" s="90"/>
      <c r="N30" s="90"/>
      <c r="O30" s="125"/>
      <c r="Q30" s="124"/>
      <c r="R30" s="90"/>
      <c r="S30" s="90"/>
      <c r="T30" s="125"/>
      <c r="V30" s="124"/>
      <c r="W30" s="90"/>
      <c r="X30" s="90"/>
      <c r="Y30" s="125"/>
      <c r="AA30" s="124"/>
      <c r="AB30" s="90"/>
      <c r="AC30" s="90"/>
      <c r="AD30" s="125"/>
      <c r="AF30" s="124"/>
      <c r="AG30" s="90"/>
      <c r="AH30" s="90"/>
      <c r="AI30" s="125"/>
      <c r="AK30" s="124"/>
      <c r="AL30" s="90"/>
      <c r="AM30" s="90"/>
      <c r="AN30" s="125"/>
      <c r="AP30" s="124"/>
      <c r="AQ30" s="90"/>
      <c r="AR30" s="90"/>
      <c r="AS30" s="125"/>
      <c r="AU30" s="124"/>
      <c r="AV30" s="90"/>
      <c r="AW30" s="90"/>
      <c r="AX30" s="125"/>
    </row>
    <row r="31" spans="1:50" x14ac:dyDescent="0.25">
      <c r="A31" s="91"/>
      <c r="B31" s="124"/>
      <c r="C31" s="90"/>
      <c r="D31" s="90"/>
      <c r="E31" s="125"/>
      <c r="F31" s="92"/>
      <c r="G31" s="124"/>
      <c r="H31" s="90"/>
      <c r="I31" s="90"/>
      <c r="J31" s="125"/>
      <c r="L31" s="124"/>
      <c r="M31" s="90"/>
      <c r="N31" s="90"/>
      <c r="O31" s="125"/>
      <c r="Q31" s="124"/>
      <c r="R31" s="90"/>
      <c r="S31" s="90"/>
      <c r="T31" s="125"/>
      <c r="V31" s="124"/>
      <c r="W31" s="90"/>
      <c r="X31" s="90"/>
      <c r="Y31" s="125"/>
      <c r="AA31" s="124"/>
      <c r="AB31" s="90"/>
      <c r="AC31" s="90"/>
      <c r="AD31" s="125"/>
      <c r="AF31" s="124"/>
      <c r="AG31" s="90"/>
      <c r="AH31" s="90"/>
      <c r="AI31" s="125"/>
      <c r="AK31" s="124"/>
      <c r="AL31" s="90"/>
      <c r="AM31" s="90"/>
      <c r="AN31" s="125"/>
      <c r="AP31" s="124"/>
      <c r="AQ31" s="90"/>
      <c r="AR31" s="90"/>
      <c r="AS31" s="125"/>
      <c r="AU31" s="124"/>
      <c r="AV31" s="90"/>
      <c r="AW31" s="90"/>
      <c r="AX31" s="125"/>
    </row>
    <row r="32" spans="1:50" x14ac:dyDescent="0.25">
      <c r="A32" s="91"/>
      <c r="B32" s="123" t="s">
        <v>161</v>
      </c>
      <c r="C32" s="120"/>
      <c r="D32" s="120"/>
      <c r="E32" s="121"/>
      <c r="F32" s="92"/>
      <c r="G32" s="123" t="s">
        <v>161</v>
      </c>
      <c r="H32" s="120"/>
      <c r="I32" s="120"/>
      <c r="J32" s="121"/>
      <c r="L32" s="123" t="s">
        <v>161</v>
      </c>
      <c r="M32" s="120"/>
      <c r="N32" s="120"/>
      <c r="O32" s="121"/>
      <c r="Q32" s="123" t="s">
        <v>161</v>
      </c>
      <c r="R32" s="120"/>
      <c r="S32" s="120"/>
      <c r="T32" s="121"/>
      <c r="V32" s="123" t="s">
        <v>161</v>
      </c>
      <c r="W32" s="120"/>
      <c r="X32" s="120"/>
      <c r="Y32" s="121"/>
      <c r="AA32" s="123" t="s">
        <v>161</v>
      </c>
      <c r="AB32" s="120"/>
      <c r="AC32" s="120"/>
      <c r="AD32" s="121"/>
      <c r="AF32" s="123" t="s">
        <v>161</v>
      </c>
      <c r="AG32" s="120"/>
      <c r="AH32" s="120"/>
      <c r="AI32" s="121"/>
      <c r="AK32" s="123" t="s">
        <v>161</v>
      </c>
      <c r="AL32" s="120"/>
      <c r="AM32" s="120"/>
      <c r="AN32" s="121"/>
      <c r="AP32" s="123" t="s">
        <v>161</v>
      </c>
      <c r="AQ32" s="120"/>
      <c r="AR32" s="120"/>
      <c r="AS32" s="121"/>
      <c r="AU32" s="123" t="s">
        <v>161</v>
      </c>
      <c r="AV32" s="120"/>
      <c r="AW32" s="120"/>
      <c r="AX32" s="121"/>
    </row>
    <row r="33" spans="1:50" x14ac:dyDescent="0.25">
      <c r="A33" s="91"/>
      <c r="B33" s="100"/>
      <c r="C33" s="100"/>
      <c r="D33" s="100"/>
      <c r="E33" s="100"/>
      <c r="G33" s="100"/>
      <c r="H33" s="100"/>
      <c r="I33" s="100"/>
      <c r="J33" s="100"/>
      <c r="L33" s="100"/>
      <c r="M33" s="100"/>
      <c r="N33" s="100"/>
      <c r="O33" s="100"/>
      <c r="Q33" s="100"/>
      <c r="R33" s="100"/>
      <c r="S33" s="100"/>
      <c r="T33" s="100"/>
      <c r="V33" s="100"/>
      <c r="W33" s="100"/>
      <c r="X33" s="100"/>
      <c r="Y33" s="100"/>
      <c r="AA33" s="100"/>
      <c r="AB33" s="100"/>
      <c r="AC33" s="100"/>
      <c r="AD33" s="100"/>
      <c r="AF33" s="100"/>
      <c r="AG33" s="100"/>
      <c r="AH33" s="100"/>
      <c r="AI33" s="100"/>
      <c r="AK33" s="100"/>
      <c r="AL33" s="100"/>
      <c r="AM33" s="100"/>
      <c r="AN33" s="100"/>
      <c r="AP33" s="100"/>
      <c r="AQ33" s="100"/>
      <c r="AR33" s="100"/>
      <c r="AS33" s="100"/>
      <c r="AU33" s="100"/>
      <c r="AV33" s="100"/>
      <c r="AW33" s="100"/>
      <c r="AX33" s="100"/>
    </row>
    <row r="34" spans="1:50" x14ac:dyDescent="0.25">
      <c r="B34" s="100"/>
      <c r="C34" s="100"/>
      <c r="D34" s="100"/>
      <c r="E34" s="100"/>
      <c r="F34" s="100"/>
      <c r="G34" s="100"/>
      <c r="H34" s="100"/>
      <c r="I34" s="100"/>
      <c r="J34" s="100"/>
      <c r="L34" s="100"/>
      <c r="M34" s="100"/>
      <c r="N34" s="100"/>
      <c r="O34" s="100"/>
      <c r="Q34" s="100"/>
      <c r="R34" s="100"/>
      <c r="S34" s="100"/>
      <c r="T34" s="100"/>
      <c r="V34" s="100"/>
      <c r="W34" s="100"/>
      <c r="X34" s="100"/>
      <c r="Y34" s="100"/>
      <c r="AA34" s="100"/>
      <c r="AB34" s="100"/>
      <c r="AC34" s="100"/>
      <c r="AD34" s="100"/>
      <c r="AF34" s="100"/>
      <c r="AG34" s="100"/>
      <c r="AH34" s="100"/>
      <c r="AI34" s="100"/>
      <c r="AK34" s="100"/>
      <c r="AL34" s="100"/>
      <c r="AM34" s="100"/>
      <c r="AN34" s="100"/>
      <c r="AP34" s="100"/>
      <c r="AQ34" s="100"/>
      <c r="AR34" s="100"/>
      <c r="AS34" s="100"/>
      <c r="AU34" s="100"/>
      <c r="AV34" s="100"/>
      <c r="AW34" s="100"/>
      <c r="AX34" s="100"/>
    </row>
    <row r="35" spans="1:50" x14ac:dyDescent="0.25">
      <c r="AE35"/>
    </row>
    <row r="36" spans="1:50" x14ac:dyDescent="0.25">
      <c r="AT36"/>
    </row>
    <row r="41" spans="1:50" x14ac:dyDescent="0.25">
      <c r="Z41"/>
    </row>
    <row r="47" spans="1:50" x14ac:dyDescent="0.25">
      <c r="P47"/>
    </row>
  </sheetData>
  <mergeCells count="21">
    <mergeCell ref="A1:AV1"/>
    <mergeCell ref="B11:E11"/>
    <mergeCell ref="G11:J11"/>
    <mergeCell ref="G18:H18"/>
    <mergeCell ref="L11:O11"/>
    <mergeCell ref="AA18:AB18"/>
    <mergeCell ref="AF18:AG18"/>
    <mergeCell ref="AK18:AL18"/>
    <mergeCell ref="AP18:AQ18"/>
    <mergeCell ref="AU18:AV18"/>
    <mergeCell ref="B18:C18"/>
    <mergeCell ref="L18:M18"/>
    <mergeCell ref="Q18:R18"/>
    <mergeCell ref="V18:W18"/>
    <mergeCell ref="Q11:T11"/>
    <mergeCell ref="V11:Y11"/>
    <mergeCell ref="AA11:AD11"/>
    <mergeCell ref="AF11:AI11"/>
    <mergeCell ref="AK11:AN11"/>
    <mergeCell ref="AP11:AS11"/>
    <mergeCell ref="AU11:AX11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6"/>
  <sheetViews>
    <sheetView zoomScale="85" zoomScaleNormal="85" workbookViewId="0">
      <selection activeCell="G42" sqref="G42"/>
    </sheetView>
  </sheetViews>
  <sheetFormatPr defaultColWidth="8.85546875" defaultRowHeight="15" x14ac:dyDescent="0.25"/>
  <cols>
    <col min="1" max="1" width="6.7109375" style="127" bestFit="1" customWidth="1"/>
    <col min="2" max="2" width="16.28515625" style="127" customWidth="1"/>
    <col min="3" max="6" width="10.7109375" style="127" customWidth="1"/>
    <col min="7" max="7" width="15.28515625" style="127" bestFit="1" customWidth="1"/>
    <col min="8" max="8" width="14.7109375" style="127" customWidth="1"/>
    <col min="9" max="9" width="10.7109375" style="127" customWidth="1"/>
    <col min="10" max="10" width="18.28515625" style="127" customWidth="1"/>
    <col min="11" max="11" width="10.85546875" style="132" bestFit="1" customWidth="1"/>
    <col min="12" max="12" width="38.7109375" style="132" customWidth="1"/>
    <col min="13" max="14" width="13.140625" style="127" customWidth="1"/>
    <col min="15" max="23" width="8.85546875" style="127" customWidth="1"/>
    <col min="24" max="24" width="3.28515625" style="127" customWidth="1"/>
    <col min="25" max="25" width="15.28515625" style="127" customWidth="1"/>
    <col min="26" max="26" width="7.28515625" style="127" customWidth="1"/>
    <col min="27" max="28" width="10.42578125" style="127" customWidth="1"/>
    <col min="29" max="67" width="8.85546875" style="127" customWidth="1"/>
    <col min="68" max="16384" width="8.85546875" style="127"/>
  </cols>
  <sheetData>
    <row r="1" spans="1:51" s="61" customFormat="1" ht="53.25" customHeight="1" x14ac:dyDescent="0.25">
      <c r="A1" s="152" t="s">
        <v>174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57"/>
      <c r="AX1" s="57"/>
      <c r="AY1" s="59"/>
    </row>
    <row r="2" spans="1:51" s="69" customFormat="1" ht="8.25" customHeight="1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4"/>
      <c r="L2" s="63"/>
      <c r="M2" s="63"/>
      <c r="N2" s="63"/>
      <c r="O2" s="63"/>
      <c r="P2" s="64"/>
      <c r="Q2" s="63"/>
      <c r="R2" s="63"/>
      <c r="S2" s="63"/>
      <c r="T2" s="63"/>
      <c r="U2" s="66"/>
      <c r="V2" s="63"/>
      <c r="W2" s="63"/>
      <c r="X2" s="63"/>
      <c r="Y2" s="63"/>
      <c r="Z2" s="66"/>
      <c r="AA2" s="63"/>
      <c r="AB2" s="63"/>
      <c r="AC2" s="63"/>
      <c r="AD2" s="63"/>
      <c r="AE2" s="64"/>
      <c r="AF2" s="63"/>
      <c r="AG2" s="63"/>
      <c r="AH2" s="63"/>
      <c r="AI2" s="63"/>
      <c r="AJ2" s="64"/>
      <c r="AK2" s="63"/>
      <c r="AL2" s="63"/>
      <c r="AM2" s="63"/>
      <c r="AN2" s="63"/>
      <c r="AO2" s="66"/>
      <c r="AP2" s="63"/>
      <c r="AQ2" s="63"/>
      <c r="AR2" s="63"/>
      <c r="AS2" s="63"/>
      <c r="AT2" s="66"/>
      <c r="AU2" s="63"/>
      <c r="AV2" s="63"/>
      <c r="AW2" s="63"/>
      <c r="AX2" s="63"/>
      <c r="AY2" s="67"/>
    </row>
    <row r="4" spans="1:51" x14ac:dyDescent="0.25">
      <c r="A4" s="128" t="s">
        <v>172</v>
      </c>
      <c r="B4" s="128" t="s">
        <v>124</v>
      </c>
      <c r="C4" s="128" t="s">
        <v>6</v>
      </c>
      <c r="D4" s="128" t="s">
        <v>34</v>
      </c>
      <c r="E4" s="128" t="s">
        <v>98</v>
      </c>
      <c r="F4" s="128" t="s">
        <v>167</v>
      </c>
      <c r="G4" s="128" t="s">
        <v>154</v>
      </c>
      <c r="H4" s="128" t="s">
        <v>155</v>
      </c>
      <c r="I4" s="143" t="s">
        <v>173</v>
      </c>
      <c r="J4" s="129" t="s">
        <v>168</v>
      </c>
      <c r="K4" s="129" t="s">
        <v>169</v>
      </c>
      <c r="L4" s="129" t="s">
        <v>170</v>
      </c>
      <c r="M4" s="129" t="s">
        <v>171</v>
      </c>
    </row>
    <row r="5" spans="1:51" x14ac:dyDescent="0.25">
      <c r="A5" s="129">
        <v>1</v>
      </c>
      <c r="B5" s="130" t="s">
        <v>125</v>
      </c>
      <c r="C5" s="131">
        <f>'Demo Evaluation'!C14</f>
        <v>0</v>
      </c>
      <c r="D5" s="131">
        <f>'Demo Evaluation'!C15</f>
        <v>0</v>
      </c>
      <c r="E5" s="131">
        <f>'Demo Evaluation'!C16</f>
        <v>0</v>
      </c>
      <c r="F5" s="131">
        <f>'Demo Evaluation'!C17</f>
        <v>0</v>
      </c>
      <c r="G5" s="131">
        <f>'Demo Evaluation'!D19</f>
        <v>0</v>
      </c>
      <c r="H5" s="131">
        <f>'Demo Evaluation'!D20</f>
        <v>0</v>
      </c>
      <c r="I5" s="144">
        <f>'Demo Evaluation'!D18</f>
        <v>0</v>
      </c>
      <c r="J5" s="132"/>
      <c r="K5" s="140"/>
      <c r="L5" s="140"/>
      <c r="M5" s="133"/>
    </row>
    <row r="6" spans="1:51" x14ac:dyDescent="0.25">
      <c r="A6" s="129">
        <v>2</v>
      </c>
      <c r="B6" s="130" t="s">
        <v>126</v>
      </c>
      <c r="C6" s="136">
        <f>'Demo Evaluation'!H14</f>
        <v>0</v>
      </c>
      <c r="D6" s="136">
        <f>'Demo Evaluation'!H15</f>
        <v>0</v>
      </c>
      <c r="E6" s="136">
        <f>'Demo Evaluation'!H16</f>
        <v>0</v>
      </c>
      <c r="F6" s="136">
        <f>'Demo Evaluation'!H17</f>
        <v>0</v>
      </c>
      <c r="G6" s="136">
        <f>'Demo Evaluation'!I19</f>
        <v>0</v>
      </c>
      <c r="H6" s="136">
        <f>'Demo Evaluation'!I20</f>
        <v>0</v>
      </c>
      <c r="I6" s="144">
        <f>'Demo Evaluation'!I18</f>
        <v>0</v>
      </c>
      <c r="J6" s="134"/>
      <c r="K6" s="140"/>
      <c r="L6" s="141"/>
      <c r="M6" s="133"/>
    </row>
    <row r="7" spans="1:51" x14ac:dyDescent="0.25">
      <c r="A7" s="129">
        <v>3</v>
      </c>
      <c r="B7" s="130" t="s">
        <v>127</v>
      </c>
      <c r="C7" s="136">
        <f>'Demo Evaluation'!M14</f>
        <v>0</v>
      </c>
      <c r="D7" s="136">
        <f>'Demo Evaluation'!M15</f>
        <v>0</v>
      </c>
      <c r="E7" s="136">
        <f>'Demo Evaluation'!M16</f>
        <v>0</v>
      </c>
      <c r="F7" s="136">
        <f>'Demo Evaluation'!M17</f>
        <v>0</v>
      </c>
      <c r="G7" s="136">
        <f>'Demo Evaluation'!N19</f>
        <v>0</v>
      </c>
      <c r="H7" s="136">
        <f>'Demo Evaluation'!N20</f>
        <v>0</v>
      </c>
      <c r="I7" s="144">
        <f>'Demo Evaluation'!N18</f>
        <v>0</v>
      </c>
      <c r="J7" s="135"/>
      <c r="K7" s="140"/>
      <c r="L7" s="141"/>
      <c r="M7" s="133"/>
    </row>
    <row r="8" spans="1:51" x14ac:dyDescent="0.25">
      <c r="A8" s="129">
        <v>4</v>
      </c>
      <c r="B8" s="130" t="s">
        <v>128</v>
      </c>
      <c r="C8" s="136">
        <f>'Demo Evaluation'!R14</f>
        <v>0</v>
      </c>
      <c r="D8" s="136">
        <f>'Demo Evaluation'!R15</f>
        <v>0</v>
      </c>
      <c r="E8" s="136">
        <f>'Demo Evaluation'!R16</f>
        <v>0</v>
      </c>
      <c r="F8" s="136">
        <f>'Demo Evaluation'!R17</f>
        <v>0</v>
      </c>
      <c r="G8" s="136">
        <f>'Demo Evaluation'!S19</f>
        <v>0</v>
      </c>
      <c r="H8" s="136">
        <f>'Demo Evaluation'!S20</f>
        <v>0</v>
      </c>
      <c r="I8" s="144">
        <f>'Demo Evaluation'!S18</f>
        <v>0</v>
      </c>
      <c r="J8" s="137"/>
      <c r="K8" s="140"/>
      <c r="L8" s="142"/>
      <c r="M8" s="133"/>
    </row>
    <row r="9" spans="1:51" x14ac:dyDescent="0.25">
      <c r="A9" s="129">
        <v>5</v>
      </c>
      <c r="B9" s="130" t="s">
        <v>129</v>
      </c>
      <c r="C9" s="131">
        <f>'Demo Evaluation'!W14</f>
        <v>0</v>
      </c>
      <c r="D9" s="131">
        <f>'Demo Evaluation'!W15</f>
        <v>0</v>
      </c>
      <c r="E9" s="131">
        <f>'Demo Evaluation'!W16</f>
        <v>0</v>
      </c>
      <c r="F9" s="131">
        <f>'Demo Evaluation'!W17</f>
        <v>0</v>
      </c>
      <c r="G9" s="131">
        <f>'Demo Evaluation'!X19</f>
        <v>0</v>
      </c>
      <c r="H9" s="131">
        <f>'Demo Evaluation'!X20</f>
        <v>0</v>
      </c>
      <c r="I9" s="144">
        <f>'Demo Evaluation'!X18</f>
        <v>0</v>
      </c>
      <c r="J9" s="134"/>
      <c r="K9" s="140"/>
      <c r="L9" s="140"/>
      <c r="M9" s="133"/>
    </row>
    <row r="10" spans="1:51" x14ac:dyDescent="0.25">
      <c r="A10" s="129">
        <v>6</v>
      </c>
      <c r="B10" s="130" t="s">
        <v>130</v>
      </c>
      <c r="C10" s="131">
        <f>'Demo Evaluation'!AB14</f>
        <v>0</v>
      </c>
      <c r="D10" s="131">
        <f>'Demo Evaluation'!AB15</f>
        <v>0</v>
      </c>
      <c r="E10" s="131">
        <f>'Demo Evaluation'!AB16</f>
        <v>0</v>
      </c>
      <c r="F10" s="131">
        <f>'Demo Evaluation'!AB17</f>
        <v>0</v>
      </c>
      <c r="G10" s="131">
        <f>'Demo Evaluation'!AC19</f>
        <v>0</v>
      </c>
      <c r="H10" s="131">
        <f>'Demo Evaluation'!AC20</f>
        <v>0</v>
      </c>
      <c r="I10" s="144">
        <f>'Demo Evaluation'!AC18</f>
        <v>0</v>
      </c>
      <c r="J10" s="134"/>
      <c r="K10" s="140"/>
      <c r="L10" s="140"/>
      <c r="M10" s="133"/>
    </row>
    <row r="11" spans="1:51" x14ac:dyDescent="0.25">
      <c r="A11" s="129">
        <v>7</v>
      </c>
      <c r="B11" s="130" t="s">
        <v>131</v>
      </c>
      <c r="C11" s="131">
        <f>'Demo Evaluation'!AG14</f>
        <v>0</v>
      </c>
      <c r="D11" s="131">
        <f>'Demo Evaluation'!AG15</f>
        <v>0</v>
      </c>
      <c r="E11" s="131">
        <f>'Demo Evaluation'!AG16</f>
        <v>0</v>
      </c>
      <c r="F11" s="131">
        <f>'Demo Evaluation'!AG17</f>
        <v>0</v>
      </c>
      <c r="G11" s="131">
        <f>'Demo Evaluation'!AH19</f>
        <v>0</v>
      </c>
      <c r="H11" s="131">
        <f>'Demo Evaluation'!AH20</f>
        <v>0</v>
      </c>
      <c r="I11" s="144">
        <f>'Demo Evaluation'!AH18</f>
        <v>0</v>
      </c>
      <c r="J11" s="134"/>
      <c r="K11" s="140"/>
      <c r="L11" s="140"/>
      <c r="M11" s="133"/>
    </row>
    <row r="12" spans="1:51" x14ac:dyDescent="0.25">
      <c r="A12" s="129">
        <v>8</v>
      </c>
      <c r="B12" s="130" t="s">
        <v>132</v>
      </c>
      <c r="C12" s="136">
        <f>'Demo Evaluation'!AL14</f>
        <v>0</v>
      </c>
      <c r="D12" s="136">
        <f>'Demo Evaluation'!AL15</f>
        <v>0</v>
      </c>
      <c r="E12" s="136">
        <f>'Demo Evaluation'!AL16</f>
        <v>0</v>
      </c>
      <c r="F12" s="136">
        <f>'Demo Evaluation'!AL17</f>
        <v>0</v>
      </c>
      <c r="G12" s="136">
        <f>'Demo Evaluation'!AM19</f>
        <v>0</v>
      </c>
      <c r="H12" s="136">
        <f>'Demo Evaluation'!AM20</f>
        <v>0</v>
      </c>
      <c r="I12" s="144">
        <f>'Demo Evaluation'!AM18</f>
        <v>0</v>
      </c>
      <c r="J12" s="138"/>
      <c r="K12" s="140"/>
      <c r="L12" s="142"/>
      <c r="M12" s="133"/>
    </row>
    <row r="13" spans="1:51" x14ac:dyDescent="0.25">
      <c r="A13" s="129">
        <v>9</v>
      </c>
      <c r="B13" s="130" t="s">
        <v>133</v>
      </c>
      <c r="C13" s="131">
        <f>'Demo Evaluation'!AQ14</f>
        <v>0</v>
      </c>
      <c r="D13" s="131">
        <f>'Demo Evaluation'!AQ15</f>
        <v>0</v>
      </c>
      <c r="E13" s="131">
        <f>'Demo Evaluation'!AQ16</f>
        <v>0</v>
      </c>
      <c r="F13" s="131">
        <f>'Demo Evaluation'!AQ17</f>
        <v>0</v>
      </c>
      <c r="G13" s="131">
        <f>'Demo Evaluation'!AR19</f>
        <v>0</v>
      </c>
      <c r="H13" s="131">
        <f>'Demo Evaluation'!AR20</f>
        <v>0</v>
      </c>
      <c r="I13" s="144">
        <f>'Demo Evaluation'!AR18</f>
        <v>0</v>
      </c>
      <c r="J13" s="132"/>
      <c r="K13" s="140"/>
      <c r="L13" s="140"/>
      <c r="M13" s="133"/>
    </row>
    <row r="14" spans="1:51" x14ac:dyDescent="0.25">
      <c r="A14" s="129">
        <v>10</v>
      </c>
      <c r="B14" s="130" t="s">
        <v>134</v>
      </c>
      <c r="C14" s="131">
        <f>'Demo Evaluation'!AV14</f>
        <v>0</v>
      </c>
      <c r="D14" s="131">
        <f>'Demo Evaluation'!AV15</f>
        <v>0</v>
      </c>
      <c r="E14" s="131">
        <f>'Demo Evaluation'!AV16</f>
        <v>0</v>
      </c>
      <c r="F14" s="131">
        <f>'Demo Evaluation'!AV17</f>
        <v>0</v>
      </c>
      <c r="G14" s="131">
        <f>'Demo Evaluation'!AW19</f>
        <v>0</v>
      </c>
      <c r="H14" s="131">
        <f>'Demo Evaluation'!AW20</f>
        <v>0</v>
      </c>
      <c r="I14" s="145">
        <f>'Demo Evaluation'!AW18</f>
        <v>0</v>
      </c>
      <c r="J14" s="132"/>
      <c r="K14" s="140"/>
      <c r="L14" s="140"/>
      <c r="M14" s="133"/>
    </row>
    <row r="15" spans="1:51" x14ac:dyDescent="0.25">
      <c r="A15" s="139"/>
    </row>
    <row r="16" spans="1:51" x14ac:dyDescent="0.25">
      <c r="A16" s="139"/>
    </row>
  </sheetData>
  <mergeCells count="1">
    <mergeCell ref="A1:AV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 Assessment Criteria</vt:lpstr>
      <vt:lpstr>Demo Assessment</vt:lpstr>
      <vt:lpstr>Demo Evaluation</vt:lpstr>
      <vt:lpstr>Demo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Brenes</dc:creator>
  <cp:lastModifiedBy>Rodrigo Brenes</cp:lastModifiedBy>
  <dcterms:created xsi:type="dcterms:W3CDTF">2017-08-18T15:18:35Z</dcterms:created>
  <dcterms:modified xsi:type="dcterms:W3CDTF">2017-08-18T17:31:53Z</dcterms:modified>
</cp:coreProperties>
</file>