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pivot" sheetId="3" r:id="rId1"/>
    <sheet name="pivot2" sheetId="6" r:id="rId2"/>
    <sheet name="student_screen_time_raw" sheetId="1" r:id="rId3"/>
    <sheet name="screen" sheetId="2" r:id="rId4"/>
    <sheet name="dashboard" sheetId="7" r:id="rId5"/>
  </sheets>
  <definedNames>
    <definedName name="_xlnm._FilterDatabase" localSheetId="2" hidden="1">student_screen_time_raw!$A$1:$F$201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E201" i="1"/>
  <c r="A205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203"/>
  <c r="C203"/>
  <c r="B203"/>
  <c r="A203"/>
</calcChain>
</file>

<file path=xl/sharedStrings.xml><?xml version="1.0" encoding="utf-8"?>
<sst xmlns="http://schemas.openxmlformats.org/spreadsheetml/2006/main" count="256" uniqueCount="40">
  <si>
    <t>Student_ID</t>
  </si>
  <si>
    <t>Age</t>
  </si>
  <si>
    <t>Study_Hours</t>
  </si>
  <si>
    <t>Screen_Time</t>
  </si>
  <si>
    <t>Test_Scores</t>
  </si>
  <si>
    <t>Extra_Curricular_Hours</t>
  </si>
  <si>
    <t>1. Duplication process</t>
  </si>
  <si>
    <t>total count</t>
  </si>
  <si>
    <t>screen time flag</t>
  </si>
  <si>
    <t>screen time range</t>
  </si>
  <si>
    <t>age group</t>
  </si>
  <si>
    <t>2-4</t>
  </si>
  <si>
    <t>4-6</t>
  </si>
  <si>
    <t>&lt;=2</t>
  </si>
  <si>
    <t>&gt;6</t>
  </si>
  <si>
    <t>round test</t>
  </si>
  <si>
    <t>missing cells formula</t>
  </si>
  <si>
    <t>total sum</t>
  </si>
  <si>
    <t>Row Labels</t>
  </si>
  <si>
    <t>Grand Total</t>
  </si>
  <si>
    <t>Values</t>
  </si>
  <si>
    <t>&lt;=12</t>
  </si>
  <si>
    <t>13-15</t>
  </si>
  <si>
    <t>16-17</t>
  </si>
  <si>
    <t>Average of Test_Scores</t>
  </si>
  <si>
    <t>Average of Extra_Curricular_Hours</t>
  </si>
  <si>
    <t>Column1</t>
  </si>
  <si>
    <t>Correlation (Screen Time vs Test Scores)</t>
  </si>
  <si>
    <t>Average Score (&gt;4 hrs)</t>
  </si>
  <si>
    <t>Average Score (&lt;=4 hrs)</t>
  </si>
  <si>
    <t>% Difference (&gt;4 vs &lt;=4)</t>
  </si>
  <si>
    <t>Insight 1</t>
  </si>
  <si>
    <t>Students with &gt;4 hrs/day screen time scored ~3.9% higher on average.</t>
  </si>
  <si>
    <t>Insight 2</t>
  </si>
  <si>
    <t>Correlation between screen time and test scores is weak (0.14).</t>
  </si>
  <si>
    <t>Insight 3</t>
  </si>
  <si>
    <t>Students with &lt;=2 hrs screen time tend to perform slightly lower than those in 2–6 hrs range.</t>
  </si>
  <si>
    <t>Recommendation</t>
  </si>
  <si>
    <t>Moderate screen time (2–6 hrs/day) seems not harmful; focus on balanced study &amp; extracurriculars.</t>
  </si>
  <si>
    <t>students screen time raw  dashboard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</si>
</sst>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</cellStyleXfs>
  <cellXfs count="30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18" fillId="0" borderId="11" xfId="0" applyFont="1" applyBorder="1"/>
    <xf numFmtId="0" fontId="21" fillId="0" borderId="10" xfId="0" applyFont="1" applyBorder="1"/>
    <xf numFmtId="0" fontId="21" fillId="0" borderId="1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18" xfId="0" applyFont="1" applyBorder="1"/>
    <xf numFmtId="0" fontId="19" fillId="0" borderId="19" xfId="0" applyFont="1" applyBorder="1"/>
    <xf numFmtId="0" fontId="19" fillId="0" borderId="16" xfId="0" applyFont="1" applyBorder="1"/>
    <xf numFmtId="0" fontId="20" fillId="0" borderId="10" xfId="42" applyBorder="1"/>
    <xf numFmtId="0" fontId="18" fillId="0" borderId="20" xfId="0" applyFont="1" applyBorder="1"/>
    <xf numFmtId="0" fontId="0" fillId="0" borderId="12" xfId="0" applyBorder="1"/>
    <xf numFmtId="0" fontId="0" fillId="0" borderId="13" xfId="0" applyBorder="1"/>
    <xf numFmtId="0" fontId="18" fillId="0" borderId="13" xfId="0" applyFont="1" applyBorder="1"/>
    <xf numFmtId="0" fontId="0" fillId="0" borderId="14" xfId="0" applyBorder="1"/>
    <xf numFmtId="0" fontId="21" fillId="0" borderId="19" xfId="0" applyFont="1" applyBorder="1"/>
    <xf numFmtId="0" fontId="20" fillId="0" borderId="0" xfId="43"/>
    <xf numFmtId="0" fontId="22" fillId="34" borderId="14" xfId="0" applyFont="1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22" fillId="34" borderId="16" xfId="0" applyFont="1" applyFill="1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rmal 4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[student_screen_time_raw.xlsx]pivot!PivotTable1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Test_Scores</c:v>
                </c:pt>
              </c:strCache>
            </c:strRef>
          </c:tx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&lt;=2</c:v>
                </c:pt>
                <c:pt idx="1">
                  <c:v>&gt;6</c:v>
                </c:pt>
                <c:pt idx="2">
                  <c:v>2-4</c:v>
                </c:pt>
                <c:pt idx="3">
                  <c:v>4-6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70.895454545454541</c:v>
                </c:pt>
                <c:pt idx="1">
                  <c:v>71.081818181818193</c:v>
                </c:pt>
                <c:pt idx="2">
                  <c:v>69.218055555555551</c:v>
                </c:pt>
                <c:pt idx="3">
                  <c:v>72.598795180722888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Extra_Curricular_Hours</c:v>
                </c:pt>
              </c:strCache>
            </c:strRef>
          </c:tx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&lt;=2</c:v>
                </c:pt>
                <c:pt idx="1">
                  <c:v>&gt;6</c:v>
                </c:pt>
                <c:pt idx="2">
                  <c:v>2-4</c:v>
                </c:pt>
                <c:pt idx="3">
                  <c:v>4-6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1.468181818181818</c:v>
                </c:pt>
                <c:pt idx="1">
                  <c:v>1.8090909090909089</c:v>
                </c:pt>
                <c:pt idx="2">
                  <c:v>1.4555555555555555</c:v>
                </c:pt>
                <c:pt idx="3">
                  <c:v>1.559036144578313</c:v>
                </c:pt>
              </c:numCache>
            </c:numRef>
          </c:val>
        </c:ser>
        <c:marker val="1"/>
        <c:axId val="158419200"/>
        <c:axId val="158879744"/>
      </c:lineChart>
      <c:catAx>
        <c:axId val="158419200"/>
        <c:scaling>
          <c:orientation val="minMax"/>
        </c:scaling>
        <c:axPos val="b"/>
        <c:tickLblPos val="nextTo"/>
        <c:crossAx val="158879744"/>
        <c:crosses val="autoZero"/>
        <c:auto val="1"/>
        <c:lblAlgn val="ctr"/>
        <c:lblOffset val="100"/>
      </c:catAx>
      <c:valAx>
        <c:axId val="158879744"/>
        <c:scaling>
          <c:orientation val="minMax"/>
        </c:scaling>
        <c:axPos val="l"/>
        <c:majorGridlines/>
        <c:numFmt formatCode="General" sourceLinked="1"/>
        <c:tickLblPos val="nextTo"/>
        <c:crossAx val="15841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[student_screen_time_raw.xlsx]pivot2!PivotTable3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Average</a:t>
            </a:r>
            <a:r>
              <a:rPr lang="en-US" b="0" baseline="0"/>
              <a:t> test scores across screen time  ranges</a:t>
            </a:r>
            <a:endParaRPr lang="en-US" b="0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pivot2!$A$4:$A$19</c:f>
              <c:multiLvlStrCache>
                <c:ptCount val="12"/>
                <c:lvl>
                  <c:pt idx="0">
                    <c:v>&lt;=2</c:v>
                  </c:pt>
                  <c:pt idx="1">
                    <c:v>&gt;6</c:v>
                  </c:pt>
                  <c:pt idx="2">
                    <c:v>2-4</c:v>
                  </c:pt>
                  <c:pt idx="3">
                    <c:v>4-6</c:v>
                  </c:pt>
                  <c:pt idx="4">
                    <c:v>&lt;=2</c:v>
                  </c:pt>
                  <c:pt idx="5">
                    <c:v>&gt;6</c:v>
                  </c:pt>
                  <c:pt idx="6">
                    <c:v>2-4</c:v>
                  </c:pt>
                  <c:pt idx="7">
                    <c:v>4-6</c:v>
                  </c:pt>
                  <c:pt idx="8">
                    <c:v>&lt;=2</c:v>
                  </c:pt>
                  <c:pt idx="9">
                    <c:v>&gt;6</c:v>
                  </c:pt>
                  <c:pt idx="10">
                    <c:v>2-4</c:v>
                  </c:pt>
                  <c:pt idx="11">
                    <c:v>4-6</c:v>
                  </c:pt>
                </c:lvl>
                <c:lvl>
                  <c:pt idx="0">
                    <c:v>&lt;=12</c:v>
                  </c:pt>
                  <c:pt idx="4">
                    <c:v>13-15</c:v>
                  </c:pt>
                  <c:pt idx="8">
                    <c:v>16-17</c:v>
                  </c:pt>
                </c:lvl>
              </c:multiLvlStrCache>
            </c:multiLvlStrRef>
          </c:cat>
          <c:val>
            <c:numRef>
              <c:f>pivot2!$B$4:$B$19</c:f>
              <c:numCache>
                <c:formatCode>General</c:formatCode>
                <c:ptCount val="12"/>
                <c:pt idx="0">
                  <c:v>73.08</c:v>
                </c:pt>
                <c:pt idx="1">
                  <c:v>69.575000000000003</c:v>
                </c:pt>
                <c:pt idx="2">
                  <c:v>68.538888888888891</c:v>
                </c:pt>
                <c:pt idx="3">
                  <c:v>76.043750000000003</c:v>
                </c:pt>
                <c:pt idx="4">
                  <c:v>71.400000000000006</c:v>
                </c:pt>
                <c:pt idx="5">
                  <c:v>71.349999999999994</c:v>
                </c:pt>
                <c:pt idx="6">
                  <c:v>73.25200000000001</c:v>
                </c:pt>
                <c:pt idx="7">
                  <c:v>71.393749999999983</c:v>
                </c:pt>
                <c:pt idx="8">
                  <c:v>69.45</c:v>
                </c:pt>
                <c:pt idx="9">
                  <c:v>71.47</c:v>
                </c:pt>
                <c:pt idx="10">
                  <c:v>66.16206896551725</c:v>
                </c:pt>
                <c:pt idx="11">
                  <c:v>72.125714285714253</c:v>
                </c:pt>
              </c:numCache>
            </c:numRef>
          </c:val>
        </c:ser>
        <c:axId val="158895488"/>
        <c:axId val="159188096"/>
      </c:barChart>
      <c:catAx>
        <c:axId val="158895488"/>
        <c:scaling>
          <c:orientation val="minMax"/>
        </c:scaling>
        <c:axPos val="l"/>
        <c:tickLblPos val="nextTo"/>
        <c:crossAx val="159188096"/>
        <c:crosses val="autoZero"/>
        <c:auto val="1"/>
        <c:lblAlgn val="ctr"/>
        <c:lblOffset val="100"/>
      </c:catAx>
      <c:valAx>
        <c:axId val="159188096"/>
        <c:scaling>
          <c:orientation val="minMax"/>
        </c:scaling>
        <c:axPos val="b"/>
        <c:majorGridlines/>
        <c:numFmt formatCode="General" sourceLinked="1"/>
        <c:tickLblPos val="nextTo"/>
        <c:crossAx val="15889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[student_screen_time_raw.xlsx]pivot2!PivotTable3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Average</a:t>
            </a:r>
            <a:r>
              <a:rPr lang="en-US" b="0" baseline="0"/>
              <a:t> test scores across screen time  ranges</a:t>
            </a:r>
            <a:endParaRPr lang="en-US" b="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pivot2!$A$4:$A$19</c:f>
              <c:multiLvlStrCache>
                <c:ptCount val="12"/>
                <c:lvl>
                  <c:pt idx="0">
                    <c:v>&lt;=2</c:v>
                  </c:pt>
                  <c:pt idx="1">
                    <c:v>&gt;6</c:v>
                  </c:pt>
                  <c:pt idx="2">
                    <c:v>2-4</c:v>
                  </c:pt>
                  <c:pt idx="3">
                    <c:v>4-6</c:v>
                  </c:pt>
                  <c:pt idx="4">
                    <c:v>&lt;=2</c:v>
                  </c:pt>
                  <c:pt idx="5">
                    <c:v>&gt;6</c:v>
                  </c:pt>
                  <c:pt idx="6">
                    <c:v>2-4</c:v>
                  </c:pt>
                  <c:pt idx="7">
                    <c:v>4-6</c:v>
                  </c:pt>
                  <c:pt idx="8">
                    <c:v>&lt;=2</c:v>
                  </c:pt>
                  <c:pt idx="9">
                    <c:v>&gt;6</c:v>
                  </c:pt>
                  <c:pt idx="10">
                    <c:v>2-4</c:v>
                  </c:pt>
                  <c:pt idx="11">
                    <c:v>4-6</c:v>
                  </c:pt>
                </c:lvl>
                <c:lvl>
                  <c:pt idx="0">
                    <c:v>&lt;=12</c:v>
                  </c:pt>
                  <c:pt idx="4">
                    <c:v>13-15</c:v>
                  </c:pt>
                  <c:pt idx="8">
                    <c:v>16-17</c:v>
                  </c:pt>
                </c:lvl>
              </c:multiLvlStrCache>
            </c:multiLvlStrRef>
          </c:cat>
          <c:val>
            <c:numRef>
              <c:f>pivot2!$B$4:$B$19</c:f>
              <c:numCache>
                <c:formatCode>General</c:formatCode>
                <c:ptCount val="12"/>
                <c:pt idx="0">
                  <c:v>73.08</c:v>
                </c:pt>
                <c:pt idx="1">
                  <c:v>69.575000000000003</c:v>
                </c:pt>
                <c:pt idx="2">
                  <c:v>68.538888888888891</c:v>
                </c:pt>
                <c:pt idx="3">
                  <c:v>76.043750000000003</c:v>
                </c:pt>
                <c:pt idx="4">
                  <c:v>71.400000000000006</c:v>
                </c:pt>
                <c:pt idx="5">
                  <c:v>71.349999999999994</c:v>
                </c:pt>
                <c:pt idx="6">
                  <c:v>73.25200000000001</c:v>
                </c:pt>
                <c:pt idx="7">
                  <c:v>71.393749999999983</c:v>
                </c:pt>
                <c:pt idx="8">
                  <c:v>69.45</c:v>
                </c:pt>
                <c:pt idx="9">
                  <c:v>71.47</c:v>
                </c:pt>
                <c:pt idx="10">
                  <c:v>66.16206896551725</c:v>
                </c:pt>
                <c:pt idx="11">
                  <c:v>72.125714285714253</c:v>
                </c:pt>
              </c:numCache>
            </c:numRef>
          </c:val>
        </c:ser>
        <c:axId val="159394432"/>
        <c:axId val="159412608"/>
      </c:barChart>
      <c:catAx>
        <c:axId val="159394432"/>
        <c:scaling>
          <c:orientation val="minMax"/>
        </c:scaling>
        <c:axPos val="l"/>
        <c:tickLblPos val="nextTo"/>
        <c:crossAx val="159412608"/>
        <c:crosses val="autoZero"/>
        <c:auto val="1"/>
        <c:lblAlgn val="ctr"/>
        <c:lblOffset val="100"/>
      </c:catAx>
      <c:valAx>
        <c:axId val="159412608"/>
        <c:scaling>
          <c:orientation val="minMax"/>
        </c:scaling>
        <c:axPos val="b"/>
        <c:majorGridlines/>
        <c:numFmt formatCode="General" sourceLinked="1"/>
        <c:tickLblPos val="nextTo"/>
        <c:crossAx val="1593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[student_screen_time_raw.xlsx]pivot!PivotTable1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99518810148754E-2"/>
          <c:y val="7.4548702245552628E-2"/>
          <c:w val="0.53231714785651763"/>
          <c:h val="0.79822506561679785"/>
        </c:manualLayout>
      </c:layout>
      <c:lineChart>
        <c:grouping val="stacke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Test_Scores</c:v>
                </c:pt>
              </c:strCache>
            </c:strRef>
          </c:tx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&lt;=2</c:v>
                </c:pt>
                <c:pt idx="1">
                  <c:v>&gt;6</c:v>
                </c:pt>
                <c:pt idx="2">
                  <c:v>2-4</c:v>
                </c:pt>
                <c:pt idx="3">
                  <c:v>4-6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70.895454545454541</c:v>
                </c:pt>
                <c:pt idx="1">
                  <c:v>71.081818181818193</c:v>
                </c:pt>
                <c:pt idx="2">
                  <c:v>69.218055555555551</c:v>
                </c:pt>
                <c:pt idx="3">
                  <c:v>72.598795180722888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Extra_Curricular_Hours</c:v>
                </c:pt>
              </c:strCache>
            </c:strRef>
          </c:tx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&lt;=2</c:v>
                </c:pt>
                <c:pt idx="1">
                  <c:v>&gt;6</c:v>
                </c:pt>
                <c:pt idx="2">
                  <c:v>2-4</c:v>
                </c:pt>
                <c:pt idx="3">
                  <c:v>4-6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1.468181818181818</c:v>
                </c:pt>
                <c:pt idx="1">
                  <c:v>1.8090909090909089</c:v>
                </c:pt>
                <c:pt idx="2">
                  <c:v>1.4555555555555555</c:v>
                </c:pt>
                <c:pt idx="3">
                  <c:v>1.559036144578313</c:v>
                </c:pt>
              </c:numCache>
            </c:numRef>
          </c:val>
        </c:ser>
        <c:marker val="1"/>
        <c:axId val="159425280"/>
        <c:axId val="159426816"/>
      </c:lineChart>
      <c:catAx>
        <c:axId val="159425280"/>
        <c:scaling>
          <c:orientation val="minMax"/>
        </c:scaling>
        <c:axPos val="b"/>
        <c:tickLblPos val="nextTo"/>
        <c:crossAx val="159426816"/>
        <c:crosses val="autoZero"/>
        <c:auto val="1"/>
        <c:lblAlgn val="ctr"/>
        <c:lblOffset val="100"/>
      </c:catAx>
      <c:valAx>
        <c:axId val="159426816"/>
        <c:scaling>
          <c:orientation val="minMax"/>
        </c:scaling>
        <c:axPos val="l"/>
        <c:majorGridlines/>
        <c:numFmt formatCode="General" sourceLinked="1"/>
        <c:tickLblPos val="nextTo"/>
        <c:crossAx val="15942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142875</xdr:rowOff>
    </xdr:from>
    <xdr:to>
      <xdr:col>11</xdr:col>
      <xdr:colOff>590550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161925</xdr:rowOff>
    </xdr:from>
    <xdr:to>
      <xdr:col>10</xdr:col>
      <xdr:colOff>571500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161925</xdr:colOff>
      <xdr:row>26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10134600" cy="474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190500</xdr:rowOff>
    </xdr:from>
    <xdr:to>
      <xdr:col>7</xdr:col>
      <xdr:colOff>314325</xdr:colOff>
      <xdr:row>16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</xdr:row>
      <xdr:rowOff>161925</xdr:rowOff>
    </xdr:from>
    <xdr:to>
      <xdr:col>14</xdr:col>
      <xdr:colOff>533400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13.248276041668" createdVersion="3" refreshedVersion="3" minRefreshableVersion="3" recordCount="199">
  <cacheSource type="worksheet">
    <worksheetSource name="Table1"/>
  </cacheSource>
  <cacheFields count="10">
    <cacheField name="Student_ID" numFmtId="0">
      <sharedItems containsSemiMixedTypes="0" containsString="0" containsNumber="1" containsInteger="1" minValue="1" maxValue="199"/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/>
    </cacheField>
    <cacheField name="Test_Scores" numFmtId="0">
      <sharedItems containsSemiMixedTypes="0" containsString="0" containsNumber="1" minValue="34.299999999999997" maxValue="100"/>
    </cacheField>
    <cacheField name="Extra_Curricular_Hours" numFmtId="0">
      <sharedItems containsSemiMixedTypes="0" containsString="0" containsNumber="1" minValue="0" maxValue="3.7"/>
    </cacheField>
    <cacheField name="screen time flag" numFmtId="0">
      <sharedItems/>
    </cacheField>
    <cacheField name="screen time range" numFmtId="0">
      <sharedItems count="4">
        <s v="2-4"/>
        <s v="4-6"/>
        <s v="&lt;=2"/>
        <s v="&gt;6"/>
      </sharedItems>
    </cacheField>
    <cacheField name="age group" numFmtId="0">
      <sharedItems count="3">
        <s v="16-17"/>
        <s v="13-15"/>
        <s v="&lt;=12"/>
      </sharedItems>
    </cacheField>
    <cacheField name="round test" numFmtId="0">
      <sharedItems containsSemiMixedTypes="0" containsString="0" containsNumber="1" minValue="34.299999999999997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n v="1"/>
    <n v="16"/>
    <n v="2.5"/>
    <n v="2.7"/>
    <n v="75"/>
    <n v="1.6"/>
    <s v="Normal"/>
    <x v="0"/>
    <x v="0"/>
    <n v="75"/>
  </r>
  <r>
    <n v="2"/>
    <n v="17"/>
    <n v="2.7"/>
    <n v="4"/>
    <n v="68.099999999999994"/>
    <n v="0.7"/>
    <s v="Normal"/>
    <x v="0"/>
    <x v="0"/>
    <n v="68.099999999999994"/>
  </r>
  <r>
    <n v="3"/>
    <n v="15"/>
    <n v="3"/>
    <n v="4.3"/>
    <n v="67.900000000000006"/>
    <n v="1.5"/>
    <s v="High"/>
    <x v="1"/>
    <x v="1"/>
    <n v="67.900000000000006"/>
  </r>
  <r>
    <n v="4"/>
    <n v="17"/>
    <n v="3"/>
    <n v="2.8"/>
    <n v="47.2"/>
    <n v="1.8"/>
    <s v="Normal"/>
    <x v="0"/>
    <x v="0"/>
    <n v="47.2"/>
  </r>
  <r>
    <n v="5"/>
    <n v="17"/>
    <n v="2.5"/>
    <n v="1.8"/>
    <n v="78"/>
    <n v="1.4"/>
    <s v="Normal"/>
    <x v="2"/>
    <x v="0"/>
    <n v="78"/>
  </r>
  <r>
    <n v="6"/>
    <n v="14"/>
    <n v="1.3"/>
    <n v="4.4000000000000004"/>
    <n v="71.5"/>
    <n v="0.4"/>
    <s v="High"/>
    <x v="1"/>
    <x v="1"/>
    <n v="71.5"/>
  </r>
  <r>
    <n v="7"/>
    <n v="15"/>
    <n v="3.3"/>
    <n v="6.7"/>
    <n v="88"/>
    <n v="2.9"/>
    <s v="High"/>
    <x v="3"/>
    <x v="1"/>
    <n v="88"/>
  </r>
  <r>
    <n v="8"/>
    <n v="15"/>
    <n v="2.9"/>
    <n v="4.5999999999999996"/>
    <n v="69.3"/>
    <n v="1.6"/>
    <s v="High"/>
    <x v="1"/>
    <x v="1"/>
    <n v="69.3"/>
  </r>
  <r>
    <n v="9"/>
    <n v="15"/>
    <n v="1.4"/>
    <n v="4.0999999999999996"/>
    <n v="75.7"/>
    <n v="0.9"/>
    <s v="High"/>
    <x v="1"/>
    <x v="1"/>
    <n v="75.7"/>
  </r>
  <r>
    <n v="10"/>
    <n v="17"/>
    <n v="1.8"/>
    <n v="4.0999999999999996"/>
    <n v="78.3"/>
    <n v="2.8"/>
    <s v="High"/>
    <x v="1"/>
    <x v="0"/>
    <n v="78.3"/>
  </r>
  <r>
    <n v="11"/>
    <n v="16"/>
    <n v="3.4"/>
    <n v="3.6"/>
    <n v="52.5"/>
    <n v="2"/>
    <s v="Normal"/>
    <x v="0"/>
    <x v="0"/>
    <n v="52.5"/>
  </r>
  <r>
    <n v="12"/>
    <n v="15"/>
    <n v="3.1"/>
    <n v="5.8"/>
    <n v="96.2"/>
    <n v="0.5"/>
    <s v="High"/>
    <x v="1"/>
    <x v="1"/>
    <n v="96.2"/>
  </r>
  <r>
    <n v="13"/>
    <n v="17"/>
    <n v="1.8"/>
    <n v="2.7"/>
    <n v="65.7"/>
    <n v="0.7"/>
    <s v="Normal"/>
    <x v="1"/>
    <x v="0"/>
    <n v="65.7"/>
  </r>
  <r>
    <n v="14"/>
    <n v="14"/>
    <n v="2.2000000000000002"/>
    <n v="2"/>
    <n v="74.900000000000006"/>
    <n v="1.3"/>
    <s v="Normal"/>
    <x v="2"/>
    <x v="1"/>
    <n v="74.900000000000006"/>
  </r>
  <r>
    <n v="15"/>
    <n v="16"/>
    <n v="2.4"/>
    <n v="1.6"/>
    <n v="76.400000000000006"/>
    <n v="1.7"/>
    <s v="Normal"/>
    <x v="2"/>
    <x v="0"/>
    <n v="76.400000000000006"/>
  </r>
  <r>
    <n v="16"/>
    <n v="14"/>
    <n v="3.1"/>
    <n v="4.0999999999999996"/>
    <n v="61.9"/>
    <n v="2"/>
    <s v="High"/>
    <x v="1"/>
    <x v="1"/>
    <n v="61.9"/>
  </r>
  <r>
    <n v="17"/>
    <n v="16"/>
    <n v="3.7"/>
    <n v="5.6"/>
    <n v="88.5"/>
    <n v="2.2999999999999998"/>
    <s v="High"/>
    <x v="1"/>
    <x v="0"/>
    <n v="88.5"/>
  </r>
  <r>
    <n v="18"/>
    <n v="17"/>
    <n v="2.6"/>
    <n v="4.4000000000000004"/>
    <n v="72.7"/>
    <n v="1.9"/>
    <s v="High"/>
    <x v="1"/>
    <x v="0"/>
    <n v="72.7"/>
  </r>
  <r>
    <n v="19"/>
    <n v="13"/>
    <n v="2.5"/>
    <n v="3.5"/>
    <n v="67.900000000000006"/>
    <n v="2.6"/>
    <s v="Normal"/>
    <x v="0"/>
    <x v="2"/>
    <n v="67.900000000000006"/>
  </r>
  <r>
    <n v="20"/>
    <n v="16"/>
    <n v="3.4"/>
    <n v="4.7"/>
    <n v="71.400000000000006"/>
    <n v="1.6"/>
    <s v="High"/>
    <x v="1"/>
    <x v="0"/>
    <n v="71.400000000000006"/>
  </r>
  <r>
    <n v="21"/>
    <n v="14"/>
    <n v="2.7"/>
    <n v="4.3"/>
    <n v="77.599999999999994"/>
    <n v="0.9"/>
    <s v="High"/>
    <x v="1"/>
    <x v="1"/>
    <n v="77.599999999999994"/>
  </r>
  <r>
    <n v="22"/>
    <n v="17"/>
    <n v="1.1000000000000001"/>
    <n v="5.2"/>
    <n v="70.099999999999994"/>
    <n v="1.5"/>
    <s v="High"/>
    <x v="1"/>
    <x v="0"/>
    <n v="70.099999999999994"/>
  </r>
  <r>
    <n v="23"/>
    <n v="16"/>
    <n v="1.5"/>
    <n v="6"/>
    <n v="78.8"/>
    <n v="1.4"/>
    <s v="High"/>
    <x v="1"/>
    <x v="0"/>
    <n v="78.8"/>
  </r>
  <r>
    <n v="24"/>
    <n v="13"/>
    <n v="3.2"/>
    <n v="2.6"/>
    <n v="53.2"/>
    <n v="0"/>
    <s v="Normal"/>
    <x v="0"/>
    <x v="2"/>
    <n v="53.2"/>
  </r>
  <r>
    <n v="25"/>
    <n v="13"/>
    <n v="0.8"/>
    <n v="0.5"/>
    <n v="62.5"/>
    <n v="1.1000000000000001"/>
    <s v="Normal"/>
    <x v="2"/>
    <x v="2"/>
    <n v="62.5"/>
  </r>
  <r>
    <n v="26"/>
    <n v="15"/>
    <n v="2.6"/>
    <n v="3.5"/>
    <n v="48.6"/>
    <n v="1.8"/>
    <s v="Normal"/>
    <x v="0"/>
    <x v="1"/>
    <n v="48.6"/>
  </r>
  <r>
    <n v="27"/>
    <n v="15"/>
    <n v="3.5"/>
    <n v="2.5"/>
    <n v="90"/>
    <n v="1.2"/>
    <s v="Normal"/>
    <x v="0"/>
    <x v="1"/>
    <n v="90"/>
  </r>
  <r>
    <n v="28"/>
    <n v="14"/>
    <n v="2.7"/>
    <n v="5.2"/>
    <n v="89.8"/>
    <n v="1"/>
    <s v="High"/>
    <x v="1"/>
    <x v="1"/>
    <n v="89.8"/>
  </r>
  <r>
    <n v="29"/>
    <n v="16"/>
    <n v="1.9"/>
    <n v="2.9"/>
    <n v="76.3"/>
    <n v="2.2000000000000002"/>
    <s v="Normal"/>
    <x v="0"/>
    <x v="0"/>
    <n v="76.3"/>
  </r>
  <r>
    <n v="30"/>
    <n v="16"/>
    <n v="1.7"/>
    <n v="1.2"/>
    <n v="59.9"/>
    <n v="0.8"/>
    <s v="Normal"/>
    <x v="2"/>
    <x v="0"/>
    <n v="59.9"/>
  </r>
  <r>
    <n v="31"/>
    <n v="15"/>
    <n v="3.3"/>
    <n v="3.1"/>
    <n v="93.9"/>
    <n v="2.1"/>
    <s v="Normal"/>
    <x v="0"/>
    <x v="1"/>
    <n v="93.9"/>
  </r>
  <r>
    <n v="32"/>
    <n v="16"/>
    <n v="3"/>
    <n v="1.8"/>
    <n v="64"/>
    <n v="0.4"/>
    <s v="Normal"/>
    <x v="2"/>
    <x v="0"/>
    <n v="64"/>
  </r>
  <r>
    <n v="33"/>
    <n v="16"/>
    <n v="2.2000000000000002"/>
    <n v="6.4"/>
    <n v="67.900000000000006"/>
    <n v="3.7"/>
    <s v="High"/>
    <x v="3"/>
    <x v="0"/>
    <n v="67.900000000000006"/>
  </r>
  <r>
    <n v="34"/>
    <n v="13"/>
    <n v="3.6"/>
    <n v="4.7"/>
    <n v="71.599999999999994"/>
    <n v="1.3"/>
    <s v="High"/>
    <x v="1"/>
    <x v="2"/>
    <n v="71.599999999999994"/>
  </r>
  <r>
    <n v="35"/>
    <n v="15"/>
    <n v="3.4"/>
    <n v="5"/>
    <n v="74.5"/>
    <n v="1.2"/>
    <s v="High"/>
    <x v="1"/>
    <x v="1"/>
    <n v="74.5"/>
  </r>
  <r>
    <n v="36"/>
    <n v="17"/>
    <n v="4.3"/>
    <n v="4.8"/>
    <n v="76.400000000000006"/>
    <n v="2.4"/>
    <s v="High"/>
    <x v="1"/>
    <x v="0"/>
    <n v="76.400000000000006"/>
  </r>
  <r>
    <n v="37"/>
    <n v="15"/>
    <n v="3.1"/>
    <n v="5.3"/>
    <n v="76.8"/>
    <n v="1.2"/>
    <s v="High"/>
    <x v="1"/>
    <x v="1"/>
    <n v="76.8"/>
  </r>
  <r>
    <n v="38"/>
    <n v="17"/>
    <n v="2.2999999999999998"/>
    <n v="5.7"/>
    <n v="75"/>
    <n v="2.7"/>
    <s v="High"/>
    <x v="1"/>
    <x v="0"/>
    <n v="75"/>
  </r>
  <r>
    <n v="39"/>
    <n v="13"/>
    <n v="2.4"/>
    <n v="3.2"/>
    <n v="76.7"/>
    <n v="1.8"/>
    <s v="Normal"/>
    <x v="0"/>
    <x v="2"/>
    <n v="76.7"/>
  </r>
  <r>
    <n v="40"/>
    <n v="14"/>
    <n v="0.6"/>
    <n v="1.9"/>
    <n v="75"/>
    <n v="1.4"/>
    <s v="Normal"/>
    <x v="2"/>
    <x v="1"/>
    <n v="75"/>
  </r>
  <r>
    <n v="41"/>
    <n v="16"/>
    <n v="2.7"/>
    <n v="2.7"/>
    <n v="75.8"/>
    <n v="1.3"/>
    <s v="Normal"/>
    <x v="0"/>
    <x v="0"/>
    <n v="75.8"/>
  </r>
  <r>
    <n v="42"/>
    <n v="13"/>
    <n v="2.5"/>
    <n v="3.9"/>
    <n v="75"/>
    <n v="2.5"/>
    <s v="Normal"/>
    <x v="0"/>
    <x v="2"/>
    <n v="75"/>
  </r>
  <r>
    <n v="43"/>
    <n v="16"/>
    <n v="1.2"/>
    <n v="0.2"/>
    <n v="77.599999999999994"/>
    <n v="1.7"/>
    <s v="Normal"/>
    <x v="2"/>
    <x v="0"/>
    <n v="77.599999999999994"/>
  </r>
  <r>
    <n v="44"/>
    <n v="14"/>
    <n v="2.5"/>
    <n v="5.7"/>
    <n v="76.400000000000006"/>
    <n v="1.8"/>
    <s v="High"/>
    <x v="1"/>
    <x v="1"/>
    <n v="76.400000000000006"/>
  </r>
  <r>
    <n v="45"/>
    <n v="14"/>
    <n v="3.8"/>
    <n v="1.2"/>
    <n v="65.599999999999994"/>
    <n v="1.9"/>
    <s v="Normal"/>
    <x v="2"/>
    <x v="1"/>
    <n v="65.599999999999994"/>
  </r>
  <r>
    <n v="46"/>
    <n v="13"/>
    <n v="1.8"/>
    <n v="4.9000000000000004"/>
    <n v="74.599999999999994"/>
    <n v="1.6"/>
    <s v="High"/>
    <x v="1"/>
    <x v="2"/>
    <n v="74.599999999999994"/>
  </r>
  <r>
    <n v="47"/>
    <n v="14"/>
    <n v="1.5"/>
    <n v="3.7"/>
    <n v="76.5"/>
    <n v="1.9"/>
    <s v="Normal"/>
    <x v="0"/>
    <x v="1"/>
    <n v="76.5"/>
  </r>
  <r>
    <n v="48"/>
    <n v="17"/>
    <n v="3.6"/>
    <n v="4.4000000000000004"/>
    <n v="57.1"/>
    <n v="1.4"/>
    <s v="High"/>
    <x v="1"/>
    <x v="0"/>
    <n v="57.1"/>
  </r>
  <r>
    <n v="49"/>
    <n v="14"/>
    <n v="3.1"/>
    <n v="3.3"/>
    <n v="67.3"/>
    <n v="1.5"/>
    <s v="Normal"/>
    <x v="0"/>
    <x v="1"/>
    <n v="67.3"/>
  </r>
  <r>
    <n v="50"/>
    <n v="16"/>
    <n v="5.6"/>
    <n v="4.3"/>
    <n v="76.099999999999994"/>
    <n v="0.6"/>
    <s v="High"/>
    <x v="1"/>
    <x v="0"/>
    <n v="76.099999999999994"/>
  </r>
  <r>
    <n v="51"/>
    <n v="16"/>
    <n v="1.2"/>
    <n v="3.3"/>
    <n v="87.1"/>
    <n v="1.7"/>
    <s v="Normal"/>
    <x v="0"/>
    <x v="0"/>
    <n v="87.1"/>
  </r>
  <r>
    <n v="52"/>
    <n v="16"/>
    <n v="3.2"/>
    <n v="3.2"/>
    <n v="78.2"/>
    <n v="0.1"/>
    <s v="Normal"/>
    <x v="0"/>
    <x v="0"/>
    <n v="78.2"/>
  </r>
  <r>
    <n v="53"/>
    <n v="16"/>
    <n v="2.8"/>
    <n v="2.7"/>
    <n v="87.7"/>
    <n v="1.7"/>
    <s v="Normal"/>
    <x v="0"/>
    <x v="0"/>
    <n v="87.7"/>
  </r>
  <r>
    <n v="54"/>
    <n v="17"/>
    <n v="2.6"/>
    <n v="2.7"/>
    <n v="66"/>
    <n v="1.3"/>
    <s v="Normal"/>
    <x v="1"/>
    <x v="0"/>
    <n v="66"/>
  </r>
  <r>
    <n v="55"/>
    <n v="15"/>
    <n v="3.4"/>
    <n v="4.5999999999999996"/>
    <n v="72.5"/>
    <n v="1.8"/>
    <s v="High"/>
    <x v="1"/>
    <x v="1"/>
    <n v="72.5"/>
  </r>
  <r>
    <n v="56"/>
    <n v="13"/>
    <n v="2.5"/>
    <n v="4.3"/>
    <n v="78.099999999999994"/>
    <n v="0.7"/>
    <s v="High"/>
    <x v="1"/>
    <x v="2"/>
    <n v="78.099999999999994"/>
  </r>
  <r>
    <n v="57"/>
    <n v="16"/>
    <n v="0.6"/>
    <n v="2.7"/>
    <n v="46.7"/>
    <n v="0"/>
    <s v="Normal"/>
    <x v="0"/>
    <x v="0"/>
    <n v="46.7"/>
  </r>
  <r>
    <n v="58"/>
    <n v="14"/>
    <n v="1.7"/>
    <n v="3.6"/>
    <n v="75"/>
    <n v="1.2"/>
    <s v="Normal"/>
    <x v="0"/>
    <x v="1"/>
    <n v="75"/>
  </r>
  <r>
    <n v="59"/>
    <n v="16"/>
    <n v="3.9"/>
    <n v="2.5"/>
    <n v="51.4"/>
    <n v="0.7"/>
    <s v="Normal"/>
    <x v="0"/>
    <x v="0"/>
    <n v="51.4"/>
  </r>
  <r>
    <n v="60"/>
    <n v="14"/>
    <n v="3.7"/>
    <n v="3.3"/>
    <n v="80"/>
    <n v="0.1"/>
    <s v="Normal"/>
    <x v="0"/>
    <x v="1"/>
    <n v="80"/>
  </r>
  <r>
    <n v="61"/>
    <n v="14"/>
    <n v="2.1"/>
    <n v="2.2000000000000002"/>
    <n v="76.900000000000006"/>
    <n v="2.1"/>
    <s v="Normal"/>
    <x v="0"/>
    <x v="1"/>
    <n v="76.900000000000006"/>
  </r>
  <r>
    <n v="62"/>
    <n v="16"/>
    <n v="3"/>
    <n v="6.4"/>
    <n v="46.6"/>
    <n v="2.8"/>
    <s v="High"/>
    <x v="3"/>
    <x v="0"/>
    <n v="46.6"/>
  </r>
  <r>
    <n v="63"/>
    <n v="17"/>
    <n v="5.3"/>
    <n v="2.7"/>
    <n v="47.1"/>
    <n v="0.9"/>
    <s v="Normal"/>
    <x v="1"/>
    <x v="0"/>
    <n v="47.1"/>
  </r>
  <r>
    <n v="64"/>
    <n v="14"/>
    <n v="2.5"/>
    <n v="2.7"/>
    <n v="75"/>
    <n v="1.4"/>
    <s v="Normal"/>
    <x v="0"/>
    <x v="1"/>
    <n v="75"/>
  </r>
  <r>
    <n v="65"/>
    <n v="14"/>
    <n v="2.5"/>
    <n v="2"/>
    <n v="82.1"/>
    <n v="1.3"/>
    <s v="Normal"/>
    <x v="2"/>
    <x v="1"/>
    <n v="82.1"/>
  </r>
  <r>
    <n v="66"/>
    <n v="16"/>
    <n v="2.7"/>
    <n v="2.8"/>
    <n v="61.2"/>
    <n v="1"/>
    <s v="Normal"/>
    <x v="0"/>
    <x v="0"/>
    <n v="61.2"/>
  </r>
  <r>
    <n v="67"/>
    <n v="14"/>
    <n v="3.1"/>
    <n v="3.3"/>
    <n v="61.2"/>
    <n v="2"/>
    <s v="Normal"/>
    <x v="0"/>
    <x v="1"/>
    <n v="61.2"/>
  </r>
  <r>
    <n v="68"/>
    <n v="14"/>
    <n v="2.2000000000000002"/>
    <n v="3.9"/>
    <n v="75.099999999999994"/>
    <n v="2.2999999999999998"/>
    <s v="Normal"/>
    <x v="0"/>
    <x v="1"/>
    <n v="75.099999999999994"/>
  </r>
  <r>
    <n v="69"/>
    <n v="16"/>
    <n v="3.1"/>
    <n v="3"/>
    <n v="69.900000000000006"/>
    <n v="0.8"/>
    <s v="Normal"/>
    <x v="0"/>
    <x v="0"/>
    <n v="69.900000000000006"/>
  </r>
  <r>
    <n v="70"/>
    <n v="16"/>
    <n v="0.6"/>
    <n v="1.6"/>
    <n v="80.5"/>
    <n v="1.5"/>
    <s v="Normal"/>
    <x v="2"/>
    <x v="0"/>
    <n v="80.5"/>
  </r>
  <r>
    <n v="71"/>
    <n v="13"/>
    <n v="2.8"/>
    <n v="1.7"/>
    <n v="74.8"/>
    <n v="2.5"/>
    <s v="Normal"/>
    <x v="2"/>
    <x v="2"/>
    <n v="74.8"/>
  </r>
  <r>
    <n v="72"/>
    <n v="17"/>
    <n v="2.6"/>
    <n v="5"/>
    <n v="85.8"/>
    <n v="2.1"/>
    <s v="High"/>
    <x v="1"/>
    <x v="0"/>
    <n v="85.8"/>
  </r>
  <r>
    <n v="73"/>
    <n v="17"/>
    <n v="2.2999999999999998"/>
    <n v="3.8"/>
    <n v="79.7"/>
    <n v="2.2000000000000002"/>
    <s v="Normal"/>
    <x v="0"/>
    <x v="0"/>
    <n v="79.7"/>
  </r>
  <r>
    <n v="74"/>
    <n v="14"/>
    <n v="2"/>
    <n v="5"/>
    <n v="77.2"/>
    <n v="2.6"/>
    <s v="High"/>
    <x v="1"/>
    <x v="1"/>
    <n v="77.2"/>
  </r>
  <r>
    <n v="75"/>
    <n v="17"/>
    <n v="1.9"/>
    <n v="5.2"/>
    <n v="66.5"/>
    <n v="2.6"/>
    <s v="High"/>
    <x v="1"/>
    <x v="0"/>
    <n v="66.5"/>
  </r>
  <r>
    <n v="76"/>
    <n v="14"/>
    <n v="1.7"/>
    <n v="4.2"/>
    <n v="65.7"/>
    <n v="2.2999999999999998"/>
    <s v="High"/>
    <x v="1"/>
    <x v="1"/>
    <n v="65.7"/>
  </r>
  <r>
    <n v="77"/>
    <n v="13"/>
    <n v="0.2"/>
    <n v="2.2000000000000002"/>
    <n v="69.5"/>
    <n v="1.6"/>
    <s v="Normal"/>
    <x v="0"/>
    <x v="2"/>
    <n v="69.5"/>
  </r>
  <r>
    <n v="78"/>
    <n v="16"/>
    <n v="2.2000000000000002"/>
    <n v="4.3"/>
    <n v="88.4"/>
    <n v="1.2"/>
    <s v="High"/>
    <x v="1"/>
    <x v="0"/>
    <n v="88.4"/>
  </r>
  <r>
    <n v="79"/>
    <n v="16"/>
    <n v="3.6"/>
    <n v="6.1"/>
    <n v="65.900000000000006"/>
    <n v="1.6"/>
    <s v="High"/>
    <x v="3"/>
    <x v="0"/>
    <n v="65.900000000000006"/>
  </r>
  <r>
    <n v="80"/>
    <n v="16"/>
    <n v="2.2000000000000002"/>
    <n v="3.3"/>
    <n v="72.599999999999994"/>
    <n v="1.1000000000000001"/>
    <s v="Normal"/>
    <x v="0"/>
    <x v="0"/>
    <n v="72.599999999999994"/>
  </r>
  <r>
    <n v="81"/>
    <n v="17"/>
    <n v="3.1"/>
    <n v="4.5"/>
    <n v="47.6"/>
    <n v="0"/>
    <s v="High"/>
    <x v="1"/>
    <x v="0"/>
    <n v="47.6"/>
  </r>
  <r>
    <n v="82"/>
    <n v="13"/>
    <n v="1.4"/>
    <n v="4"/>
    <n v="76.8"/>
    <n v="1.3"/>
    <s v="Normal"/>
    <x v="0"/>
    <x v="2"/>
    <n v="76.8"/>
  </r>
  <r>
    <n v="83"/>
    <n v="17"/>
    <n v="1.2"/>
    <n v="6.1"/>
    <n v="92.6"/>
    <n v="1.8"/>
    <s v="High"/>
    <x v="3"/>
    <x v="0"/>
    <n v="92.6"/>
  </r>
  <r>
    <n v="84"/>
    <n v="17"/>
    <n v="1.7"/>
    <n v="3"/>
    <n v="60.7"/>
    <n v="1"/>
    <s v="Normal"/>
    <x v="0"/>
    <x v="0"/>
    <n v="60.7"/>
  </r>
  <r>
    <n v="85"/>
    <n v="13"/>
    <n v="1.5"/>
    <n v="5.7"/>
    <n v="100"/>
    <n v="1.3"/>
    <s v="High"/>
    <x v="1"/>
    <x v="2"/>
    <n v="100"/>
  </r>
  <r>
    <n v="86"/>
    <n v="13"/>
    <n v="1.3"/>
    <n v="3.4"/>
    <n v="71.8"/>
    <n v="1.4"/>
    <s v="Normal"/>
    <x v="0"/>
    <x v="2"/>
    <n v="71.8"/>
  </r>
  <r>
    <n v="87"/>
    <n v="13"/>
    <n v="2.9"/>
    <n v="3"/>
    <n v="44.3"/>
    <n v="2.6"/>
    <s v="Normal"/>
    <x v="0"/>
    <x v="2"/>
    <n v="44.3"/>
  </r>
  <r>
    <n v="88"/>
    <n v="13"/>
    <n v="4.3"/>
    <n v="4.2"/>
    <n v="66.099999999999994"/>
    <n v="1.2"/>
    <s v="High"/>
    <x v="1"/>
    <x v="2"/>
    <n v="66.099999999999994"/>
  </r>
  <r>
    <n v="89"/>
    <n v="16"/>
    <n v="1.8"/>
    <n v="4.5"/>
    <n v="83.3"/>
    <n v="2.6"/>
    <s v="High"/>
    <x v="1"/>
    <x v="0"/>
    <n v="83.3"/>
  </r>
  <r>
    <n v="90"/>
    <n v="15"/>
    <n v="2.5"/>
    <n v="6.9"/>
    <n v="90"/>
    <n v="0"/>
    <s v="High"/>
    <x v="3"/>
    <x v="1"/>
    <n v="90"/>
  </r>
  <r>
    <n v="91"/>
    <n v="15"/>
    <n v="3.2"/>
    <n v="4.5"/>
    <n v="77.2"/>
    <n v="2.6"/>
    <s v="High"/>
    <x v="1"/>
    <x v="1"/>
    <n v="77.2"/>
  </r>
  <r>
    <n v="92"/>
    <n v="13"/>
    <n v="1.1000000000000001"/>
    <n v="4.3"/>
    <n v="85.7"/>
    <n v="2.5"/>
    <s v="High"/>
    <x v="1"/>
    <x v="2"/>
    <n v="85.7"/>
  </r>
  <r>
    <n v="93"/>
    <n v="15"/>
    <n v="1.3"/>
    <n v="6.4"/>
    <n v="58.2"/>
    <n v="2.2000000000000002"/>
    <s v="High"/>
    <x v="3"/>
    <x v="1"/>
    <n v="58.2"/>
  </r>
  <r>
    <n v="94"/>
    <n v="15"/>
    <n v="3"/>
    <n v="4.9000000000000004"/>
    <n v="63.2"/>
    <n v="0"/>
    <s v="High"/>
    <x v="1"/>
    <x v="1"/>
    <n v="63.2"/>
  </r>
  <r>
    <n v="95"/>
    <n v="13"/>
    <n v="2.2999999999999998"/>
    <n v="3"/>
    <n v="53.2"/>
    <n v="2.2999999999999998"/>
    <s v="Normal"/>
    <x v="0"/>
    <x v="2"/>
    <n v="53.2"/>
  </r>
  <r>
    <n v="96"/>
    <n v="15"/>
    <n v="1.8"/>
    <n v="6"/>
    <n v="63.9"/>
    <n v="1.5"/>
    <s v="High"/>
    <x v="1"/>
    <x v="1"/>
    <n v="63.9"/>
  </r>
  <r>
    <n v="97"/>
    <n v="17"/>
    <n v="2.6"/>
    <n v="2.9"/>
    <n v="77.599999999999994"/>
    <n v="0"/>
    <s v="Normal"/>
    <x v="0"/>
    <x v="0"/>
    <n v="77.599999999999994"/>
  </r>
  <r>
    <n v="98"/>
    <n v="14"/>
    <n v="2.1"/>
    <n v="3"/>
    <n v="72.099999999999994"/>
    <n v="2.5"/>
    <s v="Normal"/>
    <x v="0"/>
    <x v="1"/>
    <n v="72.099999999999994"/>
  </r>
  <r>
    <n v="99"/>
    <n v="14"/>
    <n v="4.4000000000000004"/>
    <n v="2.7"/>
    <n v="78.7"/>
    <n v="2.7"/>
    <s v="Normal"/>
    <x v="0"/>
    <x v="1"/>
    <n v="78.7"/>
  </r>
  <r>
    <n v="100"/>
    <n v="13"/>
    <n v="1.8"/>
    <n v="2.6"/>
    <n v="60.6"/>
    <n v="0"/>
    <s v="Normal"/>
    <x v="0"/>
    <x v="2"/>
    <n v="60.6"/>
  </r>
  <r>
    <n v="101"/>
    <n v="16"/>
    <n v="1.6"/>
    <n v="4.5"/>
    <n v="61.2"/>
    <n v="1.6"/>
    <s v="High"/>
    <x v="1"/>
    <x v="0"/>
    <n v="61.2"/>
  </r>
  <r>
    <n v="102"/>
    <n v="13"/>
    <n v="2"/>
    <n v="3.6"/>
    <n v="72"/>
    <n v="2.6"/>
    <s v="Normal"/>
    <x v="0"/>
    <x v="2"/>
    <n v="72"/>
  </r>
  <r>
    <n v="103"/>
    <n v="16"/>
    <n v="2.1"/>
    <n v="0"/>
    <n v="64"/>
    <n v="2.5"/>
    <s v="Normal"/>
    <x v="2"/>
    <x v="0"/>
    <n v="64"/>
  </r>
  <r>
    <n v="104"/>
    <n v="14"/>
    <n v="2.5"/>
    <n v="3.6"/>
    <n v="83"/>
    <n v="2.2000000000000002"/>
    <s v="Normal"/>
    <x v="0"/>
    <x v="1"/>
    <n v="83"/>
  </r>
  <r>
    <n v="105"/>
    <n v="13"/>
    <n v="0.5"/>
    <n v="3.2"/>
    <n v="63.7"/>
    <n v="0"/>
    <s v="Normal"/>
    <x v="0"/>
    <x v="2"/>
    <n v="63.7"/>
  </r>
  <r>
    <n v="106"/>
    <n v="17"/>
    <n v="2.9"/>
    <n v="5.3"/>
    <n v="65"/>
    <n v="2.1"/>
    <s v="High"/>
    <x v="1"/>
    <x v="0"/>
    <n v="65"/>
  </r>
  <r>
    <n v="107"/>
    <n v="15"/>
    <n v="2"/>
    <n v="3.2"/>
    <n v="74.2"/>
    <n v="1.3"/>
    <s v="Normal"/>
    <x v="0"/>
    <x v="1"/>
    <n v="74.2"/>
  </r>
  <r>
    <n v="108"/>
    <n v="16"/>
    <n v="3.3"/>
    <n v="7.8"/>
    <n v="66.099999999999994"/>
    <n v="2.2999999999999998"/>
    <s v="High"/>
    <x v="3"/>
    <x v="0"/>
    <n v="66.099999999999994"/>
  </r>
  <r>
    <n v="109"/>
    <n v="15"/>
    <n v="2.5"/>
    <n v="6.1"/>
    <n v="57.7"/>
    <n v="1.7"/>
    <s v="High"/>
    <x v="3"/>
    <x v="1"/>
    <n v="57.7"/>
  </r>
  <r>
    <n v="110"/>
    <n v="15"/>
    <n v="3"/>
    <n v="3.4"/>
    <n v="59"/>
    <n v="1.5"/>
    <s v="Normal"/>
    <x v="0"/>
    <x v="1"/>
    <n v="59"/>
  </r>
  <r>
    <n v="111"/>
    <n v="13"/>
    <n v="2.1"/>
    <n v="5.7"/>
    <n v="75.400000000000006"/>
    <n v="2"/>
    <s v="High"/>
    <x v="1"/>
    <x v="2"/>
    <n v="75.400000000000006"/>
  </r>
  <r>
    <n v="112"/>
    <n v="15"/>
    <n v="2.9"/>
    <n v="2.7"/>
    <n v="56.4"/>
    <n v="1.4"/>
    <s v="Normal"/>
    <x v="1"/>
    <x v="1"/>
    <n v="56.4"/>
  </r>
  <r>
    <n v="113"/>
    <n v="17"/>
    <n v="4.2"/>
    <n v="4.4000000000000004"/>
    <n v="84"/>
    <n v="1.5"/>
    <s v="High"/>
    <x v="1"/>
    <x v="0"/>
    <n v="84"/>
  </r>
  <r>
    <n v="114"/>
    <n v="15"/>
    <n v="1.8"/>
    <n v="5.2"/>
    <n v="63.1"/>
    <n v="1.1000000000000001"/>
    <s v="High"/>
    <x v="1"/>
    <x v="1"/>
    <n v="63.1"/>
  </r>
  <r>
    <n v="115"/>
    <n v="13"/>
    <n v="2.4"/>
    <n v="4.0999999999999996"/>
    <n v="76.2"/>
    <n v="0.2"/>
    <s v="High"/>
    <x v="1"/>
    <x v="2"/>
    <n v="76.2"/>
  </r>
  <r>
    <n v="116"/>
    <n v="17"/>
    <n v="2"/>
    <n v="4.4000000000000004"/>
    <n v="63.7"/>
    <n v="2"/>
    <s v="High"/>
    <x v="1"/>
    <x v="0"/>
    <n v="63.7"/>
  </r>
  <r>
    <n v="117"/>
    <n v="14"/>
    <n v="4.0999999999999996"/>
    <n v="5.2"/>
    <n v="60.8"/>
    <n v="0.9"/>
    <s v="High"/>
    <x v="1"/>
    <x v="1"/>
    <n v="60.8"/>
  </r>
  <r>
    <n v="118"/>
    <n v="15"/>
    <n v="2.1"/>
    <n v="7.1"/>
    <n v="72.5"/>
    <n v="1.3"/>
    <s v="High"/>
    <x v="3"/>
    <x v="1"/>
    <n v="72.5"/>
  </r>
  <r>
    <n v="119"/>
    <n v="13"/>
    <n v="1.8"/>
    <n v="4.4000000000000004"/>
    <n v="80.5"/>
    <n v="1.7"/>
    <s v="High"/>
    <x v="1"/>
    <x v="2"/>
    <n v="80.5"/>
  </r>
  <r>
    <n v="120"/>
    <n v="14"/>
    <n v="1.9"/>
    <n v="3.3"/>
    <n v="67.5"/>
    <n v="0"/>
    <s v="Normal"/>
    <x v="0"/>
    <x v="1"/>
    <n v="67.5"/>
  </r>
  <r>
    <n v="121"/>
    <n v="14"/>
    <n v="2.4"/>
    <n v="1"/>
    <n v="69.3"/>
    <n v="0"/>
    <s v="Normal"/>
    <x v="2"/>
    <x v="1"/>
    <n v="69.3"/>
  </r>
  <r>
    <n v="122"/>
    <n v="16"/>
    <n v="1.7"/>
    <n v="6.9"/>
    <n v="78.099999999999994"/>
    <n v="1.3"/>
    <s v="High"/>
    <x v="3"/>
    <x v="0"/>
    <n v="78.099999999999994"/>
  </r>
  <r>
    <n v="123"/>
    <n v="17"/>
    <n v="2.1"/>
    <n v="3.6"/>
    <n v="78.400000000000006"/>
    <n v="1.9"/>
    <s v="Normal"/>
    <x v="0"/>
    <x v="0"/>
    <n v="78.400000000000006"/>
  </r>
  <r>
    <n v="124"/>
    <n v="15"/>
    <n v="2.7"/>
    <n v="4.8"/>
    <n v="69.599999999999994"/>
    <n v="2.1"/>
    <s v="High"/>
    <x v="1"/>
    <x v="1"/>
    <n v="69.599999999999994"/>
  </r>
  <r>
    <n v="125"/>
    <n v="13"/>
    <n v="2.4"/>
    <n v="6.9"/>
    <n v="65.599999999999994"/>
    <n v="0.2"/>
    <s v="High"/>
    <x v="3"/>
    <x v="2"/>
    <n v="65.599999999999994"/>
  </r>
  <r>
    <n v="126"/>
    <n v="16"/>
    <n v="3.3"/>
    <n v="4.3"/>
    <n v="70.8"/>
    <n v="2"/>
    <s v="High"/>
    <x v="1"/>
    <x v="0"/>
    <n v="70.8"/>
  </r>
  <r>
    <n v="127"/>
    <n v="17"/>
    <n v="2.2000000000000002"/>
    <n v="3.7"/>
    <n v="68.099999999999994"/>
    <n v="1.3"/>
    <s v="Normal"/>
    <x v="0"/>
    <x v="0"/>
    <n v="68.099999999999994"/>
  </r>
  <r>
    <n v="128"/>
    <n v="16"/>
    <n v="2.2999999999999998"/>
    <n v="6.1"/>
    <n v="73.099999999999994"/>
    <n v="0.8"/>
    <s v="High"/>
    <x v="3"/>
    <x v="0"/>
    <n v="73.099999999999994"/>
  </r>
  <r>
    <n v="129"/>
    <n v="17"/>
    <n v="2.8"/>
    <n v="4.7"/>
    <n v="58.1"/>
    <n v="1"/>
    <s v="High"/>
    <x v="1"/>
    <x v="0"/>
    <n v="58.1"/>
  </r>
  <r>
    <n v="130"/>
    <n v="17"/>
    <n v="4.7"/>
    <n v="4.9000000000000004"/>
    <n v="72.8"/>
    <n v="2.1"/>
    <s v="High"/>
    <x v="1"/>
    <x v="0"/>
    <n v="72.8"/>
  </r>
  <r>
    <n v="131"/>
    <n v="15"/>
    <n v="1.7"/>
    <n v="1.7"/>
    <n v="62.8"/>
    <n v="1.7"/>
    <s v="Normal"/>
    <x v="2"/>
    <x v="1"/>
    <n v="62.8"/>
  </r>
  <r>
    <n v="132"/>
    <n v="17"/>
    <n v="4.4000000000000004"/>
    <n v="5.8"/>
    <n v="79.099999999999994"/>
    <n v="1.5"/>
    <s v="High"/>
    <x v="1"/>
    <x v="0"/>
    <n v="79.099999999999994"/>
  </r>
  <r>
    <n v="133"/>
    <n v="16"/>
    <n v="1.3"/>
    <n v="4.5999999999999996"/>
    <n v="63.3"/>
    <n v="1.7"/>
    <s v="High"/>
    <x v="1"/>
    <x v="0"/>
    <n v="63.3"/>
  </r>
  <r>
    <n v="134"/>
    <n v="17"/>
    <n v="2.7"/>
    <n v="1.9"/>
    <n v="63.4"/>
    <n v="2.2000000000000002"/>
    <s v="Normal"/>
    <x v="2"/>
    <x v="0"/>
    <n v="63.4"/>
  </r>
  <r>
    <n v="135"/>
    <n v="15"/>
    <n v="2.5"/>
    <n v="4.7"/>
    <n v="74.5"/>
    <n v="1.4"/>
    <s v="High"/>
    <x v="1"/>
    <x v="1"/>
    <n v="74.5"/>
  </r>
  <r>
    <n v="136"/>
    <n v="15"/>
    <n v="1.7"/>
    <n v="0.9"/>
    <n v="70.099999999999994"/>
    <n v="1.5"/>
    <s v="Normal"/>
    <x v="2"/>
    <x v="1"/>
    <n v="70.099999999999994"/>
  </r>
  <r>
    <n v="137"/>
    <n v="16"/>
    <n v="3.2"/>
    <n v="7.5"/>
    <n v="92.8"/>
    <n v="2.4"/>
    <s v="High"/>
    <x v="3"/>
    <x v="0"/>
    <n v="92.8"/>
  </r>
  <r>
    <n v="138"/>
    <n v="14"/>
    <n v="3.1"/>
    <n v="2.2999999999999998"/>
    <n v="75"/>
    <n v="1.2"/>
    <s v="Normal"/>
    <x v="0"/>
    <x v="1"/>
    <n v="75"/>
  </r>
  <r>
    <n v="139"/>
    <n v="14"/>
    <n v="2"/>
    <n v="6.4"/>
    <n v="71.099999999999994"/>
    <n v="2"/>
    <s v="High"/>
    <x v="3"/>
    <x v="1"/>
    <n v="71.099999999999994"/>
  </r>
  <r>
    <n v="140"/>
    <n v="17"/>
    <n v="0.4"/>
    <n v="2.8"/>
    <n v="81.3"/>
    <n v="1.1000000000000001"/>
    <s v="Normal"/>
    <x v="0"/>
    <x v="0"/>
    <n v="81.3"/>
  </r>
  <r>
    <n v="141"/>
    <n v="13"/>
    <n v="2.1"/>
    <n v="4.8"/>
    <n v="64.2"/>
    <n v="1.2"/>
    <s v="High"/>
    <x v="1"/>
    <x v="2"/>
    <n v="64.2"/>
  </r>
  <r>
    <n v="142"/>
    <n v="17"/>
    <n v="2.6"/>
    <n v="2.6"/>
    <n v="60.9"/>
    <n v="1.4"/>
    <s v="Normal"/>
    <x v="0"/>
    <x v="0"/>
    <n v="60.9"/>
  </r>
  <r>
    <n v="143"/>
    <n v="16"/>
    <n v="2.5"/>
    <n v="5.5"/>
    <n v="61.3"/>
    <n v="1.9"/>
    <s v="High"/>
    <x v="1"/>
    <x v="0"/>
    <n v="61.3"/>
  </r>
  <r>
    <n v="144"/>
    <n v="16"/>
    <n v="3.3"/>
    <n v="3.6"/>
    <n v="53.9"/>
    <n v="2.5"/>
    <s v="Normal"/>
    <x v="0"/>
    <x v="0"/>
    <n v="53.9"/>
  </r>
  <r>
    <n v="145"/>
    <n v="16"/>
    <n v="4.4000000000000004"/>
    <n v="4.7"/>
    <n v="83.5"/>
    <n v="1.6"/>
    <s v="High"/>
    <x v="1"/>
    <x v="0"/>
    <n v="83.5"/>
  </r>
  <r>
    <n v="146"/>
    <n v="16"/>
    <n v="2.9"/>
    <n v="4"/>
    <n v="66.7"/>
    <n v="0.3"/>
    <s v="Normal"/>
    <x v="0"/>
    <x v="0"/>
    <n v="66.7"/>
  </r>
  <r>
    <n v="147"/>
    <n v="16"/>
    <n v="3.1"/>
    <n v="2"/>
    <n v="65.5"/>
    <n v="2"/>
    <s v="Normal"/>
    <x v="2"/>
    <x v="0"/>
    <n v="65.5"/>
  </r>
  <r>
    <n v="148"/>
    <n v="15"/>
    <n v="2.6"/>
    <n v="4.8"/>
    <n v="48.8"/>
    <n v="3.5"/>
    <s v="High"/>
    <x v="1"/>
    <x v="1"/>
    <n v="48.8"/>
  </r>
  <r>
    <n v="149"/>
    <n v="14"/>
    <n v="3.7"/>
    <n v="3.2"/>
    <n v="55.7"/>
    <n v="1.6"/>
    <s v="Normal"/>
    <x v="0"/>
    <x v="1"/>
    <n v="55.7"/>
  </r>
  <r>
    <n v="150"/>
    <n v="16"/>
    <n v="3"/>
    <n v="5.6"/>
    <n v="84.7"/>
    <n v="0.1"/>
    <s v="High"/>
    <x v="1"/>
    <x v="0"/>
    <n v="84.7"/>
  </r>
  <r>
    <n v="151"/>
    <n v="13"/>
    <n v="3.2"/>
    <n v="3.6"/>
    <n v="73"/>
    <n v="1.6"/>
    <s v="Normal"/>
    <x v="0"/>
    <x v="2"/>
    <n v="73"/>
  </r>
  <r>
    <n v="152"/>
    <n v="13"/>
    <n v="4.3"/>
    <n v="3.9"/>
    <n v="81.7"/>
    <n v="1.5"/>
    <s v="Normal"/>
    <x v="0"/>
    <x v="2"/>
    <n v="81.7"/>
  </r>
  <r>
    <n v="153"/>
    <n v="13"/>
    <n v="2.7"/>
    <n v="6.5"/>
    <n v="80.400000000000006"/>
    <n v="1.4"/>
    <s v="High"/>
    <x v="3"/>
    <x v="2"/>
    <n v="80.400000000000006"/>
  </r>
  <r>
    <n v="154"/>
    <n v="13"/>
    <n v="2.2000000000000002"/>
    <n v="7.6"/>
    <n v="60"/>
    <n v="2.2999999999999998"/>
    <s v="High"/>
    <x v="3"/>
    <x v="2"/>
    <n v="60"/>
  </r>
  <r>
    <n v="155"/>
    <n v="15"/>
    <n v="2.9"/>
    <n v="5.2"/>
    <n v="94.3"/>
    <n v="2.6"/>
    <s v="High"/>
    <x v="1"/>
    <x v="1"/>
    <n v="94.3"/>
  </r>
  <r>
    <n v="156"/>
    <n v="13"/>
    <n v="3.6"/>
    <n v="3.6"/>
    <n v="89.5"/>
    <n v="2"/>
    <s v="Normal"/>
    <x v="0"/>
    <x v="2"/>
    <n v="89.5"/>
  </r>
  <r>
    <n v="157"/>
    <n v="16"/>
    <n v="3"/>
    <n v="3.4"/>
    <n v="64.400000000000006"/>
    <n v="1.4"/>
    <s v="Normal"/>
    <x v="0"/>
    <x v="0"/>
    <n v="64.400000000000006"/>
  </r>
  <r>
    <n v="158"/>
    <n v="17"/>
    <n v="3.6"/>
    <n v="2.8"/>
    <n v="34.299999999999997"/>
    <n v="2.4"/>
    <s v="Normal"/>
    <x v="0"/>
    <x v="0"/>
    <n v="34.299999999999997"/>
  </r>
  <r>
    <n v="159"/>
    <n v="13"/>
    <n v="1.8"/>
    <n v="3.1"/>
    <n v="66.400000000000006"/>
    <n v="0.3"/>
    <s v="Normal"/>
    <x v="0"/>
    <x v="2"/>
    <n v="66.400000000000006"/>
  </r>
  <r>
    <n v="160"/>
    <n v="15"/>
    <n v="1.6"/>
    <n v="3.6"/>
    <n v="72.400000000000006"/>
    <n v="0.9"/>
    <s v="Normal"/>
    <x v="0"/>
    <x v="1"/>
    <n v="72.400000000000006"/>
  </r>
  <r>
    <n v="161"/>
    <n v="15"/>
    <n v="2"/>
    <n v="6.9"/>
    <n v="64.3"/>
    <n v="1"/>
    <s v="High"/>
    <x v="3"/>
    <x v="1"/>
    <n v="64.3"/>
  </r>
  <r>
    <n v="162"/>
    <n v="13"/>
    <n v="1.2"/>
    <n v="3.7"/>
    <n v="67.8"/>
    <n v="1.5"/>
    <s v="Normal"/>
    <x v="0"/>
    <x v="2"/>
    <n v="67.8"/>
  </r>
  <r>
    <n v="163"/>
    <n v="17"/>
    <n v="2.6"/>
    <n v="2.2000000000000002"/>
    <n v="61.7"/>
    <n v="1.9"/>
    <s v="Normal"/>
    <x v="0"/>
    <x v="0"/>
    <n v="61.7"/>
  </r>
  <r>
    <n v="164"/>
    <n v="13"/>
    <n v="2.1"/>
    <n v="4.0999999999999996"/>
    <n v="79.2"/>
    <n v="1.3"/>
    <s v="High"/>
    <x v="1"/>
    <x v="2"/>
    <n v="79.2"/>
  </r>
  <r>
    <n v="165"/>
    <n v="15"/>
    <n v="3.7"/>
    <n v="4.3"/>
    <n v="70.599999999999994"/>
    <n v="0.8"/>
    <s v="High"/>
    <x v="1"/>
    <x v="1"/>
    <n v="70.599999999999994"/>
  </r>
  <r>
    <n v="166"/>
    <n v="14"/>
    <n v="1.2"/>
    <n v="4.0999999999999996"/>
    <n v="79.5"/>
    <n v="2.2999999999999998"/>
    <s v="High"/>
    <x v="1"/>
    <x v="1"/>
    <n v="79.5"/>
  </r>
  <r>
    <n v="167"/>
    <n v="16"/>
    <n v="4.0999999999999996"/>
    <n v="5.2"/>
    <n v="82.2"/>
    <n v="1.3"/>
    <s v="High"/>
    <x v="1"/>
    <x v="0"/>
    <n v="82.2"/>
  </r>
  <r>
    <n v="168"/>
    <n v="15"/>
    <n v="1.5"/>
    <n v="4.0999999999999996"/>
    <n v="48.3"/>
    <n v="1.6"/>
    <s v="High"/>
    <x v="1"/>
    <x v="1"/>
    <n v="48.3"/>
  </r>
  <r>
    <n v="169"/>
    <n v="13"/>
    <n v="1.3"/>
    <n v="5.2"/>
    <n v="62.3"/>
    <n v="1.9"/>
    <s v="High"/>
    <x v="1"/>
    <x v="2"/>
    <n v="62.3"/>
  </r>
  <r>
    <n v="170"/>
    <n v="16"/>
    <n v="1.7"/>
    <n v="2.8"/>
    <n v="63.8"/>
    <n v="1.5"/>
    <s v="Normal"/>
    <x v="0"/>
    <x v="0"/>
    <n v="63.8"/>
  </r>
  <r>
    <n v="171"/>
    <n v="13"/>
    <n v="4.5"/>
    <n v="2.7"/>
    <n v="95.7"/>
    <n v="1.5"/>
    <s v="Normal"/>
    <x v="1"/>
    <x v="2"/>
    <n v="95.7"/>
  </r>
  <r>
    <n v="172"/>
    <n v="13"/>
    <n v="2.5"/>
    <n v="4.4000000000000004"/>
    <n v="71.5"/>
    <n v="2.2999999999999998"/>
    <s v="High"/>
    <x v="1"/>
    <x v="2"/>
    <n v="71.5"/>
  </r>
  <r>
    <n v="173"/>
    <n v="14"/>
    <n v="3"/>
    <n v="4.5999999999999996"/>
    <n v="75"/>
    <n v="1.6"/>
    <s v="High"/>
    <x v="1"/>
    <x v="1"/>
    <n v="75"/>
  </r>
  <r>
    <n v="174"/>
    <n v="16"/>
    <n v="2.2999999999999998"/>
    <n v="2.8"/>
    <n v="51.2"/>
    <n v="2.2000000000000002"/>
    <s v="Normal"/>
    <x v="0"/>
    <x v="0"/>
    <n v="51.2"/>
  </r>
  <r>
    <n v="175"/>
    <n v="16"/>
    <n v="2.4"/>
    <n v="4.7"/>
    <n v="71.400000000000006"/>
    <n v="1.9"/>
    <s v="High"/>
    <x v="1"/>
    <x v="0"/>
    <n v="71.400000000000006"/>
  </r>
  <r>
    <n v="176"/>
    <n v="14"/>
    <n v="2"/>
    <n v="5"/>
    <n v="79.8"/>
    <n v="3.1"/>
    <s v="High"/>
    <x v="1"/>
    <x v="1"/>
    <n v="79.8"/>
  </r>
  <r>
    <n v="177"/>
    <n v="15"/>
    <n v="2.6"/>
    <n v="2.2000000000000002"/>
    <n v="78.599999999999994"/>
    <n v="1.8"/>
    <s v="Normal"/>
    <x v="0"/>
    <x v="1"/>
    <n v="78.599999999999994"/>
  </r>
  <r>
    <n v="178"/>
    <n v="13"/>
    <n v="3"/>
    <n v="1.5"/>
    <n v="76.2"/>
    <n v="2"/>
    <s v="Normal"/>
    <x v="2"/>
    <x v="2"/>
    <n v="76.2"/>
  </r>
  <r>
    <n v="179"/>
    <n v="17"/>
    <n v="4.2"/>
    <n v="4.4000000000000004"/>
    <n v="70.099999999999994"/>
    <n v="2.4"/>
    <s v="High"/>
    <x v="1"/>
    <x v="0"/>
    <n v="70.099999999999994"/>
  </r>
  <r>
    <n v="180"/>
    <n v="13"/>
    <n v="0.6"/>
    <n v="3.3"/>
    <n v="70.599999999999994"/>
    <n v="1.6"/>
    <s v="Normal"/>
    <x v="0"/>
    <x v="2"/>
    <n v="70.599999999999994"/>
  </r>
  <r>
    <n v="181"/>
    <n v="13"/>
    <n v="4.0999999999999996"/>
    <n v="4.4000000000000004"/>
    <n v="53.1"/>
    <n v="1"/>
    <s v="High"/>
    <x v="1"/>
    <x v="2"/>
    <n v="53.1"/>
  </r>
  <r>
    <n v="182"/>
    <n v="15"/>
    <n v="3"/>
    <n v="2.1"/>
    <n v="61"/>
    <n v="1.1000000000000001"/>
    <s v="Normal"/>
    <x v="0"/>
    <x v="1"/>
    <n v="61"/>
  </r>
  <r>
    <n v="183"/>
    <n v="13"/>
    <n v="2.1"/>
    <n v="1.7"/>
    <n v="72.3"/>
    <n v="1.1000000000000001"/>
    <s v="Normal"/>
    <x v="2"/>
    <x v="2"/>
    <n v="72.3"/>
  </r>
  <r>
    <n v="184"/>
    <n v="14"/>
    <n v="2"/>
    <n v="4.3"/>
    <n v="62.8"/>
    <n v="0.7"/>
    <s v="High"/>
    <x v="1"/>
    <x v="1"/>
    <n v="62.8"/>
  </r>
  <r>
    <n v="185"/>
    <n v="14"/>
    <n v="3.5"/>
    <n v="3.5"/>
    <n v="76.900000000000006"/>
    <n v="1.8"/>
    <s v="Normal"/>
    <x v="0"/>
    <x v="1"/>
    <n v="76.900000000000006"/>
  </r>
  <r>
    <n v="186"/>
    <n v="16"/>
    <n v="2.7"/>
    <n v="2.7"/>
    <n v="74.7"/>
    <n v="1"/>
    <s v="Normal"/>
    <x v="1"/>
    <x v="0"/>
    <n v="74.7"/>
  </r>
  <r>
    <n v="187"/>
    <n v="17"/>
    <n v="1"/>
    <n v="6"/>
    <n v="83.7"/>
    <n v="1.7"/>
    <s v="High"/>
    <x v="1"/>
    <x v="0"/>
    <n v="83.7"/>
  </r>
  <r>
    <n v="188"/>
    <n v="13"/>
    <n v="2.9"/>
    <n v="2"/>
    <n v="79.599999999999994"/>
    <n v="1.4"/>
    <s v="Normal"/>
    <x v="2"/>
    <x v="2"/>
    <n v="79.599999999999994"/>
  </r>
  <r>
    <n v="189"/>
    <n v="13"/>
    <n v="3.6"/>
    <n v="7.9"/>
    <n v="72.3"/>
    <n v="1.5"/>
    <s v="High"/>
    <x v="3"/>
    <x v="2"/>
    <n v="72.3"/>
  </r>
  <r>
    <n v="190"/>
    <n v="15"/>
    <n v="3.4"/>
    <n v="3.1"/>
    <n v="77.5"/>
    <n v="1.9"/>
    <s v="Normal"/>
    <x v="0"/>
    <x v="1"/>
    <n v="77.5"/>
  </r>
  <r>
    <n v="191"/>
    <n v="14"/>
    <n v="1.9"/>
    <n v="4.5999999999999996"/>
    <n v="80.099999999999994"/>
    <n v="1.1000000000000001"/>
    <s v="High"/>
    <x v="1"/>
    <x v="1"/>
    <n v="80.099999999999994"/>
  </r>
  <r>
    <n v="192"/>
    <n v="17"/>
    <n v="1.2"/>
    <n v="6.5"/>
    <n v="64.900000000000006"/>
    <n v="2"/>
    <s v="High"/>
    <x v="3"/>
    <x v="0"/>
    <n v="64.900000000000006"/>
  </r>
  <r>
    <n v="193"/>
    <n v="16"/>
    <n v="2.2000000000000002"/>
    <n v="6.2"/>
    <n v="66.7"/>
    <n v="2.8"/>
    <s v="High"/>
    <x v="3"/>
    <x v="0"/>
    <n v="66.7"/>
  </r>
  <r>
    <n v="194"/>
    <n v="14"/>
    <n v="5.8"/>
    <n v="7"/>
    <n v="69"/>
    <n v="1.8"/>
    <s v="High"/>
    <x v="3"/>
    <x v="1"/>
    <n v="69"/>
  </r>
  <r>
    <n v="195"/>
    <n v="16"/>
    <n v="1"/>
    <n v="1.7"/>
    <n v="65.2"/>
    <n v="0.9"/>
    <s v="Normal"/>
    <x v="2"/>
    <x v="0"/>
    <n v="65.2"/>
  </r>
  <r>
    <n v="196"/>
    <n v="15"/>
    <n v="1.7"/>
    <n v="2.2999999999999998"/>
    <n v="80.2"/>
    <n v="1"/>
    <s v="Normal"/>
    <x v="0"/>
    <x v="1"/>
    <n v="80.2"/>
  </r>
  <r>
    <n v="197"/>
    <n v="15"/>
    <n v="2.9"/>
    <n v="4.3"/>
    <n v="63.7"/>
    <n v="1.3"/>
    <s v="High"/>
    <x v="1"/>
    <x v="1"/>
    <n v="63.7"/>
  </r>
  <r>
    <n v="198"/>
    <n v="13"/>
    <n v="2.4"/>
    <n v="5.3"/>
    <n v="82.5"/>
    <n v="1"/>
    <s v="High"/>
    <x v="1"/>
    <x v="2"/>
    <n v="82.5"/>
  </r>
  <r>
    <n v="199"/>
    <n v="17"/>
    <n v="2.2999999999999998"/>
    <n v="4"/>
    <n v="66.3"/>
    <n v="0.7"/>
    <s v="Normal"/>
    <x v="0"/>
    <x v="0"/>
    <n v="66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C9" firstHeaderRow="1" firstDataRow="2" firstDataCol="1"/>
  <pivotFields count="10"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st_Scores" fld="4" subtotal="average" baseField="0" baseItem="0"/>
    <dataField name="Average of Extra_Curricular_Hours" fld="5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9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8"/>
    <field x="7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Test_Scores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K201" totalsRowCount="1" headerRowDxfId="27" dataDxfId="25" totalsRowDxfId="23" headerRowBorderDxfId="26" tableBorderDxfId="24" totalsRowBorderDxfId="22">
  <autoFilter ref="A1:K200">
    <filterColumn colId="10"/>
  </autoFilter>
  <tableColumns count="11">
    <tableColumn id="1" name="Student_ID" dataDxfId="21" totalsRowDxfId="20"/>
    <tableColumn id="2" name="Age" dataDxfId="19" totalsRowDxfId="18"/>
    <tableColumn id="3" name="Study_Hours" dataDxfId="17" totalsRowDxfId="16"/>
    <tableColumn id="4" name="Screen_Time" dataDxfId="15" totalsRowDxfId="14"/>
    <tableColumn id="5" name="Test_Scores" totalsRowFunction="custom" dataDxfId="13" totalsRowDxfId="12">
      <totalsRowFormula>SUM([Test_Scores])</totalsRowFormula>
    </tableColumn>
    <tableColumn id="6" name="Extra_Curricular_Hours" dataDxfId="11" totalsRowDxfId="10"/>
    <tableColumn id="7" name="screen time flag" dataDxfId="9" totalsRowDxfId="8">
      <calculatedColumnFormula>IF(D2&gt;4,"High","Normal")</calculatedColumnFormula>
    </tableColumn>
    <tableColumn id="8" name="screen time range" dataDxfId="7" totalsRowDxfId="6" dataCellStyle="Normal 3"/>
    <tableColumn id="9" name="age group" dataDxfId="5" totalsRowDxfId="4">
      <calculatedColumnFormula>IF(B2&lt;=13,"&lt;=12",IF(B2&lt;=15,"13-15",IF(B2&lt;=17,"16-17","18+")))</calculatedColumnFormula>
    </tableColumn>
    <tableColumn id="10" name="round test" dataDxfId="3" totalsRowDxfId="2">
      <calculatedColumnFormula>ROUND(E2,1)</calculatedColumnFormula>
    </tableColumn>
    <tableColumn id="11" name="Column1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B13" sqref="B13"/>
    </sheetView>
  </sheetViews>
  <sheetFormatPr defaultRowHeight="15"/>
  <cols>
    <col min="1" max="1" width="13.140625" customWidth="1"/>
    <col min="2" max="2" width="21.85546875" bestFit="1" customWidth="1"/>
    <col min="3" max="3" width="31.85546875" bestFit="1" customWidth="1"/>
  </cols>
  <sheetData>
    <row r="3" spans="1:3">
      <c r="B3" s="9" t="s">
        <v>20</v>
      </c>
    </row>
    <row r="4" spans="1:3">
      <c r="A4" s="9" t="s">
        <v>18</v>
      </c>
      <c r="B4" t="s">
        <v>24</v>
      </c>
      <c r="C4" t="s">
        <v>25</v>
      </c>
    </row>
    <row r="5" spans="1:3">
      <c r="A5" s="10" t="s">
        <v>13</v>
      </c>
      <c r="B5" s="8">
        <v>70.895454545454541</v>
      </c>
      <c r="C5" s="8">
        <v>1.468181818181818</v>
      </c>
    </row>
    <row r="6" spans="1:3">
      <c r="A6" s="10" t="s">
        <v>14</v>
      </c>
      <c r="B6" s="8">
        <v>71.081818181818193</v>
      </c>
      <c r="C6" s="8">
        <v>1.8090909090909089</v>
      </c>
    </row>
    <row r="7" spans="1:3">
      <c r="A7" s="10" t="s">
        <v>11</v>
      </c>
      <c r="B7" s="8">
        <v>69.218055555555551</v>
      </c>
      <c r="C7" s="8">
        <v>1.4555555555555555</v>
      </c>
    </row>
    <row r="8" spans="1:3">
      <c r="A8" s="10" t="s">
        <v>12</v>
      </c>
      <c r="B8" s="8">
        <v>72.598795180722888</v>
      </c>
      <c r="C8" s="8">
        <v>1.559036144578313</v>
      </c>
    </row>
    <row r="9" spans="1:3">
      <c r="A9" s="10" t="s">
        <v>19</v>
      </c>
      <c r="B9" s="8">
        <v>71.019597989949759</v>
      </c>
      <c r="C9" s="8">
        <v>1.5391959798994976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D1" sqref="D1"/>
    </sheetView>
  </sheetViews>
  <sheetFormatPr defaultRowHeight="15"/>
  <cols>
    <col min="1" max="1" width="13.140625" customWidth="1"/>
    <col min="2" max="2" width="21.85546875" bestFit="1" customWidth="1"/>
  </cols>
  <sheetData>
    <row r="3" spans="1:2">
      <c r="A3" s="9" t="s">
        <v>18</v>
      </c>
      <c r="B3" t="s">
        <v>24</v>
      </c>
    </row>
    <row r="4" spans="1:2">
      <c r="A4" s="10" t="s">
        <v>21</v>
      </c>
      <c r="B4" s="8">
        <v>71.955813953488345</v>
      </c>
    </row>
    <row r="5" spans="1:2">
      <c r="A5" s="11" t="s">
        <v>13</v>
      </c>
      <c r="B5" s="8">
        <v>73.08</v>
      </c>
    </row>
    <row r="6" spans="1:2">
      <c r="A6" s="11" t="s">
        <v>14</v>
      </c>
      <c r="B6" s="8">
        <v>69.575000000000003</v>
      </c>
    </row>
    <row r="7" spans="1:2">
      <c r="A7" s="11" t="s">
        <v>11</v>
      </c>
      <c r="B7" s="8">
        <v>68.538888888888891</v>
      </c>
    </row>
    <row r="8" spans="1:2">
      <c r="A8" s="11" t="s">
        <v>12</v>
      </c>
      <c r="B8" s="8">
        <v>76.043750000000003</v>
      </c>
    </row>
    <row r="9" spans="1:2">
      <c r="A9" s="10" t="s">
        <v>22</v>
      </c>
      <c r="B9" s="8">
        <v>72.034722222222229</v>
      </c>
    </row>
    <row r="10" spans="1:2">
      <c r="A10" s="11" t="s">
        <v>13</v>
      </c>
      <c r="B10" s="8">
        <v>71.400000000000006</v>
      </c>
    </row>
    <row r="11" spans="1:2">
      <c r="A11" s="11" t="s">
        <v>14</v>
      </c>
      <c r="B11" s="8">
        <v>71.349999999999994</v>
      </c>
    </row>
    <row r="12" spans="1:2">
      <c r="A12" s="11" t="s">
        <v>11</v>
      </c>
      <c r="B12" s="8">
        <v>73.25200000000001</v>
      </c>
    </row>
    <row r="13" spans="1:2">
      <c r="A13" s="11" t="s">
        <v>12</v>
      </c>
      <c r="B13" s="8">
        <v>71.393749999999983</v>
      </c>
    </row>
    <row r="14" spans="1:2">
      <c r="A14" s="10" t="s">
        <v>23</v>
      </c>
      <c r="B14" s="8">
        <v>69.670238095238091</v>
      </c>
    </row>
    <row r="15" spans="1:2">
      <c r="A15" s="11" t="s">
        <v>13</v>
      </c>
      <c r="B15" s="8">
        <v>69.45</v>
      </c>
    </row>
    <row r="16" spans="1:2">
      <c r="A16" s="11" t="s">
        <v>14</v>
      </c>
      <c r="B16" s="8">
        <v>71.47</v>
      </c>
    </row>
    <row r="17" spans="1:2">
      <c r="A17" s="11" t="s">
        <v>11</v>
      </c>
      <c r="B17" s="8">
        <v>66.16206896551725</v>
      </c>
    </row>
    <row r="18" spans="1:2">
      <c r="A18" s="11" t="s">
        <v>12</v>
      </c>
      <c r="B18" s="8">
        <v>72.125714285714253</v>
      </c>
    </row>
    <row r="19" spans="1:2">
      <c r="A19" s="10" t="s">
        <v>19</v>
      </c>
      <c r="B19" s="8">
        <v>71.019597989949759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5"/>
  <sheetViews>
    <sheetView topLeftCell="B1" workbookViewId="0">
      <selection activeCell="K2" sqref="K2"/>
    </sheetView>
  </sheetViews>
  <sheetFormatPr defaultRowHeight="12.75"/>
  <cols>
    <col min="1" max="5" width="20.140625" style="1"/>
    <col min="6" max="6" width="21" style="1" customWidth="1"/>
    <col min="7" max="7" width="15.5703125" style="1" customWidth="1"/>
    <col min="8" max="8" width="17.28515625" style="1" customWidth="1"/>
    <col min="9" max="9" width="10.85546875" style="1" customWidth="1"/>
    <col min="10" max="10" width="11.42578125" style="1" customWidth="1"/>
    <col min="11" max="16384" width="9.140625" style="1"/>
  </cols>
  <sheetData>
    <row r="1" spans="1:11" s="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8</v>
      </c>
      <c r="H1" s="13" t="s">
        <v>9</v>
      </c>
      <c r="I1" s="13" t="s">
        <v>10</v>
      </c>
      <c r="J1" s="14" t="s">
        <v>15</v>
      </c>
      <c r="K1" s="13" t="s">
        <v>26</v>
      </c>
    </row>
    <row r="2" spans="1:11" ht="15">
      <c r="A2" s="5">
        <v>1</v>
      </c>
      <c r="B2" s="3">
        <v>16</v>
      </c>
      <c r="C2" s="3">
        <v>2.5</v>
      </c>
      <c r="D2" s="3">
        <v>2.7</v>
      </c>
      <c r="E2" s="3">
        <v>75</v>
      </c>
      <c r="F2" s="3">
        <v>1.6</v>
      </c>
      <c r="G2" s="3" t="str">
        <f>IF(D2&gt;4,"High","Normal")</f>
        <v>Normal</v>
      </c>
      <c r="H2" s="15" t="s">
        <v>11</v>
      </c>
      <c r="I2" s="3" t="str">
        <f>IF(B2&lt;=13,"&lt;=12",IF(B2&lt;=15,"13-15",IF(B2&lt;=17,"16-17","18+")))</f>
        <v>16-17</v>
      </c>
      <c r="J2" s="16">
        <f>ROUND(E2,1)</f>
        <v>75</v>
      </c>
      <c r="K2" s="21"/>
    </row>
    <row r="3" spans="1:11" ht="15">
      <c r="A3" s="5">
        <v>2</v>
      </c>
      <c r="B3" s="3">
        <v>17</v>
      </c>
      <c r="C3" s="3">
        <v>2.7</v>
      </c>
      <c r="D3" s="3">
        <v>4</v>
      </c>
      <c r="E3" s="3">
        <v>68.099999999999994</v>
      </c>
      <c r="F3" s="3">
        <v>0.7</v>
      </c>
      <c r="G3" s="3" t="str">
        <f t="shared" ref="G3:G66" si="0">IF(D3&gt;4,"High","Normal")</f>
        <v>Normal</v>
      </c>
      <c r="H3" s="15" t="s">
        <v>11</v>
      </c>
      <c r="I3" s="3" t="str">
        <f t="shared" ref="I3:I66" si="1">IF(B3&lt;=13,"&lt;=12",IF(B3&lt;=15,"13-15",IF(B3&lt;=17,"16-17","18+")))</f>
        <v>16-17</v>
      </c>
      <c r="J3" s="16">
        <f t="shared" ref="J3:J66" si="2">ROUND(E3,1)</f>
        <v>68.099999999999994</v>
      </c>
      <c r="K3" s="6"/>
    </row>
    <row r="4" spans="1:11" ht="15">
      <c r="A4" s="5">
        <v>3</v>
      </c>
      <c r="B4" s="3">
        <v>15</v>
      </c>
      <c r="C4" s="3">
        <v>3</v>
      </c>
      <c r="D4" s="3">
        <v>4.3</v>
      </c>
      <c r="E4" s="3">
        <v>67.900000000000006</v>
      </c>
      <c r="F4" s="3">
        <v>1.5</v>
      </c>
      <c r="G4" s="3" t="str">
        <f t="shared" si="0"/>
        <v>High</v>
      </c>
      <c r="H4" s="15" t="s">
        <v>12</v>
      </c>
      <c r="I4" s="3" t="str">
        <f t="shared" si="1"/>
        <v>13-15</v>
      </c>
      <c r="J4" s="16">
        <f t="shared" si="2"/>
        <v>67.900000000000006</v>
      </c>
      <c r="K4" s="6"/>
    </row>
    <row r="5" spans="1:11" ht="15">
      <c r="A5" s="5">
        <v>4</v>
      </c>
      <c r="B5" s="3">
        <v>17</v>
      </c>
      <c r="C5" s="3">
        <v>3</v>
      </c>
      <c r="D5" s="3">
        <v>2.8</v>
      </c>
      <c r="E5" s="3">
        <v>47.2</v>
      </c>
      <c r="F5" s="3">
        <v>1.8</v>
      </c>
      <c r="G5" s="3" t="str">
        <f t="shared" si="0"/>
        <v>Normal</v>
      </c>
      <c r="H5" s="15" t="s">
        <v>11</v>
      </c>
      <c r="I5" s="3" t="str">
        <f t="shared" si="1"/>
        <v>16-17</v>
      </c>
      <c r="J5" s="16">
        <f t="shared" si="2"/>
        <v>47.2</v>
      </c>
      <c r="K5" s="6"/>
    </row>
    <row r="6" spans="1:11" ht="15">
      <c r="A6" s="5">
        <v>5</v>
      </c>
      <c r="B6" s="3">
        <v>17</v>
      </c>
      <c r="C6" s="4">
        <v>2.5</v>
      </c>
      <c r="D6" s="3">
        <v>1.8</v>
      </c>
      <c r="E6" s="3">
        <v>78</v>
      </c>
      <c r="F6" s="3">
        <v>1.4</v>
      </c>
      <c r="G6" s="3" t="str">
        <f t="shared" si="0"/>
        <v>Normal</v>
      </c>
      <c r="H6" s="15" t="s">
        <v>13</v>
      </c>
      <c r="I6" s="3" t="str">
        <f t="shared" si="1"/>
        <v>16-17</v>
      </c>
      <c r="J6" s="16">
        <f t="shared" si="2"/>
        <v>78</v>
      </c>
      <c r="K6" s="6"/>
    </row>
    <row r="7" spans="1:11" ht="15">
      <c r="A7" s="5">
        <v>6</v>
      </c>
      <c r="B7" s="3">
        <v>14</v>
      </c>
      <c r="C7" s="3">
        <v>1.3</v>
      </c>
      <c r="D7" s="3">
        <v>4.4000000000000004</v>
      </c>
      <c r="E7" s="3">
        <v>71.5</v>
      </c>
      <c r="F7" s="3">
        <v>0.4</v>
      </c>
      <c r="G7" s="3" t="str">
        <f t="shared" si="0"/>
        <v>High</v>
      </c>
      <c r="H7" s="15" t="s">
        <v>12</v>
      </c>
      <c r="I7" s="3" t="str">
        <f t="shared" si="1"/>
        <v>13-15</v>
      </c>
      <c r="J7" s="16">
        <f t="shared" si="2"/>
        <v>71.5</v>
      </c>
      <c r="K7" s="6"/>
    </row>
    <row r="8" spans="1:11" ht="15">
      <c r="A8" s="5">
        <v>7</v>
      </c>
      <c r="B8" s="3">
        <v>15</v>
      </c>
      <c r="C8" s="3">
        <v>3.3</v>
      </c>
      <c r="D8" s="3">
        <v>6.7</v>
      </c>
      <c r="E8" s="3">
        <v>88</v>
      </c>
      <c r="F8" s="3">
        <v>2.9</v>
      </c>
      <c r="G8" s="3" t="str">
        <f t="shared" si="0"/>
        <v>High</v>
      </c>
      <c r="H8" s="15" t="s">
        <v>14</v>
      </c>
      <c r="I8" s="3" t="str">
        <f t="shared" si="1"/>
        <v>13-15</v>
      </c>
      <c r="J8" s="16">
        <f t="shared" si="2"/>
        <v>88</v>
      </c>
      <c r="K8" s="6"/>
    </row>
    <row r="9" spans="1:11" ht="15">
      <c r="A9" s="5">
        <v>8</v>
      </c>
      <c r="B9" s="3">
        <v>15</v>
      </c>
      <c r="C9" s="3">
        <v>2.9</v>
      </c>
      <c r="D9" s="3">
        <v>4.5999999999999996</v>
      </c>
      <c r="E9" s="3">
        <v>69.3</v>
      </c>
      <c r="F9" s="3">
        <v>1.6</v>
      </c>
      <c r="G9" s="3" t="str">
        <f t="shared" si="0"/>
        <v>High</v>
      </c>
      <c r="H9" s="15" t="s">
        <v>12</v>
      </c>
      <c r="I9" s="3" t="str">
        <f t="shared" si="1"/>
        <v>13-15</v>
      </c>
      <c r="J9" s="16">
        <f t="shared" si="2"/>
        <v>69.3</v>
      </c>
      <c r="K9" s="6"/>
    </row>
    <row r="10" spans="1:11" ht="15">
      <c r="A10" s="5">
        <v>9</v>
      </c>
      <c r="B10" s="3">
        <v>15</v>
      </c>
      <c r="C10" s="3">
        <v>1.4</v>
      </c>
      <c r="D10" s="3">
        <v>4.0999999999999996</v>
      </c>
      <c r="E10" s="3">
        <v>75.7</v>
      </c>
      <c r="F10" s="3">
        <v>0.9</v>
      </c>
      <c r="G10" s="3" t="str">
        <f t="shared" si="0"/>
        <v>High</v>
      </c>
      <c r="H10" s="15" t="s">
        <v>12</v>
      </c>
      <c r="I10" s="3" t="str">
        <f t="shared" si="1"/>
        <v>13-15</v>
      </c>
      <c r="J10" s="16">
        <f t="shared" si="2"/>
        <v>75.7</v>
      </c>
      <c r="K10" s="6"/>
    </row>
    <row r="11" spans="1:11" ht="15">
      <c r="A11" s="5">
        <v>10</v>
      </c>
      <c r="B11" s="3">
        <v>17</v>
      </c>
      <c r="C11" s="3">
        <v>1.8</v>
      </c>
      <c r="D11" s="3">
        <v>4.0999999999999996</v>
      </c>
      <c r="E11" s="3">
        <v>78.3</v>
      </c>
      <c r="F11" s="3">
        <v>2.8</v>
      </c>
      <c r="G11" s="3" t="str">
        <f t="shared" si="0"/>
        <v>High</v>
      </c>
      <c r="H11" s="15" t="s">
        <v>12</v>
      </c>
      <c r="I11" s="3" t="str">
        <f t="shared" si="1"/>
        <v>16-17</v>
      </c>
      <c r="J11" s="16">
        <f t="shared" si="2"/>
        <v>78.3</v>
      </c>
      <c r="K11" s="6"/>
    </row>
    <row r="12" spans="1:11" ht="15">
      <c r="A12" s="5">
        <v>11</v>
      </c>
      <c r="B12" s="3">
        <v>16</v>
      </c>
      <c r="C12" s="3">
        <v>3.4</v>
      </c>
      <c r="D12" s="3">
        <v>3.6</v>
      </c>
      <c r="E12" s="3">
        <v>52.5</v>
      </c>
      <c r="F12" s="3">
        <v>2</v>
      </c>
      <c r="G12" s="3" t="str">
        <f t="shared" si="0"/>
        <v>Normal</v>
      </c>
      <c r="H12" s="15" t="s">
        <v>11</v>
      </c>
      <c r="I12" s="3" t="str">
        <f t="shared" si="1"/>
        <v>16-17</v>
      </c>
      <c r="J12" s="16">
        <f t="shared" si="2"/>
        <v>52.5</v>
      </c>
      <c r="K12" s="6"/>
    </row>
    <row r="13" spans="1:11" ht="15">
      <c r="A13" s="5">
        <v>12</v>
      </c>
      <c r="B13" s="3">
        <v>15</v>
      </c>
      <c r="C13" s="3">
        <v>3.1</v>
      </c>
      <c r="D13" s="3">
        <v>5.8</v>
      </c>
      <c r="E13" s="3">
        <v>96.2</v>
      </c>
      <c r="F13" s="3">
        <v>0.5</v>
      </c>
      <c r="G13" s="3" t="str">
        <f t="shared" si="0"/>
        <v>High</v>
      </c>
      <c r="H13" s="15" t="s">
        <v>12</v>
      </c>
      <c r="I13" s="3" t="str">
        <f t="shared" si="1"/>
        <v>13-15</v>
      </c>
      <c r="J13" s="16">
        <f t="shared" si="2"/>
        <v>96.2</v>
      </c>
      <c r="K13" s="6"/>
    </row>
    <row r="14" spans="1:11" ht="15">
      <c r="A14" s="5">
        <v>13</v>
      </c>
      <c r="B14" s="3">
        <v>17</v>
      </c>
      <c r="C14" s="3">
        <v>1.8</v>
      </c>
      <c r="D14" s="4">
        <v>2.7</v>
      </c>
      <c r="E14" s="3">
        <v>65.7</v>
      </c>
      <c r="F14" s="3">
        <v>0.7</v>
      </c>
      <c r="G14" s="3" t="str">
        <f t="shared" si="0"/>
        <v>Normal</v>
      </c>
      <c r="H14" s="15" t="s">
        <v>12</v>
      </c>
      <c r="I14" s="3" t="str">
        <f t="shared" si="1"/>
        <v>16-17</v>
      </c>
      <c r="J14" s="16">
        <f t="shared" si="2"/>
        <v>65.7</v>
      </c>
      <c r="K14" s="6"/>
    </row>
    <row r="15" spans="1:11" ht="15">
      <c r="A15" s="5">
        <v>14</v>
      </c>
      <c r="B15" s="3">
        <v>14</v>
      </c>
      <c r="C15" s="3">
        <v>2.2000000000000002</v>
      </c>
      <c r="D15" s="3">
        <v>2</v>
      </c>
      <c r="E15" s="3">
        <v>74.900000000000006</v>
      </c>
      <c r="F15" s="3">
        <v>1.3</v>
      </c>
      <c r="G15" s="3" t="str">
        <f t="shared" si="0"/>
        <v>Normal</v>
      </c>
      <c r="H15" s="15" t="s">
        <v>13</v>
      </c>
      <c r="I15" s="3" t="str">
        <f t="shared" si="1"/>
        <v>13-15</v>
      </c>
      <c r="J15" s="16">
        <f t="shared" si="2"/>
        <v>74.900000000000006</v>
      </c>
      <c r="K15" s="6"/>
    </row>
    <row r="16" spans="1:11" ht="15">
      <c r="A16" s="5">
        <v>15</v>
      </c>
      <c r="B16" s="3">
        <v>16</v>
      </c>
      <c r="C16" s="3">
        <v>2.4</v>
      </c>
      <c r="D16" s="3">
        <v>1.6</v>
      </c>
      <c r="E16" s="3">
        <v>76.400000000000006</v>
      </c>
      <c r="F16" s="3">
        <v>1.7</v>
      </c>
      <c r="G16" s="3" t="str">
        <f t="shared" si="0"/>
        <v>Normal</v>
      </c>
      <c r="H16" s="15" t="s">
        <v>13</v>
      </c>
      <c r="I16" s="3" t="str">
        <f t="shared" si="1"/>
        <v>16-17</v>
      </c>
      <c r="J16" s="16">
        <f t="shared" si="2"/>
        <v>76.400000000000006</v>
      </c>
      <c r="K16" s="6"/>
    </row>
    <row r="17" spans="1:11" ht="15">
      <c r="A17" s="5">
        <v>16</v>
      </c>
      <c r="B17" s="3">
        <v>14</v>
      </c>
      <c r="C17" s="3">
        <v>3.1</v>
      </c>
      <c r="D17" s="3">
        <v>4.0999999999999996</v>
      </c>
      <c r="E17" s="3">
        <v>61.9</v>
      </c>
      <c r="F17" s="3">
        <v>2</v>
      </c>
      <c r="G17" s="3" t="str">
        <f t="shared" si="0"/>
        <v>High</v>
      </c>
      <c r="H17" s="15" t="s">
        <v>12</v>
      </c>
      <c r="I17" s="3" t="str">
        <f t="shared" si="1"/>
        <v>13-15</v>
      </c>
      <c r="J17" s="16">
        <f t="shared" si="2"/>
        <v>61.9</v>
      </c>
      <c r="K17" s="6"/>
    </row>
    <row r="18" spans="1:11" ht="15">
      <c r="A18" s="5">
        <v>17</v>
      </c>
      <c r="B18" s="3">
        <v>16</v>
      </c>
      <c r="C18" s="3">
        <v>3.7</v>
      </c>
      <c r="D18" s="3">
        <v>5.6</v>
      </c>
      <c r="E18" s="3">
        <v>88.5</v>
      </c>
      <c r="F18" s="3">
        <v>2.2999999999999998</v>
      </c>
      <c r="G18" s="3" t="str">
        <f t="shared" si="0"/>
        <v>High</v>
      </c>
      <c r="H18" s="15" t="s">
        <v>12</v>
      </c>
      <c r="I18" s="3" t="str">
        <f t="shared" si="1"/>
        <v>16-17</v>
      </c>
      <c r="J18" s="16">
        <f t="shared" si="2"/>
        <v>88.5</v>
      </c>
      <c r="K18" s="6"/>
    </row>
    <row r="19" spans="1:11" ht="15">
      <c r="A19" s="5">
        <v>18</v>
      </c>
      <c r="B19" s="3">
        <v>17</v>
      </c>
      <c r="C19" s="3">
        <v>2.6</v>
      </c>
      <c r="D19" s="3">
        <v>4.4000000000000004</v>
      </c>
      <c r="E19" s="3">
        <v>72.7</v>
      </c>
      <c r="F19" s="3">
        <v>1.9</v>
      </c>
      <c r="G19" s="3" t="str">
        <f t="shared" si="0"/>
        <v>High</v>
      </c>
      <c r="H19" s="15" t="s">
        <v>12</v>
      </c>
      <c r="I19" s="3" t="str">
        <f t="shared" si="1"/>
        <v>16-17</v>
      </c>
      <c r="J19" s="16">
        <f t="shared" si="2"/>
        <v>72.7</v>
      </c>
      <c r="K19" s="6"/>
    </row>
    <row r="20" spans="1:11" ht="15">
      <c r="A20" s="5">
        <v>19</v>
      </c>
      <c r="B20" s="3">
        <v>13</v>
      </c>
      <c r="C20" s="4">
        <v>2.5</v>
      </c>
      <c r="D20" s="3">
        <v>3.5</v>
      </c>
      <c r="E20" s="3">
        <v>67.900000000000006</v>
      </c>
      <c r="F20" s="3">
        <v>2.6</v>
      </c>
      <c r="G20" s="3" t="str">
        <f t="shared" si="0"/>
        <v>Normal</v>
      </c>
      <c r="H20" s="15" t="s">
        <v>11</v>
      </c>
      <c r="I20" s="3" t="str">
        <f t="shared" si="1"/>
        <v>&lt;=12</v>
      </c>
      <c r="J20" s="16">
        <f t="shared" si="2"/>
        <v>67.900000000000006</v>
      </c>
      <c r="K20" s="6"/>
    </row>
    <row r="21" spans="1:11" ht="15">
      <c r="A21" s="5">
        <v>20</v>
      </c>
      <c r="B21" s="3">
        <v>16</v>
      </c>
      <c r="C21" s="3">
        <v>3.4</v>
      </c>
      <c r="D21" s="3">
        <v>4.7</v>
      </c>
      <c r="E21" s="3">
        <v>71.400000000000006</v>
      </c>
      <c r="F21" s="3">
        <v>1.6</v>
      </c>
      <c r="G21" s="3" t="str">
        <f t="shared" si="0"/>
        <v>High</v>
      </c>
      <c r="H21" s="15" t="s">
        <v>12</v>
      </c>
      <c r="I21" s="3" t="str">
        <f t="shared" si="1"/>
        <v>16-17</v>
      </c>
      <c r="J21" s="16">
        <f t="shared" si="2"/>
        <v>71.400000000000006</v>
      </c>
      <c r="K21" s="6"/>
    </row>
    <row r="22" spans="1:11" ht="15">
      <c r="A22" s="5">
        <v>21</v>
      </c>
      <c r="B22" s="3">
        <v>14</v>
      </c>
      <c r="C22" s="3">
        <v>2.7</v>
      </c>
      <c r="D22" s="3">
        <v>4.3</v>
      </c>
      <c r="E22" s="3">
        <v>77.599999999999994</v>
      </c>
      <c r="F22" s="3">
        <v>0.9</v>
      </c>
      <c r="G22" s="3" t="str">
        <f t="shared" si="0"/>
        <v>High</v>
      </c>
      <c r="H22" s="15" t="s">
        <v>12</v>
      </c>
      <c r="I22" s="3" t="str">
        <f t="shared" si="1"/>
        <v>13-15</v>
      </c>
      <c r="J22" s="16">
        <f t="shared" si="2"/>
        <v>77.599999999999994</v>
      </c>
      <c r="K22" s="6"/>
    </row>
    <row r="23" spans="1:11" ht="15">
      <c r="A23" s="5">
        <v>22</v>
      </c>
      <c r="B23" s="3">
        <v>17</v>
      </c>
      <c r="C23" s="3">
        <v>1.1000000000000001</v>
      </c>
      <c r="D23" s="3">
        <v>5.2</v>
      </c>
      <c r="E23" s="3">
        <v>70.099999999999994</v>
      </c>
      <c r="F23" s="3">
        <v>1.5</v>
      </c>
      <c r="G23" s="3" t="str">
        <f t="shared" si="0"/>
        <v>High</v>
      </c>
      <c r="H23" s="15" t="s">
        <v>12</v>
      </c>
      <c r="I23" s="3" t="str">
        <f t="shared" si="1"/>
        <v>16-17</v>
      </c>
      <c r="J23" s="16">
        <f t="shared" si="2"/>
        <v>70.099999999999994</v>
      </c>
      <c r="K23" s="6"/>
    </row>
    <row r="24" spans="1:11" ht="15">
      <c r="A24" s="5">
        <v>23</v>
      </c>
      <c r="B24" s="3">
        <v>16</v>
      </c>
      <c r="C24" s="3">
        <v>1.5</v>
      </c>
      <c r="D24" s="3">
        <v>6</v>
      </c>
      <c r="E24" s="3">
        <v>78.8</v>
      </c>
      <c r="F24" s="3">
        <v>1.4</v>
      </c>
      <c r="G24" s="3" t="str">
        <f t="shared" si="0"/>
        <v>High</v>
      </c>
      <c r="H24" s="15" t="s">
        <v>12</v>
      </c>
      <c r="I24" s="3" t="str">
        <f t="shared" si="1"/>
        <v>16-17</v>
      </c>
      <c r="J24" s="16">
        <f t="shared" si="2"/>
        <v>78.8</v>
      </c>
      <c r="K24" s="6"/>
    </row>
    <row r="25" spans="1:11" ht="15">
      <c r="A25" s="5">
        <v>24</v>
      </c>
      <c r="B25" s="3">
        <v>13</v>
      </c>
      <c r="C25" s="3">
        <v>3.2</v>
      </c>
      <c r="D25" s="3">
        <v>2.6</v>
      </c>
      <c r="E25" s="3">
        <v>53.2</v>
      </c>
      <c r="F25" s="3">
        <v>0</v>
      </c>
      <c r="G25" s="3" t="str">
        <f t="shared" si="0"/>
        <v>Normal</v>
      </c>
      <c r="H25" s="15" t="s">
        <v>11</v>
      </c>
      <c r="I25" s="3" t="str">
        <f t="shared" si="1"/>
        <v>&lt;=12</v>
      </c>
      <c r="J25" s="16">
        <f t="shared" si="2"/>
        <v>53.2</v>
      </c>
      <c r="K25" s="6"/>
    </row>
    <row r="26" spans="1:11" ht="15">
      <c r="A26" s="5">
        <v>25</v>
      </c>
      <c r="B26" s="3">
        <v>13</v>
      </c>
      <c r="C26" s="3">
        <v>0.8</v>
      </c>
      <c r="D26" s="3">
        <v>0.5</v>
      </c>
      <c r="E26" s="3">
        <v>62.5</v>
      </c>
      <c r="F26" s="3">
        <v>1.1000000000000001</v>
      </c>
      <c r="G26" s="3" t="str">
        <f t="shared" si="0"/>
        <v>Normal</v>
      </c>
      <c r="H26" s="15" t="s">
        <v>13</v>
      </c>
      <c r="I26" s="3" t="str">
        <f t="shared" si="1"/>
        <v>&lt;=12</v>
      </c>
      <c r="J26" s="16">
        <f t="shared" si="2"/>
        <v>62.5</v>
      </c>
      <c r="K26" s="6"/>
    </row>
    <row r="27" spans="1:11" ht="15">
      <c r="A27" s="5">
        <v>26</v>
      </c>
      <c r="B27" s="3">
        <v>15</v>
      </c>
      <c r="C27" s="3">
        <v>2.6</v>
      </c>
      <c r="D27" s="3">
        <v>3.5</v>
      </c>
      <c r="E27" s="3">
        <v>48.6</v>
      </c>
      <c r="F27" s="3">
        <v>1.8</v>
      </c>
      <c r="G27" s="3" t="str">
        <f t="shared" si="0"/>
        <v>Normal</v>
      </c>
      <c r="H27" s="15" t="s">
        <v>11</v>
      </c>
      <c r="I27" s="3" t="str">
        <f t="shared" si="1"/>
        <v>13-15</v>
      </c>
      <c r="J27" s="16">
        <f t="shared" si="2"/>
        <v>48.6</v>
      </c>
      <c r="K27" s="6"/>
    </row>
    <row r="28" spans="1:11" ht="15">
      <c r="A28" s="5">
        <v>27</v>
      </c>
      <c r="B28" s="3">
        <v>15</v>
      </c>
      <c r="C28" s="3">
        <v>3.5</v>
      </c>
      <c r="D28" s="3">
        <v>2.5</v>
      </c>
      <c r="E28" s="3">
        <v>90</v>
      </c>
      <c r="F28" s="3">
        <v>1.2</v>
      </c>
      <c r="G28" s="3" t="str">
        <f t="shared" si="0"/>
        <v>Normal</v>
      </c>
      <c r="H28" s="15" t="s">
        <v>11</v>
      </c>
      <c r="I28" s="3" t="str">
        <f t="shared" si="1"/>
        <v>13-15</v>
      </c>
      <c r="J28" s="16">
        <f t="shared" si="2"/>
        <v>90</v>
      </c>
      <c r="K28" s="6"/>
    </row>
    <row r="29" spans="1:11" ht="15">
      <c r="A29" s="5">
        <v>28</v>
      </c>
      <c r="B29" s="3">
        <v>14</v>
      </c>
      <c r="C29" s="3">
        <v>2.7</v>
      </c>
      <c r="D29" s="3">
        <v>5.2</v>
      </c>
      <c r="E29" s="3">
        <v>89.8</v>
      </c>
      <c r="F29" s="3">
        <v>1</v>
      </c>
      <c r="G29" s="3" t="str">
        <f t="shared" si="0"/>
        <v>High</v>
      </c>
      <c r="H29" s="15" t="s">
        <v>12</v>
      </c>
      <c r="I29" s="3" t="str">
        <f t="shared" si="1"/>
        <v>13-15</v>
      </c>
      <c r="J29" s="16">
        <f t="shared" si="2"/>
        <v>89.8</v>
      </c>
      <c r="K29" s="6"/>
    </row>
    <row r="30" spans="1:11" ht="15">
      <c r="A30" s="5">
        <v>29</v>
      </c>
      <c r="B30" s="3">
        <v>16</v>
      </c>
      <c r="C30" s="3">
        <v>1.9</v>
      </c>
      <c r="D30" s="3">
        <v>2.9</v>
      </c>
      <c r="E30" s="3">
        <v>76.3</v>
      </c>
      <c r="F30" s="3">
        <v>2.2000000000000002</v>
      </c>
      <c r="G30" s="3" t="str">
        <f t="shared" si="0"/>
        <v>Normal</v>
      </c>
      <c r="H30" s="15" t="s">
        <v>11</v>
      </c>
      <c r="I30" s="3" t="str">
        <f t="shared" si="1"/>
        <v>16-17</v>
      </c>
      <c r="J30" s="16">
        <f t="shared" si="2"/>
        <v>76.3</v>
      </c>
      <c r="K30" s="6"/>
    </row>
    <row r="31" spans="1:11" ht="15">
      <c r="A31" s="5">
        <v>30</v>
      </c>
      <c r="B31" s="3">
        <v>16</v>
      </c>
      <c r="C31" s="3">
        <v>1.7</v>
      </c>
      <c r="D31" s="3">
        <v>1.2</v>
      </c>
      <c r="E31" s="3">
        <v>59.9</v>
      </c>
      <c r="F31" s="3">
        <v>0.8</v>
      </c>
      <c r="G31" s="3" t="str">
        <f t="shared" si="0"/>
        <v>Normal</v>
      </c>
      <c r="H31" s="15" t="s">
        <v>13</v>
      </c>
      <c r="I31" s="3" t="str">
        <f t="shared" si="1"/>
        <v>16-17</v>
      </c>
      <c r="J31" s="16">
        <f t="shared" si="2"/>
        <v>59.9</v>
      </c>
      <c r="K31" s="6"/>
    </row>
    <row r="32" spans="1:11" ht="15">
      <c r="A32" s="5">
        <v>31</v>
      </c>
      <c r="B32" s="3">
        <v>15</v>
      </c>
      <c r="C32" s="3">
        <v>3.3</v>
      </c>
      <c r="D32" s="3">
        <v>3.1</v>
      </c>
      <c r="E32" s="3">
        <v>93.9</v>
      </c>
      <c r="F32" s="3">
        <v>2.1</v>
      </c>
      <c r="G32" s="3" t="str">
        <f t="shared" si="0"/>
        <v>Normal</v>
      </c>
      <c r="H32" s="15" t="s">
        <v>11</v>
      </c>
      <c r="I32" s="3" t="str">
        <f t="shared" si="1"/>
        <v>13-15</v>
      </c>
      <c r="J32" s="16">
        <f t="shared" si="2"/>
        <v>93.9</v>
      </c>
      <c r="K32" s="6"/>
    </row>
    <row r="33" spans="1:11" ht="15">
      <c r="A33" s="5">
        <v>32</v>
      </c>
      <c r="B33" s="3">
        <v>16</v>
      </c>
      <c r="C33" s="3">
        <v>3</v>
      </c>
      <c r="D33" s="3">
        <v>1.8</v>
      </c>
      <c r="E33" s="3">
        <v>64</v>
      </c>
      <c r="F33" s="3">
        <v>0.4</v>
      </c>
      <c r="G33" s="3" t="str">
        <f t="shared" si="0"/>
        <v>Normal</v>
      </c>
      <c r="H33" s="15" t="s">
        <v>13</v>
      </c>
      <c r="I33" s="3" t="str">
        <f t="shared" si="1"/>
        <v>16-17</v>
      </c>
      <c r="J33" s="16">
        <f t="shared" si="2"/>
        <v>64</v>
      </c>
      <c r="K33" s="6"/>
    </row>
    <row r="34" spans="1:11" ht="15">
      <c r="A34" s="5">
        <v>33</v>
      </c>
      <c r="B34" s="3">
        <v>16</v>
      </c>
      <c r="C34" s="3">
        <v>2.2000000000000002</v>
      </c>
      <c r="D34" s="3">
        <v>6.4</v>
      </c>
      <c r="E34" s="3">
        <v>67.900000000000006</v>
      </c>
      <c r="F34" s="3">
        <v>3.7</v>
      </c>
      <c r="G34" s="3" t="str">
        <f t="shared" si="0"/>
        <v>High</v>
      </c>
      <c r="H34" s="15" t="s">
        <v>14</v>
      </c>
      <c r="I34" s="3" t="str">
        <f t="shared" si="1"/>
        <v>16-17</v>
      </c>
      <c r="J34" s="16">
        <f t="shared" si="2"/>
        <v>67.900000000000006</v>
      </c>
      <c r="K34" s="6"/>
    </row>
    <row r="35" spans="1:11" ht="15">
      <c r="A35" s="5">
        <v>34</v>
      </c>
      <c r="B35" s="3">
        <v>13</v>
      </c>
      <c r="C35" s="3">
        <v>3.6</v>
      </c>
      <c r="D35" s="3">
        <v>4.7</v>
      </c>
      <c r="E35" s="3">
        <v>71.599999999999994</v>
      </c>
      <c r="F35" s="3">
        <v>1.3</v>
      </c>
      <c r="G35" s="3" t="str">
        <f t="shared" si="0"/>
        <v>High</v>
      </c>
      <c r="H35" s="15" t="s">
        <v>12</v>
      </c>
      <c r="I35" s="3" t="str">
        <f t="shared" si="1"/>
        <v>&lt;=12</v>
      </c>
      <c r="J35" s="16">
        <f t="shared" si="2"/>
        <v>71.599999999999994</v>
      </c>
      <c r="K35" s="6"/>
    </row>
    <row r="36" spans="1:11" ht="15">
      <c r="A36" s="5">
        <v>35</v>
      </c>
      <c r="B36" s="3">
        <v>15</v>
      </c>
      <c r="C36" s="3">
        <v>3.4</v>
      </c>
      <c r="D36" s="3">
        <v>5</v>
      </c>
      <c r="E36" s="3">
        <v>74.5</v>
      </c>
      <c r="F36" s="3">
        <v>1.2</v>
      </c>
      <c r="G36" s="3" t="str">
        <f t="shared" si="0"/>
        <v>High</v>
      </c>
      <c r="H36" s="15" t="s">
        <v>12</v>
      </c>
      <c r="I36" s="3" t="str">
        <f t="shared" si="1"/>
        <v>13-15</v>
      </c>
      <c r="J36" s="16">
        <f t="shared" si="2"/>
        <v>74.5</v>
      </c>
      <c r="K36" s="6"/>
    </row>
    <row r="37" spans="1:11" ht="15">
      <c r="A37" s="5">
        <v>36</v>
      </c>
      <c r="B37" s="3">
        <v>17</v>
      </c>
      <c r="C37" s="3">
        <v>4.3</v>
      </c>
      <c r="D37" s="3">
        <v>4.8</v>
      </c>
      <c r="E37" s="3">
        <v>76.400000000000006</v>
      </c>
      <c r="F37" s="3">
        <v>2.4</v>
      </c>
      <c r="G37" s="3" t="str">
        <f t="shared" si="0"/>
        <v>High</v>
      </c>
      <c r="H37" s="15" t="s">
        <v>12</v>
      </c>
      <c r="I37" s="3" t="str">
        <f t="shared" si="1"/>
        <v>16-17</v>
      </c>
      <c r="J37" s="16">
        <f t="shared" si="2"/>
        <v>76.400000000000006</v>
      </c>
      <c r="K37" s="6"/>
    </row>
    <row r="38" spans="1:11" ht="15">
      <c r="A38" s="5">
        <v>37</v>
      </c>
      <c r="B38" s="3">
        <v>15</v>
      </c>
      <c r="C38" s="3">
        <v>3.1</v>
      </c>
      <c r="D38" s="3">
        <v>5.3</v>
      </c>
      <c r="E38" s="3">
        <v>76.8</v>
      </c>
      <c r="F38" s="3">
        <v>1.2</v>
      </c>
      <c r="G38" s="3" t="str">
        <f t="shared" si="0"/>
        <v>High</v>
      </c>
      <c r="H38" s="15" t="s">
        <v>12</v>
      </c>
      <c r="I38" s="3" t="str">
        <f t="shared" si="1"/>
        <v>13-15</v>
      </c>
      <c r="J38" s="16">
        <f t="shared" si="2"/>
        <v>76.8</v>
      </c>
      <c r="K38" s="6"/>
    </row>
    <row r="39" spans="1:11" ht="15">
      <c r="A39" s="5">
        <v>38</v>
      </c>
      <c r="B39" s="3">
        <v>17</v>
      </c>
      <c r="C39" s="3">
        <v>2.2999999999999998</v>
      </c>
      <c r="D39" s="3">
        <v>5.7</v>
      </c>
      <c r="E39" s="4">
        <v>75</v>
      </c>
      <c r="F39" s="3">
        <v>2.7</v>
      </c>
      <c r="G39" s="3" t="str">
        <f t="shared" si="0"/>
        <v>High</v>
      </c>
      <c r="H39" s="15" t="s">
        <v>12</v>
      </c>
      <c r="I39" s="3" t="str">
        <f t="shared" si="1"/>
        <v>16-17</v>
      </c>
      <c r="J39" s="16">
        <f t="shared" si="2"/>
        <v>75</v>
      </c>
      <c r="K39" s="6"/>
    </row>
    <row r="40" spans="1:11" ht="15">
      <c r="A40" s="5">
        <v>39</v>
      </c>
      <c r="B40" s="3">
        <v>13</v>
      </c>
      <c r="C40" s="3">
        <v>2.4</v>
      </c>
      <c r="D40" s="3">
        <v>3.2</v>
      </c>
      <c r="E40" s="3">
        <v>76.7</v>
      </c>
      <c r="F40" s="3">
        <v>1.8</v>
      </c>
      <c r="G40" s="3" t="str">
        <f t="shared" si="0"/>
        <v>Normal</v>
      </c>
      <c r="H40" s="15" t="s">
        <v>11</v>
      </c>
      <c r="I40" s="3" t="str">
        <f t="shared" si="1"/>
        <v>&lt;=12</v>
      </c>
      <c r="J40" s="16">
        <f t="shared" si="2"/>
        <v>76.7</v>
      </c>
      <c r="K40" s="6"/>
    </row>
    <row r="41" spans="1:11" ht="15">
      <c r="A41" s="5">
        <v>40</v>
      </c>
      <c r="B41" s="3">
        <v>14</v>
      </c>
      <c r="C41" s="3">
        <v>0.6</v>
      </c>
      <c r="D41" s="3">
        <v>1.9</v>
      </c>
      <c r="E41" s="4">
        <v>75</v>
      </c>
      <c r="F41" s="3">
        <v>1.4</v>
      </c>
      <c r="G41" s="3" t="str">
        <f t="shared" si="0"/>
        <v>Normal</v>
      </c>
      <c r="H41" s="15" t="s">
        <v>13</v>
      </c>
      <c r="I41" s="3" t="str">
        <f t="shared" si="1"/>
        <v>13-15</v>
      </c>
      <c r="J41" s="16">
        <f t="shared" si="2"/>
        <v>75</v>
      </c>
      <c r="K41" s="6"/>
    </row>
    <row r="42" spans="1:11" ht="15">
      <c r="A42" s="5">
        <v>41</v>
      </c>
      <c r="B42" s="3">
        <v>16</v>
      </c>
      <c r="C42" s="3">
        <v>2.7</v>
      </c>
      <c r="D42" s="3">
        <v>2.7</v>
      </c>
      <c r="E42" s="3">
        <v>75.8</v>
      </c>
      <c r="F42" s="3">
        <v>1.3</v>
      </c>
      <c r="G42" s="3" t="str">
        <f t="shared" si="0"/>
        <v>Normal</v>
      </c>
      <c r="H42" s="15" t="s">
        <v>11</v>
      </c>
      <c r="I42" s="3" t="str">
        <f t="shared" si="1"/>
        <v>16-17</v>
      </c>
      <c r="J42" s="16">
        <f t="shared" si="2"/>
        <v>75.8</v>
      </c>
      <c r="K42" s="6"/>
    </row>
    <row r="43" spans="1:11" ht="15">
      <c r="A43" s="5">
        <v>42</v>
      </c>
      <c r="B43" s="3">
        <v>13</v>
      </c>
      <c r="C43" s="4">
        <v>2.5</v>
      </c>
      <c r="D43" s="3">
        <v>3.9</v>
      </c>
      <c r="E43" s="3">
        <v>75</v>
      </c>
      <c r="F43" s="3">
        <v>2.5</v>
      </c>
      <c r="G43" s="3" t="str">
        <f t="shared" si="0"/>
        <v>Normal</v>
      </c>
      <c r="H43" s="15" t="s">
        <v>11</v>
      </c>
      <c r="I43" s="3" t="str">
        <f t="shared" si="1"/>
        <v>&lt;=12</v>
      </c>
      <c r="J43" s="16">
        <f t="shared" si="2"/>
        <v>75</v>
      </c>
      <c r="K43" s="6"/>
    </row>
    <row r="44" spans="1:11" ht="15">
      <c r="A44" s="5">
        <v>43</v>
      </c>
      <c r="B44" s="3">
        <v>16</v>
      </c>
      <c r="C44" s="3">
        <v>1.2</v>
      </c>
      <c r="D44" s="3">
        <v>0.2</v>
      </c>
      <c r="E44" s="3">
        <v>77.599999999999994</v>
      </c>
      <c r="F44" s="3">
        <v>1.7</v>
      </c>
      <c r="G44" s="3" t="str">
        <f t="shared" si="0"/>
        <v>Normal</v>
      </c>
      <c r="H44" s="15" t="s">
        <v>13</v>
      </c>
      <c r="I44" s="3" t="str">
        <f t="shared" si="1"/>
        <v>16-17</v>
      </c>
      <c r="J44" s="16">
        <f t="shared" si="2"/>
        <v>77.599999999999994</v>
      </c>
      <c r="K44" s="6"/>
    </row>
    <row r="45" spans="1:11" ht="15">
      <c r="A45" s="5">
        <v>44</v>
      </c>
      <c r="B45" s="3">
        <v>14</v>
      </c>
      <c r="C45" s="3">
        <v>2.5</v>
      </c>
      <c r="D45" s="3">
        <v>5.7</v>
      </c>
      <c r="E45" s="3">
        <v>76.400000000000006</v>
      </c>
      <c r="F45" s="3">
        <v>1.8</v>
      </c>
      <c r="G45" s="3" t="str">
        <f t="shared" si="0"/>
        <v>High</v>
      </c>
      <c r="H45" s="15" t="s">
        <v>12</v>
      </c>
      <c r="I45" s="3" t="str">
        <f t="shared" si="1"/>
        <v>13-15</v>
      </c>
      <c r="J45" s="16">
        <f t="shared" si="2"/>
        <v>76.400000000000006</v>
      </c>
      <c r="K45" s="6"/>
    </row>
    <row r="46" spans="1:11" ht="15">
      <c r="A46" s="5">
        <v>45</v>
      </c>
      <c r="B46" s="3">
        <v>14</v>
      </c>
      <c r="C46" s="3">
        <v>3.8</v>
      </c>
      <c r="D46" s="3">
        <v>1.2</v>
      </c>
      <c r="E46" s="3">
        <v>65.599999999999994</v>
      </c>
      <c r="F46" s="3">
        <v>1.9</v>
      </c>
      <c r="G46" s="3" t="str">
        <f t="shared" si="0"/>
        <v>Normal</v>
      </c>
      <c r="H46" s="15" t="s">
        <v>13</v>
      </c>
      <c r="I46" s="3" t="str">
        <f t="shared" si="1"/>
        <v>13-15</v>
      </c>
      <c r="J46" s="16">
        <f t="shared" si="2"/>
        <v>65.599999999999994</v>
      </c>
      <c r="K46" s="6"/>
    </row>
    <row r="47" spans="1:11" ht="15">
      <c r="A47" s="5">
        <v>46</v>
      </c>
      <c r="B47" s="3">
        <v>13</v>
      </c>
      <c r="C47" s="3">
        <v>1.8</v>
      </c>
      <c r="D47" s="3">
        <v>4.9000000000000004</v>
      </c>
      <c r="E47" s="3">
        <v>74.599999999999994</v>
      </c>
      <c r="F47" s="3">
        <v>1.6</v>
      </c>
      <c r="G47" s="3" t="str">
        <f t="shared" si="0"/>
        <v>High</v>
      </c>
      <c r="H47" s="15" t="s">
        <v>12</v>
      </c>
      <c r="I47" s="3" t="str">
        <f t="shared" si="1"/>
        <v>&lt;=12</v>
      </c>
      <c r="J47" s="16">
        <f t="shared" si="2"/>
        <v>74.599999999999994</v>
      </c>
      <c r="K47" s="6"/>
    </row>
    <row r="48" spans="1:11" ht="15">
      <c r="A48" s="5">
        <v>47</v>
      </c>
      <c r="B48" s="3">
        <v>14</v>
      </c>
      <c r="C48" s="3">
        <v>1.5</v>
      </c>
      <c r="D48" s="3">
        <v>3.7</v>
      </c>
      <c r="E48" s="3">
        <v>76.5</v>
      </c>
      <c r="F48" s="3">
        <v>1.9</v>
      </c>
      <c r="G48" s="3" t="str">
        <f t="shared" si="0"/>
        <v>Normal</v>
      </c>
      <c r="H48" s="15" t="s">
        <v>11</v>
      </c>
      <c r="I48" s="3" t="str">
        <f t="shared" si="1"/>
        <v>13-15</v>
      </c>
      <c r="J48" s="16">
        <f t="shared" si="2"/>
        <v>76.5</v>
      </c>
      <c r="K48" s="6"/>
    </row>
    <row r="49" spans="1:11" ht="15">
      <c r="A49" s="5">
        <v>48</v>
      </c>
      <c r="B49" s="3">
        <v>17</v>
      </c>
      <c r="C49" s="3">
        <v>3.6</v>
      </c>
      <c r="D49" s="3">
        <v>4.4000000000000004</v>
      </c>
      <c r="E49" s="3">
        <v>57.1</v>
      </c>
      <c r="F49" s="3">
        <v>1.4</v>
      </c>
      <c r="G49" s="3" t="str">
        <f t="shared" si="0"/>
        <v>High</v>
      </c>
      <c r="H49" s="15" t="s">
        <v>12</v>
      </c>
      <c r="I49" s="3" t="str">
        <f t="shared" si="1"/>
        <v>16-17</v>
      </c>
      <c r="J49" s="16">
        <f t="shared" si="2"/>
        <v>57.1</v>
      </c>
      <c r="K49" s="6"/>
    </row>
    <row r="50" spans="1:11" ht="15">
      <c r="A50" s="5">
        <v>49</v>
      </c>
      <c r="B50" s="3">
        <v>14</v>
      </c>
      <c r="C50" s="3">
        <v>3.1</v>
      </c>
      <c r="D50" s="3">
        <v>3.3</v>
      </c>
      <c r="E50" s="3">
        <v>67.3</v>
      </c>
      <c r="F50" s="3">
        <v>1.5</v>
      </c>
      <c r="G50" s="3" t="str">
        <f t="shared" si="0"/>
        <v>Normal</v>
      </c>
      <c r="H50" s="15" t="s">
        <v>11</v>
      </c>
      <c r="I50" s="3" t="str">
        <f t="shared" si="1"/>
        <v>13-15</v>
      </c>
      <c r="J50" s="16">
        <f t="shared" si="2"/>
        <v>67.3</v>
      </c>
      <c r="K50" s="6"/>
    </row>
    <row r="51" spans="1:11" ht="15">
      <c r="A51" s="5">
        <v>50</v>
      </c>
      <c r="B51" s="3">
        <v>16</v>
      </c>
      <c r="C51" s="3">
        <v>5.6</v>
      </c>
      <c r="D51" s="3">
        <v>4.3</v>
      </c>
      <c r="E51" s="3">
        <v>76.099999999999994</v>
      </c>
      <c r="F51" s="3">
        <v>0.6</v>
      </c>
      <c r="G51" s="3" t="str">
        <f t="shared" si="0"/>
        <v>High</v>
      </c>
      <c r="H51" s="15" t="s">
        <v>12</v>
      </c>
      <c r="I51" s="3" t="str">
        <f t="shared" si="1"/>
        <v>16-17</v>
      </c>
      <c r="J51" s="16">
        <f t="shared" si="2"/>
        <v>76.099999999999994</v>
      </c>
      <c r="K51" s="6"/>
    </row>
    <row r="52" spans="1:11" ht="15">
      <c r="A52" s="5">
        <v>51</v>
      </c>
      <c r="B52" s="3">
        <v>16</v>
      </c>
      <c r="C52" s="3">
        <v>1.2</v>
      </c>
      <c r="D52" s="3">
        <v>3.3</v>
      </c>
      <c r="E52" s="3">
        <v>87.1</v>
      </c>
      <c r="F52" s="3">
        <v>1.7</v>
      </c>
      <c r="G52" s="3" t="str">
        <f t="shared" si="0"/>
        <v>Normal</v>
      </c>
      <c r="H52" s="15" t="s">
        <v>11</v>
      </c>
      <c r="I52" s="3" t="str">
        <f t="shared" si="1"/>
        <v>16-17</v>
      </c>
      <c r="J52" s="16">
        <f t="shared" si="2"/>
        <v>87.1</v>
      </c>
      <c r="K52" s="6"/>
    </row>
    <row r="53" spans="1:11" ht="15">
      <c r="A53" s="5">
        <v>52</v>
      </c>
      <c r="B53" s="3">
        <v>16</v>
      </c>
      <c r="C53" s="3">
        <v>3.2</v>
      </c>
      <c r="D53" s="3">
        <v>3.2</v>
      </c>
      <c r="E53" s="3">
        <v>78.2</v>
      </c>
      <c r="F53" s="3">
        <v>0.1</v>
      </c>
      <c r="G53" s="3" t="str">
        <f t="shared" si="0"/>
        <v>Normal</v>
      </c>
      <c r="H53" s="15" t="s">
        <v>11</v>
      </c>
      <c r="I53" s="3" t="str">
        <f t="shared" si="1"/>
        <v>16-17</v>
      </c>
      <c r="J53" s="16">
        <f t="shared" si="2"/>
        <v>78.2</v>
      </c>
      <c r="K53" s="6"/>
    </row>
    <row r="54" spans="1:11" ht="15">
      <c r="A54" s="5">
        <v>53</v>
      </c>
      <c r="B54" s="3">
        <v>16</v>
      </c>
      <c r="C54" s="3">
        <v>2.8</v>
      </c>
      <c r="D54" s="3">
        <v>2.7</v>
      </c>
      <c r="E54" s="3">
        <v>87.7</v>
      </c>
      <c r="F54" s="3">
        <v>1.7</v>
      </c>
      <c r="G54" s="3" t="str">
        <f t="shared" si="0"/>
        <v>Normal</v>
      </c>
      <c r="H54" s="15" t="s">
        <v>11</v>
      </c>
      <c r="I54" s="3" t="str">
        <f t="shared" si="1"/>
        <v>16-17</v>
      </c>
      <c r="J54" s="16">
        <f t="shared" si="2"/>
        <v>87.7</v>
      </c>
      <c r="K54" s="6"/>
    </row>
    <row r="55" spans="1:11" ht="15">
      <c r="A55" s="5">
        <v>54</v>
      </c>
      <c r="B55" s="3">
        <v>17</v>
      </c>
      <c r="C55" s="3">
        <v>2.6</v>
      </c>
      <c r="D55" s="4">
        <v>2.7</v>
      </c>
      <c r="E55" s="3">
        <v>66</v>
      </c>
      <c r="F55" s="3">
        <v>1.3</v>
      </c>
      <c r="G55" s="3" t="str">
        <f t="shared" si="0"/>
        <v>Normal</v>
      </c>
      <c r="H55" s="15" t="s">
        <v>12</v>
      </c>
      <c r="I55" s="3" t="str">
        <f t="shared" si="1"/>
        <v>16-17</v>
      </c>
      <c r="J55" s="16">
        <f t="shared" si="2"/>
        <v>66</v>
      </c>
      <c r="K55" s="6"/>
    </row>
    <row r="56" spans="1:11" ht="15">
      <c r="A56" s="5">
        <v>55</v>
      </c>
      <c r="B56" s="3">
        <v>15</v>
      </c>
      <c r="C56" s="3">
        <v>3.4</v>
      </c>
      <c r="D56" s="3">
        <v>4.5999999999999996</v>
      </c>
      <c r="E56" s="3">
        <v>72.5</v>
      </c>
      <c r="F56" s="3">
        <v>1.8</v>
      </c>
      <c r="G56" s="3" t="str">
        <f t="shared" si="0"/>
        <v>High</v>
      </c>
      <c r="H56" s="15" t="s">
        <v>12</v>
      </c>
      <c r="I56" s="3" t="str">
        <f t="shared" si="1"/>
        <v>13-15</v>
      </c>
      <c r="J56" s="16">
        <f t="shared" si="2"/>
        <v>72.5</v>
      </c>
      <c r="K56" s="6"/>
    </row>
    <row r="57" spans="1:11" ht="15">
      <c r="A57" s="5">
        <v>56</v>
      </c>
      <c r="B57" s="3">
        <v>13</v>
      </c>
      <c r="C57" s="3">
        <v>2.5</v>
      </c>
      <c r="D57" s="3">
        <v>4.3</v>
      </c>
      <c r="E57" s="3">
        <v>78.099999999999994</v>
      </c>
      <c r="F57" s="3">
        <v>0.7</v>
      </c>
      <c r="G57" s="3" t="str">
        <f t="shared" si="0"/>
        <v>High</v>
      </c>
      <c r="H57" s="15" t="s">
        <v>12</v>
      </c>
      <c r="I57" s="3" t="str">
        <f t="shared" si="1"/>
        <v>&lt;=12</v>
      </c>
      <c r="J57" s="16">
        <f t="shared" si="2"/>
        <v>78.099999999999994</v>
      </c>
      <c r="K57" s="6"/>
    </row>
    <row r="58" spans="1:11" ht="15">
      <c r="A58" s="5">
        <v>57</v>
      </c>
      <c r="B58" s="3">
        <v>16</v>
      </c>
      <c r="C58" s="3">
        <v>0.6</v>
      </c>
      <c r="D58" s="3">
        <v>2.7</v>
      </c>
      <c r="E58" s="3">
        <v>46.7</v>
      </c>
      <c r="F58" s="3">
        <v>0</v>
      </c>
      <c r="G58" s="3" t="str">
        <f t="shared" si="0"/>
        <v>Normal</v>
      </c>
      <c r="H58" s="15" t="s">
        <v>11</v>
      </c>
      <c r="I58" s="3" t="str">
        <f t="shared" si="1"/>
        <v>16-17</v>
      </c>
      <c r="J58" s="16">
        <f t="shared" si="2"/>
        <v>46.7</v>
      </c>
      <c r="K58" s="6"/>
    </row>
    <row r="59" spans="1:11" ht="15">
      <c r="A59" s="5">
        <v>58</v>
      </c>
      <c r="B59" s="3">
        <v>14</v>
      </c>
      <c r="C59" s="3">
        <v>1.7</v>
      </c>
      <c r="D59" s="3">
        <v>3.6</v>
      </c>
      <c r="E59" s="4">
        <v>75</v>
      </c>
      <c r="F59" s="3">
        <v>1.2</v>
      </c>
      <c r="G59" s="3" t="str">
        <f t="shared" si="0"/>
        <v>Normal</v>
      </c>
      <c r="H59" s="15" t="s">
        <v>11</v>
      </c>
      <c r="I59" s="3" t="str">
        <f t="shared" si="1"/>
        <v>13-15</v>
      </c>
      <c r="J59" s="16">
        <f t="shared" si="2"/>
        <v>75</v>
      </c>
      <c r="K59" s="6"/>
    </row>
    <row r="60" spans="1:11" ht="15">
      <c r="A60" s="5">
        <v>59</v>
      </c>
      <c r="B60" s="3">
        <v>16</v>
      </c>
      <c r="C60" s="3">
        <v>3.9</v>
      </c>
      <c r="D60" s="3">
        <v>2.5</v>
      </c>
      <c r="E60" s="3">
        <v>51.4</v>
      </c>
      <c r="F60" s="3">
        <v>0.7</v>
      </c>
      <c r="G60" s="3" t="str">
        <f t="shared" si="0"/>
        <v>Normal</v>
      </c>
      <c r="H60" s="15" t="s">
        <v>11</v>
      </c>
      <c r="I60" s="3" t="str">
        <f t="shared" si="1"/>
        <v>16-17</v>
      </c>
      <c r="J60" s="16">
        <f t="shared" si="2"/>
        <v>51.4</v>
      </c>
      <c r="K60" s="6"/>
    </row>
    <row r="61" spans="1:11" ht="15">
      <c r="A61" s="5">
        <v>60</v>
      </c>
      <c r="B61" s="3">
        <v>14</v>
      </c>
      <c r="C61" s="3">
        <v>3.7</v>
      </c>
      <c r="D61" s="3">
        <v>3.3</v>
      </c>
      <c r="E61" s="3">
        <v>80</v>
      </c>
      <c r="F61" s="3">
        <v>0.1</v>
      </c>
      <c r="G61" s="3" t="str">
        <f t="shared" si="0"/>
        <v>Normal</v>
      </c>
      <c r="H61" s="15" t="s">
        <v>11</v>
      </c>
      <c r="I61" s="3" t="str">
        <f t="shared" si="1"/>
        <v>13-15</v>
      </c>
      <c r="J61" s="16">
        <f t="shared" si="2"/>
        <v>80</v>
      </c>
      <c r="K61" s="6"/>
    </row>
    <row r="62" spans="1:11" ht="15">
      <c r="A62" s="5">
        <v>61</v>
      </c>
      <c r="B62" s="3">
        <v>14</v>
      </c>
      <c r="C62" s="3">
        <v>2.1</v>
      </c>
      <c r="D62" s="3">
        <v>2.2000000000000002</v>
      </c>
      <c r="E62" s="3">
        <v>76.900000000000006</v>
      </c>
      <c r="F62" s="3">
        <v>2.1</v>
      </c>
      <c r="G62" s="3" t="str">
        <f t="shared" si="0"/>
        <v>Normal</v>
      </c>
      <c r="H62" s="15" t="s">
        <v>11</v>
      </c>
      <c r="I62" s="3" t="str">
        <f t="shared" si="1"/>
        <v>13-15</v>
      </c>
      <c r="J62" s="16">
        <f t="shared" si="2"/>
        <v>76.900000000000006</v>
      </c>
      <c r="K62" s="6"/>
    </row>
    <row r="63" spans="1:11" ht="15">
      <c r="A63" s="5">
        <v>62</v>
      </c>
      <c r="B63" s="3">
        <v>16</v>
      </c>
      <c r="C63" s="3">
        <v>3</v>
      </c>
      <c r="D63" s="3">
        <v>6.4</v>
      </c>
      <c r="E63" s="3">
        <v>46.6</v>
      </c>
      <c r="F63" s="3">
        <v>2.8</v>
      </c>
      <c r="G63" s="3" t="str">
        <f t="shared" si="0"/>
        <v>High</v>
      </c>
      <c r="H63" s="15" t="s">
        <v>14</v>
      </c>
      <c r="I63" s="3" t="str">
        <f t="shared" si="1"/>
        <v>16-17</v>
      </c>
      <c r="J63" s="16">
        <f t="shared" si="2"/>
        <v>46.6</v>
      </c>
      <c r="K63" s="6"/>
    </row>
    <row r="64" spans="1:11" ht="15">
      <c r="A64" s="5">
        <v>63</v>
      </c>
      <c r="B64" s="3">
        <v>17</v>
      </c>
      <c r="C64" s="3">
        <v>5.3</v>
      </c>
      <c r="D64" s="4">
        <v>2.7</v>
      </c>
      <c r="E64" s="3">
        <v>47.1</v>
      </c>
      <c r="F64" s="3">
        <v>0.9</v>
      </c>
      <c r="G64" s="3" t="str">
        <f t="shared" si="0"/>
        <v>Normal</v>
      </c>
      <c r="H64" s="15" t="s">
        <v>12</v>
      </c>
      <c r="I64" s="3" t="str">
        <f t="shared" si="1"/>
        <v>16-17</v>
      </c>
      <c r="J64" s="16">
        <f t="shared" si="2"/>
        <v>47.1</v>
      </c>
      <c r="K64" s="6"/>
    </row>
    <row r="65" spans="1:11" ht="15">
      <c r="A65" s="5">
        <v>64</v>
      </c>
      <c r="B65" s="3">
        <v>14</v>
      </c>
      <c r="C65" s="3">
        <v>2.5</v>
      </c>
      <c r="D65" s="3">
        <v>2.7</v>
      </c>
      <c r="E65" s="4">
        <v>75</v>
      </c>
      <c r="F65" s="3">
        <v>1.4</v>
      </c>
      <c r="G65" s="3" t="str">
        <f t="shared" si="0"/>
        <v>Normal</v>
      </c>
      <c r="H65" s="15" t="s">
        <v>11</v>
      </c>
      <c r="I65" s="3" t="str">
        <f t="shared" si="1"/>
        <v>13-15</v>
      </c>
      <c r="J65" s="16">
        <f t="shared" si="2"/>
        <v>75</v>
      </c>
      <c r="K65" s="6"/>
    </row>
    <row r="66" spans="1:11" ht="15">
      <c r="A66" s="5">
        <v>65</v>
      </c>
      <c r="B66" s="3">
        <v>14</v>
      </c>
      <c r="C66" s="3">
        <v>2.5</v>
      </c>
      <c r="D66" s="3">
        <v>2</v>
      </c>
      <c r="E66" s="3">
        <v>82.1</v>
      </c>
      <c r="F66" s="3">
        <v>1.3</v>
      </c>
      <c r="G66" s="3" t="str">
        <f t="shared" si="0"/>
        <v>Normal</v>
      </c>
      <c r="H66" s="15" t="s">
        <v>13</v>
      </c>
      <c r="I66" s="3" t="str">
        <f t="shared" si="1"/>
        <v>13-15</v>
      </c>
      <c r="J66" s="16">
        <f t="shared" si="2"/>
        <v>82.1</v>
      </c>
      <c r="K66" s="6"/>
    </row>
    <row r="67" spans="1:11" ht="15">
      <c r="A67" s="5">
        <v>66</v>
      </c>
      <c r="B67" s="3">
        <v>16</v>
      </c>
      <c r="C67" s="3">
        <v>2.7</v>
      </c>
      <c r="D67" s="3">
        <v>2.8</v>
      </c>
      <c r="E67" s="3">
        <v>61.2</v>
      </c>
      <c r="F67" s="3">
        <v>1</v>
      </c>
      <c r="G67" s="3" t="str">
        <f t="shared" ref="G67:G130" si="3">IF(D67&gt;4,"High","Normal")</f>
        <v>Normal</v>
      </c>
      <c r="H67" s="15" t="s">
        <v>11</v>
      </c>
      <c r="I67" s="3" t="str">
        <f t="shared" ref="I67:I130" si="4">IF(B67&lt;=13,"&lt;=12",IF(B67&lt;=15,"13-15",IF(B67&lt;=17,"16-17","18+")))</f>
        <v>16-17</v>
      </c>
      <c r="J67" s="16">
        <f t="shared" ref="J67:J130" si="5">ROUND(E67,1)</f>
        <v>61.2</v>
      </c>
      <c r="K67" s="6"/>
    </row>
    <row r="68" spans="1:11" ht="15">
      <c r="A68" s="5">
        <v>67</v>
      </c>
      <c r="B68" s="3">
        <v>14</v>
      </c>
      <c r="C68" s="3">
        <v>3.1</v>
      </c>
      <c r="D68" s="3">
        <v>3.3</v>
      </c>
      <c r="E68" s="3">
        <v>61.2</v>
      </c>
      <c r="F68" s="3">
        <v>2</v>
      </c>
      <c r="G68" s="3" t="str">
        <f t="shared" si="3"/>
        <v>Normal</v>
      </c>
      <c r="H68" s="15" t="s">
        <v>11</v>
      </c>
      <c r="I68" s="3" t="str">
        <f t="shared" si="4"/>
        <v>13-15</v>
      </c>
      <c r="J68" s="16">
        <f t="shared" si="5"/>
        <v>61.2</v>
      </c>
      <c r="K68" s="6"/>
    </row>
    <row r="69" spans="1:11" ht="15">
      <c r="A69" s="5">
        <v>68</v>
      </c>
      <c r="B69" s="3">
        <v>14</v>
      </c>
      <c r="C69" s="3">
        <v>2.2000000000000002</v>
      </c>
      <c r="D69" s="3">
        <v>3.9</v>
      </c>
      <c r="E69" s="3">
        <v>75.099999999999994</v>
      </c>
      <c r="F69" s="3">
        <v>2.2999999999999998</v>
      </c>
      <c r="G69" s="3" t="str">
        <f t="shared" si="3"/>
        <v>Normal</v>
      </c>
      <c r="H69" s="15" t="s">
        <v>11</v>
      </c>
      <c r="I69" s="3" t="str">
        <f t="shared" si="4"/>
        <v>13-15</v>
      </c>
      <c r="J69" s="16">
        <f t="shared" si="5"/>
        <v>75.099999999999994</v>
      </c>
      <c r="K69" s="6"/>
    </row>
    <row r="70" spans="1:11" ht="15">
      <c r="A70" s="5">
        <v>69</v>
      </c>
      <c r="B70" s="3">
        <v>16</v>
      </c>
      <c r="C70" s="3">
        <v>3.1</v>
      </c>
      <c r="D70" s="3">
        <v>3</v>
      </c>
      <c r="E70" s="3">
        <v>69.900000000000006</v>
      </c>
      <c r="F70" s="3">
        <v>0.8</v>
      </c>
      <c r="G70" s="3" t="str">
        <f t="shared" si="3"/>
        <v>Normal</v>
      </c>
      <c r="H70" s="15" t="s">
        <v>11</v>
      </c>
      <c r="I70" s="3" t="str">
        <f t="shared" si="4"/>
        <v>16-17</v>
      </c>
      <c r="J70" s="16">
        <f t="shared" si="5"/>
        <v>69.900000000000006</v>
      </c>
      <c r="K70" s="6"/>
    </row>
    <row r="71" spans="1:11" ht="15">
      <c r="A71" s="5">
        <v>70</v>
      </c>
      <c r="B71" s="3">
        <v>16</v>
      </c>
      <c r="C71" s="3">
        <v>0.6</v>
      </c>
      <c r="D71" s="3">
        <v>1.6</v>
      </c>
      <c r="E71" s="3">
        <v>80.5</v>
      </c>
      <c r="F71" s="3">
        <v>1.5</v>
      </c>
      <c r="G71" s="3" t="str">
        <f t="shared" si="3"/>
        <v>Normal</v>
      </c>
      <c r="H71" s="15" t="s">
        <v>13</v>
      </c>
      <c r="I71" s="3" t="str">
        <f t="shared" si="4"/>
        <v>16-17</v>
      </c>
      <c r="J71" s="16">
        <f t="shared" si="5"/>
        <v>80.5</v>
      </c>
      <c r="K71" s="6"/>
    </row>
    <row r="72" spans="1:11" ht="15">
      <c r="A72" s="5">
        <v>71</v>
      </c>
      <c r="B72" s="3">
        <v>13</v>
      </c>
      <c r="C72" s="3">
        <v>2.8</v>
      </c>
      <c r="D72" s="3">
        <v>1.7</v>
      </c>
      <c r="E72" s="3">
        <v>74.8</v>
      </c>
      <c r="F72" s="3">
        <v>2.5</v>
      </c>
      <c r="G72" s="3" t="str">
        <f t="shared" si="3"/>
        <v>Normal</v>
      </c>
      <c r="H72" s="15" t="s">
        <v>13</v>
      </c>
      <c r="I72" s="3" t="str">
        <f t="shared" si="4"/>
        <v>&lt;=12</v>
      </c>
      <c r="J72" s="16">
        <f t="shared" si="5"/>
        <v>74.8</v>
      </c>
      <c r="K72" s="6"/>
    </row>
    <row r="73" spans="1:11" ht="15">
      <c r="A73" s="5">
        <v>72</v>
      </c>
      <c r="B73" s="3">
        <v>17</v>
      </c>
      <c r="C73" s="3">
        <v>2.6</v>
      </c>
      <c r="D73" s="3">
        <v>5</v>
      </c>
      <c r="E73" s="3">
        <v>85.8</v>
      </c>
      <c r="F73" s="3">
        <v>2.1</v>
      </c>
      <c r="G73" s="3" t="str">
        <f t="shared" si="3"/>
        <v>High</v>
      </c>
      <c r="H73" s="15" t="s">
        <v>12</v>
      </c>
      <c r="I73" s="3" t="str">
        <f t="shared" si="4"/>
        <v>16-17</v>
      </c>
      <c r="J73" s="16">
        <f t="shared" si="5"/>
        <v>85.8</v>
      </c>
      <c r="K73" s="6"/>
    </row>
    <row r="74" spans="1:11" ht="15">
      <c r="A74" s="5">
        <v>73</v>
      </c>
      <c r="B74" s="3">
        <v>17</v>
      </c>
      <c r="C74" s="3">
        <v>2.2999999999999998</v>
      </c>
      <c r="D74" s="3">
        <v>3.8</v>
      </c>
      <c r="E74" s="3">
        <v>79.7</v>
      </c>
      <c r="F74" s="3">
        <v>2.2000000000000002</v>
      </c>
      <c r="G74" s="3" t="str">
        <f t="shared" si="3"/>
        <v>Normal</v>
      </c>
      <c r="H74" s="15" t="s">
        <v>11</v>
      </c>
      <c r="I74" s="3" t="str">
        <f t="shared" si="4"/>
        <v>16-17</v>
      </c>
      <c r="J74" s="16">
        <f t="shared" si="5"/>
        <v>79.7</v>
      </c>
      <c r="K74" s="6"/>
    </row>
    <row r="75" spans="1:11" ht="15">
      <c r="A75" s="5">
        <v>74</v>
      </c>
      <c r="B75" s="3">
        <v>14</v>
      </c>
      <c r="C75" s="3">
        <v>2</v>
      </c>
      <c r="D75" s="3">
        <v>5</v>
      </c>
      <c r="E75" s="3">
        <v>77.2</v>
      </c>
      <c r="F75" s="3">
        <v>2.6</v>
      </c>
      <c r="G75" s="3" t="str">
        <f t="shared" si="3"/>
        <v>High</v>
      </c>
      <c r="H75" s="15" t="s">
        <v>12</v>
      </c>
      <c r="I75" s="3" t="str">
        <f t="shared" si="4"/>
        <v>13-15</v>
      </c>
      <c r="J75" s="16">
        <f t="shared" si="5"/>
        <v>77.2</v>
      </c>
      <c r="K75" s="6"/>
    </row>
    <row r="76" spans="1:11" ht="15">
      <c r="A76" s="5">
        <v>75</v>
      </c>
      <c r="B76" s="3">
        <v>17</v>
      </c>
      <c r="C76" s="3">
        <v>1.9</v>
      </c>
      <c r="D76" s="3">
        <v>5.2</v>
      </c>
      <c r="E76" s="3">
        <v>66.5</v>
      </c>
      <c r="F76" s="3">
        <v>2.6</v>
      </c>
      <c r="G76" s="3" t="str">
        <f t="shared" si="3"/>
        <v>High</v>
      </c>
      <c r="H76" s="15" t="s">
        <v>12</v>
      </c>
      <c r="I76" s="3" t="str">
        <f t="shared" si="4"/>
        <v>16-17</v>
      </c>
      <c r="J76" s="16">
        <f t="shared" si="5"/>
        <v>66.5</v>
      </c>
      <c r="K76" s="6"/>
    </row>
    <row r="77" spans="1:11" ht="15">
      <c r="A77" s="5">
        <v>76</v>
      </c>
      <c r="B77" s="3">
        <v>14</v>
      </c>
      <c r="C77" s="3">
        <v>1.7</v>
      </c>
      <c r="D77" s="3">
        <v>4.2</v>
      </c>
      <c r="E77" s="3">
        <v>65.7</v>
      </c>
      <c r="F77" s="3">
        <v>2.2999999999999998</v>
      </c>
      <c r="G77" s="3" t="str">
        <f t="shared" si="3"/>
        <v>High</v>
      </c>
      <c r="H77" s="15" t="s">
        <v>12</v>
      </c>
      <c r="I77" s="3" t="str">
        <f t="shared" si="4"/>
        <v>13-15</v>
      </c>
      <c r="J77" s="16">
        <f t="shared" si="5"/>
        <v>65.7</v>
      </c>
      <c r="K77" s="6"/>
    </row>
    <row r="78" spans="1:11" ht="15">
      <c r="A78" s="5">
        <v>77</v>
      </c>
      <c r="B78" s="3">
        <v>13</v>
      </c>
      <c r="C78" s="3">
        <v>0.2</v>
      </c>
      <c r="D78" s="3">
        <v>2.2000000000000002</v>
      </c>
      <c r="E78" s="3">
        <v>69.5</v>
      </c>
      <c r="F78" s="3">
        <v>1.6</v>
      </c>
      <c r="G78" s="3" t="str">
        <f t="shared" si="3"/>
        <v>Normal</v>
      </c>
      <c r="H78" s="15" t="s">
        <v>11</v>
      </c>
      <c r="I78" s="3" t="str">
        <f t="shared" si="4"/>
        <v>&lt;=12</v>
      </c>
      <c r="J78" s="16">
        <f t="shared" si="5"/>
        <v>69.5</v>
      </c>
      <c r="K78" s="6"/>
    </row>
    <row r="79" spans="1:11" ht="15">
      <c r="A79" s="5">
        <v>78</v>
      </c>
      <c r="B79" s="3">
        <v>16</v>
      </c>
      <c r="C79" s="3">
        <v>2.2000000000000002</v>
      </c>
      <c r="D79" s="3">
        <v>4.3</v>
      </c>
      <c r="E79" s="3">
        <v>88.4</v>
      </c>
      <c r="F79" s="3">
        <v>1.2</v>
      </c>
      <c r="G79" s="3" t="str">
        <f t="shared" si="3"/>
        <v>High</v>
      </c>
      <c r="H79" s="15" t="s">
        <v>12</v>
      </c>
      <c r="I79" s="3" t="str">
        <f t="shared" si="4"/>
        <v>16-17</v>
      </c>
      <c r="J79" s="16">
        <f t="shared" si="5"/>
        <v>88.4</v>
      </c>
      <c r="K79" s="6"/>
    </row>
    <row r="80" spans="1:11" ht="15">
      <c r="A80" s="5">
        <v>79</v>
      </c>
      <c r="B80" s="3">
        <v>16</v>
      </c>
      <c r="C80" s="3">
        <v>3.6</v>
      </c>
      <c r="D80" s="3">
        <v>6.1</v>
      </c>
      <c r="E80" s="3">
        <v>65.900000000000006</v>
      </c>
      <c r="F80" s="3">
        <v>1.6</v>
      </c>
      <c r="G80" s="3" t="str">
        <f t="shared" si="3"/>
        <v>High</v>
      </c>
      <c r="H80" s="15" t="s">
        <v>14</v>
      </c>
      <c r="I80" s="3" t="str">
        <f t="shared" si="4"/>
        <v>16-17</v>
      </c>
      <c r="J80" s="16">
        <f t="shared" si="5"/>
        <v>65.900000000000006</v>
      </c>
      <c r="K80" s="6"/>
    </row>
    <row r="81" spans="1:11" ht="15">
      <c r="A81" s="5">
        <v>80</v>
      </c>
      <c r="B81" s="3">
        <v>16</v>
      </c>
      <c r="C81" s="3">
        <v>2.2000000000000002</v>
      </c>
      <c r="D81" s="3">
        <v>3.3</v>
      </c>
      <c r="E81" s="3">
        <v>72.599999999999994</v>
      </c>
      <c r="F81" s="3">
        <v>1.1000000000000001</v>
      </c>
      <c r="G81" s="3" t="str">
        <f t="shared" si="3"/>
        <v>Normal</v>
      </c>
      <c r="H81" s="15" t="s">
        <v>11</v>
      </c>
      <c r="I81" s="3" t="str">
        <f t="shared" si="4"/>
        <v>16-17</v>
      </c>
      <c r="J81" s="16">
        <f t="shared" si="5"/>
        <v>72.599999999999994</v>
      </c>
      <c r="K81" s="6"/>
    </row>
    <row r="82" spans="1:11" ht="15">
      <c r="A82" s="5">
        <v>81</v>
      </c>
      <c r="B82" s="3">
        <v>17</v>
      </c>
      <c r="C82" s="3">
        <v>3.1</v>
      </c>
      <c r="D82" s="3">
        <v>4.5</v>
      </c>
      <c r="E82" s="3">
        <v>47.6</v>
      </c>
      <c r="F82" s="3">
        <v>0</v>
      </c>
      <c r="G82" s="3" t="str">
        <f t="shared" si="3"/>
        <v>High</v>
      </c>
      <c r="H82" s="15" t="s">
        <v>12</v>
      </c>
      <c r="I82" s="3" t="str">
        <f t="shared" si="4"/>
        <v>16-17</v>
      </c>
      <c r="J82" s="16">
        <f t="shared" si="5"/>
        <v>47.6</v>
      </c>
      <c r="K82" s="6"/>
    </row>
    <row r="83" spans="1:11" ht="15">
      <c r="A83" s="5">
        <v>82</v>
      </c>
      <c r="B83" s="3">
        <v>13</v>
      </c>
      <c r="C83" s="3">
        <v>1.4</v>
      </c>
      <c r="D83" s="3">
        <v>4</v>
      </c>
      <c r="E83" s="3">
        <v>76.8</v>
      </c>
      <c r="F83" s="3">
        <v>1.3</v>
      </c>
      <c r="G83" s="3" t="str">
        <f t="shared" si="3"/>
        <v>Normal</v>
      </c>
      <c r="H83" s="15" t="s">
        <v>11</v>
      </c>
      <c r="I83" s="3" t="str">
        <f t="shared" si="4"/>
        <v>&lt;=12</v>
      </c>
      <c r="J83" s="16">
        <f t="shared" si="5"/>
        <v>76.8</v>
      </c>
      <c r="K83" s="6"/>
    </row>
    <row r="84" spans="1:11" ht="15">
      <c r="A84" s="5">
        <v>83</v>
      </c>
      <c r="B84" s="3">
        <v>17</v>
      </c>
      <c r="C84" s="3">
        <v>1.2</v>
      </c>
      <c r="D84" s="3">
        <v>6.1</v>
      </c>
      <c r="E84" s="3">
        <v>92.6</v>
      </c>
      <c r="F84" s="3">
        <v>1.8</v>
      </c>
      <c r="G84" s="3" t="str">
        <f t="shared" si="3"/>
        <v>High</v>
      </c>
      <c r="H84" s="15" t="s">
        <v>14</v>
      </c>
      <c r="I84" s="3" t="str">
        <f t="shared" si="4"/>
        <v>16-17</v>
      </c>
      <c r="J84" s="16">
        <f t="shared" si="5"/>
        <v>92.6</v>
      </c>
      <c r="K84" s="6"/>
    </row>
    <row r="85" spans="1:11" ht="15">
      <c r="A85" s="5">
        <v>84</v>
      </c>
      <c r="B85" s="3">
        <v>17</v>
      </c>
      <c r="C85" s="3">
        <v>1.7</v>
      </c>
      <c r="D85" s="3">
        <v>3</v>
      </c>
      <c r="E85" s="3">
        <v>60.7</v>
      </c>
      <c r="F85" s="3">
        <v>1</v>
      </c>
      <c r="G85" s="3" t="str">
        <f t="shared" si="3"/>
        <v>Normal</v>
      </c>
      <c r="H85" s="15" t="s">
        <v>11</v>
      </c>
      <c r="I85" s="3" t="str">
        <f t="shared" si="4"/>
        <v>16-17</v>
      </c>
      <c r="J85" s="16">
        <f t="shared" si="5"/>
        <v>60.7</v>
      </c>
      <c r="K85" s="6"/>
    </row>
    <row r="86" spans="1:11" ht="15">
      <c r="A86" s="5">
        <v>85</v>
      </c>
      <c r="B86" s="3">
        <v>13</v>
      </c>
      <c r="C86" s="3">
        <v>1.5</v>
      </c>
      <c r="D86" s="3">
        <v>5.7</v>
      </c>
      <c r="E86" s="3">
        <v>100</v>
      </c>
      <c r="F86" s="3">
        <v>1.3</v>
      </c>
      <c r="G86" s="3" t="str">
        <f t="shared" si="3"/>
        <v>High</v>
      </c>
      <c r="H86" s="15" t="s">
        <v>12</v>
      </c>
      <c r="I86" s="3" t="str">
        <f t="shared" si="4"/>
        <v>&lt;=12</v>
      </c>
      <c r="J86" s="16">
        <f t="shared" si="5"/>
        <v>100</v>
      </c>
      <c r="K86" s="6"/>
    </row>
    <row r="87" spans="1:11" ht="15">
      <c r="A87" s="5">
        <v>86</v>
      </c>
      <c r="B87" s="3">
        <v>13</v>
      </c>
      <c r="C87" s="3">
        <v>1.3</v>
      </c>
      <c r="D87" s="3">
        <v>3.4</v>
      </c>
      <c r="E87" s="3">
        <v>71.8</v>
      </c>
      <c r="F87" s="3">
        <v>1.4</v>
      </c>
      <c r="G87" s="3" t="str">
        <f t="shared" si="3"/>
        <v>Normal</v>
      </c>
      <c r="H87" s="15" t="s">
        <v>11</v>
      </c>
      <c r="I87" s="3" t="str">
        <f t="shared" si="4"/>
        <v>&lt;=12</v>
      </c>
      <c r="J87" s="16">
        <f t="shared" si="5"/>
        <v>71.8</v>
      </c>
      <c r="K87" s="6"/>
    </row>
    <row r="88" spans="1:11" ht="15">
      <c r="A88" s="5">
        <v>87</v>
      </c>
      <c r="B88" s="3">
        <v>13</v>
      </c>
      <c r="C88" s="3">
        <v>2.9</v>
      </c>
      <c r="D88" s="3">
        <v>3</v>
      </c>
      <c r="E88" s="3">
        <v>44.3</v>
      </c>
      <c r="F88" s="3">
        <v>2.6</v>
      </c>
      <c r="G88" s="3" t="str">
        <f t="shared" si="3"/>
        <v>Normal</v>
      </c>
      <c r="H88" s="15" t="s">
        <v>11</v>
      </c>
      <c r="I88" s="3" t="str">
        <f t="shared" si="4"/>
        <v>&lt;=12</v>
      </c>
      <c r="J88" s="16">
        <f t="shared" si="5"/>
        <v>44.3</v>
      </c>
      <c r="K88" s="6"/>
    </row>
    <row r="89" spans="1:11" ht="15">
      <c r="A89" s="5">
        <v>88</v>
      </c>
      <c r="B89" s="3">
        <v>13</v>
      </c>
      <c r="C89" s="3">
        <v>4.3</v>
      </c>
      <c r="D89" s="3">
        <v>4.2</v>
      </c>
      <c r="E89" s="3">
        <v>66.099999999999994</v>
      </c>
      <c r="F89" s="3">
        <v>1.2</v>
      </c>
      <c r="G89" s="3" t="str">
        <f t="shared" si="3"/>
        <v>High</v>
      </c>
      <c r="H89" s="15" t="s">
        <v>12</v>
      </c>
      <c r="I89" s="3" t="str">
        <f t="shared" si="4"/>
        <v>&lt;=12</v>
      </c>
      <c r="J89" s="16">
        <f t="shared" si="5"/>
        <v>66.099999999999994</v>
      </c>
      <c r="K89" s="6"/>
    </row>
    <row r="90" spans="1:11" ht="15">
      <c r="A90" s="5">
        <v>89</v>
      </c>
      <c r="B90" s="3">
        <v>16</v>
      </c>
      <c r="C90" s="3">
        <v>1.8</v>
      </c>
      <c r="D90" s="3">
        <v>4.5</v>
      </c>
      <c r="E90" s="3">
        <v>83.3</v>
      </c>
      <c r="F90" s="3">
        <v>2.6</v>
      </c>
      <c r="G90" s="3" t="str">
        <f t="shared" si="3"/>
        <v>High</v>
      </c>
      <c r="H90" s="15" t="s">
        <v>12</v>
      </c>
      <c r="I90" s="3" t="str">
        <f t="shared" si="4"/>
        <v>16-17</v>
      </c>
      <c r="J90" s="16">
        <f t="shared" si="5"/>
        <v>83.3</v>
      </c>
      <c r="K90" s="6"/>
    </row>
    <row r="91" spans="1:11" ht="15">
      <c r="A91" s="5">
        <v>90</v>
      </c>
      <c r="B91" s="3">
        <v>15</v>
      </c>
      <c r="C91" s="4">
        <v>2.5</v>
      </c>
      <c r="D91" s="3">
        <v>6.9</v>
      </c>
      <c r="E91" s="3">
        <v>90</v>
      </c>
      <c r="F91" s="3">
        <v>0</v>
      </c>
      <c r="G91" s="3" t="str">
        <f t="shared" si="3"/>
        <v>High</v>
      </c>
      <c r="H91" s="15" t="s">
        <v>14</v>
      </c>
      <c r="I91" s="3" t="str">
        <f t="shared" si="4"/>
        <v>13-15</v>
      </c>
      <c r="J91" s="16">
        <f t="shared" si="5"/>
        <v>90</v>
      </c>
      <c r="K91" s="6"/>
    </row>
    <row r="92" spans="1:11" ht="15">
      <c r="A92" s="5">
        <v>91</v>
      </c>
      <c r="B92" s="3">
        <v>15</v>
      </c>
      <c r="C92" s="3">
        <v>3.2</v>
      </c>
      <c r="D92" s="3">
        <v>4.5</v>
      </c>
      <c r="E92" s="3">
        <v>77.2</v>
      </c>
      <c r="F92" s="3">
        <v>2.6</v>
      </c>
      <c r="G92" s="3" t="str">
        <f t="shared" si="3"/>
        <v>High</v>
      </c>
      <c r="H92" s="15" t="s">
        <v>12</v>
      </c>
      <c r="I92" s="3" t="str">
        <f t="shared" si="4"/>
        <v>13-15</v>
      </c>
      <c r="J92" s="16">
        <f t="shared" si="5"/>
        <v>77.2</v>
      </c>
      <c r="K92" s="6"/>
    </row>
    <row r="93" spans="1:11" ht="15">
      <c r="A93" s="5">
        <v>92</v>
      </c>
      <c r="B93" s="3">
        <v>13</v>
      </c>
      <c r="C93" s="3">
        <v>1.1000000000000001</v>
      </c>
      <c r="D93" s="3">
        <v>4.3</v>
      </c>
      <c r="E93" s="3">
        <v>85.7</v>
      </c>
      <c r="F93" s="3">
        <v>2.5</v>
      </c>
      <c r="G93" s="3" t="str">
        <f t="shared" si="3"/>
        <v>High</v>
      </c>
      <c r="H93" s="15" t="s">
        <v>12</v>
      </c>
      <c r="I93" s="3" t="str">
        <f t="shared" si="4"/>
        <v>&lt;=12</v>
      </c>
      <c r="J93" s="16">
        <f t="shared" si="5"/>
        <v>85.7</v>
      </c>
      <c r="K93" s="6"/>
    </row>
    <row r="94" spans="1:11" ht="15">
      <c r="A94" s="5">
        <v>93</v>
      </c>
      <c r="B94" s="3">
        <v>15</v>
      </c>
      <c r="C94" s="3">
        <v>1.3</v>
      </c>
      <c r="D94" s="3">
        <v>6.4</v>
      </c>
      <c r="E94" s="3">
        <v>58.2</v>
      </c>
      <c r="F94" s="3">
        <v>2.2000000000000002</v>
      </c>
      <c r="G94" s="3" t="str">
        <f t="shared" si="3"/>
        <v>High</v>
      </c>
      <c r="H94" s="15" t="s">
        <v>14</v>
      </c>
      <c r="I94" s="3" t="str">
        <f t="shared" si="4"/>
        <v>13-15</v>
      </c>
      <c r="J94" s="16">
        <f t="shared" si="5"/>
        <v>58.2</v>
      </c>
      <c r="K94" s="6"/>
    </row>
    <row r="95" spans="1:11" ht="15">
      <c r="A95" s="5">
        <v>94</v>
      </c>
      <c r="B95" s="3">
        <v>15</v>
      </c>
      <c r="C95" s="3">
        <v>3</v>
      </c>
      <c r="D95" s="3">
        <v>4.9000000000000004</v>
      </c>
      <c r="E95" s="3">
        <v>63.2</v>
      </c>
      <c r="F95" s="3">
        <v>0</v>
      </c>
      <c r="G95" s="3" t="str">
        <f t="shared" si="3"/>
        <v>High</v>
      </c>
      <c r="H95" s="15" t="s">
        <v>12</v>
      </c>
      <c r="I95" s="3" t="str">
        <f t="shared" si="4"/>
        <v>13-15</v>
      </c>
      <c r="J95" s="16">
        <f t="shared" si="5"/>
        <v>63.2</v>
      </c>
      <c r="K95" s="6"/>
    </row>
    <row r="96" spans="1:11" ht="15">
      <c r="A96" s="5">
        <v>95</v>
      </c>
      <c r="B96" s="3">
        <v>13</v>
      </c>
      <c r="C96" s="3">
        <v>2.2999999999999998</v>
      </c>
      <c r="D96" s="3">
        <v>3</v>
      </c>
      <c r="E96" s="3">
        <v>53.2</v>
      </c>
      <c r="F96" s="3">
        <v>2.2999999999999998</v>
      </c>
      <c r="G96" s="3" t="str">
        <f t="shared" si="3"/>
        <v>Normal</v>
      </c>
      <c r="H96" s="15" t="s">
        <v>11</v>
      </c>
      <c r="I96" s="3" t="str">
        <f t="shared" si="4"/>
        <v>&lt;=12</v>
      </c>
      <c r="J96" s="16">
        <f t="shared" si="5"/>
        <v>53.2</v>
      </c>
      <c r="K96" s="6"/>
    </row>
    <row r="97" spans="1:11" ht="15">
      <c r="A97" s="5">
        <v>96</v>
      </c>
      <c r="B97" s="3">
        <v>15</v>
      </c>
      <c r="C97" s="3">
        <v>1.8</v>
      </c>
      <c r="D97" s="3">
        <v>6</v>
      </c>
      <c r="E97" s="3">
        <v>63.9</v>
      </c>
      <c r="F97" s="3">
        <v>1.5</v>
      </c>
      <c r="G97" s="3" t="str">
        <f t="shared" si="3"/>
        <v>High</v>
      </c>
      <c r="H97" s="15" t="s">
        <v>12</v>
      </c>
      <c r="I97" s="3" t="str">
        <f t="shared" si="4"/>
        <v>13-15</v>
      </c>
      <c r="J97" s="16">
        <f t="shared" si="5"/>
        <v>63.9</v>
      </c>
      <c r="K97" s="6"/>
    </row>
    <row r="98" spans="1:11" ht="15">
      <c r="A98" s="5">
        <v>97</v>
      </c>
      <c r="B98" s="3">
        <v>17</v>
      </c>
      <c r="C98" s="3">
        <v>2.6</v>
      </c>
      <c r="D98" s="3">
        <v>2.9</v>
      </c>
      <c r="E98" s="3">
        <v>77.599999999999994</v>
      </c>
      <c r="F98" s="3">
        <v>0</v>
      </c>
      <c r="G98" s="3" t="str">
        <f t="shared" si="3"/>
        <v>Normal</v>
      </c>
      <c r="H98" s="15" t="s">
        <v>11</v>
      </c>
      <c r="I98" s="3" t="str">
        <f t="shared" si="4"/>
        <v>16-17</v>
      </c>
      <c r="J98" s="16">
        <f t="shared" si="5"/>
        <v>77.599999999999994</v>
      </c>
      <c r="K98" s="6"/>
    </row>
    <row r="99" spans="1:11" ht="15">
      <c r="A99" s="5">
        <v>98</v>
      </c>
      <c r="B99" s="3">
        <v>14</v>
      </c>
      <c r="C99" s="3">
        <v>2.1</v>
      </c>
      <c r="D99" s="3">
        <v>3</v>
      </c>
      <c r="E99" s="3">
        <v>72.099999999999994</v>
      </c>
      <c r="F99" s="3">
        <v>2.5</v>
      </c>
      <c r="G99" s="3" t="str">
        <f t="shared" si="3"/>
        <v>Normal</v>
      </c>
      <c r="H99" s="15" t="s">
        <v>11</v>
      </c>
      <c r="I99" s="3" t="str">
        <f t="shared" si="4"/>
        <v>13-15</v>
      </c>
      <c r="J99" s="16">
        <f t="shared" si="5"/>
        <v>72.099999999999994</v>
      </c>
      <c r="K99" s="6"/>
    </row>
    <row r="100" spans="1:11" ht="15">
      <c r="A100" s="5">
        <v>99</v>
      </c>
      <c r="B100" s="3">
        <v>14</v>
      </c>
      <c r="C100" s="3">
        <v>4.4000000000000004</v>
      </c>
      <c r="D100" s="3">
        <v>2.7</v>
      </c>
      <c r="E100" s="3">
        <v>78.7</v>
      </c>
      <c r="F100" s="3">
        <v>2.7</v>
      </c>
      <c r="G100" s="3" t="str">
        <f t="shared" si="3"/>
        <v>Normal</v>
      </c>
      <c r="H100" s="15" t="s">
        <v>11</v>
      </c>
      <c r="I100" s="3" t="str">
        <f t="shared" si="4"/>
        <v>13-15</v>
      </c>
      <c r="J100" s="16">
        <f t="shared" si="5"/>
        <v>78.7</v>
      </c>
      <c r="K100" s="6"/>
    </row>
    <row r="101" spans="1:11" ht="15">
      <c r="A101" s="5">
        <v>100</v>
      </c>
      <c r="B101" s="3">
        <v>13</v>
      </c>
      <c r="C101" s="3">
        <v>1.8</v>
      </c>
      <c r="D101" s="3">
        <v>2.6</v>
      </c>
      <c r="E101" s="3">
        <v>60.6</v>
      </c>
      <c r="F101" s="3">
        <v>0</v>
      </c>
      <c r="G101" s="3" t="str">
        <f t="shared" si="3"/>
        <v>Normal</v>
      </c>
      <c r="H101" s="15" t="s">
        <v>11</v>
      </c>
      <c r="I101" s="3" t="str">
        <f t="shared" si="4"/>
        <v>&lt;=12</v>
      </c>
      <c r="J101" s="16">
        <f t="shared" si="5"/>
        <v>60.6</v>
      </c>
      <c r="K101" s="6"/>
    </row>
    <row r="102" spans="1:11" ht="15">
      <c r="A102" s="5">
        <v>101</v>
      </c>
      <c r="B102" s="3">
        <v>16</v>
      </c>
      <c r="C102" s="3">
        <v>1.6</v>
      </c>
      <c r="D102" s="3">
        <v>4.5</v>
      </c>
      <c r="E102" s="3">
        <v>61.2</v>
      </c>
      <c r="F102" s="3">
        <v>1.6</v>
      </c>
      <c r="G102" s="3" t="str">
        <f t="shared" si="3"/>
        <v>High</v>
      </c>
      <c r="H102" s="15" t="s">
        <v>12</v>
      </c>
      <c r="I102" s="3" t="str">
        <f t="shared" si="4"/>
        <v>16-17</v>
      </c>
      <c r="J102" s="16">
        <f t="shared" si="5"/>
        <v>61.2</v>
      </c>
      <c r="K102" s="6"/>
    </row>
    <row r="103" spans="1:11" ht="15">
      <c r="A103" s="5">
        <v>102</v>
      </c>
      <c r="B103" s="3">
        <v>13</v>
      </c>
      <c r="C103" s="3">
        <v>2</v>
      </c>
      <c r="D103" s="3">
        <v>3.6</v>
      </c>
      <c r="E103" s="3">
        <v>72</v>
      </c>
      <c r="F103" s="3">
        <v>2.6</v>
      </c>
      <c r="G103" s="3" t="str">
        <f t="shared" si="3"/>
        <v>Normal</v>
      </c>
      <c r="H103" s="15" t="s">
        <v>11</v>
      </c>
      <c r="I103" s="3" t="str">
        <f t="shared" si="4"/>
        <v>&lt;=12</v>
      </c>
      <c r="J103" s="16">
        <f t="shared" si="5"/>
        <v>72</v>
      </c>
      <c r="K103" s="6"/>
    </row>
    <row r="104" spans="1:11" ht="15">
      <c r="A104" s="5">
        <v>103</v>
      </c>
      <c r="B104" s="3">
        <v>16</v>
      </c>
      <c r="C104" s="3">
        <v>2.1</v>
      </c>
      <c r="D104" s="3">
        <v>0</v>
      </c>
      <c r="E104" s="3">
        <v>64</v>
      </c>
      <c r="F104" s="3">
        <v>2.5</v>
      </c>
      <c r="G104" s="3" t="str">
        <f t="shared" si="3"/>
        <v>Normal</v>
      </c>
      <c r="H104" s="15" t="s">
        <v>13</v>
      </c>
      <c r="I104" s="3" t="str">
        <f t="shared" si="4"/>
        <v>16-17</v>
      </c>
      <c r="J104" s="16">
        <f t="shared" si="5"/>
        <v>64</v>
      </c>
      <c r="K104" s="6"/>
    </row>
    <row r="105" spans="1:11" ht="15">
      <c r="A105" s="5">
        <v>104</v>
      </c>
      <c r="B105" s="3">
        <v>14</v>
      </c>
      <c r="C105" s="4">
        <v>2.5</v>
      </c>
      <c r="D105" s="3">
        <v>3.6</v>
      </c>
      <c r="E105" s="3">
        <v>83</v>
      </c>
      <c r="F105" s="3">
        <v>2.2000000000000002</v>
      </c>
      <c r="G105" s="3" t="str">
        <f t="shared" si="3"/>
        <v>Normal</v>
      </c>
      <c r="H105" s="15" t="s">
        <v>11</v>
      </c>
      <c r="I105" s="3" t="str">
        <f t="shared" si="4"/>
        <v>13-15</v>
      </c>
      <c r="J105" s="16">
        <f t="shared" si="5"/>
        <v>83</v>
      </c>
      <c r="K105" s="6"/>
    </row>
    <row r="106" spans="1:11" ht="15">
      <c r="A106" s="5">
        <v>105</v>
      </c>
      <c r="B106" s="3">
        <v>13</v>
      </c>
      <c r="C106" s="3">
        <v>0.5</v>
      </c>
      <c r="D106" s="3">
        <v>3.2</v>
      </c>
      <c r="E106" s="3">
        <v>63.7</v>
      </c>
      <c r="F106" s="3">
        <v>0</v>
      </c>
      <c r="G106" s="3" t="str">
        <f t="shared" si="3"/>
        <v>Normal</v>
      </c>
      <c r="H106" s="15" t="s">
        <v>11</v>
      </c>
      <c r="I106" s="3" t="str">
        <f t="shared" si="4"/>
        <v>&lt;=12</v>
      </c>
      <c r="J106" s="16">
        <f t="shared" si="5"/>
        <v>63.7</v>
      </c>
      <c r="K106" s="6"/>
    </row>
    <row r="107" spans="1:11" ht="15">
      <c r="A107" s="5">
        <v>106</v>
      </c>
      <c r="B107" s="3">
        <v>17</v>
      </c>
      <c r="C107" s="3">
        <v>2.9</v>
      </c>
      <c r="D107" s="3">
        <v>5.3</v>
      </c>
      <c r="E107" s="3">
        <v>65</v>
      </c>
      <c r="F107" s="3">
        <v>2.1</v>
      </c>
      <c r="G107" s="3" t="str">
        <f t="shared" si="3"/>
        <v>High</v>
      </c>
      <c r="H107" s="15" t="s">
        <v>12</v>
      </c>
      <c r="I107" s="3" t="str">
        <f t="shared" si="4"/>
        <v>16-17</v>
      </c>
      <c r="J107" s="16">
        <f t="shared" si="5"/>
        <v>65</v>
      </c>
      <c r="K107" s="6"/>
    </row>
    <row r="108" spans="1:11" ht="15">
      <c r="A108" s="5">
        <v>107</v>
      </c>
      <c r="B108" s="3">
        <v>15</v>
      </c>
      <c r="C108" s="3">
        <v>2</v>
      </c>
      <c r="D108" s="3">
        <v>3.2</v>
      </c>
      <c r="E108" s="3">
        <v>74.2</v>
      </c>
      <c r="F108" s="3">
        <v>1.3</v>
      </c>
      <c r="G108" s="3" t="str">
        <f t="shared" si="3"/>
        <v>Normal</v>
      </c>
      <c r="H108" s="15" t="s">
        <v>11</v>
      </c>
      <c r="I108" s="3" t="str">
        <f t="shared" si="4"/>
        <v>13-15</v>
      </c>
      <c r="J108" s="16">
        <f t="shared" si="5"/>
        <v>74.2</v>
      </c>
      <c r="K108" s="6"/>
    </row>
    <row r="109" spans="1:11" ht="15">
      <c r="A109" s="5">
        <v>108</v>
      </c>
      <c r="B109" s="3">
        <v>16</v>
      </c>
      <c r="C109" s="3">
        <v>3.3</v>
      </c>
      <c r="D109" s="3">
        <v>7.8</v>
      </c>
      <c r="E109" s="3">
        <v>66.099999999999994</v>
      </c>
      <c r="F109" s="3">
        <v>2.2999999999999998</v>
      </c>
      <c r="G109" s="3" t="str">
        <f t="shared" si="3"/>
        <v>High</v>
      </c>
      <c r="H109" s="15" t="s">
        <v>14</v>
      </c>
      <c r="I109" s="3" t="str">
        <f t="shared" si="4"/>
        <v>16-17</v>
      </c>
      <c r="J109" s="16">
        <f t="shared" si="5"/>
        <v>66.099999999999994</v>
      </c>
      <c r="K109" s="6"/>
    </row>
    <row r="110" spans="1:11" ht="15">
      <c r="A110" s="5">
        <v>109</v>
      </c>
      <c r="B110" s="3">
        <v>15</v>
      </c>
      <c r="C110" s="3">
        <v>2.5</v>
      </c>
      <c r="D110" s="3">
        <v>6.1</v>
      </c>
      <c r="E110" s="3">
        <v>57.7</v>
      </c>
      <c r="F110" s="3">
        <v>1.7</v>
      </c>
      <c r="G110" s="3" t="str">
        <f t="shared" si="3"/>
        <v>High</v>
      </c>
      <c r="H110" s="15" t="s">
        <v>14</v>
      </c>
      <c r="I110" s="3" t="str">
        <f t="shared" si="4"/>
        <v>13-15</v>
      </c>
      <c r="J110" s="16">
        <f t="shared" si="5"/>
        <v>57.7</v>
      </c>
      <c r="K110" s="6"/>
    </row>
    <row r="111" spans="1:11" ht="15">
      <c r="A111" s="5">
        <v>110</v>
      </c>
      <c r="B111" s="3">
        <v>15</v>
      </c>
      <c r="C111" s="3">
        <v>3</v>
      </c>
      <c r="D111" s="3">
        <v>3.4</v>
      </c>
      <c r="E111" s="3">
        <v>59</v>
      </c>
      <c r="F111" s="3">
        <v>1.5</v>
      </c>
      <c r="G111" s="3" t="str">
        <f t="shared" si="3"/>
        <v>Normal</v>
      </c>
      <c r="H111" s="15" t="s">
        <v>11</v>
      </c>
      <c r="I111" s="3" t="str">
        <f t="shared" si="4"/>
        <v>13-15</v>
      </c>
      <c r="J111" s="16">
        <f t="shared" si="5"/>
        <v>59</v>
      </c>
      <c r="K111" s="6"/>
    </row>
    <row r="112" spans="1:11" ht="15">
      <c r="A112" s="5">
        <v>111</v>
      </c>
      <c r="B112" s="3">
        <v>13</v>
      </c>
      <c r="C112" s="3">
        <v>2.1</v>
      </c>
      <c r="D112" s="3">
        <v>5.7</v>
      </c>
      <c r="E112" s="3">
        <v>75.400000000000006</v>
      </c>
      <c r="F112" s="3">
        <v>2</v>
      </c>
      <c r="G112" s="3" t="str">
        <f t="shared" si="3"/>
        <v>High</v>
      </c>
      <c r="H112" s="15" t="s">
        <v>12</v>
      </c>
      <c r="I112" s="3" t="str">
        <f t="shared" si="4"/>
        <v>&lt;=12</v>
      </c>
      <c r="J112" s="16">
        <f t="shared" si="5"/>
        <v>75.400000000000006</v>
      </c>
      <c r="K112" s="6"/>
    </row>
    <row r="113" spans="1:11" ht="15">
      <c r="A113" s="5">
        <v>112</v>
      </c>
      <c r="B113" s="3">
        <v>15</v>
      </c>
      <c r="C113" s="3">
        <v>2.9</v>
      </c>
      <c r="D113" s="4">
        <v>2.7</v>
      </c>
      <c r="E113" s="3">
        <v>56.4</v>
      </c>
      <c r="F113" s="3">
        <v>1.4</v>
      </c>
      <c r="G113" s="3" t="str">
        <f t="shared" si="3"/>
        <v>Normal</v>
      </c>
      <c r="H113" s="15" t="s">
        <v>12</v>
      </c>
      <c r="I113" s="3" t="str">
        <f t="shared" si="4"/>
        <v>13-15</v>
      </c>
      <c r="J113" s="16">
        <f t="shared" si="5"/>
        <v>56.4</v>
      </c>
      <c r="K113" s="6"/>
    </row>
    <row r="114" spans="1:11" ht="15">
      <c r="A114" s="5">
        <v>113</v>
      </c>
      <c r="B114" s="3">
        <v>17</v>
      </c>
      <c r="C114" s="3">
        <v>4.2</v>
      </c>
      <c r="D114" s="3">
        <v>4.4000000000000004</v>
      </c>
      <c r="E114" s="3">
        <v>84</v>
      </c>
      <c r="F114" s="3">
        <v>1.5</v>
      </c>
      <c r="G114" s="3" t="str">
        <f t="shared" si="3"/>
        <v>High</v>
      </c>
      <c r="H114" s="15" t="s">
        <v>12</v>
      </c>
      <c r="I114" s="3" t="str">
        <f t="shared" si="4"/>
        <v>16-17</v>
      </c>
      <c r="J114" s="16">
        <f t="shared" si="5"/>
        <v>84</v>
      </c>
      <c r="K114" s="6"/>
    </row>
    <row r="115" spans="1:11" ht="15">
      <c r="A115" s="5">
        <v>114</v>
      </c>
      <c r="B115" s="3">
        <v>15</v>
      </c>
      <c r="C115" s="3">
        <v>1.8</v>
      </c>
      <c r="D115" s="3">
        <v>5.2</v>
      </c>
      <c r="E115" s="3">
        <v>63.1</v>
      </c>
      <c r="F115" s="3">
        <v>1.1000000000000001</v>
      </c>
      <c r="G115" s="3" t="str">
        <f t="shared" si="3"/>
        <v>High</v>
      </c>
      <c r="H115" s="15" t="s">
        <v>12</v>
      </c>
      <c r="I115" s="3" t="str">
        <f t="shared" si="4"/>
        <v>13-15</v>
      </c>
      <c r="J115" s="16">
        <f t="shared" si="5"/>
        <v>63.1</v>
      </c>
      <c r="K115" s="6"/>
    </row>
    <row r="116" spans="1:11" ht="15">
      <c r="A116" s="5">
        <v>115</v>
      </c>
      <c r="B116" s="3">
        <v>13</v>
      </c>
      <c r="C116" s="3">
        <v>2.4</v>
      </c>
      <c r="D116" s="3">
        <v>4.0999999999999996</v>
      </c>
      <c r="E116" s="3">
        <v>76.2</v>
      </c>
      <c r="F116" s="3">
        <v>0.2</v>
      </c>
      <c r="G116" s="3" t="str">
        <f t="shared" si="3"/>
        <v>High</v>
      </c>
      <c r="H116" s="15" t="s">
        <v>12</v>
      </c>
      <c r="I116" s="3" t="str">
        <f t="shared" si="4"/>
        <v>&lt;=12</v>
      </c>
      <c r="J116" s="16">
        <f t="shared" si="5"/>
        <v>76.2</v>
      </c>
      <c r="K116" s="6"/>
    </row>
    <row r="117" spans="1:11" ht="15">
      <c r="A117" s="5">
        <v>116</v>
      </c>
      <c r="B117" s="3">
        <v>17</v>
      </c>
      <c r="C117" s="3">
        <v>2</v>
      </c>
      <c r="D117" s="3">
        <v>4.4000000000000004</v>
      </c>
      <c r="E117" s="3">
        <v>63.7</v>
      </c>
      <c r="F117" s="3">
        <v>2</v>
      </c>
      <c r="G117" s="3" t="str">
        <f t="shared" si="3"/>
        <v>High</v>
      </c>
      <c r="H117" s="15" t="s">
        <v>12</v>
      </c>
      <c r="I117" s="3" t="str">
        <f t="shared" si="4"/>
        <v>16-17</v>
      </c>
      <c r="J117" s="16">
        <f t="shared" si="5"/>
        <v>63.7</v>
      </c>
      <c r="K117" s="6"/>
    </row>
    <row r="118" spans="1:11" ht="15">
      <c r="A118" s="5">
        <v>117</v>
      </c>
      <c r="B118" s="3">
        <v>14</v>
      </c>
      <c r="C118" s="3">
        <v>4.0999999999999996</v>
      </c>
      <c r="D118" s="3">
        <v>5.2</v>
      </c>
      <c r="E118" s="3">
        <v>60.8</v>
      </c>
      <c r="F118" s="3">
        <v>0.9</v>
      </c>
      <c r="G118" s="3" t="str">
        <f t="shared" si="3"/>
        <v>High</v>
      </c>
      <c r="H118" s="15" t="s">
        <v>12</v>
      </c>
      <c r="I118" s="3" t="str">
        <f t="shared" si="4"/>
        <v>13-15</v>
      </c>
      <c r="J118" s="16">
        <f t="shared" si="5"/>
        <v>60.8</v>
      </c>
      <c r="K118" s="6"/>
    </row>
    <row r="119" spans="1:11" ht="15">
      <c r="A119" s="5">
        <v>118</v>
      </c>
      <c r="B119" s="3">
        <v>15</v>
      </c>
      <c r="C119" s="3">
        <v>2.1</v>
      </c>
      <c r="D119" s="3">
        <v>7.1</v>
      </c>
      <c r="E119" s="3">
        <v>72.5</v>
      </c>
      <c r="F119" s="3">
        <v>1.3</v>
      </c>
      <c r="G119" s="3" t="str">
        <f t="shared" si="3"/>
        <v>High</v>
      </c>
      <c r="H119" s="15" t="s">
        <v>14</v>
      </c>
      <c r="I119" s="3" t="str">
        <f t="shared" si="4"/>
        <v>13-15</v>
      </c>
      <c r="J119" s="16">
        <f t="shared" si="5"/>
        <v>72.5</v>
      </c>
      <c r="K119" s="6"/>
    </row>
    <row r="120" spans="1:11" ht="15">
      <c r="A120" s="5">
        <v>119</v>
      </c>
      <c r="B120" s="3">
        <v>13</v>
      </c>
      <c r="C120" s="3">
        <v>1.8</v>
      </c>
      <c r="D120" s="3">
        <v>4.4000000000000004</v>
      </c>
      <c r="E120" s="3">
        <v>80.5</v>
      </c>
      <c r="F120" s="3">
        <v>1.7</v>
      </c>
      <c r="G120" s="3" t="str">
        <f t="shared" si="3"/>
        <v>High</v>
      </c>
      <c r="H120" s="15" t="s">
        <v>12</v>
      </c>
      <c r="I120" s="3" t="str">
        <f t="shared" si="4"/>
        <v>&lt;=12</v>
      </c>
      <c r="J120" s="16">
        <f t="shared" si="5"/>
        <v>80.5</v>
      </c>
      <c r="K120" s="6"/>
    </row>
    <row r="121" spans="1:11" ht="15">
      <c r="A121" s="5">
        <v>120</v>
      </c>
      <c r="B121" s="3">
        <v>14</v>
      </c>
      <c r="C121" s="3">
        <v>1.9</v>
      </c>
      <c r="D121" s="3">
        <v>3.3</v>
      </c>
      <c r="E121" s="3">
        <v>67.5</v>
      </c>
      <c r="F121" s="3">
        <v>0</v>
      </c>
      <c r="G121" s="3" t="str">
        <f t="shared" si="3"/>
        <v>Normal</v>
      </c>
      <c r="H121" s="15" t="s">
        <v>11</v>
      </c>
      <c r="I121" s="3" t="str">
        <f t="shared" si="4"/>
        <v>13-15</v>
      </c>
      <c r="J121" s="16">
        <f t="shared" si="5"/>
        <v>67.5</v>
      </c>
      <c r="K121" s="6"/>
    </row>
    <row r="122" spans="1:11" ht="15">
      <c r="A122" s="5">
        <v>121</v>
      </c>
      <c r="B122" s="3">
        <v>14</v>
      </c>
      <c r="C122" s="3">
        <v>2.4</v>
      </c>
      <c r="D122" s="3">
        <v>1</v>
      </c>
      <c r="E122" s="3">
        <v>69.3</v>
      </c>
      <c r="F122" s="3">
        <v>0</v>
      </c>
      <c r="G122" s="3" t="str">
        <f t="shared" si="3"/>
        <v>Normal</v>
      </c>
      <c r="H122" s="15" t="s">
        <v>13</v>
      </c>
      <c r="I122" s="3" t="str">
        <f t="shared" si="4"/>
        <v>13-15</v>
      </c>
      <c r="J122" s="16">
        <f t="shared" si="5"/>
        <v>69.3</v>
      </c>
      <c r="K122" s="6"/>
    </row>
    <row r="123" spans="1:11" ht="15">
      <c r="A123" s="5">
        <v>122</v>
      </c>
      <c r="B123" s="3">
        <v>16</v>
      </c>
      <c r="C123" s="3">
        <v>1.7</v>
      </c>
      <c r="D123" s="3">
        <v>6.9</v>
      </c>
      <c r="E123" s="3">
        <v>78.099999999999994</v>
      </c>
      <c r="F123" s="3">
        <v>1.3</v>
      </c>
      <c r="G123" s="3" t="str">
        <f t="shared" si="3"/>
        <v>High</v>
      </c>
      <c r="H123" s="15" t="s">
        <v>14</v>
      </c>
      <c r="I123" s="3" t="str">
        <f t="shared" si="4"/>
        <v>16-17</v>
      </c>
      <c r="J123" s="16">
        <f t="shared" si="5"/>
        <v>78.099999999999994</v>
      </c>
      <c r="K123" s="6"/>
    </row>
    <row r="124" spans="1:11" ht="15">
      <c r="A124" s="5">
        <v>123</v>
      </c>
      <c r="B124" s="3">
        <v>17</v>
      </c>
      <c r="C124" s="3">
        <v>2.1</v>
      </c>
      <c r="D124" s="3">
        <v>3.6</v>
      </c>
      <c r="E124" s="3">
        <v>78.400000000000006</v>
      </c>
      <c r="F124" s="3">
        <v>1.9</v>
      </c>
      <c r="G124" s="3" t="str">
        <f t="shared" si="3"/>
        <v>Normal</v>
      </c>
      <c r="H124" s="15" t="s">
        <v>11</v>
      </c>
      <c r="I124" s="3" t="str">
        <f t="shared" si="4"/>
        <v>16-17</v>
      </c>
      <c r="J124" s="16">
        <f t="shared" si="5"/>
        <v>78.400000000000006</v>
      </c>
      <c r="K124" s="6"/>
    </row>
    <row r="125" spans="1:11" ht="15">
      <c r="A125" s="5">
        <v>124</v>
      </c>
      <c r="B125" s="3">
        <v>15</v>
      </c>
      <c r="C125" s="3">
        <v>2.7</v>
      </c>
      <c r="D125" s="3">
        <v>4.8</v>
      </c>
      <c r="E125" s="3">
        <v>69.599999999999994</v>
      </c>
      <c r="F125" s="3">
        <v>2.1</v>
      </c>
      <c r="G125" s="3" t="str">
        <f t="shared" si="3"/>
        <v>High</v>
      </c>
      <c r="H125" s="15" t="s">
        <v>12</v>
      </c>
      <c r="I125" s="3" t="str">
        <f t="shared" si="4"/>
        <v>13-15</v>
      </c>
      <c r="J125" s="16">
        <f t="shared" si="5"/>
        <v>69.599999999999994</v>
      </c>
      <c r="K125" s="6"/>
    </row>
    <row r="126" spans="1:11" ht="15">
      <c r="A126" s="5">
        <v>125</v>
      </c>
      <c r="B126" s="3">
        <v>13</v>
      </c>
      <c r="C126" s="3">
        <v>2.4</v>
      </c>
      <c r="D126" s="3">
        <v>6.9</v>
      </c>
      <c r="E126" s="3">
        <v>65.599999999999994</v>
      </c>
      <c r="F126" s="3">
        <v>0.2</v>
      </c>
      <c r="G126" s="3" t="str">
        <f t="shared" si="3"/>
        <v>High</v>
      </c>
      <c r="H126" s="15" t="s">
        <v>14</v>
      </c>
      <c r="I126" s="3" t="str">
        <f t="shared" si="4"/>
        <v>&lt;=12</v>
      </c>
      <c r="J126" s="16">
        <f t="shared" si="5"/>
        <v>65.599999999999994</v>
      </c>
      <c r="K126" s="6"/>
    </row>
    <row r="127" spans="1:11" ht="15">
      <c r="A127" s="5">
        <v>126</v>
      </c>
      <c r="B127" s="3">
        <v>16</v>
      </c>
      <c r="C127" s="3">
        <v>3.3</v>
      </c>
      <c r="D127" s="3">
        <v>4.3</v>
      </c>
      <c r="E127" s="3">
        <v>70.8</v>
      </c>
      <c r="F127" s="3">
        <v>2</v>
      </c>
      <c r="G127" s="3" t="str">
        <f t="shared" si="3"/>
        <v>High</v>
      </c>
      <c r="H127" s="15" t="s">
        <v>12</v>
      </c>
      <c r="I127" s="3" t="str">
        <f t="shared" si="4"/>
        <v>16-17</v>
      </c>
      <c r="J127" s="16">
        <f t="shared" si="5"/>
        <v>70.8</v>
      </c>
      <c r="K127" s="6"/>
    </row>
    <row r="128" spans="1:11" ht="15">
      <c r="A128" s="5">
        <v>127</v>
      </c>
      <c r="B128" s="3">
        <v>17</v>
      </c>
      <c r="C128" s="3">
        <v>2.2000000000000002</v>
      </c>
      <c r="D128" s="3">
        <v>3.7</v>
      </c>
      <c r="E128" s="3">
        <v>68.099999999999994</v>
      </c>
      <c r="F128" s="3">
        <v>1.3</v>
      </c>
      <c r="G128" s="3" t="str">
        <f t="shared" si="3"/>
        <v>Normal</v>
      </c>
      <c r="H128" s="15" t="s">
        <v>11</v>
      </c>
      <c r="I128" s="3" t="str">
        <f t="shared" si="4"/>
        <v>16-17</v>
      </c>
      <c r="J128" s="16">
        <f t="shared" si="5"/>
        <v>68.099999999999994</v>
      </c>
      <c r="K128" s="6"/>
    </row>
    <row r="129" spans="1:11" ht="15">
      <c r="A129" s="5">
        <v>128</v>
      </c>
      <c r="B129" s="3">
        <v>16</v>
      </c>
      <c r="C129" s="3">
        <v>2.2999999999999998</v>
      </c>
      <c r="D129" s="3">
        <v>6.1</v>
      </c>
      <c r="E129" s="3">
        <v>73.099999999999994</v>
      </c>
      <c r="F129" s="3">
        <v>0.8</v>
      </c>
      <c r="G129" s="3" t="str">
        <f t="shared" si="3"/>
        <v>High</v>
      </c>
      <c r="H129" s="15" t="s">
        <v>14</v>
      </c>
      <c r="I129" s="3" t="str">
        <f t="shared" si="4"/>
        <v>16-17</v>
      </c>
      <c r="J129" s="16">
        <f t="shared" si="5"/>
        <v>73.099999999999994</v>
      </c>
      <c r="K129" s="6"/>
    </row>
    <row r="130" spans="1:11" ht="15">
      <c r="A130" s="5">
        <v>129</v>
      </c>
      <c r="B130" s="3">
        <v>17</v>
      </c>
      <c r="C130" s="3">
        <v>2.8</v>
      </c>
      <c r="D130" s="3">
        <v>4.7</v>
      </c>
      <c r="E130" s="3">
        <v>58.1</v>
      </c>
      <c r="F130" s="3">
        <v>1</v>
      </c>
      <c r="G130" s="3" t="str">
        <f t="shared" si="3"/>
        <v>High</v>
      </c>
      <c r="H130" s="15" t="s">
        <v>12</v>
      </c>
      <c r="I130" s="3" t="str">
        <f t="shared" si="4"/>
        <v>16-17</v>
      </c>
      <c r="J130" s="16">
        <f t="shared" si="5"/>
        <v>58.1</v>
      </c>
      <c r="K130" s="6"/>
    </row>
    <row r="131" spans="1:11" ht="15">
      <c r="A131" s="5">
        <v>130</v>
      </c>
      <c r="B131" s="3">
        <v>17</v>
      </c>
      <c r="C131" s="3">
        <v>4.7</v>
      </c>
      <c r="D131" s="3">
        <v>4.9000000000000004</v>
      </c>
      <c r="E131" s="3">
        <v>72.8</v>
      </c>
      <c r="F131" s="3">
        <v>2.1</v>
      </c>
      <c r="G131" s="3" t="str">
        <f t="shared" ref="G131:G194" si="6">IF(D131&gt;4,"High","Normal")</f>
        <v>High</v>
      </c>
      <c r="H131" s="15" t="s">
        <v>12</v>
      </c>
      <c r="I131" s="3" t="str">
        <f t="shared" ref="I131:I194" si="7">IF(B131&lt;=13,"&lt;=12",IF(B131&lt;=15,"13-15",IF(B131&lt;=17,"16-17","18+")))</f>
        <v>16-17</v>
      </c>
      <c r="J131" s="16">
        <f t="shared" ref="J131:J194" si="8">ROUND(E131,1)</f>
        <v>72.8</v>
      </c>
      <c r="K131" s="6"/>
    </row>
    <row r="132" spans="1:11" ht="15">
      <c r="A132" s="5">
        <v>131</v>
      </c>
      <c r="B132" s="3">
        <v>15</v>
      </c>
      <c r="C132" s="3">
        <v>1.7</v>
      </c>
      <c r="D132" s="3">
        <v>1.7</v>
      </c>
      <c r="E132" s="3">
        <v>62.8</v>
      </c>
      <c r="F132" s="3">
        <v>1.7</v>
      </c>
      <c r="G132" s="3" t="str">
        <f t="shared" si="6"/>
        <v>Normal</v>
      </c>
      <c r="H132" s="15" t="s">
        <v>13</v>
      </c>
      <c r="I132" s="3" t="str">
        <f t="shared" si="7"/>
        <v>13-15</v>
      </c>
      <c r="J132" s="16">
        <f t="shared" si="8"/>
        <v>62.8</v>
      </c>
      <c r="K132" s="6"/>
    </row>
    <row r="133" spans="1:11" ht="15">
      <c r="A133" s="5">
        <v>132</v>
      </c>
      <c r="B133" s="3">
        <v>17</v>
      </c>
      <c r="C133" s="3">
        <v>4.4000000000000004</v>
      </c>
      <c r="D133" s="3">
        <v>5.8</v>
      </c>
      <c r="E133" s="3">
        <v>79.099999999999994</v>
      </c>
      <c r="F133" s="3">
        <v>1.5</v>
      </c>
      <c r="G133" s="3" t="str">
        <f t="shared" si="6"/>
        <v>High</v>
      </c>
      <c r="H133" s="15" t="s">
        <v>12</v>
      </c>
      <c r="I133" s="3" t="str">
        <f t="shared" si="7"/>
        <v>16-17</v>
      </c>
      <c r="J133" s="16">
        <f t="shared" si="8"/>
        <v>79.099999999999994</v>
      </c>
      <c r="K133" s="6"/>
    </row>
    <row r="134" spans="1:11" ht="15">
      <c r="A134" s="5">
        <v>133</v>
      </c>
      <c r="B134" s="3">
        <v>16</v>
      </c>
      <c r="C134" s="3">
        <v>1.3</v>
      </c>
      <c r="D134" s="3">
        <v>4.5999999999999996</v>
      </c>
      <c r="E134" s="3">
        <v>63.3</v>
      </c>
      <c r="F134" s="3">
        <v>1.7</v>
      </c>
      <c r="G134" s="3" t="str">
        <f t="shared" si="6"/>
        <v>High</v>
      </c>
      <c r="H134" s="15" t="s">
        <v>12</v>
      </c>
      <c r="I134" s="3" t="str">
        <f t="shared" si="7"/>
        <v>16-17</v>
      </c>
      <c r="J134" s="16">
        <f t="shared" si="8"/>
        <v>63.3</v>
      </c>
      <c r="K134" s="6"/>
    </row>
    <row r="135" spans="1:11" ht="15">
      <c r="A135" s="5">
        <v>134</v>
      </c>
      <c r="B135" s="3">
        <v>17</v>
      </c>
      <c r="C135" s="3">
        <v>2.7</v>
      </c>
      <c r="D135" s="3">
        <v>1.9</v>
      </c>
      <c r="E135" s="3">
        <v>63.4</v>
      </c>
      <c r="F135" s="3">
        <v>2.2000000000000002</v>
      </c>
      <c r="G135" s="3" t="str">
        <f t="shared" si="6"/>
        <v>Normal</v>
      </c>
      <c r="H135" s="15" t="s">
        <v>13</v>
      </c>
      <c r="I135" s="3" t="str">
        <f t="shared" si="7"/>
        <v>16-17</v>
      </c>
      <c r="J135" s="16">
        <f t="shared" si="8"/>
        <v>63.4</v>
      </c>
      <c r="K135" s="6"/>
    </row>
    <row r="136" spans="1:11" ht="15">
      <c r="A136" s="5">
        <v>135</v>
      </c>
      <c r="B136" s="3">
        <v>15</v>
      </c>
      <c r="C136" s="4">
        <v>2.5</v>
      </c>
      <c r="D136" s="3">
        <v>4.7</v>
      </c>
      <c r="E136" s="3">
        <v>74.5</v>
      </c>
      <c r="F136" s="3">
        <v>1.4</v>
      </c>
      <c r="G136" s="3" t="str">
        <f t="shared" si="6"/>
        <v>High</v>
      </c>
      <c r="H136" s="15" t="s">
        <v>12</v>
      </c>
      <c r="I136" s="3" t="str">
        <f t="shared" si="7"/>
        <v>13-15</v>
      </c>
      <c r="J136" s="16">
        <f t="shared" si="8"/>
        <v>74.5</v>
      </c>
      <c r="K136" s="6"/>
    </row>
    <row r="137" spans="1:11" ht="15">
      <c r="A137" s="5">
        <v>136</v>
      </c>
      <c r="B137" s="3">
        <v>15</v>
      </c>
      <c r="C137" s="3">
        <v>1.7</v>
      </c>
      <c r="D137" s="3">
        <v>0.9</v>
      </c>
      <c r="E137" s="3">
        <v>70.099999999999994</v>
      </c>
      <c r="F137" s="3">
        <v>1.5</v>
      </c>
      <c r="G137" s="3" t="str">
        <f t="shared" si="6"/>
        <v>Normal</v>
      </c>
      <c r="H137" s="15" t="s">
        <v>13</v>
      </c>
      <c r="I137" s="3" t="str">
        <f t="shared" si="7"/>
        <v>13-15</v>
      </c>
      <c r="J137" s="16">
        <f t="shared" si="8"/>
        <v>70.099999999999994</v>
      </c>
      <c r="K137" s="6"/>
    </row>
    <row r="138" spans="1:11" ht="15">
      <c r="A138" s="5">
        <v>137</v>
      </c>
      <c r="B138" s="3">
        <v>16</v>
      </c>
      <c r="C138" s="3">
        <v>3.2</v>
      </c>
      <c r="D138" s="3">
        <v>7.5</v>
      </c>
      <c r="E138" s="3">
        <v>92.8</v>
      </c>
      <c r="F138" s="3">
        <v>2.4</v>
      </c>
      <c r="G138" s="3" t="str">
        <f t="shared" si="6"/>
        <v>High</v>
      </c>
      <c r="H138" s="15" t="s">
        <v>14</v>
      </c>
      <c r="I138" s="3" t="str">
        <f t="shared" si="7"/>
        <v>16-17</v>
      </c>
      <c r="J138" s="16">
        <f t="shared" si="8"/>
        <v>92.8</v>
      </c>
      <c r="K138" s="6"/>
    </row>
    <row r="139" spans="1:11" ht="15">
      <c r="A139" s="5">
        <v>138</v>
      </c>
      <c r="B139" s="3">
        <v>14</v>
      </c>
      <c r="C139" s="3">
        <v>3.1</v>
      </c>
      <c r="D139" s="3">
        <v>2.2999999999999998</v>
      </c>
      <c r="E139" s="4">
        <v>75</v>
      </c>
      <c r="F139" s="3">
        <v>1.2</v>
      </c>
      <c r="G139" s="3" t="str">
        <f t="shared" si="6"/>
        <v>Normal</v>
      </c>
      <c r="H139" s="15" t="s">
        <v>11</v>
      </c>
      <c r="I139" s="3" t="str">
        <f t="shared" si="7"/>
        <v>13-15</v>
      </c>
      <c r="J139" s="16">
        <f t="shared" si="8"/>
        <v>75</v>
      </c>
      <c r="K139" s="6"/>
    </row>
    <row r="140" spans="1:11" ht="15">
      <c r="A140" s="5">
        <v>139</v>
      </c>
      <c r="B140" s="3">
        <v>14</v>
      </c>
      <c r="C140" s="3">
        <v>2</v>
      </c>
      <c r="D140" s="3">
        <v>6.4</v>
      </c>
      <c r="E140" s="3">
        <v>71.099999999999994</v>
      </c>
      <c r="F140" s="3">
        <v>2</v>
      </c>
      <c r="G140" s="3" t="str">
        <f t="shared" si="6"/>
        <v>High</v>
      </c>
      <c r="H140" s="15" t="s">
        <v>14</v>
      </c>
      <c r="I140" s="3" t="str">
        <f t="shared" si="7"/>
        <v>13-15</v>
      </c>
      <c r="J140" s="16">
        <f t="shared" si="8"/>
        <v>71.099999999999994</v>
      </c>
      <c r="K140" s="6"/>
    </row>
    <row r="141" spans="1:11" ht="15">
      <c r="A141" s="5">
        <v>140</v>
      </c>
      <c r="B141" s="3">
        <v>17</v>
      </c>
      <c r="C141" s="3">
        <v>0.4</v>
      </c>
      <c r="D141" s="3">
        <v>2.8</v>
      </c>
      <c r="E141" s="3">
        <v>81.3</v>
      </c>
      <c r="F141" s="3">
        <v>1.1000000000000001</v>
      </c>
      <c r="G141" s="3" t="str">
        <f t="shared" si="6"/>
        <v>Normal</v>
      </c>
      <c r="H141" s="15" t="s">
        <v>11</v>
      </c>
      <c r="I141" s="3" t="str">
        <f t="shared" si="7"/>
        <v>16-17</v>
      </c>
      <c r="J141" s="16">
        <f t="shared" si="8"/>
        <v>81.3</v>
      </c>
      <c r="K141" s="6"/>
    </row>
    <row r="142" spans="1:11" ht="15">
      <c r="A142" s="5">
        <v>141</v>
      </c>
      <c r="B142" s="3">
        <v>13</v>
      </c>
      <c r="C142" s="3">
        <v>2.1</v>
      </c>
      <c r="D142" s="3">
        <v>4.8</v>
      </c>
      <c r="E142" s="3">
        <v>64.2</v>
      </c>
      <c r="F142" s="3">
        <v>1.2</v>
      </c>
      <c r="G142" s="3" t="str">
        <f t="shared" si="6"/>
        <v>High</v>
      </c>
      <c r="H142" s="15" t="s">
        <v>12</v>
      </c>
      <c r="I142" s="3" t="str">
        <f t="shared" si="7"/>
        <v>&lt;=12</v>
      </c>
      <c r="J142" s="16">
        <f t="shared" si="8"/>
        <v>64.2</v>
      </c>
      <c r="K142" s="6"/>
    </row>
    <row r="143" spans="1:11" ht="15">
      <c r="A143" s="5">
        <v>142</v>
      </c>
      <c r="B143" s="3">
        <v>17</v>
      </c>
      <c r="C143" s="3">
        <v>2.6</v>
      </c>
      <c r="D143" s="3">
        <v>2.6</v>
      </c>
      <c r="E143" s="3">
        <v>60.9</v>
      </c>
      <c r="F143" s="3">
        <v>1.4</v>
      </c>
      <c r="G143" s="3" t="str">
        <f t="shared" si="6"/>
        <v>Normal</v>
      </c>
      <c r="H143" s="15" t="s">
        <v>11</v>
      </c>
      <c r="I143" s="3" t="str">
        <f t="shared" si="7"/>
        <v>16-17</v>
      </c>
      <c r="J143" s="16">
        <f t="shared" si="8"/>
        <v>60.9</v>
      </c>
      <c r="K143" s="6"/>
    </row>
    <row r="144" spans="1:11" ht="15">
      <c r="A144" s="5">
        <v>143</v>
      </c>
      <c r="B144" s="3">
        <v>16</v>
      </c>
      <c r="C144" s="3">
        <v>2.5</v>
      </c>
      <c r="D144" s="3">
        <v>5.5</v>
      </c>
      <c r="E144" s="3">
        <v>61.3</v>
      </c>
      <c r="F144" s="3">
        <v>1.9</v>
      </c>
      <c r="G144" s="3" t="str">
        <f t="shared" si="6"/>
        <v>High</v>
      </c>
      <c r="H144" s="15" t="s">
        <v>12</v>
      </c>
      <c r="I144" s="3" t="str">
        <f t="shared" si="7"/>
        <v>16-17</v>
      </c>
      <c r="J144" s="16">
        <f t="shared" si="8"/>
        <v>61.3</v>
      </c>
      <c r="K144" s="6"/>
    </row>
    <row r="145" spans="1:11" ht="15">
      <c r="A145" s="5">
        <v>144</v>
      </c>
      <c r="B145" s="3">
        <v>16</v>
      </c>
      <c r="C145" s="3">
        <v>3.3</v>
      </c>
      <c r="D145" s="3">
        <v>3.6</v>
      </c>
      <c r="E145" s="3">
        <v>53.9</v>
      </c>
      <c r="F145" s="3">
        <v>2.5</v>
      </c>
      <c r="G145" s="3" t="str">
        <f t="shared" si="6"/>
        <v>Normal</v>
      </c>
      <c r="H145" s="15" t="s">
        <v>11</v>
      </c>
      <c r="I145" s="3" t="str">
        <f t="shared" si="7"/>
        <v>16-17</v>
      </c>
      <c r="J145" s="16">
        <f t="shared" si="8"/>
        <v>53.9</v>
      </c>
      <c r="K145" s="6"/>
    </row>
    <row r="146" spans="1:11" ht="15">
      <c r="A146" s="5">
        <v>145</v>
      </c>
      <c r="B146" s="3">
        <v>16</v>
      </c>
      <c r="C146" s="3">
        <v>4.4000000000000004</v>
      </c>
      <c r="D146" s="3">
        <v>4.7</v>
      </c>
      <c r="E146" s="3">
        <v>83.5</v>
      </c>
      <c r="F146" s="3">
        <v>1.6</v>
      </c>
      <c r="G146" s="3" t="str">
        <f t="shared" si="6"/>
        <v>High</v>
      </c>
      <c r="H146" s="15" t="s">
        <v>12</v>
      </c>
      <c r="I146" s="3" t="str">
        <f t="shared" si="7"/>
        <v>16-17</v>
      </c>
      <c r="J146" s="16">
        <f t="shared" si="8"/>
        <v>83.5</v>
      </c>
      <c r="K146" s="6"/>
    </row>
    <row r="147" spans="1:11" ht="15">
      <c r="A147" s="5">
        <v>146</v>
      </c>
      <c r="B147" s="3">
        <v>16</v>
      </c>
      <c r="C147" s="3">
        <v>2.9</v>
      </c>
      <c r="D147" s="3">
        <v>4</v>
      </c>
      <c r="E147" s="3">
        <v>66.7</v>
      </c>
      <c r="F147" s="3">
        <v>0.3</v>
      </c>
      <c r="G147" s="3" t="str">
        <f t="shared" si="6"/>
        <v>Normal</v>
      </c>
      <c r="H147" s="15" t="s">
        <v>11</v>
      </c>
      <c r="I147" s="3" t="str">
        <f t="shared" si="7"/>
        <v>16-17</v>
      </c>
      <c r="J147" s="16">
        <f t="shared" si="8"/>
        <v>66.7</v>
      </c>
      <c r="K147" s="6"/>
    </row>
    <row r="148" spans="1:11" ht="15">
      <c r="A148" s="5">
        <v>147</v>
      </c>
      <c r="B148" s="3">
        <v>16</v>
      </c>
      <c r="C148" s="3">
        <v>3.1</v>
      </c>
      <c r="D148" s="3">
        <v>2</v>
      </c>
      <c r="E148" s="3">
        <v>65.5</v>
      </c>
      <c r="F148" s="3">
        <v>2</v>
      </c>
      <c r="G148" s="3" t="str">
        <f t="shared" si="6"/>
        <v>Normal</v>
      </c>
      <c r="H148" s="15" t="s">
        <v>13</v>
      </c>
      <c r="I148" s="3" t="str">
        <f t="shared" si="7"/>
        <v>16-17</v>
      </c>
      <c r="J148" s="16">
        <f t="shared" si="8"/>
        <v>65.5</v>
      </c>
      <c r="K148" s="6"/>
    </row>
    <row r="149" spans="1:11" ht="15">
      <c r="A149" s="5">
        <v>148</v>
      </c>
      <c r="B149" s="3">
        <v>15</v>
      </c>
      <c r="C149" s="3">
        <v>2.6</v>
      </c>
      <c r="D149" s="3">
        <v>4.8</v>
      </c>
      <c r="E149" s="3">
        <v>48.8</v>
      </c>
      <c r="F149" s="3">
        <v>3.5</v>
      </c>
      <c r="G149" s="3" t="str">
        <f t="shared" si="6"/>
        <v>High</v>
      </c>
      <c r="H149" s="15" t="s">
        <v>12</v>
      </c>
      <c r="I149" s="3" t="str">
        <f t="shared" si="7"/>
        <v>13-15</v>
      </c>
      <c r="J149" s="16">
        <f t="shared" si="8"/>
        <v>48.8</v>
      </c>
      <c r="K149" s="6"/>
    </row>
    <row r="150" spans="1:11" ht="15">
      <c r="A150" s="5">
        <v>149</v>
      </c>
      <c r="B150" s="3">
        <v>14</v>
      </c>
      <c r="C150" s="3">
        <v>3.7</v>
      </c>
      <c r="D150" s="3">
        <v>3.2</v>
      </c>
      <c r="E150" s="3">
        <v>55.7</v>
      </c>
      <c r="F150" s="3">
        <v>1.6</v>
      </c>
      <c r="G150" s="3" t="str">
        <f t="shared" si="6"/>
        <v>Normal</v>
      </c>
      <c r="H150" s="15" t="s">
        <v>11</v>
      </c>
      <c r="I150" s="3" t="str">
        <f t="shared" si="7"/>
        <v>13-15</v>
      </c>
      <c r="J150" s="16">
        <f t="shared" si="8"/>
        <v>55.7</v>
      </c>
      <c r="K150" s="6"/>
    </row>
    <row r="151" spans="1:11" ht="15">
      <c r="A151" s="5">
        <v>150</v>
      </c>
      <c r="B151" s="3">
        <v>16</v>
      </c>
      <c r="C151" s="3">
        <v>3</v>
      </c>
      <c r="D151" s="3">
        <v>5.6</v>
      </c>
      <c r="E151" s="3">
        <v>84.7</v>
      </c>
      <c r="F151" s="3">
        <v>0.1</v>
      </c>
      <c r="G151" s="3" t="str">
        <f t="shared" si="6"/>
        <v>High</v>
      </c>
      <c r="H151" s="15" t="s">
        <v>12</v>
      </c>
      <c r="I151" s="3" t="str">
        <f t="shared" si="7"/>
        <v>16-17</v>
      </c>
      <c r="J151" s="16">
        <f t="shared" si="8"/>
        <v>84.7</v>
      </c>
      <c r="K151" s="6"/>
    </row>
    <row r="152" spans="1:11" ht="15">
      <c r="A152" s="5">
        <v>151</v>
      </c>
      <c r="B152" s="3">
        <v>13</v>
      </c>
      <c r="C152" s="3">
        <v>3.2</v>
      </c>
      <c r="D152" s="3">
        <v>3.6</v>
      </c>
      <c r="E152" s="3">
        <v>73</v>
      </c>
      <c r="F152" s="3">
        <v>1.6</v>
      </c>
      <c r="G152" s="3" t="str">
        <f t="shared" si="6"/>
        <v>Normal</v>
      </c>
      <c r="H152" s="15" t="s">
        <v>11</v>
      </c>
      <c r="I152" s="3" t="str">
        <f t="shared" si="7"/>
        <v>&lt;=12</v>
      </c>
      <c r="J152" s="16">
        <f t="shared" si="8"/>
        <v>73</v>
      </c>
      <c r="K152" s="6"/>
    </row>
    <row r="153" spans="1:11" ht="15">
      <c r="A153" s="5">
        <v>152</v>
      </c>
      <c r="B153" s="3">
        <v>13</v>
      </c>
      <c r="C153" s="3">
        <v>4.3</v>
      </c>
      <c r="D153" s="3">
        <v>3.9</v>
      </c>
      <c r="E153" s="3">
        <v>81.7</v>
      </c>
      <c r="F153" s="3">
        <v>1.5</v>
      </c>
      <c r="G153" s="3" t="str">
        <f t="shared" si="6"/>
        <v>Normal</v>
      </c>
      <c r="H153" s="15" t="s">
        <v>11</v>
      </c>
      <c r="I153" s="3" t="str">
        <f t="shared" si="7"/>
        <v>&lt;=12</v>
      </c>
      <c r="J153" s="16">
        <f t="shared" si="8"/>
        <v>81.7</v>
      </c>
      <c r="K153" s="6"/>
    </row>
    <row r="154" spans="1:11" ht="15">
      <c r="A154" s="5">
        <v>153</v>
      </c>
      <c r="B154" s="3">
        <v>13</v>
      </c>
      <c r="C154" s="3">
        <v>2.7</v>
      </c>
      <c r="D154" s="3">
        <v>6.5</v>
      </c>
      <c r="E154" s="3">
        <v>80.400000000000006</v>
      </c>
      <c r="F154" s="3">
        <v>1.4</v>
      </c>
      <c r="G154" s="3" t="str">
        <f t="shared" si="6"/>
        <v>High</v>
      </c>
      <c r="H154" s="15" t="s">
        <v>14</v>
      </c>
      <c r="I154" s="3" t="str">
        <f t="shared" si="7"/>
        <v>&lt;=12</v>
      </c>
      <c r="J154" s="16">
        <f t="shared" si="8"/>
        <v>80.400000000000006</v>
      </c>
      <c r="K154" s="6"/>
    </row>
    <row r="155" spans="1:11" ht="15">
      <c r="A155" s="5">
        <v>154</v>
      </c>
      <c r="B155" s="3">
        <v>13</v>
      </c>
      <c r="C155" s="3">
        <v>2.2000000000000002</v>
      </c>
      <c r="D155" s="3">
        <v>7.6</v>
      </c>
      <c r="E155" s="3">
        <v>60</v>
      </c>
      <c r="F155" s="3">
        <v>2.2999999999999998</v>
      </c>
      <c r="G155" s="3" t="str">
        <f t="shared" si="6"/>
        <v>High</v>
      </c>
      <c r="H155" s="15" t="s">
        <v>14</v>
      </c>
      <c r="I155" s="3" t="str">
        <f t="shared" si="7"/>
        <v>&lt;=12</v>
      </c>
      <c r="J155" s="16">
        <f t="shared" si="8"/>
        <v>60</v>
      </c>
      <c r="K155" s="6"/>
    </row>
    <row r="156" spans="1:11" ht="15">
      <c r="A156" s="5">
        <v>155</v>
      </c>
      <c r="B156" s="3">
        <v>15</v>
      </c>
      <c r="C156" s="3">
        <v>2.9</v>
      </c>
      <c r="D156" s="3">
        <v>5.2</v>
      </c>
      <c r="E156" s="3">
        <v>94.3</v>
      </c>
      <c r="F156" s="3">
        <v>2.6</v>
      </c>
      <c r="G156" s="3" t="str">
        <f t="shared" si="6"/>
        <v>High</v>
      </c>
      <c r="H156" s="15" t="s">
        <v>12</v>
      </c>
      <c r="I156" s="3" t="str">
        <f t="shared" si="7"/>
        <v>13-15</v>
      </c>
      <c r="J156" s="16">
        <f t="shared" si="8"/>
        <v>94.3</v>
      </c>
      <c r="K156" s="6"/>
    </row>
    <row r="157" spans="1:11" ht="15">
      <c r="A157" s="5">
        <v>156</v>
      </c>
      <c r="B157" s="3">
        <v>13</v>
      </c>
      <c r="C157" s="3">
        <v>3.6</v>
      </c>
      <c r="D157" s="3">
        <v>3.6</v>
      </c>
      <c r="E157" s="3">
        <v>89.5</v>
      </c>
      <c r="F157" s="3">
        <v>2</v>
      </c>
      <c r="G157" s="3" t="str">
        <f t="shared" si="6"/>
        <v>Normal</v>
      </c>
      <c r="H157" s="15" t="s">
        <v>11</v>
      </c>
      <c r="I157" s="3" t="str">
        <f t="shared" si="7"/>
        <v>&lt;=12</v>
      </c>
      <c r="J157" s="16">
        <f t="shared" si="8"/>
        <v>89.5</v>
      </c>
      <c r="K157" s="6"/>
    </row>
    <row r="158" spans="1:11" ht="15">
      <c r="A158" s="5">
        <v>157</v>
      </c>
      <c r="B158" s="3">
        <v>16</v>
      </c>
      <c r="C158" s="3">
        <v>3</v>
      </c>
      <c r="D158" s="3">
        <v>3.4</v>
      </c>
      <c r="E158" s="3">
        <v>64.400000000000006</v>
      </c>
      <c r="F158" s="3">
        <v>1.4</v>
      </c>
      <c r="G158" s="3" t="str">
        <f t="shared" si="6"/>
        <v>Normal</v>
      </c>
      <c r="H158" s="15" t="s">
        <v>11</v>
      </c>
      <c r="I158" s="3" t="str">
        <f t="shared" si="7"/>
        <v>16-17</v>
      </c>
      <c r="J158" s="16">
        <f t="shared" si="8"/>
        <v>64.400000000000006</v>
      </c>
      <c r="K158" s="6"/>
    </row>
    <row r="159" spans="1:11" ht="15">
      <c r="A159" s="5">
        <v>158</v>
      </c>
      <c r="B159" s="3">
        <v>17</v>
      </c>
      <c r="C159" s="3">
        <v>3.6</v>
      </c>
      <c r="D159" s="3">
        <v>2.8</v>
      </c>
      <c r="E159" s="3">
        <v>34.299999999999997</v>
      </c>
      <c r="F159" s="3">
        <v>2.4</v>
      </c>
      <c r="G159" s="3" t="str">
        <f t="shared" si="6"/>
        <v>Normal</v>
      </c>
      <c r="H159" s="15" t="s">
        <v>11</v>
      </c>
      <c r="I159" s="3" t="str">
        <f t="shared" si="7"/>
        <v>16-17</v>
      </c>
      <c r="J159" s="16">
        <f t="shared" si="8"/>
        <v>34.299999999999997</v>
      </c>
      <c r="K159" s="6"/>
    </row>
    <row r="160" spans="1:11" ht="15">
      <c r="A160" s="5">
        <v>159</v>
      </c>
      <c r="B160" s="3">
        <v>13</v>
      </c>
      <c r="C160" s="3">
        <v>1.8</v>
      </c>
      <c r="D160" s="3">
        <v>3.1</v>
      </c>
      <c r="E160" s="3">
        <v>66.400000000000006</v>
      </c>
      <c r="F160" s="3">
        <v>0.3</v>
      </c>
      <c r="G160" s="3" t="str">
        <f t="shared" si="6"/>
        <v>Normal</v>
      </c>
      <c r="H160" s="15" t="s">
        <v>11</v>
      </c>
      <c r="I160" s="3" t="str">
        <f t="shared" si="7"/>
        <v>&lt;=12</v>
      </c>
      <c r="J160" s="16">
        <f t="shared" si="8"/>
        <v>66.400000000000006</v>
      </c>
      <c r="K160" s="6"/>
    </row>
    <row r="161" spans="1:11" ht="15">
      <c r="A161" s="5">
        <v>160</v>
      </c>
      <c r="B161" s="3">
        <v>15</v>
      </c>
      <c r="C161" s="3">
        <v>1.6</v>
      </c>
      <c r="D161" s="3">
        <v>3.6</v>
      </c>
      <c r="E161" s="3">
        <v>72.400000000000006</v>
      </c>
      <c r="F161" s="3">
        <v>0.9</v>
      </c>
      <c r="G161" s="3" t="str">
        <f t="shared" si="6"/>
        <v>Normal</v>
      </c>
      <c r="H161" s="15" t="s">
        <v>11</v>
      </c>
      <c r="I161" s="3" t="str">
        <f t="shared" si="7"/>
        <v>13-15</v>
      </c>
      <c r="J161" s="16">
        <f t="shared" si="8"/>
        <v>72.400000000000006</v>
      </c>
      <c r="K161" s="6"/>
    </row>
    <row r="162" spans="1:11" ht="15">
      <c r="A162" s="5">
        <v>161</v>
      </c>
      <c r="B162" s="3">
        <v>15</v>
      </c>
      <c r="C162" s="3">
        <v>2</v>
      </c>
      <c r="D162" s="3">
        <v>6.9</v>
      </c>
      <c r="E162" s="3">
        <v>64.3</v>
      </c>
      <c r="F162" s="3">
        <v>1</v>
      </c>
      <c r="G162" s="3" t="str">
        <f t="shared" si="6"/>
        <v>High</v>
      </c>
      <c r="H162" s="15" t="s">
        <v>14</v>
      </c>
      <c r="I162" s="3" t="str">
        <f t="shared" si="7"/>
        <v>13-15</v>
      </c>
      <c r="J162" s="16">
        <f t="shared" si="8"/>
        <v>64.3</v>
      </c>
      <c r="K162" s="6"/>
    </row>
    <row r="163" spans="1:11" ht="15">
      <c r="A163" s="5">
        <v>162</v>
      </c>
      <c r="B163" s="3">
        <v>13</v>
      </c>
      <c r="C163" s="3">
        <v>1.2</v>
      </c>
      <c r="D163" s="3">
        <v>3.7</v>
      </c>
      <c r="E163" s="3">
        <v>67.8</v>
      </c>
      <c r="F163" s="3">
        <v>1.5</v>
      </c>
      <c r="G163" s="3" t="str">
        <f t="shared" si="6"/>
        <v>Normal</v>
      </c>
      <c r="H163" s="15" t="s">
        <v>11</v>
      </c>
      <c r="I163" s="3" t="str">
        <f t="shared" si="7"/>
        <v>&lt;=12</v>
      </c>
      <c r="J163" s="16">
        <f t="shared" si="8"/>
        <v>67.8</v>
      </c>
      <c r="K163" s="6"/>
    </row>
    <row r="164" spans="1:11" ht="15">
      <c r="A164" s="5">
        <v>163</v>
      </c>
      <c r="B164" s="3">
        <v>17</v>
      </c>
      <c r="C164" s="3">
        <v>2.6</v>
      </c>
      <c r="D164" s="3">
        <v>2.2000000000000002</v>
      </c>
      <c r="E164" s="3">
        <v>61.7</v>
      </c>
      <c r="F164" s="3">
        <v>1.9</v>
      </c>
      <c r="G164" s="3" t="str">
        <f t="shared" si="6"/>
        <v>Normal</v>
      </c>
      <c r="H164" s="15" t="s">
        <v>11</v>
      </c>
      <c r="I164" s="3" t="str">
        <f t="shared" si="7"/>
        <v>16-17</v>
      </c>
      <c r="J164" s="16">
        <f t="shared" si="8"/>
        <v>61.7</v>
      </c>
      <c r="K164" s="6"/>
    </row>
    <row r="165" spans="1:11" ht="15">
      <c r="A165" s="5">
        <v>164</v>
      </c>
      <c r="B165" s="3">
        <v>13</v>
      </c>
      <c r="C165" s="3">
        <v>2.1</v>
      </c>
      <c r="D165" s="3">
        <v>4.0999999999999996</v>
      </c>
      <c r="E165" s="3">
        <v>79.2</v>
      </c>
      <c r="F165" s="3">
        <v>1.3</v>
      </c>
      <c r="G165" s="3" t="str">
        <f t="shared" si="6"/>
        <v>High</v>
      </c>
      <c r="H165" s="15" t="s">
        <v>12</v>
      </c>
      <c r="I165" s="3" t="str">
        <f t="shared" si="7"/>
        <v>&lt;=12</v>
      </c>
      <c r="J165" s="16">
        <f t="shared" si="8"/>
        <v>79.2</v>
      </c>
      <c r="K165" s="6"/>
    </row>
    <row r="166" spans="1:11" ht="15">
      <c r="A166" s="5">
        <v>165</v>
      </c>
      <c r="B166" s="3">
        <v>15</v>
      </c>
      <c r="C166" s="3">
        <v>3.7</v>
      </c>
      <c r="D166" s="3">
        <v>4.3</v>
      </c>
      <c r="E166" s="3">
        <v>70.599999999999994</v>
      </c>
      <c r="F166" s="3">
        <v>0.8</v>
      </c>
      <c r="G166" s="3" t="str">
        <f t="shared" si="6"/>
        <v>High</v>
      </c>
      <c r="H166" s="15" t="s">
        <v>12</v>
      </c>
      <c r="I166" s="3" t="str">
        <f t="shared" si="7"/>
        <v>13-15</v>
      </c>
      <c r="J166" s="16">
        <f t="shared" si="8"/>
        <v>70.599999999999994</v>
      </c>
      <c r="K166" s="6"/>
    </row>
    <row r="167" spans="1:11" ht="15">
      <c r="A167" s="5">
        <v>166</v>
      </c>
      <c r="B167" s="3">
        <v>14</v>
      </c>
      <c r="C167" s="3">
        <v>1.2</v>
      </c>
      <c r="D167" s="3">
        <v>4.0999999999999996</v>
      </c>
      <c r="E167" s="3">
        <v>79.5</v>
      </c>
      <c r="F167" s="3">
        <v>2.2999999999999998</v>
      </c>
      <c r="G167" s="3" t="str">
        <f t="shared" si="6"/>
        <v>High</v>
      </c>
      <c r="H167" s="15" t="s">
        <v>12</v>
      </c>
      <c r="I167" s="3" t="str">
        <f t="shared" si="7"/>
        <v>13-15</v>
      </c>
      <c r="J167" s="16">
        <f t="shared" si="8"/>
        <v>79.5</v>
      </c>
      <c r="K167" s="6"/>
    </row>
    <row r="168" spans="1:11" ht="15">
      <c r="A168" s="5">
        <v>167</v>
      </c>
      <c r="B168" s="3">
        <v>16</v>
      </c>
      <c r="C168" s="3">
        <v>4.0999999999999996</v>
      </c>
      <c r="D168" s="3">
        <v>5.2</v>
      </c>
      <c r="E168" s="3">
        <v>82.2</v>
      </c>
      <c r="F168" s="3">
        <v>1.3</v>
      </c>
      <c r="G168" s="3" t="str">
        <f t="shared" si="6"/>
        <v>High</v>
      </c>
      <c r="H168" s="15" t="s">
        <v>12</v>
      </c>
      <c r="I168" s="3" t="str">
        <f t="shared" si="7"/>
        <v>16-17</v>
      </c>
      <c r="J168" s="16">
        <f t="shared" si="8"/>
        <v>82.2</v>
      </c>
      <c r="K168" s="6"/>
    </row>
    <row r="169" spans="1:11" ht="15">
      <c r="A169" s="5">
        <v>168</v>
      </c>
      <c r="B169" s="3">
        <v>15</v>
      </c>
      <c r="C169" s="3">
        <v>1.5</v>
      </c>
      <c r="D169" s="3">
        <v>4.0999999999999996</v>
      </c>
      <c r="E169" s="3">
        <v>48.3</v>
      </c>
      <c r="F169" s="3">
        <v>1.6</v>
      </c>
      <c r="G169" s="3" t="str">
        <f t="shared" si="6"/>
        <v>High</v>
      </c>
      <c r="H169" s="15" t="s">
        <v>12</v>
      </c>
      <c r="I169" s="3" t="str">
        <f t="shared" si="7"/>
        <v>13-15</v>
      </c>
      <c r="J169" s="16">
        <f t="shared" si="8"/>
        <v>48.3</v>
      </c>
      <c r="K169" s="6"/>
    </row>
    <row r="170" spans="1:11" ht="15">
      <c r="A170" s="5">
        <v>169</v>
      </c>
      <c r="B170" s="3">
        <v>13</v>
      </c>
      <c r="C170" s="3">
        <v>1.3</v>
      </c>
      <c r="D170" s="3">
        <v>5.2</v>
      </c>
      <c r="E170" s="3">
        <v>62.3</v>
      </c>
      <c r="F170" s="3">
        <v>1.9</v>
      </c>
      <c r="G170" s="3" t="str">
        <f t="shared" si="6"/>
        <v>High</v>
      </c>
      <c r="H170" s="15" t="s">
        <v>12</v>
      </c>
      <c r="I170" s="3" t="str">
        <f t="shared" si="7"/>
        <v>&lt;=12</v>
      </c>
      <c r="J170" s="16">
        <f t="shared" si="8"/>
        <v>62.3</v>
      </c>
      <c r="K170" s="6"/>
    </row>
    <row r="171" spans="1:11" ht="15">
      <c r="A171" s="5">
        <v>170</v>
      </c>
      <c r="B171" s="3">
        <v>16</v>
      </c>
      <c r="C171" s="3">
        <v>1.7</v>
      </c>
      <c r="D171" s="3">
        <v>2.8</v>
      </c>
      <c r="E171" s="3">
        <v>63.8</v>
      </c>
      <c r="F171" s="3">
        <v>1.5</v>
      </c>
      <c r="G171" s="3" t="str">
        <f t="shared" si="6"/>
        <v>Normal</v>
      </c>
      <c r="H171" s="15" t="s">
        <v>11</v>
      </c>
      <c r="I171" s="3" t="str">
        <f t="shared" si="7"/>
        <v>16-17</v>
      </c>
      <c r="J171" s="16">
        <f t="shared" si="8"/>
        <v>63.8</v>
      </c>
      <c r="K171" s="6"/>
    </row>
    <row r="172" spans="1:11" ht="15">
      <c r="A172" s="5">
        <v>171</v>
      </c>
      <c r="B172" s="3">
        <v>13</v>
      </c>
      <c r="C172" s="3">
        <v>4.5</v>
      </c>
      <c r="D172" s="4">
        <v>2.7</v>
      </c>
      <c r="E172" s="3">
        <v>95.7</v>
      </c>
      <c r="F172" s="3">
        <v>1.5</v>
      </c>
      <c r="G172" s="3" t="str">
        <f t="shared" si="6"/>
        <v>Normal</v>
      </c>
      <c r="H172" s="15" t="s">
        <v>12</v>
      </c>
      <c r="I172" s="3" t="str">
        <f t="shared" si="7"/>
        <v>&lt;=12</v>
      </c>
      <c r="J172" s="16">
        <f t="shared" si="8"/>
        <v>95.7</v>
      </c>
      <c r="K172" s="6"/>
    </row>
    <row r="173" spans="1:11" ht="15">
      <c r="A173" s="5">
        <v>172</v>
      </c>
      <c r="B173" s="3">
        <v>13</v>
      </c>
      <c r="C173" s="3">
        <v>2.5</v>
      </c>
      <c r="D173" s="3">
        <v>4.4000000000000004</v>
      </c>
      <c r="E173" s="3">
        <v>71.5</v>
      </c>
      <c r="F173" s="3">
        <v>2.2999999999999998</v>
      </c>
      <c r="G173" s="3" t="str">
        <f t="shared" si="6"/>
        <v>High</v>
      </c>
      <c r="H173" s="15" t="s">
        <v>12</v>
      </c>
      <c r="I173" s="3" t="str">
        <f t="shared" si="7"/>
        <v>&lt;=12</v>
      </c>
      <c r="J173" s="16">
        <f t="shared" si="8"/>
        <v>71.5</v>
      </c>
      <c r="K173" s="6"/>
    </row>
    <row r="174" spans="1:11" ht="15">
      <c r="A174" s="5">
        <v>173</v>
      </c>
      <c r="B174" s="3">
        <v>14</v>
      </c>
      <c r="C174" s="3">
        <v>3</v>
      </c>
      <c r="D174" s="3">
        <v>4.5999999999999996</v>
      </c>
      <c r="E174" s="4">
        <v>75</v>
      </c>
      <c r="F174" s="3">
        <v>1.6</v>
      </c>
      <c r="G174" s="3" t="str">
        <f t="shared" si="6"/>
        <v>High</v>
      </c>
      <c r="H174" s="15" t="s">
        <v>12</v>
      </c>
      <c r="I174" s="3" t="str">
        <f t="shared" si="7"/>
        <v>13-15</v>
      </c>
      <c r="J174" s="16">
        <f t="shared" si="8"/>
        <v>75</v>
      </c>
      <c r="K174" s="6"/>
    </row>
    <row r="175" spans="1:11" ht="15">
      <c r="A175" s="5">
        <v>174</v>
      </c>
      <c r="B175" s="3">
        <v>16</v>
      </c>
      <c r="C175" s="3">
        <v>2.2999999999999998</v>
      </c>
      <c r="D175" s="3">
        <v>2.8</v>
      </c>
      <c r="E175" s="3">
        <v>51.2</v>
      </c>
      <c r="F175" s="3">
        <v>2.2000000000000002</v>
      </c>
      <c r="G175" s="3" t="str">
        <f t="shared" si="6"/>
        <v>Normal</v>
      </c>
      <c r="H175" s="15" t="s">
        <v>11</v>
      </c>
      <c r="I175" s="3" t="str">
        <f t="shared" si="7"/>
        <v>16-17</v>
      </c>
      <c r="J175" s="16">
        <f t="shared" si="8"/>
        <v>51.2</v>
      </c>
      <c r="K175" s="6"/>
    </row>
    <row r="176" spans="1:11" ht="15">
      <c r="A176" s="5">
        <v>175</v>
      </c>
      <c r="B176" s="3">
        <v>16</v>
      </c>
      <c r="C176" s="3">
        <v>2.4</v>
      </c>
      <c r="D176" s="3">
        <v>4.7</v>
      </c>
      <c r="E176" s="3">
        <v>71.400000000000006</v>
      </c>
      <c r="F176" s="3">
        <v>1.9</v>
      </c>
      <c r="G176" s="3" t="str">
        <f t="shared" si="6"/>
        <v>High</v>
      </c>
      <c r="H176" s="15" t="s">
        <v>12</v>
      </c>
      <c r="I176" s="3" t="str">
        <f t="shared" si="7"/>
        <v>16-17</v>
      </c>
      <c r="J176" s="16">
        <f t="shared" si="8"/>
        <v>71.400000000000006</v>
      </c>
      <c r="K176" s="6"/>
    </row>
    <row r="177" spans="1:11" ht="15">
      <c r="A177" s="5">
        <v>176</v>
      </c>
      <c r="B177" s="3">
        <v>14</v>
      </c>
      <c r="C177" s="3">
        <v>2</v>
      </c>
      <c r="D177" s="3">
        <v>5</v>
      </c>
      <c r="E177" s="3">
        <v>79.8</v>
      </c>
      <c r="F177" s="3">
        <v>3.1</v>
      </c>
      <c r="G177" s="3" t="str">
        <f t="shared" si="6"/>
        <v>High</v>
      </c>
      <c r="H177" s="15" t="s">
        <v>12</v>
      </c>
      <c r="I177" s="3" t="str">
        <f t="shared" si="7"/>
        <v>13-15</v>
      </c>
      <c r="J177" s="16">
        <f t="shared" si="8"/>
        <v>79.8</v>
      </c>
      <c r="K177" s="6"/>
    </row>
    <row r="178" spans="1:11" ht="15">
      <c r="A178" s="5">
        <v>177</v>
      </c>
      <c r="B178" s="3">
        <v>15</v>
      </c>
      <c r="C178" s="3">
        <v>2.6</v>
      </c>
      <c r="D178" s="3">
        <v>2.2000000000000002</v>
      </c>
      <c r="E178" s="3">
        <v>78.599999999999994</v>
      </c>
      <c r="F178" s="3">
        <v>1.8</v>
      </c>
      <c r="G178" s="3" t="str">
        <f t="shared" si="6"/>
        <v>Normal</v>
      </c>
      <c r="H178" s="15" t="s">
        <v>11</v>
      </c>
      <c r="I178" s="3" t="str">
        <f t="shared" si="7"/>
        <v>13-15</v>
      </c>
      <c r="J178" s="16">
        <f t="shared" si="8"/>
        <v>78.599999999999994</v>
      </c>
      <c r="K178" s="6"/>
    </row>
    <row r="179" spans="1:11" ht="15">
      <c r="A179" s="5">
        <v>178</v>
      </c>
      <c r="B179" s="3">
        <v>13</v>
      </c>
      <c r="C179" s="3">
        <v>3</v>
      </c>
      <c r="D179" s="3">
        <v>1.5</v>
      </c>
      <c r="E179" s="3">
        <v>76.2</v>
      </c>
      <c r="F179" s="3">
        <v>2</v>
      </c>
      <c r="G179" s="3" t="str">
        <f t="shared" si="6"/>
        <v>Normal</v>
      </c>
      <c r="H179" s="15" t="s">
        <v>13</v>
      </c>
      <c r="I179" s="3" t="str">
        <f t="shared" si="7"/>
        <v>&lt;=12</v>
      </c>
      <c r="J179" s="16">
        <f t="shared" si="8"/>
        <v>76.2</v>
      </c>
      <c r="K179" s="6"/>
    </row>
    <row r="180" spans="1:11" ht="15">
      <c r="A180" s="5">
        <v>179</v>
      </c>
      <c r="B180" s="3">
        <v>17</v>
      </c>
      <c r="C180" s="3">
        <v>4.2</v>
      </c>
      <c r="D180" s="3">
        <v>4.4000000000000004</v>
      </c>
      <c r="E180" s="3">
        <v>70.099999999999994</v>
      </c>
      <c r="F180" s="3">
        <v>2.4</v>
      </c>
      <c r="G180" s="3" t="str">
        <f t="shared" si="6"/>
        <v>High</v>
      </c>
      <c r="H180" s="15" t="s">
        <v>12</v>
      </c>
      <c r="I180" s="3" t="str">
        <f t="shared" si="7"/>
        <v>16-17</v>
      </c>
      <c r="J180" s="16">
        <f t="shared" si="8"/>
        <v>70.099999999999994</v>
      </c>
      <c r="K180" s="6"/>
    </row>
    <row r="181" spans="1:11" ht="15">
      <c r="A181" s="5">
        <v>180</v>
      </c>
      <c r="B181" s="3">
        <v>13</v>
      </c>
      <c r="C181" s="3">
        <v>0.6</v>
      </c>
      <c r="D181" s="3">
        <v>3.3</v>
      </c>
      <c r="E181" s="3">
        <v>70.599999999999994</v>
      </c>
      <c r="F181" s="3">
        <v>1.6</v>
      </c>
      <c r="G181" s="3" t="str">
        <f t="shared" si="6"/>
        <v>Normal</v>
      </c>
      <c r="H181" s="15" t="s">
        <v>11</v>
      </c>
      <c r="I181" s="3" t="str">
        <f t="shared" si="7"/>
        <v>&lt;=12</v>
      </c>
      <c r="J181" s="16">
        <f t="shared" si="8"/>
        <v>70.599999999999994</v>
      </c>
      <c r="K181" s="6"/>
    </row>
    <row r="182" spans="1:11" ht="15">
      <c r="A182" s="5">
        <v>181</v>
      </c>
      <c r="B182" s="3">
        <v>13</v>
      </c>
      <c r="C182" s="3">
        <v>4.0999999999999996</v>
      </c>
      <c r="D182" s="3">
        <v>4.4000000000000004</v>
      </c>
      <c r="E182" s="3">
        <v>53.1</v>
      </c>
      <c r="F182" s="3">
        <v>1</v>
      </c>
      <c r="G182" s="3" t="str">
        <f t="shared" si="6"/>
        <v>High</v>
      </c>
      <c r="H182" s="15" t="s">
        <v>12</v>
      </c>
      <c r="I182" s="3" t="str">
        <f t="shared" si="7"/>
        <v>&lt;=12</v>
      </c>
      <c r="J182" s="16">
        <f t="shared" si="8"/>
        <v>53.1</v>
      </c>
      <c r="K182" s="6"/>
    </row>
    <row r="183" spans="1:11" ht="15">
      <c r="A183" s="5">
        <v>182</v>
      </c>
      <c r="B183" s="3">
        <v>15</v>
      </c>
      <c r="C183" s="3">
        <v>3</v>
      </c>
      <c r="D183" s="3">
        <v>2.1</v>
      </c>
      <c r="E183" s="3">
        <v>61</v>
      </c>
      <c r="F183" s="3">
        <v>1.1000000000000001</v>
      </c>
      <c r="G183" s="3" t="str">
        <f t="shared" si="6"/>
        <v>Normal</v>
      </c>
      <c r="H183" s="15" t="s">
        <v>11</v>
      </c>
      <c r="I183" s="3" t="str">
        <f t="shared" si="7"/>
        <v>13-15</v>
      </c>
      <c r="J183" s="16">
        <f t="shared" si="8"/>
        <v>61</v>
      </c>
      <c r="K183" s="6"/>
    </row>
    <row r="184" spans="1:11" ht="15">
      <c r="A184" s="5">
        <v>183</v>
      </c>
      <c r="B184" s="3">
        <v>13</v>
      </c>
      <c r="C184" s="3">
        <v>2.1</v>
      </c>
      <c r="D184" s="3">
        <v>1.7</v>
      </c>
      <c r="E184" s="3">
        <v>72.3</v>
      </c>
      <c r="F184" s="3">
        <v>1.1000000000000001</v>
      </c>
      <c r="G184" s="3" t="str">
        <f t="shared" si="6"/>
        <v>Normal</v>
      </c>
      <c r="H184" s="15" t="s">
        <v>13</v>
      </c>
      <c r="I184" s="3" t="str">
        <f t="shared" si="7"/>
        <v>&lt;=12</v>
      </c>
      <c r="J184" s="16">
        <f t="shared" si="8"/>
        <v>72.3</v>
      </c>
      <c r="K184" s="6"/>
    </row>
    <row r="185" spans="1:11" ht="15">
      <c r="A185" s="5">
        <v>184</v>
      </c>
      <c r="B185" s="3">
        <v>14</v>
      </c>
      <c r="C185" s="3">
        <v>2</v>
      </c>
      <c r="D185" s="3">
        <v>4.3</v>
      </c>
      <c r="E185" s="3">
        <v>62.8</v>
      </c>
      <c r="F185" s="3">
        <v>0.7</v>
      </c>
      <c r="G185" s="3" t="str">
        <f t="shared" si="6"/>
        <v>High</v>
      </c>
      <c r="H185" s="15" t="s">
        <v>12</v>
      </c>
      <c r="I185" s="3" t="str">
        <f t="shared" si="7"/>
        <v>13-15</v>
      </c>
      <c r="J185" s="16">
        <f t="shared" si="8"/>
        <v>62.8</v>
      </c>
      <c r="K185" s="6"/>
    </row>
    <row r="186" spans="1:11" ht="15">
      <c r="A186" s="5">
        <v>185</v>
      </c>
      <c r="B186" s="3">
        <v>14</v>
      </c>
      <c r="C186" s="3">
        <v>3.5</v>
      </c>
      <c r="D186" s="3">
        <v>3.5</v>
      </c>
      <c r="E186" s="3">
        <v>76.900000000000006</v>
      </c>
      <c r="F186" s="3">
        <v>1.8</v>
      </c>
      <c r="G186" s="3" t="str">
        <f t="shared" si="6"/>
        <v>Normal</v>
      </c>
      <c r="H186" s="15" t="s">
        <v>11</v>
      </c>
      <c r="I186" s="3" t="str">
        <f t="shared" si="7"/>
        <v>13-15</v>
      </c>
      <c r="J186" s="16">
        <f t="shared" si="8"/>
        <v>76.900000000000006</v>
      </c>
      <c r="K186" s="6"/>
    </row>
    <row r="187" spans="1:11" ht="15">
      <c r="A187" s="5">
        <v>186</v>
      </c>
      <c r="B187" s="3">
        <v>16</v>
      </c>
      <c r="C187" s="3">
        <v>2.7</v>
      </c>
      <c r="D187" s="4">
        <v>2.7</v>
      </c>
      <c r="E187" s="3">
        <v>74.7</v>
      </c>
      <c r="F187" s="3">
        <v>1</v>
      </c>
      <c r="G187" s="3" t="str">
        <f t="shared" si="6"/>
        <v>Normal</v>
      </c>
      <c r="H187" s="15" t="s">
        <v>12</v>
      </c>
      <c r="I187" s="3" t="str">
        <f t="shared" si="7"/>
        <v>16-17</v>
      </c>
      <c r="J187" s="16">
        <f t="shared" si="8"/>
        <v>74.7</v>
      </c>
      <c r="K187" s="6"/>
    </row>
    <row r="188" spans="1:11" ht="15">
      <c r="A188" s="5">
        <v>187</v>
      </c>
      <c r="B188" s="3">
        <v>17</v>
      </c>
      <c r="C188" s="3">
        <v>1</v>
      </c>
      <c r="D188" s="3">
        <v>6</v>
      </c>
      <c r="E188" s="3">
        <v>83.7</v>
      </c>
      <c r="F188" s="3">
        <v>1.7</v>
      </c>
      <c r="G188" s="3" t="str">
        <f t="shared" si="6"/>
        <v>High</v>
      </c>
      <c r="H188" s="15" t="s">
        <v>12</v>
      </c>
      <c r="I188" s="3" t="str">
        <f t="shared" si="7"/>
        <v>16-17</v>
      </c>
      <c r="J188" s="16">
        <f t="shared" si="8"/>
        <v>83.7</v>
      </c>
      <c r="K188" s="6"/>
    </row>
    <row r="189" spans="1:11" ht="15">
      <c r="A189" s="5">
        <v>188</v>
      </c>
      <c r="B189" s="3">
        <v>13</v>
      </c>
      <c r="C189" s="3">
        <v>2.9</v>
      </c>
      <c r="D189" s="3">
        <v>2</v>
      </c>
      <c r="E189" s="3">
        <v>79.599999999999994</v>
      </c>
      <c r="F189" s="3">
        <v>1.4</v>
      </c>
      <c r="G189" s="3" t="str">
        <f t="shared" si="6"/>
        <v>Normal</v>
      </c>
      <c r="H189" s="15" t="s">
        <v>13</v>
      </c>
      <c r="I189" s="3" t="str">
        <f t="shared" si="7"/>
        <v>&lt;=12</v>
      </c>
      <c r="J189" s="16">
        <f t="shared" si="8"/>
        <v>79.599999999999994</v>
      </c>
      <c r="K189" s="6"/>
    </row>
    <row r="190" spans="1:11" ht="15">
      <c r="A190" s="5">
        <v>189</v>
      </c>
      <c r="B190" s="3">
        <v>13</v>
      </c>
      <c r="C190" s="3">
        <v>3.6</v>
      </c>
      <c r="D190" s="3">
        <v>7.9</v>
      </c>
      <c r="E190" s="3">
        <v>72.3</v>
      </c>
      <c r="F190" s="3">
        <v>1.5</v>
      </c>
      <c r="G190" s="3" t="str">
        <f t="shared" si="6"/>
        <v>High</v>
      </c>
      <c r="H190" s="15" t="s">
        <v>14</v>
      </c>
      <c r="I190" s="3" t="str">
        <f t="shared" si="7"/>
        <v>&lt;=12</v>
      </c>
      <c r="J190" s="16">
        <f t="shared" si="8"/>
        <v>72.3</v>
      </c>
      <c r="K190" s="6"/>
    </row>
    <row r="191" spans="1:11" ht="15">
      <c r="A191" s="5">
        <v>190</v>
      </c>
      <c r="B191" s="3">
        <v>15</v>
      </c>
      <c r="C191" s="3">
        <v>3.4</v>
      </c>
      <c r="D191" s="3">
        <v>3.1</v>
      </c>
      <c r="E191" s="3">
        <v>77.5</v>
      </c>
      <c r="F191" s="3">
        <v>1.9</v>
      </c>
      <c r="G191" s="3" t="str">
        <f t="shared" si="6"/>
        <v>Normal</v>
      </c>
      <c r="H191" s="15" t="s">
        <v>11</v>
      </c>
      <c r="I191" s="3" t="str">
        <f t="shared" si="7"/>
        <v>13-15</v>
      </c>
      <c r="J191" s="16">
        <f t="shared" si="8"/>
        <v>77.5</v>
      </c>
      <c r="K191" s="6"/>
    </row>
    <row r="192" spans="1:11" ht="15">
      <c r="A192" s="5">
        <v>191</v>
      </c>
      <c r="B192" s="3">
        <v>14</v>
      </c>
      <c r="C192" s="3">
        <v>1.9</v>
      </c>
      <c r="D192" s="3">
        <v>4.5999999999999996</v>
      </c>
      <c r="E192" s="3">
        <v>80.099999999999994</v>
      </c>
      <c r="F192" s="3">
        <v>1.1000000000000001</v>
      </c>
      <c r="G192" s="3" t="str">
        <f t="shared" si="6"/>
        <v>High</v>
      </c>
      <c r="H192" s="15" t="s">
        <v>12</v>
      </c>
      <c r="I192" s="3" t="str">
        <f t="shared" si="7"/>
        <v>13-15</v>
      </c>
      <c r="J192" s="16">
        <f t="shared" si="8"/>
        <v>80.099999999999994</v>
      </c>
      <c r="K192" s="6"/>
    </row>
    <row r="193" spans="1:11" ht="15">
      <c r="A193" s="5">
        <v>192</v>
      </c>
      <c r="B193" s="3">
        <v>17</v>
      </c>
      <c r="C193" s="3">
        <v>1.2</v>
      </c>
      <c r="D193" s="3">
        <v>6.5</v>
      </c>
      <c r="E193" s="3">
        <v>64.900000000000006</v>
      </c>
      <c r="F193" s="3">
        <v>2</v>
      </c>
      <c r="G193" s="3" t="str">
        <f t="shared" si="6"/>
        <v>High</v>
      </c>
      <c r="H193" s="15" t="s">
        <v>14</v>
      </c>
      <c r="I193" s="3" t="str">
        <f t="shared" si="7"/>
        <v>16-17</v>
      </c>
      <c r="J193" s="16">
        <f t="shared" si="8"/>
        <v>64.900000000000006</v>
      </c>
      <c r="K193" s="6"/>
    </row>
    <row r="194" spans="1:11" ht="15">
      <c r="A194" s="5">
        <v>193</v>
      </c>
      <c r="B194" s="3">
        <v>16</v>
      </c>
      <c r="C194" s="3">
        <v>2.2000000000000002</v>
      </c>
      <c r="D194" s="3">
        <v>6.2</v>
      </c>
      <c r="E194" s="3">
        <v>66.7</v>
      </c>
      <c r="F194" s="3">
        <v>2.8</v>
      </c>
      <c r="G194" s="3" t="str">
        <f t="shared" si="6"/>
        <v>High</v>
      </c>
      <c r="H194" s="15" t="s">
        <v>14</v>
      </c>
      <c r="I194" s="3" t="str">
        <f t="shared" si="7"/>
        <v>16-17</v>
      </c>
      <c r="J194" s="16">
        <f t="shared" si="8"/>
        <v>66.7</v>
      </c>
      <c r="K194" s="6"/>
    </row>
    <row r="195" spans="1:11" ht="15">
      <c r="A195" s="5">
        <v>194</v>
      </c>
      <c r="B195" s="3">
        <v>14</v>
      </c>
      <c r="C195" s="3">
        <v>5.8</v>
      </c>
      <c r="D195" s="3">
        <v>7</v>
      </c>
      <c r="E195" s="3">
        <v>69</v>
      </c>
      <c r="F195" s="3">
        <v>1.8</v>
      </c>
      <c r="G195" s="3" t="str">
        <f t="shared" ref="G195:G200" si="9">IF(D195&gt;4,"High","Normal")</f>
        <v>High</v>
      </c>
      <c r="H195" s="15" t="s">
        <v>14</v>
      </c>
      <c r="I195" s="3" t="str">
        <f t="shared" ref="I195:I200" si="10">IF(B195&lt;=13,"&lt;=12",IF(B195&lt;=15,"13-15",IF(B195&lt;=17,"16-17","18+")))</f>
        <v>13-15</v>
      </c>
      <c r="J195" s="16">
        <f t="shared" ref="J195:J200" si="11">ROUND(E195,1)</f>
        <v>69</v>
      </c>
      <c r="K195" s="6"/>
    </row>
    <row r="196" spans="1:11" ht="15">
      <c r="A196" s="5">
        <v>195</v>
      </c>
      <c r="B196" s="3">
        <v>16</v>
      </c>
      <c r="C196" s="3">
        <v>1</v>
      </c>
      <c r="D196" s="3">
        <v>1.7</v>
      </c>
      <c r="E196" s="3">
        <v>65.2</v>
      </c>
      <c r="F196" s="3">
        <v>0.9</v>
      </c>
      <c r="G196" s="3" t="str">
        <f t="shared" si="9"/>
        <v>Normal</v>
      </c>
      <c r="H196" s="15" t="s">
        <v>13</v>
      </c>
      <c r="I196" s="3" t="str">
        <f t="shared" si="10"/>
        <v>16-17</v>
      </c>
      <c r="J196" s="16">
        <f t="shared" si="11"/>
        <v>65.2</v>
      </c>
      <c r="K196" s="6"/>
    </row>
    <row r="197" spans="1:11" ht="15">
      <c r="A197" s="5">
        <v>196</v>
      </c>
      <c r="B197" s="3">
        <v>15</v>
      </c>
      <c r="C197" s="3">
        <v>1.7</v>
      </c>
      <c r="D197" s="3">
        <v>2.2999999999999998</v>
      </c>
      <c r="E197" s="3">
        <v>80.2</v>
      </c>
      <c r="F197" s="3">
        <v>1</v>
      </c>
      <c r="G197" s="3" t="str">
        <f t="shared" si="9"/>
        <v>Normal</v>
      </c>
      <c r="H197" s="15" t="s">
        <v>11</v>
      </c>
      <c r="I197" s="3" t="str">
        <f t="shared" si="10"/>
        <v>13-15</v>
      </c>
      <c r="J197" s="16">
        <f t="shared" si="11"/>
        <v>80.2</v>
      </c>
      <c r="K197" s="6"/>
    </row>
    <row r="198" spans="1:11" ht="15">
      <c r="A198" s="5">
        <v>197</v>
      </c>
      <c r="B198" s="3">
        <v>15</v>
      </c>
      <c r="C198" s="3">
        <v>2.9</v>
      </c>
      <c r="D198" s="3">
        <v>4.3</v>
      </c>
      <c r="E198" s="3">
        <v>63.7</v>
      </c>
      <c r="F198" s="3">
        <v>1.3</v>
      </c>
      <c r="G198" s="3" t="str">
        <f t="shared" si="9"/>
        <v>High</v>
      </c>
      <c r="H198" s="15" t="s">
        <v>12</v>
      </c>
      <c r="I198" s="3" t="str">
        <f t="shared" si="10"/>
        <v>13-15</v>
      </c>
      <c r="J198" s="16">
        <f t="shared" si="11"/>
        <v>63.7</v>
      </c>
      <c r="K198" s="6"/>
    </row>
    <row r="199" spans="1:11" ht="15">
      <c r="A199" s="5">
        <v>198</v>
      </c>
      <c r="B199" s="3">
        <v>13</v>
      </c>
      <c r="C199" s="3">
        <v>2.4</v>
      </c>
      <c r="D199" s="3">
        <v>5.3</v>
      </c>
      <c r="E199" s="3">
        <v>82.5</v>
      </c>
      <c r="F199" s="3">
        <v>1</v>
      </c>
      <c r="G199" s="3" t="str">
        <f t="shared" si="9"/>
        <v>High</v>
      </c>
      <c r="H199" s="15" t="s">
        <v>12</v>
      </c>
      <c r="I199" s="3" t="str">
        <f t="shared" si="10"/>
        <v>&lt;=12</v>
      </c>
      <c r="J199" s="16">
        <f t="shared" si="11"/>
        <v>82.5</v>
      </c>
      <c r="K199" s="6"/>
    </row>
    <row r="200" spans="1:11" ht="15">
      <c r="A200" s="5">
        <v>199</v>
      </c>
      <c r="B200" s="3">
        <v>17</v>
      </c>
      <c r="C200" s="3">
        <v>2.2999999999999998</v>
      </c>
      <c r="D200" s="3">
        <v>4</v>
      </c>
      <c r="E200" s="3">
        <v>66.3</v>
      </c>
      <c r="F200" s="3">
        <v>0.7</v>
      </c>
      <c r="G200" s="3" t="str">
        <f t="shared" si="9"/>
        <v>Normal</v>
      </c>
      <c r="H200" s="15" t="s">
        <v>11</v>
      </c>
      <c r="I200" s="3" t="str">
        <f t="shared" si="10"/>
        <v>16-17</v>
      </c>
      <c r="J200" s="16">
        <f t="shared" si="11"/>
        <v>66.3</v>
      </c>
      <c r="K200" s="7"/>
    </row>
    <row r="201" spans="1:11" ht="15">
      <c r="A201" s="17"/>
      <c r="B201" s="18"/>
      <c r="C201" s="18"/>
      <c r="D201" s="18"/>
      <c r="E201" s="19">
        <f>SUM([Test_Scores])</f>
        <v>14132.9</v>
      </c>
      <c r="F201" s="18"/>
      <c r="G201" s="18"/>
      <c r="H201" s="18"/>
      <c r="I201" s="18"/>
      <c r="J201" s="20"/>
      <c r="K201" s="18"/>
    </row>
    <row r="202" spans="1:11" ht="15">
      <c r="A202" t="s">
        <v>7</v>
      </c>
      <c r="B202" t="s">
        <v>16</v>
      </c>
      <c r="C202" t="s">
        <v>16</v>
      </c>
      <c r="D202" t="s">
        <v>16</v>
      </c>
      <c r="E202"/>
      <c r="F202"/>
    </row>
    <row r="203" spans="1:11" ht="15">
      <c r="A203">
        <f>COUNTA(A2:A201)</f>
        <v>199</v>
      </c>
      <c r="B203">
        <f>IF(ISBLANK(C2), ROUND(AVERAGE($C$2:$C$100),2), C2)</f>
        <v>2.5</v>
      </c>
      <c r="C203">
        <f>IF(ISBLANK(D2), ROUND(AVERAGE($C$2:$C$100),2), D2)</f>
        <v>2.7</v>
      </c>
      <c r="D203">
        <f>IF(ISBLANK(E2), ROUND(AVERAGE($C$2:$C$100),2), E2)</f>
        <v>75</v>
      </c>
      <c r="E203"/>
      <c r="F203"/>
    </row>
    <row r="204" spans="1:11" ht="15">
      <c r="A204" t="s">
        <v>17</v>
      </c>
      <c r="B204"/>
      <c r="C204"/>
      <c r="D204"/>
      <c r="E204"/>
      <c r="F204"/>
    </row>
    <row r="205" spans="1:11" ht="15">
      <c r="A205">
        <f>SUM(Table1[Test_Scores])</f>
        <v>14132.9</v>
      </c>
      <c r="B205"/>
      <c r="C205"/>
      <c r="D205"/>
      <c r="E205"/>
      <c r="F20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B45"/>
  <sheetViews>
    <sheetView topLeftCell="A24" workbookViewId="0">
      <selection activeCell="B31" sqref="B31:B37"/>
    </sheetView>
  </sheetViews>
  <sheetFormatPr defaultRowHeight="15"/>
  <cols>
    <col min="1" max="1" width="28.28515625" customWidth="1"/>
    <col min="2" max="2" width="29.85546875" customWidth="1"/>
  </cols>
  <sheetData>
    <row r="2" spans="1:1">
      <c r="A2" t="s">
        <v>6</v>
      </c>
    </row>
    <row r="38" spans="1:2">
      <c r="A38" s="22" t="s">
        <v>27</v>
      </c>
      <c r="B38" s="22">
        <v>0.13792983178346729</v>
      </c>
    </row>
    <row r="39" spans="1:2">
      <c r="A39" s="22" t="s">
        <v>28</v>
      </c>
      <c r="B39" s="22">
        <v>72.202857142857141</v>
      </c>
    </row>
    <row r="40" spans="1:2">
      <c r="A40" s="22" t="s">
        <v>29</v>
      </c>
      <c r="B40" s="22">
        <v>69.491578947368424</v>
      </c>
    </row>
    <row r="41" spans="1:2">
      <c r="A41" s="22" t="s">
        <v>30</v>
      </c>
      <c r="B41" s="22">
        <v>3.9015924469671162</v>
      </c>
    </row>
    <row r="42" spans="1:2">
      <c r="A42" s="22" t="s">
        <v>31</v>
      </c>
      <c r="B42" s="22" t="s">
        <v>32</v>
      </c>
    </row>
    <row r="43" spans="1:2">
      <c r="A43" s="22" t="s">
        <v>33</v>
      </c>
      <c r="B43" s="22" t="s">
        <v>34</v>
      </c>
    </row>
    <row r="44" spans="1:2">
      <c r="A44" s="22" t="s">
        <v>35</v>
      </c>
      <c r="B44" s="22" t="s">
        <v>36</v>
      </c>
    </row>
    <row r="45" spans="1:2">
      <c r="A45" s="22" t="s">
        <v>37</v>
      </c>
      <c r="B45" s="22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sqref="A1:XFD1048576"/>
    </sheetView>
  </sheetViews>
  <sheetFormatPr defaultRowHeight="33.75"/>
  <cols>
    <col min="1" max="16384" width="9.140625" style="29"/>
  </cols>
  <sheetData>
    <row r="1" spans="1:15">
      <c r="A1" s="23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</sheetData>
  <mergeCells count="1">
    <mergeCell ref="A1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pivot2</vt:lpstr>
      <vt:lpstr>student_screen_time_raw</vt:lpstr>
      <vt:lpstr>screen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2025-09-12T23:43:05Z</dcterms:created>
  <dcterms:modified xsi:type="dcterms:W3CDTF">2025-09-13T01:39:43Z</dcterms:modified>
</cp:coreProperties>
</file>