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deva\source\repos\roddeval\"/>
    </mc:Choice>
  </mc:AlternateContent>
  <xr:revisionPtr revIDLastSave="0" documentId="13_ncr:1_{C6DB7E58-6020-4231-A47C-6B60349A3035}" xr6:coauthVersionLast="47" xr6:coauthVersionMax="47" xr10:uidLastSave="{00000000-0000-0000-0000-000000000000}"/>
  <bookViews>
    <workbookView xWindow="-120" yWindow="-120" windowWidth="29040" windowHeight="15840" xr2:uid="{3603703A-B009-4436-A30E-25A153A7555C}"/>
  </bookViews>
  <sheets>
    <sheet name="LAB Report" sheetId="1" r:id="rId1"/>
    <sheet name="Sort_Analysis_all" sheetId="2" r:id="rId2"/>
    <sheet name="Sort_Analysis_100_numbers" sheetId="3" r:id="rId3"/>
    <sheet name="Sort_Analysis_1000_numbers" sheetId="4" r:id="rId4"/>
    <sheet name="Sort_Analysis_10000_numbers" sheetId="5" r:id="rId5"/>
    <sheet name="Sort_Analysis_100000_numbers" sheetId="6" r:id="rId6"/>
  </sheets>
  <definedNames>
    <definedName name="ExternalData_1" localSheetId="3" hidden="1">Sort_Analysis_1000_numbers!$A$1:$F$7</definedName>
    <definedName name="ExternalData_1" localSheetId="4" hidden="1">Sort_Analysis_10000_numbers!$A$1:$F$7</definedName>
    <definedName name="ExternalData_1" localSheetId="5" hidden="1">Sort_Analysis_100000_numbers!$A$1:$F$7</definedName>
    <definedName name="ExternalData_1" localSheetId="1" hidden="1">Sort_Analysis_all!$A$1:$F$25</definedName>
    <definedName name="ExternalData_2" localSheetId="2" hidden="1">Sort_Analysis_100_numbers!$A$1:$F$7</definedName>
  </definedNames>
  <calcPr calcId="191029"/>
  <pivotCaches>
    <pivotCache cacheId="6" r:id="rId7"/>
    <pivotCache cacheId="14" r:id="rId8"/>
    <pivotCache cacheId="19" r:id="rId9"/>
    <pivotCache cacheId="24" r:id="rId10"/>
    <pivotCache cacheId="2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1" l="1"/>
  <c r="L84" i="1"/>
  <c r="L70" i="1"/>
  <c r="L118" i="1"/>
  <c r="L117" i="1"/>
  <c r="L116" i="1"/>
  <c r="L100" i="1"/>
  <c r="L99" i="1"/>
  <c r="L83" i="1"/>
  <c r="L82" i="1"/>
  <c r="L69" i="1"/>
  <c r="L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DD714-20D2-4D27-ABBB-FC127BF61520}" keepAlive="1" name="Query - Sort_Analysis_100_numbers" description="Connection to the 'Sort_Analysis_100_numbers' query in the workbook." type="5" refreshedVersion="7" background="1" saveData="1">
    <dbPr connection="Provider=Microsoft.Mashup.OleDb.1;Data Source=$Workbook$;Location=Sort_Analysis_100_numbers;Extended Properties=&quot;&quot;" command="SELECT * FROM [Sort_Analysis_100_numbers]"/>
  </connection>
  <connection id="2" xr16:uid="{A6E71B30-9E12-444A-B0C6-FF86BBDCB413}" keepAlive="1" name="Query - Sort_Analysis_1000_numbers" description="Connection to the 'Sort_Analysis_1000_numbers' query in the workbook." type="5" refreshedVersion="7" background="1" saveData="1">
    <dbPr connection="Provider=Microsoft.Mashup.OleDb.1;Data Source=$Workbook$;Location=Sort_Analysis_1000_numbers;Extended Properties=&quot;&quot;" command="SELECT * FROM [Sort_Analysis_1000_numbers]"/>
  </connection>
  <connection id="3" xr16:uid="{EAB32F94-6F4B-4FC3-8335-1D7753AC4C2B}" keepAlive="1" name="Query - Sort_Analysis_10000_numbers" description="Connection to the 'Sort_Analysis_10000_numbers' query in the workbook." type="5" refreshedVersion="7" background="1" saveData="1">
    <dbPr connection="Provider=Microsoft.Mashup.OleDb.1;Data Source=$Workbook$;Location=Sort_Analysis_10000_numbers;Extended Properties=&quot;&quot;" command="SELECT * FROM [Sort_Analysis_10000_numbers]"/>
  </connection>
  <connection id="4" xr16:uid="{BD43899F-7FD4-4BD8-94E5-905681330156}" keepAlive="1" name="Query - Sort_Analysis_100000_numbers" description="Connection to the 'Sort_Analysis_100000_numbers' query in the workbook." type="5" refreshedVersion="7" background="1" saveData="1">
    <dbPr connection="Provider=Microsoft.Mashup.OleDb.1;Data Source=$Workbook$;Location=Sort_Analysis_100000_numbers;Extended Properties=&quot;&quot;" command="SELECT * FROM [Sort_Analysis_100000_numbers]"/>
  </connection>
  <connection id="5" xr16:uid="{1CB62060-CB2B-4E86-B2A9-93F91C338697}" keepAlive="1" name="Query - Sort_Analysis_all" description="Connection to the 'Sort_Analysis_all' query in the workbook." type="5" refreshedVersion="7" background="1" saveData="1">
    <dbPr connection="Provider=Microsoft.Mashup.OleDb.1;Data Source=$Workbook$;Location=Sort_Analysis_all;Extended Properties=&quot;&quot;" command="SELECT * FROM [Sort_Analysis_all]"/>
  </connection>
</connections>
</file>

<file path=xl/sharedStrings.xml><?xml version="1.0" encoding="utf-8"?>
<sst xmlns="http://schemas.openxmlformats.org/spreadsheetml/2006/main" count="313" uniqueCount="40">
  <si>
    <t>Sort Method</t>
  </si>
  <si>
    <t>Limit</t>
  </si>
  <si>
    <t>Start</t>
  </si>
  <si>
    <t>Stop</t>
  </si>
  <si>
    <t>Duration</t>
  </si>
  <si>
    <t>FormattedDuration</t>
  </si>
  <si>
    <t>Bubble Sort</t>
  </si>
  <si>
    <t>Selection Sort</t>
  </si>
  <si>
    <t>Cycle Sort</t>
  </si>
  <si>
    <t>Heap Sort</t>
  </si>
  <si>
    <t>Insertion Sort</t>
  </si>
  <si>
    <t>Quick Sort</t>
  </si>
  <si>
    <t>Row Labels</t>
  </si>
  <si>
    <t>Grand Total</t>
  </si>
  <si>
    <t>Sum of FormattedDuration</t>
  </si>
  <si>
    <t>Sum of FormattedDuration2</t>
  </si>
  <si>
    <t>Column Labels</t>
  </si>
  <si>
    <t>ALL Tests</t>
  </si>
  <si>
    <t>100 random numbers 1-200</t>
  </si>
  <si>
    <t>1000 random numbers 1-2000</t>
  </si>
  <si>
    <t>10000 random numbers 1-20000</t>
  </si>
  <si>
    <t>100000 random numbers 1-200000</t>
  </si>
  <si>
    <t>Usage</t>
  </si>
  <si>
    <t>low number of sorts todo</t>
  </si>
  <si>
    <t>The Fastest</t>
  </si>
  <si>
    <t>medium number of sorts todo</t>
  </si>
  <si>
    <t>high number of sorts todo</t>
  </si>
  <si>
    <t>Milliseconds</t>
  </si>
  <si>
    <t>standard deviation</t>
  </si>
  <si>
    <t>variance</t>
  </si>
  <si>
    <t>average</t>
  </si>
  <si>
    <t>Differences in Performance</t>
  </si>
  <si>
    <t>What is the cause</t>
  </si>
  <si>
    <t>which case preferable</t>
  </si>
  <si>
    <t>negligible</t>
  </si>
  <si>
    <t>standard deviation = .024.  Indicates algorithm is effective for low number of sorts</t>
  </si>
  <si>
    <t>standard deviation = .175.  Indicates algorithm is effective for medium number of sorts todo</t>
  </si>
  <si>
    <t>standard deviation  = .36.  Indicates algorithm is effective for low number of sorts</t>
  </si>
  <si>
    <t>significant</t>
  </si>
  <si>
    <t>standard deviation = 15.957. algorithm effects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</si>
</sst>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D3B45"/>
      <name val="Lat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3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/>
        </top>
      </border>
    </dxf>
    <dxf>
      <numFmt numFmtId="164" formatCode="[$-F400]h:mm:ss\ AM/PM"/>
    </dxf>
    <dxf>
      <numFmt numFmtId="27" formatCode="m/d/yyyy\ h:mm"/>
    </dxf>
    <dxf>
      <numFmt numFmtId="27" formatCode="m/d/yyyy\ h:mm"/>
    </dxf>
    <dxf>
      <numFmt numFmtId="0" formatCode="General"/>
    </dxf>
    <dxf>
      <numFmt numFmtId="164" formatCode="[$-F400]h:mm:ss\ AM/PM"/>
    </dxf>
    <dxf>
      <numFmt numFmtId="27" formatCode="m/d/yyyy\ h:mm"/>
    </dxf>
    <dxf>
      <numFmt numFmtId="27" formatCode="m/d/yyyy\ h:mm"/>
    </dxf>
    <dxf>
      <numFmt numFmtId="0" formatCode="General"/>
    </dxf>
    <dxf>
      <numFmt numFmtId="164" formatCode="[$-F400]h:mm:ss\ AM/PM"/>
    </dxf>
    <dxf>
      <numFmt numFmtId="27" formatCode="m/d/yyyy\ h:mm"/>
    </dxf>
    <dxf>
      <numFmt numFmtId="27" formatCode="m/d/yyyy\ h:mm"/>
    </dxf>
    <dxf>
      <numFmt numFmtId="0" formatCode="General"/>
    </dxf>
    <dxf>
      <numFmt numFmtId="164" formatCode="[$-F400]h:mm:ss\ AM/PM"/>
    </dxf>
    <dxf>
      <numFmt numFmtId="27" formatCode="m/d/yyyy\ h:mm"/>
    </dxf>
    <dxf>
      <numFmt numFmtId="27" formatCode="m/d/yyyy\ h:mm"/>
    </dxf>
    <dxf>
      <numFmt numFmtId="0" formatCode="General"/>
    </dxf>
    <dxf>
      <numFmt numFmtId="166" formatCode="0.000"/>
    </dxf>
    <dxf>
      <numFmt numFmtId="164" formatCode="[$-F400]h:mm:ss\ AM/PM"/>
    </dxf>
    <dxf>
      <numFmt numFmtId="27" formatCode="m/d/yyyy\ h:mm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[Sorting_analysis.xlsx]Sort_Analysis_all!PivotTable3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Sort_Analysis_all!$L$6:$L$7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Sort_Analysis_all!$L$8:$L$12</c:f>
              <c:numCache>
                <c:formatCode>General</c:formatCode>
                <c:ptCount val="4"/>
                <c:pt idx="0">
                  <c:v>0.8</c:v>
                </c:pt>
                <c:pt idx="1">
                  <c:v>0.161</c:v>
                </c:pt>
                <c:pt idx="2">
                  <c:v>1.7270000000000001</c:v>
                </c:pt>
                <c:pt idx="3">
                  <c:v>53.542000000000002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1-4B9F-8717-B1FB212BD82F}"/>
            </c:ext>
          </c:extLst>
        </c:ser>
        <c:ser>
          <c:idx val="1"/>
          <c:order val="1"/>
          <c:tx>
            <c:strRef>
              <c:f>Sort_Analysis_all!$M$6:$M$7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Sort_Analysis_all!$M$8:$M$12</c:f>
              <c:numCache>
                <c:formatCode>General</c:formatCode>
                <c:ptCount val="4"/>
                <c:pt idx="0">
                  <c:v>0.7</c:v>
                </c:pt>
                <c:pt idx="1">
                  <c:v>0.108</c:v>
                </c:pt>
                <c:pt idx="2">
                  <c:v>1.413</c:v>
                </c:pt>
                <c:pt idx="3">
                  <c:v>23.428999999999998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1-4B9F-8717-B1FB212BD82F}"/>
            </c:ext>
          </c:extLst>
        </c:ser>
        <c:ser>
          <c:idx val="2"/>
          <c:order val="2"/>
          <c:tx>
            <c:strRef>
              <c:f>Sort_Analysis_all!$N$6:$N$7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Sort_Analysis_all!$N$8:$N$12</c:f>
              <c:numCache>
                <c:formatCode>General</c:formatCode>
                <c:ptCount val="4"/>
                <c:pt idx="0">
                  <c:v>0.9</c:v>
                </c:pt>
                <c:pt idx="1">
                  <c:v>0.11</c:v>
                </c:pt>
                <c:pt idx="2">
                  <c:v>1.2869999999999999</c:v>
                </c:pt>
                <c:pt idx="3">
                  <c:v>12.275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1-4B9F-8717-B1FB212BD82F}"/>
            </c:ext>
          </c:extLst>
        </c:ser>
        <c:ser>
          <c:idx val="3"/>
          <c:order val="3"/>
          <c:tx>
            <c:strRef>
              <c:f>Sort_Analysis_all!$O$6:$O$7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Sort_Analysis_all!$O$8:$O$12</c:f>
              <c:numCache>
                <c:formatCode>General</c:formatCode>
                <c:ptCount val="4"/>
                <c:pt idx="0">
                  <c:v>0.11</c:v>
                </c:pt>
                <c:pt idx="1">
                  <c:v>0.105</c:v>
                </c:pt>
                <c:pt idx="2">
                  <c:v>1.28</c:v>
                </c:pt>
                <c:pt idx="3">
                  <c:v>12.500999999999999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C1-4B9F-8717-B1FB212BD82F}"/>
            </c:ext>
          </c:extLst>
        </c:ser>
        <c:ser>
          <c:idx val="4"/>
          <c:order val="4"/>
          <c:tx>
            <c:strRef>
              <c:f>Sort_Analysis_all!$P$6:$P$7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Sort_Analysis_all!$P$8:$P$12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0.14899999999999999</c:v>
                </c:pt>
                <c:pt idx="2">
                  <c:v>1.278</c:v>
                </c:pt>
                <c:pt idx="3">
                  <c:v>12.301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C1-4B9F-8717-B1FB212BD82F}"/>
            </c:ext>
          </c:extLst>
        </c:ser>
        <c:ser>
          <c:idx val="5"/>
          <c:order val="5"/>
          <c:tx>
            <c:strRef>
              <c:f>Sort_Analysis_all!$Q$6:$Q$7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Sort_Analysis_all!$Q$8:$Q$12</c:f>
              <c:numCache>
                <c:formatCode>General</c:formatCode>
                <c:ptCount val="4"/>
                <c:pt idx="0">
                  <c:v>0.9</c:v>
                </c:pt>
                <c:pt idx="1">
                  <c:v>0.107</c:v>
                </c:pt>
                <c:pt idx="2">
                  <c:v>1.4730000000000001</c:v>
                </c:pt>
                <c:pt idx="3">
                  <c:v>23.670999999999999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C1-4B9F-8717-B1FB212B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8426784"/>
        <c:axId val="1028427200"/>
      </c:barChart>
      <c:catAx>
        <c:axId val="10284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27200"/>
        <c:crosses val="autoZero"/>
        <c:auto val="1"/>
        <c:lblAlgn val="ctr"/>
        <c:lblOffset val="100"/>
        <c:noMultiLvlLbl val="0"/>
      </c:catAx>
      <c:valAx>
        <c:axId val="1028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[Sorting_analysis.xlsx]Sort_Analysis_1000_numbers!PivotTable8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Sort_Analysis_1000_numbers!$L$3:$L$4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Sort_Analysis_1000_numbers!$L$5:$L$6</c:f>
              <c:numCache>
                <c:formatCode>General</c:formatCode>
                <c:ptCount val="1"/>
                <c:pt idx="0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7-4925-A081-F26F300A5A39}"/>
            </c:ext>
          </c:extLst>
        </c:ser>
        <c:ser>
          <c:idx val="1"/>
          <c:order val="1"/>
          <c:tx>
            <c:strRef>
              <c:f>Sort_Analysis_1000_numbers!$M$3:$M$4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Sort_Analysis_1000_numbers!$M$5:$M$6</c:f>
              <c:numCache>
                <c:formatCode>General</c:formatCode>
                <c:ptCount val="1"/>
                <c:pt idx="0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7-4925-A081-F26F300A5A39}"/>
            </c:ext>
          </c:extLst>
        </c:ser>
        <c:ser>
          <c:idx val="2"/>
          <c:order val="2"/>
          <c:tx>
            <c:strRef>
              <c:f>Sort_Analysis_1000_numbers!$N$3:$N$4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Sort_Analysis_1000_numbers!$N$5:$N$6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7-4925-A081-F26F300A5A39}"/>
            </c:ext>
          </c:extLst>
        </c:ser>
        <c:ser>
          <c:idx val="3"/>
          <c:order val="3"/>
          <c:tx>
            <c:strRef>
              <c:f>Sort_Analysis_1000_numbers!$O$3:$O$4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Sort_Analysis_1000_numbers!$O$5:$O$6</c:f>
              <c:numCache>
                <c:formatCode>General</c:formatCode>
                <c:ptCount val="1"/>
                <c:pt idx="0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7-4925-A081-F26F300A5A39}"/>
            </c:ext>
          </c:extLst>
        </c:ser>
        <c:ser>
          <c:idx val="4"/>
          <c:order val="4"/>
          <c:tx>
            <c:strRef>
              <c:f>Sort_Analysis_1000_numbers!$P$3:$P$4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Sort_Analysis_1000_numbers!$P$5:$P$6</c:f>
              <c:numCache>
                <c:formatCode>General</c:formatCode>
                <c:ptCount val="1"/>
                <c:pt idx="0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7-4925-A081-F26F300A5A39}"/>
            </c:ext>
          </c:extLst>
        </c:ser>
        <c:ser>
          <c:idx val="5"/>
          <c:order val="5"/>
          <c:tx>
            <c:strRef>
              <c:f>Sort_Analysis_1000_numbers!$Q$3:$Q$4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Sort_Analysis_1000_numbers!$Q$5:$Q$6</c:f>
              <c:numCache>
                <c:formatCode>General</c:formatCode>
                <c:ptCount val="1"/>
                <c:pt idx="0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7-4925-A081-F26F300A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25328"/>
        <c:axId val="855014096"/>
      </c:barChart>
      <c:catAx>
        <c:axId val="8550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14096"/>
        <c:crosses val="autoZero"/>
        <c:auto val="1"/>
        <c:lblAlgn val="ctr"/>
        <c:lblOffset val="100"/>
        <c:noMultiLvlLbl val="0"/>
      </c:catAx>
      <c:valAx>
        <c:axId val="855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[Sorting_analysis.xlsx]Sort_Analysis_1000_numbers!PivotTable7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Sort_Analysis_1000_numbers!$I$4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Sort_Analysis_1000_numbers!$H$5:$H$12</c:f>
              <c:multiLvlStrCache>
                <c:ptCount val="6"/>
                <c:lvl>
                  <c:pt idx="0">
                    <c:v>Bubble Sort</c:v>
                  </c:pt>
                  <c:pt idx="1">
                    <c:v>Cycle Sort</c:v>
                  </c:pt>
                  <c:pt idx="2">
                    <c:v>Heap Sort</c:v>
                  </c:pt>
                  <c:pt idx="3">
                    <c:v>Insertion Sort</c:v>
                  </c:pt>
                  <c:pt idx="4">
                    <c:v>Quick Sort</c:v>
                  </c:pt>
                  <c:pt idx="5">
                    <c:v>Selection Sort</c:v>
                  </c:pt>
                </c:lvl>
                <c:lvl>
                  <c:pt idx="0">
                    <c:v>1000</c:v>
                  </c:pt>
                </c:lvl>
              </c:multiLvlStrCache>
            </c:multiLvlStrRef>
          </c:cat>
          <c:val>
            <c:numRef>
              <c:f>Sort_Analysis_1000_numbers!$I$5:$I$12</c:f>
              <c:numCache>
                <c:formatCode>General</c:formatCode>
                <c:ptCount val="6"/>
                <c:pt idx="0">
                  <c:v>0.161</c:v>
                </c:pt>
                <c:pt idx="1">
                  <c:v>0.108</c:v>
                </c:pt>
                <c:pt idx="2">
                  <c:v>0.11</c:v>
                </c:pt>
                <c:pt idx="3">
                  <c:v>0.105</c:v>
                </c:pt>
                <c:pt idx="4">
                  <c:v>0.14899999999999999</c:v>
                </c:pt>
                <c:pt idx="5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1-4EC0-BF8B-85596025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176"/>
        <c:axId val="397842096"/>
      </c:barChart>
      <c:catAx>
        <c:axId val="3978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42096"/>
        <c:crosses val="autoZero"/>
        <c:auto val="1"/>
        <c:lblAlgn val="ctr"/>
        <c:lblOffset val="100"/>
        <c:noMultiLvlLbl val="0"/>
      </c:catAx>
      <c:valAx>
        <c:axId val="3978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[Sorting_analysis.xlsx]Sort_Analysis_10000_numbers!PivotTable9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Sort_Analysis_10000_numbers!$J$2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Sort_Analysis_10000_numbers!$I$3:$I$15</c:f>
              <c:multiLvlStrCache>
                <c:ptCount val="6"/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</c:lvl>
                <c:lvl>
                  <c:pt idx="0">
                    <c:v>Bubble Sort</c:v>
                  </c:pt>
                  <c:pt idx="1">
                    <c:v>Cycle Sort</c:v>
                  </c:pt>
                  <c:pt idx="2">
                    <c:v>Heap Sort</c:v>
                  </c:pt>
                  <c:pt idx="3">
                    <c:v>Insertion Sort</c:v>
                  </c:pt>
                  <c:pt idx="4">
                    <c:v>Quick Sort</c:v>
                  </c:pt>
                  <c:pt idx="5">
                    <c:v>Selection Sort</c:v>
                  </c:pt>
                </c:lvl>
              </c:multiLvlStrCache>
            </c:multiLvlStrRef>
          </c:cat>
          <c:val>
            <c:numRef>
              <c:f>Sort_Analysis_10000_numbers!$J$3:$J$15</c:f>
              <c:numCache>
                <c:formatCode>General</c:formatCode>
                <c:ptCount val="6"/>
                <c:pt idx="0">
                  <c:v>1.7270000000000001</c:v>
                </c:pt>
                <c:pt idx="1">
                  <c:v>1.413</c:v>
                </c:pt>
                <c:pt idx="2">
                  <c:v>1.2869999999999999</c:v>
                </c:pt>
                <c:pt idx="3">
                  <c:v>1.28</c:v>
                </c:pt>
                <c:pt idx="4">
                  <c:v>1.278</c:v>
                </c:pt>
                <c:pt idx="5">
                  <c:v>1.4730000000000001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3-481B-8C64-DA03EB66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019408"/>
        <c:axId val="1060018576"/>
      </c:barChart>
      <c:catAx>
        <c:axId val="1060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8576"/>
        <c:crosses val="autoZero"/>
        <c:auto val="1"/>
        <c:lblAlgn val="ctr"/>
        <c:lblOffset val="100"/>
        <c:noMultiLvlLbl val="0"/>
      </c:catAx>
      <c:valAx>
        <c:axId val="10600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[Sorting_analysis.xlsx]Sort_Analysis_10000_numbers!PivotTable10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Sort_Analysis_10000_numbers!$N$2:$N$3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Sort_Analysis_10000_numbers!$N$4:$N$5</c:f>
              <c:numCache>
                <c:formatCode>General</c:formatCode>
                <c:ptCount val="1"/>
                <c:pt idx="0">
                  <c:v>1.7270000000000001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5-45E8-A872-96BA9E5353CC}"/>
            </c:ext>
          </c:extLst>
        </c:ser>
        <c:ser>
          <c:idx val="1"/>
          <c:order val="1"/>
          <c:tx>
            <c:strRef>
              <c:f>Sort_Analysis_10000_numbers!$O$2:$O$3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Sort_Analysis_10000_numbers!$O$4:$O$5</c:f>
              <c:numCache>
                <c:formatCode>General</c:formatCode>
                <c:ptCount val="1"/>
                <c:pt idx="0">
                  <c:v>1.413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5-45E8-A872-96BA9E5353CC}"/>
            </c:ext>
          </c:extLst>
        </c:ser>
        <c:ser>
          <c:idx val="2"/>
          <c:order val="2"/>
          <c:tx>
            <c:strRef>
              <c:f>Sort_Analysis_10000_numbers!$P$2:$P$3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Sort_Analysis_10000_numbers!$P$4:$P$5</c:f>
              <c:numCache>
                <c:formatCode>General</c:formatCode>
                <c:ptCount val="1"/>
                <c:pt idx="0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5-45E8-A872-96BA9E5353CC}"/>
            </c:ext>
          </c:extLst>
        </c:ser>
        <c:ser>
          <c:idx val="3"/>
          <c:order val="3"/>
          <c:tx>
            <c:strRef>
              <c:f>Sort_Analysis_10000_numbers!$Q$2:$Q$3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Sort_Analysis_10000_numbers!$Q$4:$Q$5</c:f>
              <c:numCache>
                <c:formatCode>General</c:formatCode>
                <c:ptCount val="1"/>
                <c:pt idx="0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5-45E8-A872-96BA9E5353CC}"/>
            </c:ext>
          </c:extLst>
        </c:ser>
        <c:ser>
          <c:idx val="4"/>
          <c:order val="4"/>
          <c:tx>
            <c:strRef>
              <c:f>Sort_Analysis_10000_numbers!$R$2:$R$3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Sort_Analysis_10000_numbers!$R$4:$R$5</c:f>
              <c:numCache>
                <c:formatCode>General</c:formatCode>
                <c:ptCount val="1"/>
                <c:pt idx="0">
                  <c:v>1.278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5-45E8-A872-96BA9E5353CC}"/>
            </c:ext>
          </c:extLst>
        </c:ser>
        <c:ser>
          <c:idx val="5"/>
          <c:order val="5"/>
          <c:tx>
            <c:strRef>
              <c:f>Sort_Analysis_10000_numbers!$S$2:$S$3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Sort_Analysis_10000_numbers!$S$4:$S$5</c:f>
              <c:numCache>
                <c:formatCode>General</c:formatCode>
                <c:ptCount val="1"/>
                <c:pt idx="0">
                  <c:v>1.4730000000000001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5-45E8-A872-96BA9E53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62096"/>
        <c:axId val="1056662928"/>
      </c:barChart>
      <c:catAx>
        <c:axId val="1056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62928"/>
        <c:crosses val="autoZero"/>
        <c:auto val="1"/>
        <c:lblAlgn val="ctr"/>
        <c:lblOffset val="100"/>
        <c:noMultiLvlLbl val="0"/>
      </c:catAx>
      <c:valAx>
        <c:axId val="10566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[Sorting_analysis.xlsx]Sort_Analysis_100000_numbers!PivotTable11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Sort_Analysis_100000_numbers!$I$3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Sort_Analysis_100000_numbers!$H$4:$H$16</c:f>
              <c:multiLvlStrCache>
                <c:ptCount val="6"/>
                <c:lvl>
                  <c:pt idx="0">
                    <c:v>100000</c:v>
                  </c:pt>
                  <c:pt idx="1">
                    <c:v>100000</c:v>
                  </c:pt>
                  <c:pt idx="2">
                    <c:v>100000</c:v>
                  </c:pt>
                  <c:pt idx="3">
                    <c:v>100000</c:v>
                  </c:pt>
                  <c:pt idx="4">
                    <c:v>100000</c:v>
                  </c:pt>
                  <c:pt idx="5">
                    <c:v>100000</c:v>
                  </c:pt>
                </c:lvl>
                <c:lvl>
                  <c:pt idx="0">
                    <c:v>Bubble Sort</c:v>
                  </c:pt>
                  <c:pt idx="1">
                    <c:v>Cycle Sort</c:v>
                  </c:pt>
                  <c:pt idx="2">
                    <c:v>Heap Sort</c:v>
                  </c:pt>
                  <c:pt idx="3">
                    <c:v>Insertion Sort</c:v>
                  </c:pt>
                  <c:pt idx="4">
                    <c:v>Quick Sort</c:v>
                  </c:pt>
                  <c:pt idx="5">
                    <c:v>Selection Sort</c:v>
                  </c:pt>
                </c:lvl>
              </c:multiLvlStrCache>
            </c:multiLvlStrRef>
          </c:cat>
          <c:val>
            <c:numRef>
              <c:f>Sort_Analysis_100000_numbers!$I$4:$I$16</c:f>
              <c:numCache>
                <c:formatCode>General</c:formatCode>
                <c:ptCount val="6"/>
                <c:pt idx="0">
                  <c:v>53.542000000000002</c:v>
                </c:pt>
                <c:pt idx="1">
                  <c:v>23.428999999999998</c:v>
                </c:pt>
                <c:pt idx="2">
                  <c:v>12.275</c:v>
                </c:pt>
                <c:pt idx="3">
                  <c:v>12.500999999999999</c:v>
                </c:pt>
                <c:pt idx="4">
                  <c:v>12.301</c:v>
                </c:pt>
                <c:pt idx="5">
                  <c:v>23.670999999999999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1CD-84C0-F1C2000E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38208"/>
        <c:axId val="1061128112"/>
      </c:barChart>
      <c:catAx>
        <c:axId val="3107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28112"/>
        <c:crosses val="autoZero"/>
        <c:auto val="1"/>
        <c:lblAlgn val="ctr"/>
        <c:lblOffset val="100"/>
        <c:noMultiLvlLbl val="0"/>
      </c:catAx>
      <c:valAx>
        <c:axId val="1061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[Sorting_analysis.xlsx]Sort_Analysis_100000_numbers!PivotTable12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Sort_Analysis_100000_numbers!$N$3:$N$4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Sort_Analysis_100000_numbers!$N$5:$N$6</c:f>
              <c:numCache>
                <c:formatCode>General</c:formatCode>
                <c:ptCount val="1"/>
                <c:pt idx="0">
                  <c:v>53.542000000000002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7-4EA3-85F9-8247D1D75751}"/>
            </c:ext>
          </c:extLst>
        </c:ser>
        <c:ser>
          <c:idx val="1"/>
          <c:order val="1"/>
          <c:tx>
            <c:strRef>
              <c:f>Sort_Analysis_100000_numbers!$O$3:$O$4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Sort_Analysis_100000_numbers!$O$5:$O$6</c:f>
              <c:numCache>
                <c:formatCode>General</c:formatCode>
                <c:ptCount val="1"/>
                <c:pt idx="0">
                  <c:v>23.428999999999998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7-4EA3-85F9-8247D1D75751}"/>
            </c:ext>
          </c:extLst>
        </c:ser>
        <c:ser>
          <c:idx val="2"/>
          <c:order val="2"/>
          <c:tx>
            <c:strRef>
              <c:f>Sort_Analysis_100000_numbers!$P$3:$P$4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Sort_Analysis_100000_numbers!$P$5:$P$6</c:f>
              <c:numCache>
                <c:formatCode>General</c:formatCode>
                <c:ptCount val="1"/>
                <c:pt idx="0">
                  <c:v>12.275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7-4EA3-85F9-8247D1D75751}"/>
            </c:ext>
          </c:extLst>
        </c:ser>
        <c:ser>
          <c:idx val="3"/>
          <c:order val="3"/>
          <c:tx>
            <c:strRef>
              <c:f>Sort_Analysis_100000_numbers!$Q$3:$Q$4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Sort_Analysis_100000_numbers!$Q$5:$Q$6</c:f>
              <c:numCache>
                <c:formatCode>General</c:formatCode>
                <c:ptCount val="1"/>
                <c:pt idx="0">
                  <c:v>12.500999999999999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7-4EA3-85F9-8247D1D75751}"/>
            </c:ext>
          </c:extLst>
        </c:ser>
        <c:ser>
          <c:idx val="4"/>
          <c:order val="4"/>
          <c:tx>
            <c:strRef>
              <c:f>Sort_Analysis_100000_numbers!$R$3:$R$4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Sort_Analysis_100000_numbers!$R$5:$R$6</c:f>
              <c:numCache>
                <c:formatCode>General</c:formatCode>
                <c:ptCount val="1"/>
                <c:pt idx="0">
                  <c:v>12.301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E7-4EA3-85F9-8247D1D75751}"/>
            </c:ext>
          </c:extLst>
        </c:ser>
        <c:ser>
          <c:idx val="5"/>
          <c:order val="5"/>
          <c:tx>
            <c:strRef>
              <c:f>Sort_Analysis_100000_numbers!$S$3:$S$4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Sort_Analysis_100000_numbers!$S$5:$S$6</c:f>
              <c:numCache>
                <c:formatCode>General</c:formatCode>
                <c:ptCount val="1"/>
                <c:pt idx="0">
                  <c:v>23.670999999999999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E7-4EA3-85F9-8247D1D7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47888"/>
        <c:axId val="1059541232"/>
      </c:barChart>
      <c:catAx>
        <c:axId val="10595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1232"/>
        <c:crosses val="autoZero"/>
        <c:auto val="1"/>
        <c:lblAlgn val="ctr"/>
        <c:lblOffset val="100"/>
        <c:noMultiLvlLbl val="0"/>
      </c:catAx>
      <c:valAx>
        <c:axId val="10595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[Sorting_analysis.xlsx]Sort_Analysis_100_numbers!PivotTable6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Sort_Analysis_100_numbers!$N$2:$N$3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Sort_Analysis_100_numbers!$N$4:$N$5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F-4D55-B70F-0E13BF247EEF}"/>
            </c:ext>
          </c:extLst>
        </c:ser>
        <c:ser>
          <c:idx val="1"/>
          <c:order val="1"/>
          <c:tx>
            <c:strRef>
              <c:f>Sort_Analysis_100_numbers!$O$2:$O$3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Sort_Analysis_100_numbers!$O$4:$O$5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F-4D55-B70F-0E13BF247EEF}"/>
            </c:ext>
          </c:extLst>
        </c:ser>
        <c:ser>
          <c:idx val="2"/>
          <c:order val="2"/>
          <c:tx>
            <c:strRef>
              <c:f>Sort_Analysis_100_numbers!$P$2:$P$3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Sort_Analysis_100_numbers!$P$4:$P$5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F-4D55-B70F-0E13BF247EEF}"/>
            </c:ext>
          </c:extLst>
        </c:ser>
        <c:ser>
          <c:idx val="3"/>
          <c:order val="3"/>
          <c:tx>
            <c:strRef>
              <c:f>Sort_Analysis_100_numbers!$Q$2:$Q$3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Sort_Analysis_100_numbers!$Q$4:$Q$5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F-4D55-B70F-0E13BF247EEF}"/>
            </c:ext>
          </c:extLst>
        </c:ser>
        <c:ser>
          <c:idx val="4"/>
          <c:order val="4"/>
          <c:tx>
            <c:strRef>
              <c:f>Sort_Analysis_100_numbers!$R$2:$R$3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Sort_Analysis_100_numbers!$R$4:$R$5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F-4D55-B70F-0E13BF247EEF}"/>
            </c:ext>
          </c:extLst>
        </c:ser>
        <c:ser>
          <c:idx val="5"/>
          <c:order val="5"/>
          <c:tx>
            <c:strRef>
              <c:f>Sort_Analysis_100_numbers!$S$2:$S$3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Sort_Analysis_100_numbers!$S$4:$S$5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F-4D55-B70F-0E13BF24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015248"/>
        <c:axId val="1056574000"/>
      </c:barChart>
      <c:catAx>
        <c:axId val="10600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4000"/>
        <c:crosses val="autoZero"/>
        <c:auto val="1"/>
        <c:lblAlgn val="ctr"/>
        <c:lblOffset val="100"/>
        <c:noMultiLvlLbl val="0"/>
      </c:catAx>
      <c:valAx>
        <c:axId val="10565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[Sorting_analysis.xlsx]Sort_Analysis_1000_numbers!PivotTable8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Sort_Analysis_1000_numbers!$L$3:$L$4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Sort_Analysis_1000_numbers!$L$5:$L$6</c:f>
              <c:numCache>
                <c:formatCode>General</c:formatCode>
                <c:ptCount val="1"/>
                <c:pt idx="0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1-4080-B46B-F0FD3D5B3237}"/>
            </c:ext>
          </c:extLst>
        </c:ser>
        <c:ser>
          <c:idx val="1"/>
          <c:order val="1"/>
          <c:tx>
            <c:strRef>
              <c:f>Sort_Analysis_1000_numbers!$M$3:$M$4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Sort_Analysis_1000_numbers!$M$5:$M$6</c:f>
              <c:numCache>
                <c:formatCode>General</c:formatCode>
                <c:ptCount val="1"/>
                <c:pt idx="0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1-4080-B46B-F0FD3D5B3237}"/>
            </c:ext>
          </c:extLst>
        </c:ser>
        <c:ser>
          <c:idx val="2"/>
          <c:order val="2"/>
          <c:tx>
            <c:strRef>
              <c:f>Sort_Analysis_1000_numbers!$N$3:$N$4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Sort_Analysis_1000_numbers!$N$5:$N$6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1-4080-B46B-F0FD3D5B3237}"/>
            </c:ext>
          </c:extLst>
        </c:ser>
        <c:ser>
          <c:idx val="3"/>
          <c:order val="3"/>
          <c:tx>
            <c:strRef>
              <c:f>Sort_Analysis_1000_numbers!$O$3:$O$4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Sort_Analysis_1000_numbers!$O$5:$O$6</c:f>
              <c:numCache>
                <c:formatCode>General</c:formatCode>
                <c:ptCount val="1"/>
                <c:pt idx="0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1-4080-B46B-F0FD3D5B3237}"/>
            </c:ext>
          </c:extLst>
        </c:ser>
        <c:ser>
          <c:idx val="4"/>
          <c:order val="4"/>
          <c:tx>
            <c:strRef>
              <c:f>Sort_Analysis_1000_numbers!$P$3:$P$4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Sort_Analysis_1000_numbers!$P$5:$P$6</c:f>
              <c:numCache>
                <c:formatCode>General</c:formatCode>
                <c:ptCount val="1"/>
                <c:pt idx="0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1-4080-B46B-F0FD3D5B3237}"/>
            </c:ext>
          </c:extLst>
        </c:ser>
        <c:ser>
          <c:idx val="5"/>
          <c:order val="5"/>
          <c:tx>
            <c:strRef>
              <c:f>Sort_Analysis_1000_numbers!$Q$3:$Q$4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Sort_Analysis_1000_numbers!$K$5:$K$6</c:f>
              <c:strCache>
                <c:ptCount val="1"/>
                <c:pt idx="0">
                  <c:v>1000</c:v>
                </c:pt>
              </c:strCache>
            </c:strRef>
          </c:cat>
          <c:val>
            <c:numRef>
              <c:f>Sort_Analysis_1000_numbers!$Q$5:$Q$6</c:f>
              <c:numCache>
                <c:formatCode>General</c:formatCode>
                <c:ptCount val="1"/>
                <c:pt idx="0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B1-4080-B46B-F0FD3D5B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25328"/>
        <c:axId val="855014096"/>
      </c:barChart>
      <c:catAx>
        <c:axId val="8550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14096"/>
        <c:crosses val="autoZero"/>
        <c:auto val="1"/>
        <c:lblAlgn val="ctr"/>
        <c:lblOffset val="100"/>
        <c:noMultiLvlLbl val="0"/>
      </c:catAx>
      <c:valAx>
        <c:axId val="855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[Sorting_analysis.xlsx]Sort_Analysis_10000_numbers!PivotTable10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Sort_Analysis_10000_numbers!$N$2:$N$3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Sort_Analysis_10000_numbers!$N$4:$N$5</c:f>
              <c:numCache>
                <c:formatCode>General</c:formatCode>
                <c:ptCount val="1"/>
                <c:pt idx="0">
                  <c:v>1.7270000000000001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C-4A37-A702-D22E76CF79BB}"/>
            </c:ext>
          </c:extLst>
        </c:ser>
        <c:ser>
          <c:idx val="1"/>
          <c:order val="1"/>
          <c:tx>
            <c:strRef>
              <c:f>Sort_Analysis_10000_numbers!$O$2:$O$3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Sort_Analysis_10000_numbers!$O$4:$O$5</c:f>
              <c:numCache>
                <c:formatCode>General</c:formatCode>
                <c:ptCount val="1"/>
                <c:pt idx="0">
                  <c:v>1.413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C-4A37-A702-D22E76CF79BB}"/>
            </c:ext>
          </c:extLst>
        </c:ser>
        <c:ser>
          <c:idx val="2"/>
          <c:order val="2"/>
          <c:tx>
            <c:strRef>
              <c:f>Sort_Analysis_10000_numbers!$P$2:$P$3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Sort_Analysis_10000_numbers!$P$4:$P$5</c:f>
              <c:numCache>
                <c:formatCode>General</c:formatCode>
                <c:ptCount val="1"/>
                <c:pt idx="0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C-4A37-A702-D22E76CF79BB}"/>
            </c:ext>
          </c:extLst>
        </c:ser>
        <c:ser>
          <c:idx val="3"/>
          <c:order val="3"/>
          <c:tx>
            <c:strRef>
              <c:f>Sort_Analysis_10000_numbers!$Q$2:$Q$3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Sort_Analysis_10000_numbers!$Q$4:$Q$5</c:f>
              <c:numCache>
                <c:formatCode>General</c:formatCode>
                <c:ptCount val="1"/>
                <c:pt idx="0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C-4A37-A702-D22E76CF79BB}"/>
            </c:ext>
          </c:extLst>
        </c:ser>
        <c:ser>
          <c:idx val="4"/>
          <c:order val="4"/>
          <c:tx>
            <c:strRef>
              <c:f>Sort_Analysis_10000_numbers!$R$2:$R$3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Sort_Analysis_10000_numbers!$R$4:$R$5</c:f>
              <c:numCache>
                <c:formatCode>General</c:formatCode>
                <c:ptCount val="1"/>
                <c:pt idx="0">
                  <c:v>1.278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8C-4A37-A702-D22E76CF79BB}"/>
            </c:ext>
          </c:extLst>
        </c:ser>
        <c:ser>
          <c:idx val="5"/>
          <c:order val="5"/>
          <c:tx>
            <c:strRef>
              <c:f>Sort_Analysis_10000_numbers!$S$2:$S$3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Sort_Analysis_10000_numbers!$M$4:$M$5</c:f>
              <c:strCache>
                <c:ptCount val="1"/>
                <c:pt idx="0">
                  <c:v>10000</c:v>
                </c:pt>
              </c:strCache>
            </c:strRef>
          </c:cat>
          <c:val>
            <c:numRef>
              <c:f>Sort_Analysis_10000_numbers!$S$4:$S$5</c:f>
              <c:numCache>
                <c:formatCode>General</c:formatCode>
                <c:ptCount val="1"/>
                <c:pt idx="0">
                  <c:v>1.4730000000000001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C-4A37-A702-D22E76CF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62096"/>
        <c:axId val="1056662928"/>
      </c:barChart>
      <c:catAx>
        <c:axId val="1056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62928"/>
        <c:crosses val="autoZero"/>
        <c:auto val="1"/>
        <c:lblAlgn val="ctr"/>
        <c:lblOffset val="100"/>
        <c:noMultiLvlLbl val="0"/>
      </c:catAx>
      <c:valAx>
        <c:axId val="10566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[Sorting_analysis.xlsx]Sort_Analysis_100000_numbers!PivotTable12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Sort_Analysis_100000_numbers!$N$3:$N$4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Sort_Analysis_100000_numbers!$N$5:$N$6</c:f>
              <c:numCache>
                <c:formatCode>General</c:formatCode>
                <c:ptCount val="1"/>
                <c:pt idx="0">
                  <c:v>53.542000000000002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A-433A-A0BB-30DFAF7C8291}"/>
            </c:ext>
          </c:extLst>
        </c:ser>
        <c:ser>
          <c:idx val="1"/>
          <c:order val="1"/>
          <c:tx>
            <c:strRef>
              <c:f>Sort_Analysis_100000_numbers!$O$3:$O$4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Sort_Analysis_100000_numbers!$O$5:$O$6</c:f>
              <c:numCache>
                <c:formatCode>General</c:formatCode>
                <c:ptCount val="1"/>
                <c:pt idx="0">
                  <c:v>23.428999999999998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A-433A-A0BB-30DFAF7C8291}"/>
            </c:ext>
          </c:extLst>
        </c:ser>
        <c:ser>
          <c:idx val="2"/>
          <c:order val="2"/>
          <c:tx>
            <c:strRef>
              <c:f>Sort_Analysis_100000_numbers!$P$3:$P$4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Sort_Analysis_100000_numbers!$P$5:$P$6</c:f>
              <c:numCache>
                <c:formatCode>General</c:formatCode>
                <c:ptCount val="1"/>
                <c:pt idx="0">
                  <c:v>12.275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A-433A-A0BB-30DFAF7C8291}"/>
            </c:ext>
          </c:extLst>
        </c:ser>
        <c:ser>
          <c:idx val="3"/>
          <c:order val="3"/>
          <c:tx>
            <c:strRef>
              <c:f>Sort_Analysis_100000_numbers!$Q$3:$Q$4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Sort_Analysis_100000_numbers!$Q$5:$Q$6</c:f>
              <c:numCache>
                <c:formatCode>General</c:formatCode>
                <c:ptCount val="1"/>
                <c:pt idx="0">
                  <c:v>12.500999999999999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A-433A-A0BB-30DFAF7C8291}"/>
            </c:ext>
          </c:extLst>
        </c:ser>
        <c:ser>
          <c:idx val="4"/>
          <c:order val="4"/>
          <c:tx>
            <c:strRef>
              <c:f>Sort_Analysis_100000_numbers!$R$3:$R$4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Sort_Analysis_100000_numbers!$R$5:$R$6</c:f>
              <c:numCache>
                <c:formatCode>General</c:formatCode>
                <c:ptCount val="1"/>
                <c:pt idx="0">
                  <c:v>12.301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A-433A-A0BB-30DFAF7C8291}"/>
            </c:ext>
          </c:extLst>
        </c:ser>
        <c:ser>
          <c:idx val="5"/>
          <c:order val="5"/>
          <c:tx>
            <c:strRef>
              <c:f>Sort_Analysis_100000_numbers!$S$3:$S$4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Sort_Analysis_100000_numbers!$M$5:$M$6</c:f>
              <c:strCache>
                <c:ptCount val="1"/>
                <c:pt idx="0">
                  <c:v>100000</c:v>
                </c:pt>
              </c:strCache>
            </c:strRef>
          </c:cat>
          <c:val>
            <c:numRef>
              <c:f>Sort_Analysis_100000_numbers!$S$5:$S$6</c:f>
              <c:numCache>
                <c:formatCode>General</c:formatCode>
                <c:ptCount val="1"/>
                <c:pt idx="0">
                  <c:v>23.670999999999999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A-433A-A0BB-30DFAF7C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47888"/>
        <c:axId val="1059541232"/>
      </c:barChart>
      <c:catAx>
        <c:axId val="10595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1232"/>
        <c:crosses val="autoZero"/>
        <c:auto val="1"/>
        <c:lblAlgn val="ctr"/>
        <c:lblOffset val="100"/>
        <c:noMultiLvlLbl val="0"/>
      </c:catAx>
      <c:valAx>
        <c:axId val="10595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[Sorting_analysis.xlsx]Sort_Analysis_all!PivotTable3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Sort_Analysis_all!$L$6:$L$7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Sort_Analysis_all!$L$8:$L$12</c:f>
              <c:numCache>
                <c:formatCode>General</c:formatCode>
                <c:ptCount val="4"/>
                <c:pt idx="0">
                  <c:v>0.8</c:v>
                </c:pt>
                <c:pt idx="1">
                  <c:v>0.161</c:v>
                </c:pt>
                <c:pt idx="2">
                  <c:v>1.7270000000000001</c:v>
                </c:pt>
                <c:pt idx="3">
                  <c:v>53.542000000000002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D-4E3F-8706-1E20633FE885}"/>
            </c:ext>
          </c:extLst>
        </c:ser>
        <c:ser>
          <c:idx val="1"/>
          <c:order val="1"/>
          <c:tx>
            <c:strRef>
              <c:f>Sort_Analysis_all!$M$6:$M$7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Sort_Analysis_all!$M$8:$M$12</c:f>
              <c:numCache>
                <c:formatCode>General</c:formatCode>
                <c:ptCount val="4"/>
                <c:pt idx="0">
                  <c:v>0.7</c:v>
                </c:pt>
                <c:pt idx="1">
                  <c:v>0.108</c:v>
                </c:pt>
                <c:pt idx="2">
                  <c:v>1.413</c:v>
                </c:pt>
                <c:pt idx="3">
                  <c:v>23.428999999999998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D-4E3F-8706-1E20633FE885}"/>
            </c:ext>
          </c:extLst>
        </c:ser>
        <c:ser>
          <c:idx val="2"/>
          <c:order val="2"/>
          <c:tx>
            <c:strRef>
              <c:f>Sort_Analysis_all!$N$6:$N$7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Sort_Analysis_all!$N$8:$N$12</c:f>
              <c:numCache>
                <c:formatCode>General</c:formatCode>
                <c:ptCount val="4"/>
                <c:pt idx="0">
                  <c:v>0.9</c:v>
                </c:pt>
                <c:pt idx="1">
                  <c:v>0.11</c:v>
                </c:pt>
                <c:pt idx="2">
                  <c:v>1.2869999999999999</c:v>
                </c:pt>
                <c:pt idx="3">
                  <c:v>12.275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D-4E3F-8706-1E20633FE885}"/>
            </c:ext>
          </c:extLst>
        </c:ser>
        <c:ser>
          <c:idx val="3"/>
          <c:order val="3"/>
          <c:tx>
            <c:strRef>
              <c:f>Sort_Analysis_all!$O$6:$O$7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Sort_Analysis_all!$O$8:$O$12</c:f>
              <c:numCache>
                <c:formatCode>General</c:formatCode>
                <c:ptCount val="4"/>
                <c:pt idx="0">
                  <c:v>0.11</c:v>
                </c:pt>
                <c:pt idx="1">
                  <c:v>0.105</c:v>
                </c:pt>
                <c:pt idx="2">
                  <c:v>1.28</c:v>
                </c:pt>
                <c:pt idx="3">
                  <c:v>12.500999999999999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D-4E3F-8706-1E20633FE885}"/>
            </c:ext>
          </c:extLst>
        </c:ser>
        <c:ser>
          <c:idx val="4"/>
          <c:order val="4"/>
          <c:tx>
            <c:strRef>
              <c:f>Sort_Analysis_all!$P$6:$P$7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Sort_Analysis_all!$P$8:$P$12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0.14899999999999999</c:v>
                </c:pt>
                <c:pt idx="2">
                  <c:v>1.278</c:v>
                </c:pt>
                <c:pt idx="3">
                  <c:v>12.301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D-4E3F-8706-1E20633FE885}"/>
            </c:ext>
          </c:extLst>
        </c:ser>
        <c:ser>
          <c:idx val="5"/>
          <c:order val="5"/>
          <c:tx>
            <c:strRef>
              <c:f>Sort_Analysis_all!$Q$6:$Q$7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Sort_Analysis_all!$K$8:$K$12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Sort_Analysis_all!$Q$8:$Q$12</c:f>
              <c:numCache>
                <c:formatCode>General</c:formatCode>
                <c:ptCount val="4"/>
                <c:pt idx="0">
                  <c:v>0.9</c:v>
                </c:pt>
                <c:pt idx="1">
                  <c:v>0.107</c:v>
                </c:pt>
                <c:pt idx="2">
                  <c:v>1.4730000000000001</c:v>
                </c:pt>
                <c:pt idx="3">
                  <c:v>23.670999999999999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9D-4E3F-8706-1E20633F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8426784"/>
        <c:axId val="1028427200"/>
      </c:barChart>
      <c:catAx>
        <c:axId val="10284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27200"/>
        <c:crosses val="autoZero"/>
        <c:auto val="1"/>
        <c:lblAlgn val="ctr"/>
        <c:lblOffset val="100"/>
        <c:noMultiLvlLbl val="0"/>
      </c:catAx>
      <c:valAx>
        <c:axId val="1028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[Sorting_analysis.xlsx]Sort_Analysis_all!PivotTable1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Sort_Analysis_all!$I$5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Sort_Analysis_all!$H$6:$H$36</c:f>
              <c:multiLvlStrCache>
                <c:ptCount val="24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  <c:pt idx="3">
                    <c:v>100000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</c:v>
                  </c:pt>
                  <c:pt idx="9">
                    <c:v>1000</c:v>
                  </c:pt>
                  <c:pt idx="10">
                    <c:v>10000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10000</c:v>
                  </c:pt>
                  <c:pt idx="15">
                    <c:v>100000</c:v>
                  </c:pt>
                  <c:pt idx="16">
                    <c:v>100</c:v>
                  </c:pt>
                  <c:pt idx="17">
                    <c:v>1000</c:v>
                  </c:pt>
                  <c:pt idx="18">
                    <c:v>10000</c:v>
                  </c:pt>
                  <c:pt idx="19">
                    <c:v>100000</c:v>
                  </c:pt>
                  <c:pt idx="20">
                    <c:v>100</c:v>
                  </c:pt>
                  <c:pt idx="21">
                    <c:v>1000</c:v>
                  </c:pt>
                  <c:pt idx="22">
                    <c:v>10000</c:v>
                  </c:pt>
                  <c:pt idx="23">
                    <c:v>100000</c:v>
                  </c:pt>
                </c:lvl>
                <c:lvl>
                  <c:pt idx="0">
                    <c:v>Bubble Sort</c:v>
                  </c:pt>
                  <c:pt idx="4">
                    <c:v>Cycle Sort</c:v>
                  </c:pt>
                  <c:pt idx="8">
                    <c:v>Heap Sort</c:v>
                  </c:pt>
                  <c:pt idx="12">
                    <c:v>Insertion Sort</c:v>
                  </c:pt>
                  <c:pt idx="16">
                    <c:v>Quick Sort</c:v>
                  </c:pt>
                  <c:pt idx="20">
                    <c:v>Selection Sort</c:v>
                  </c:pt>
                </c:lvl>
              </c:multiLvlStrCache>
            </c:multiLvlStrRef>
          </c:cat>
          <c:val>
            <c:numRef>
              <c:f>Sort_Analysis_all!$I$6:$I$36</c:f>
              <c:numCache>
                <c:formatCode>General</c:formatCode>
                <c:ptCount val="24"/>
                <c:pt idx="0">
                  <c:v>0.8</c:v>
                </c:pt>
                <c:pt idx="1">
                  <c:v>0.161</c:v>
                </c:pt>
                <c:pt idx="2">
                  <c:v>1.7270000000000001</c:v>
                </c:pt>
                <c:pt idx="3">
                  <c:v>53.542000000000002</c:v>
                </c:pt>
                <c:pt idx="4">
                  <c:v>0.7</c:v>
                </c:pt>
                <c:pt idx="5">
                  <c:v>0.108</c:v>
                </c:pt>
                <c:pt idx="6">
                  <c:v>1.413</c:v>
                </c:pt>
                <c:pt idx="7">
                  <c:v>23.428999999999998</c:v>
                </c:pt>
                <c:pt idx="8">
                  <c:v>0.9</c:v>
                </c:pt>
                <c:pt idx="9">
                  <c:v>0.11</c:v>
                </c:pt>
                <c:pt idx="10">
                  <c:v>1.2869999999999999</c:v>
                </c:pt>
                <c:pt idx="11">
                  <c:v>12.275</c:v>
                </c:pt>
                <c:pt idx="12">
                  <c:v>0.11</c:v>
                </c:pt>
                <c:pt idx="13">
                  <c:v>0.105</c:v>
                </c:pt>
                <c:pt idx="14">
                  <c:v>1.28</c:v>
                </c:pt>
                <c:pt idx="15">
                  <c:v>12.500999999999999</c:v>
                </c:pt>
                <c:pt idx="16">
                  <c:v>0.14000000000000001</c:v>
                </c:pt>
                <c:pt idx="17">
                  <c:v>0.14899999999999999</c:v>
                </c:pt>
                <c:pt idx="18">
                  <c:v>1.278</c:v>
                </c:pt>
                <c:pt idx="19">
                  <c:v>12.301</c:v>
                </c:pt>
                <c:pt idx="20">
                  <c:v>0.9</c:v>
                </c:pt>
                <c:pt idx="21">
                  <c:v>0.107</c:v>
                </c:pt>
                <c:pt idx="22">
                  <c:v>1.4730000000000001</c:v>
                </c:pt>
                <c:pt idx="23">
                  <c:v>23.670999999999999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BD7-A40B-D79BC02E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628576"/>
        <c:axId val="858628992"/>
      </c:barChart>
      <c:catAx>
        <c:axId val="8586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8992"/>
        <c:crosses val="autoZero"/>
        <c:auto val="1"/>
        <c:lblAlgn val="ctr"/>
        <c:lblOffset val="100"/>
        <c:noMultiLvlLbl val="0"/>
      </c:catAx>
      <c:valAx>
        <c:axId val="858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[Sorting_analysis.xlsx]Sort_Analysis_100_numbers!PivotTable4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Sort_Analysis_100_numbers!$J$2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Sort_Analysis_100_numbers!$I$3:$I$10</c:f>
              <c:multiLvlStrCache>
                <c:ptCount val="6"/>
                <c:lvl>
                  <c:pt idx="0">
                    <c:v>Bubble Sort</c:v>
                  </c:pt>
                  <c:pt idx="1">
                    <c:v>Cycle Sort</c:v>
                  </c:pt>
                  <c:pt idx="2">
                    <c:v>Heap Sort</c:v>
                  </c:pt>
                  <c:pt idx="3">
                    <c:v>Insertion Sort</c:v>
                  </c:pt>
                  <c:pt idx="4">
                    <c:v>Quick Sort</c:v>
                  </c:pt>
                  <c:pt idx="5">
                    <c:v>Selection Sort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Sort_Analysis_100_numbers!$J$3:$J$10</c:f>
              <c:numCache>
                <c:formatCode>General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0C2-BFB3-49657178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24704"/>
        <c:axId val="1023069648"/>
      </c:barChart>
      <c:catAx>
        <c:axId val="10284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69648"/>
        <c:crosses val="autoZero"/>
        <c:auto val="1"/>
        <c:lblAlgn val="ctr"/>
        <c:lblOffset val="100"/>
        <c:noMultiLvlLbl val="0"/>
      </c:catAx>
      <c:valAx>
        <c:axId val="1023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[Sorting_analysis.xlsx]Sort_Analysis_100_numbers!PivotTable6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Sort_Analysis_100_numbers!$N$2:$N$3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Sort_Analysis_100_numbers!$N$4:$N$5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7-4085-9B6E-A66CE7BE0DAF}"/>
            </c:ext>
          </c:extLst>
        </c:ser>
        <c:ser>
          <c:idx val="1"/>
          <c:order val="1"/>
          <c:tx>
            <c:strRef>
              <c:f>Sort_Analysis_100_numbers!$O$2:$O$3</c:f>
              <c:strCache>
                <c:ptCount val="1"/>
                <c:pt idx="0">
                  <c:v>Cycle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Sort_Analysis_100_numbers!$O$4:$O$5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7-4085-9B6E-A66CE7BE0DAF}"/>
            </c:ext>
          </c:extLst>
        </c:ser>
        <c:ser>
          <c:idx val="2"/>
          <c:order val="2"/>
          <c:tx>
            <c:strRef>
              <c:f>Sort_Analysis_100_numbers!$P$2:$P$3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Sort_Analysis_100_numbers!$P$4:$P$5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7-4085-9B6E-A66CE7BE0DAF}"/>
            </c:ext>
          </c:extLst>
        </c:ser>
        <c:ser>
          <c:idx val="3"/>
          <c:order val="3"/>
          <c:tx>
            <c:strRef>
              <c:f>Sort_Analysis_100_numbers!$Q$2:$Q$3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Sort_Analysis_100_numbers!$Q$4:$Q$5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7-4085-9B6E-A66CE7BE0DAF}"/>
            </c:ext>
          </c:extLst>
        </c:ser>
        <c:ser>
          <c:idx val="4"/>
          <c:order val="4"/>
          <c:tx>
            <c:strRef>
              <c:f>Sort_Analysis_100_numbers!$R$2:$R$3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Sort_Analysis_100_numbers!$R$4:$R$5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7-4085-9B6E-A66CE7BE0DAF}"/>
            </c:ext>
          </c:extLst>
        </c:ser>
        <c:ser>
          <c:idx val="5"/>
          <c:order val="5"/>
          <c:tx>
            <c:strRef>
              <c:f>Sort_Analysis_100_numbers!$S$2:$S$3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Sort_Analysis_100_numbers!$M$4:$M$5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Sort_Analysis_100_numbers!$S$4:$S$5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47-4085-9B6E-A66CE7BE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015248"/>
        <c:axId val="1056574000"/>
      </c:barChart>
      <c:catAx>
        <c:axId val="10600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4000"/>
        <c:crosses val="autoZero"/>
        <c:auto val="1"/>
        <c:lblAlgn val="ctr"/>
        <c:lblOffset val="100"/>
        <c:noMultiLvlLbl val="0"/>
      </c:catAx>
      <c:valAx>
        <c:axId val="10565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20</xdr:col>
      <xdr:colOff>456584</xdr:colOff>
      <xdr:row>52</xdr:row>
      <xdr:rowOff>179876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00E1D-E815-4617-A197-9918CF49E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304800</xdr:colOff>
      <xdr:row>70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97FB5-4AD0-4682-BB6E-9EF021222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6</xdr:col>
      <xdr:colOff>314325</xdr:colOff>
      <xdr:row>87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569C4-1147-4EE4-8E46-B7E9BA08B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90</xdr:row>
      <xdr:rowOff>47625</xdr:rowOff>
    </xdr:from>
    <xdr:to>
      <xdr:col>5</xdr:col>
      <xdr:colOff>342900</xdr:colOff>
      <xdr:row>104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3D2CF-440F-4E90-BB49-DA0A56E46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107</xdr:row>
      <xdr:rowOff>47625</xdr:rowOff>
    </xdr:from>
    <xdr:to>
      <xdr:col>6</xdr:col>
      <xdr:colOff>342900</xdr:colOff>
      <xdr:row>121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7F153E-D7DA-4197-B152-6734A3761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22971</xdr:colOff>
      <xdr:row>12</xdr:row>
      <xdr:rowOff>139232</xdr:rowOff>
    </xdr:from>
    <xdr:to>
      <xdr:col>20</xdr:col>
      <xdr:colOff>320228</xdr:colOff>
      <xdr:row>63</xdr:row>
      <xdr:rowOff>90508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6B7C9-1E33-4551-BE5C-69E1E8200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110686</xdr:colOff>
      <xdr:row>37</xdr:row>
      <xdr:rowOff>156165</xdr:rowOff>
    </xdr:from>
    <xdr:to>
      <xdr:col>9</xdr:col>
      <xdr:colOff>744682</xdr:colOff>
      <xdr:row>52</xdr:row>
      <xdr:rowOff>41865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DD14E-A9FE-420C-AC03-50FF5C049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</xdr:rowOff>
    </xdr:from>
    <xdr:to>
      <xdr:col>11</xdr:col>
      <xdr:colOff>314325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F8579-42EF-4FF6-B061-E03F505A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1095375</xdr:colOff>
      <xdr:row>6</xdr:row>
      <xdr:rowOff>128587</xdr:rowOff>
    </xdr:from>
    <xdr:to>
      <xdr:col>18</xdr:col>
      <xdr:colOff>85725</xdr:colOff>
      <xdr:row>21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76470-084F-4A5F-90BD-07C8F019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7</xdr:row>
      <xdr:rowOff>61912</xdr:rowOff>
    </xdr:from>
    <xdr:to>
      <xdr:col>14</xdr:col>
      <xdr:colOff>619125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BB260-A045-4532-B58E-77AD5C546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12</xdr:row>
      <xdr:rowOff>147637</xdr:rowOff>
    </xdr:from>
    <xdr:to>
      <xdr:col>9</xdr:col>
      <xdr:colOff>57150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D7B32-3A30-461F-9327-5C92845A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16</xdr:row>
      <xdr:rowOff>42862</xdr:rowOff>
    </xdr:from>
    <xdr:to>
      <xdr:col>11</xdr:col>
      <xdr:colOff>400050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F85C-C94B-46EC-B3AE-A1EA7A9E8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16</xdr:row>
      <xdr:rowOff>109537</xdr:rowOff>
    </xdr:from>
    <xdr:to>
      <xdr:col>15</xdr:col>
      <xdr:colOff>838200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3A62B-F80C-406D-8165-15B8912B1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16</xdr:row>
      <xdr:rowOff>166687</xdr:rowOff>
    </xdr:from>
    <xdr:to>
      <xdr:col>11</xdr:col>
      <xdr:colOff>66675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CCC5A-3EB9-43A5-80F4-DB23C0A9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6</xdr:row>
      <xdr:rowOff>128587</xdr:rowOff>
    </xdr:from>
    <xdr:to>
      <xdr:col>16</xdr:col>
      <xdr:colOff>523875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F4ACB-DE7C-4190-9E2A-4A1A2F428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deva" refreshedDate="44486.904624189818" createdVersion="7" refreshedVersion="7" minRefreshableVersion="3" recordCount="24" xr:uid="{BF5FB279-6CC3-4D28-BFEC-4EBA44B9F97D}">
  <cacheSource type="worksheet">
    <worksheetSource name="Sort_Analysis_all"/>
  </cacheSource>
  <cacheFields count="6">
    <cacheField name="Sort Method" numFmtId="0">
      <sharedItems count="6">
        <s v="Bubble Sort"/>
        <s v="Selection Sort"/>
        <s v="Cycle Sort"/>
        <s v="Heap Sort"/>
        <s v="Insertion Sort"/>
        <s v="Quick Sort"/>
      </sharedItems>
    </cacheField>
    <cacheField name="Limit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  <cacheField name="Start" numFmtId="22">
      <sharedItems containsSemiMixedTypes="0" containsNonDate="0" containsDate="1" containsString="0" minDate="2021-10-18T02:37:39" maxDate="2021-10-18T02:39:54"/>
    </cacheField>
    <cacheField name="Stop" numFmtId="22">
      <sharedItems containsSemiMixedTypes="0" containsNonDate="0" containsDate="1" containsString="0" minDate="2021-10-18T02:37:39" maxDate="2021-10-18T02:40:06"/>
    </cacheField>
    <cacheField name="Duration" numFmtId="164">
      <sharedItems containsSemiMixedTypes="0" containsNonDate="0" containsDate="1" containsString="0" minDate="1899-12-30T00:00:00" maxDate="1899-12-30T00:00:54"/>
    </cacheField>
    <cacheField name="FormattedDuration" numFmtId="0">
      <sharedItems containsSemiMixedTypes="0" containsString="0" containsNumber="1" minValue="0.105" maxValue="53.54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deva" refreshedDate="44486.910321643518" createdVersion="7" refreshedVersion="7" minRefreshableVersion="3" recordCount="6" xr:uid="{27078924-5DAA-40A3-96C8-23DE60C35538}">
  <cacheSource type="worksheet">
    <worksheetSource name="Sort_Analysis_100_numbers"/>
  </cacheSource>
  <cacheFields count="6">
    <cacheField name="Sort Method" numFmtId="0">
      <sharedItems count="6">
        <s v="Bubble Sort"/>
        <s v="Selection Sort"/>
        <s v="Cycle Sort"/>
        <s v="Heap Sort"/>
        <s v="Insertion Sort"/>
        <s v="Quick Sort"/>
      </sharedItems>
    </cacheField>
    <cacheField name="Limit" numFmtId="0">
      <sharedItems containsSemiMixedTypes="0" containsString="0" containsNumber="1" containsInteger="1" minValue="100" maxValue="100" count="1">
        <n v="100"/>
      </sharedItems>
    </cacheField>
    <cacheField name="Start" numFmtId="22">
      <sharedItems containsSemiMixedTypes="0" containsNonDate="0" containsDate="1" containsString="0" minDate="2021-10-18T02:37:39" maxDate="2021-10-18T02:37:40"/>
    </cacheField>
    <cacheField name="Stop" numFmtId="22">
      <sharedItems containsSemiMixedTypes="0" containsNonDate="0" containsDate="1" containsString="0" minDate="2021-10-18T02:37:39" maxDate="2021-10-18T02:37:40"/>
    </cacheField>
    <cacheField name="Duration" numFmtId="164">
      <sharedItems containsSemiMixedTypes="0" containsNonDate="0" containsDate="1" containsString="0" minDate="1899-12-30T00:00:00" maxDate="1899-12-30T00:00:01"/>
    </cacheField>
    <cacheField name="FormattedDuration" numFmtId="0">
      <sharedItems containsSemiMixedTypes="0" containsString="0" containsNumber="1" minValue="0.11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deva" refreshedDate="44486.913359027778" createdVersion="7" refreshedVersion="7" minRefreshableVersion="3" recordCount="6" xr:uid="{A0956CB3-9D17-4E02-8C55-ADC613ECA3B0}">
  <cacheSource type="worksheet">
    <worksheetSource name="Sort_Analysis_1000_numbers"/>
  </cacheSource>
  <cacheFields count="6">
    <cacheField name="Sort Method" numFmtId="0">
      <sharedItems count="6">
        <s v="Bubble Sort"/>
        <s v="Selection Sort"/>
        <s v="Cycle Sort"/>
        <s v="Heap Sort"/>
        <s v="Insertion Sort"/>
        <s v="Quick Sort"/>
      </sharedItems>
    </cacheField>
    <cacheField name="Limit" numFmtId="0">
      <sharedItems containsSemiMixedTypes="0" containsString="0" containsNumber="1" containsInteger="1" minValue="1000" maxValue="1000" count="1">
        <n v="1000"/>
      </sharedItems>
    </cacheField>
    <cacheField name="Start" numFmtId="22">
      <sharedItems containsSemiMixedTypes="0" containsNonDate="0" containsDate="1" containsString="0" minDate="2021-10-18T02:37:39" maxDate="2021-10-18T02:37:40"/>
    </cacheField>
    <cacheField name="Stop" numFmtId="22">
      <sharedItems containsSemiMixedTypes="0" containsNonDate="0" containsDate="1" containsString="0" minDate="2021-10-18T02:37:39" maxDate="2021-10-18T02:37:40"/>
    </cacheField>
    <cacheField name="Duration" numFmtId="164">
      <sharedItems containsSemiMixedTypes="0" containsNonDate="0" containsDate="1" containsString="0" minDate="1899-12-30T00:00:00" maxDate="1899-12-31T00:00:00"/>
    </cacheField>
    <cacheField name="FormattedDuration" numFmtId="0">
      <sharedItems containsSemiMixedTypes="0" containsString="0" containsNumber="1" minValue="0.105" maxValue="0.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deva" refreshedDate="44486.915663888889" createdVersion="7" refreshedVersion="7" minRefreshableVersion="3" recordCount="6" xr:uid="{D83DDA2C-13D6-45F4-867A-18850C4AE4D7}">
  <cacheSource type="worksheet">
    <worksheetSource name="Sort_Analysis_10000_numbers"/>
  </cacheSource>
  <cacheFields count="6">
    <cacheField name="Sort Method" numFmtId="0">
      <sharedItems count="6">
        <s v="Bubble Sort"/>
        <s v="Selection Sort"/>
        <s v="Cycle Sort"/>
        <s v="Heap Sort"/>
        <s v="Insertion Sort"/>
        <s v="Quick Sort"/>
      </sharedItems>
    </cacheField>
    <cacheField name="Limit" numFmtId="0">
      <sharedItems containsSemiMixedTypes="0" containsString="0" containsNumber="1" containsInteger="1" minValue="10000" maxValue="10000" count="1">
        <n v="10000"/>
      </sharedItems>
    </cacheField>
    <cacheField name="Start" numFmtId="22">
      <sharedItems containsSemiMixedTypes="0" containsNonDate="0" containsDate="1" containsString="0" minDate="2021-10-18T02:37:40" maxDate="2021-10-18T02:37:47"/>
    </cacheField>
    <cacheField name="Stop" numFmtId="22">
      <sharedItems containsSemiMixedTypes="0" containsNonDate="0" containsDate="1" containsString="0" minDate="2021-10-18T02:37:42" maxDate="2021-10-18T02:37:48"/>
    </cacheField>
    <cacheField name="Duration" numFmtId="164">
      <sharedItems containsSemiMixedTypes="0" containsNonDate="0" containsDate="1" containsString="0" minDate="1899-12-30T00:00:01" maxDate="1899-12-30T00:00:02"/>
    </cacheField>
    <cacheField name="FormattedDuration" numFmtId="0">
      <sharedItems containsSemiMixedTypes="0" containsString="0" containsNumber="1" minValue="1.278" maxValue="1.72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deva" refreshedDate="44486.917587962962" createdVersion="7" refreshedVersion="7" minRefreshableVersion="3" recordCount="6" xr:uid="{4835C1D2-659C-4A9A-A522-873B500AD3C9}">
  <cacheSource type="worksheet">
    <worksheetSource name="Sort_Analysis_100000_numbers"/>
  </cacheSource>
  <cacheFields count="6">
    <cacheField name="Sort Method" numFmtId="0">
      <sharedItems count="6">
        <s v="Bubble Sort"/>
        <s v="Selection Sort"/>
        <s v="Cycle Sort"/>
        <s v="Heap Sort"/>
        <s v="Insertion Sort"/>
        <s v="Quick Sort"/>
      </sharedItems>
    </cacheField>
    <cacheField name="Limit" numFmtId="0">
      <sharedItems containsSemiMixedTypes="0" containsString="0" containsNumber="1" containsInteger="1" minValue="100000" maxValue="100000" count="1">
        <n v="100000"/>
      </sharedItems>
    </cacheField>
    <cacheField name="Start" numFmtId="22">
      <sharedItems containsSemiMixedTypes="0" containsNonDate="0" containsDate="1" containsString="0" minDate="2021-10-18T02:37:49" maxDate="2021-10-18T02:39:54"/>
    </cacheField>
    <cacheField name="Stop" numFmtId="22">
      <sharedItems containsSemiMixedTypes="0" containsNonDate="0" containsDate="1" containsString="0" minDate="2021-10-18T02:38:43" maxDate="2021-10-18T02:40:06"/>
    </cacheField>
    <cacheField name="Duration" numFmtId="164">
      <sharedItems containsSemiMixedTypes="0" containsNonDate="0" containsDate="1" containsString="0" minDate="1899-12-30T00:00:12" maxDate="1899-12-30T00:00:54"/>
    </cacheField>
    <cacheField name="FormattedDuration" numFmtId="0">
      <sharedItems containsSemiMixedTypes="0" containsString="0" containsNumber="1" minValue="12.275" maxValue="53.54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d v="2021-10-18T02:37:40"/>
    <d v="2021-10-18T02:37:40"/>
    <d v="1899-12-30T00:00:01"/>
    <n v="0.8"/>
  </r>
  <r>
    <x v="1"/>
    <x v="0"/>
    <d v="2021-10-18T02:37:40"/>
    <d v="2021-10-18T02:37:40"/>
    <d v="1899-12-30T00:00:01"/>
    <n v="0.9"/>
  </r>
  <r>
    <x v="2"/>
    <x v="0"/>
    <d v="2021-10-18T02:37:40"/>
    <d v="2021-10-18T02:37:40"/>
    <d v="1899-12-30T00:00:01"/>
    <n v="0.7"/>
  </r>
  <r>
    <x v="3"/>
    <x v="0"/>
    <d v="2021-10-18T02:37:40"/>
    <d v="2021-10-18T02:37:40"/>
    <d v="1899-12-30T00:00:01"/>
    <n v="0.9"/>
  </r>
  <r>
    <x v="4"/>
    <x v="0"/>
    <d v="2021-10-18T02:37:39"/>
    <d v="2021-10-18T02:37:39"/>
    <d v="1899-12-30T00:00:00"/>
    <n v="0.11"/>
  </r>
  <r>
    <x v="5"/>
    <x v="0"/>
    <d v="2021-10-18T02:37:39"/>
    <d v="2021-10-18T02:37:39"/>
    <d v="1899-12-30T00:00:00"/>
    <n v="0.14000000000000001"/>
  </r>
  <r>
    <x v="0"/>
    <x v="1"/>
    <d v="2021-10-18T02:37:39"/>
    <d v="2021-10-18T02:37:39"/>
    <d v="1899-12-30T00:00:00"/>
    <n v="0.161"/>
  </r>
  <r>
    <x v="1"/>
    <x v="1"/>
    <d v="2021-10-18T02:37:39"/>
    <d v="2021-10-18T02:37:39"/>
    <d v="1899-12-30T00:00:00"/>
    <n v="0.107"/>
  </r>
  <r>
    <x v="2"/>
    <x v="1"/>
    <d v="2021-10-18T02:37:39"/>
    <d v="2021-10-18T02:37:40"/>
    <d v="1899-12-30T00:00:00"/>
    <n v="0.108"/>
  </r>
  <r>
    <x v="3"/>
    <x v="1"/>
    <d v="2021-10-18T02:37:40"/>
    <d v="2021-10-18T02:37:40"/>
    <d v="1899-12-30T00:00:00"/>
    <n v="0.11"/>
  </r>
  <r>
    <x v="4"/>
    <x v="1"/>
    <d v="2021-10-18T02:37:40"/>
    <d v="2021-10-18T02:37:40"/>
    <d v="1899-12-30T00:00:00"/>
    <n v="0.105"/>
  </r>
  <r>
    <x v="5"/>
    <x v="1"/>
    <d v="2021-10-18T02:37:40"/>
    <d v="2021-10-18T02:37:40"/>
    <d v="1899-12-30T00:00:00"/>
    <n v="0.14899999999999999"/>
  </r>
  <r>
    <x v="0"/>
    <x v="2"/>
    <d v="2021-10-18T02:37:40"/>
    <d v="2021-10-18T02:37:42"/>
    <d v="1899-12-30T00:00:02"/>
    <n v="1.7270000000000001"/>
  </r>
  <r>
    <x v="1"/>
    <x v="2"/>
    <d v="2021-10-18T02:37:42"/>
    <d v="2021-10-18T02:37:43"/>
    <d v="1899-12-30T00:00:01"/>
    <n v="1.4730000000000001"/>
  </r>
  <r>
    <x v="2"/>
    <x v="2"/>
    <d v="2021-10-18T02:37:43"/>
    <d v="2021-10-18T02:37:45"/>
    <d v="1899-12-30T00:00:01"/>
    <n v="1.413"/>
  </r>
  <r>
    <x v="3"/>
    <x v="2"/>
    <d v="2021-10-18T02:37:45"/>
    <d v="2021-10-18T02:37:46"/>
    <d v="1899-12-30T00:00:01"/>
    <n v="1.2869999999999999"/>
  </r>
  <r>
    <x v="4"/>
    <x v="2"/>
    <d v="2021-10-18T02:37:46"/>
    <d v="2021-10-18T02:37:47"/>
    <d v="1899-12-30T00:00:01"/>
    <n v="1.28"/>
  </r>
  <r>
    <x v="5"/>
    <x v="2"/>
    <d v="2021-10-18T02:37:47"/>
    <d v="2021-10-18T02:37:48"/>
    <d v="1899-12-30T00:00:01"/>
    <n v="1.278"/>
  </r>
  <r>
    <x v="0"/>
    <x v="3"/>
    <d v="2021-10-18T02:37:49"/>
    <d v="2021-10-18T02:38:43"/>
    <d v="1899-12-30T00:00:54"/>
    <n v="53.542000000000002"/>
  </r>
  <r>
    <x v="1"/>
    <x v="3"/>
    <d v="2021-10-18T02:38:43"/>
    <d v="2021-10-18T02:39:06"/>
    <d v="1899-12-30T00:00:24"/>
    <n v="23.670999999999999"/>
  </r>
  <r>
    <x v="2"/>
    <x v="3"/>
    <d v="2021-10-18T02:39:06"/>
    <d v="2021-10-18T02:39:29"/>
    <d v="1899-12-30T00:00:23"/>
    <n v="23.428999999999998"/>
  </r>
  <r>
    <x v="3"/>
    <x v="3"/>
    <d v="2021-10-18T02:39:29"/>
    <d v="2021-10-18T02:39:41"/>
    <d v="1899-12-30T00:00:12"/>
    <n v="12.275"/>
  </r>
  <r>
    <x v="4"/>
    <x v="3"/>
    <d v="2021-10-18T02:39:41"/>
    <d v="2021-10-18T02:39:54"/>
    <d v="1899-12-30T00:00:13"/>
    <n v="12.500999999999999"/>
  </r>
  <r>
    <x v="5"/>
    <x v="3"/>
    <d v="2021-10-18T02:39:54"/>
    <d v="2021-10-18T02:40:06"/>
    <d v="1899-12-30T00:00:12"/>
    <n v="12.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d v="2021-10-18T02:37:40"/>
    <d v="2021-10-18T02:37:40"/>
    <d v="1899-12-30T00:00:01"/>
    <n v="0.8"/>
  </r>
  <r>
    <x v="1"/>
    <x v="0"/>
    <d v="2021-10-18T02:37:40"/>
    <d v="2021-10-18T02:37:40"/>
    <d v="1899-12-30T00:00:01"/>
    <n v="0.9"/>
  </r>
  <r>
    <x v="2"/>
    <x v="0"/>
    <d v="2021-10-18T02:37:40"/>
    <d v="2021-10-18T02:37:40"/>
    <d v="1899-12-30T00:00:01"/>
    <n v="0.7"/>
  </r>
  <r>
    <x v="3"/>
    <x v="0"/>
    <d v="2021-10-18T02:37:40"/>
    <d v="2021-10-18T02:37:40"/>
    <d v="1899-12-30T00:00:01"/>
    <n v="0.9"/>
  </r>
  <r>
    <x v="4"/>
    <x v="0"/>
    <d v="2021-10-18T02:37:39"/>
    <d v="2021-10-18T02:37:39"/>
    <d v="1899-12-30T00:00:00"/>
    <n v="0.11"/>
  </r>
  <r>
    <x v="5"/>
    <x v="0"/>
    <d v="2021-10-18T02:37:39"/>
    <d v="2021-10-18T02:37:39"/>
    <d v="1899-12-30T00:00:00"/>
    <n v="0.1400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d v="2021-10-18T02:37:39"/>
    <d v="2021-10-18T02:37:39"/>
    <d v="1899-12-30T00:00:00"/>
    <n v="0.161"/>
  </r>
  <r>
    <x v="1"/>
    <x v="0"/>
    <d v="2021-10-18T02:37:39"/>
    <d v="2021-10-18T02:37:39"/>
    <d v="1899-12-30T00:00:00"/>
    <n v="0.107"/>
  </r>
  <r>
    <x v="2"/>
    <x v="0"/>
    <d v="2021-10-18T02:37:39"/>
    <d v="2021-10-18T02:37:40"/>
    <d v="1899-12-30T00:00:00"/>
    <n v="0.108"/>
  </r>
  <r>
    <x v="3"/>
    <x v="0"/>
    <d v="2021-10-18T02:37:40"/>
    <d v="2021-10-18T02:37:40"/>
    <d v="1899-12-30T00:00:00"/>
    <n v="0.11"/>
  </r>
  <r>
    <x v="4"/>
    <x v="0"/>
    <d v="2021-10-18T02:37:40"/>
    <d v="2021-10-18T02:37:40"/>
    <d v="1899-12-30T00:00:00"/>
    <n v="0.105"/>
  </r>
  <r>
    <x v="5"/>
    <x v="0"/>
    <d v="2021-10-18T02:37:40"/>
    <d v="2021-10-18T02:37:40"/>
    <d v="1899-12-30T00:00:00"/>
    <n v="0.14899999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d v="2021-10-18T02:37:40"/>
    <d v="2021-10-18T02:37:42"/>
    <d v="1899-12-30T00:00:02"/>
    <n v="1.7270000000000001"/>
  </r>
  <r>
    <x v="1"/>
    <x v="0"/>
    <d v="2021-10-18T02:37:42"/>
    <d v="2021-10-18T02:37:43"/>
    <d v="1899-12-30T00:00:01"/>
    <n v="1.4730000000000001"/>
  </r>
  <r>
    <x v="2"/>
    <x v="0"/>
    <d v="2021-10-18T02:37:43"/>
    <d v="2021-10-18T02:37:45"/>
    <d v="1899-12-30T00:00:01"/>
    <n v="1.413"/>
  </r>
  <r>
    <x v="3"/>
    <x v="0"/>
    <d v="2021-10-18T02:37:45"/>
    <d v="2021-10-18T02:37:46"/>
    <d v="1899-12-30T00:00:01"/>
    <n v="1.2869999999999999"/>
  </r>
  <r>
    <x v="4"/>
    <x v="0"/>
    <d v="2021-10-18T02:37:46"/>
    <d v="2021-10-18T02:37:47"/>
    <d v="1899-12-30T00:00:01"/>
    <n v="1.28"/>
  </r>
  <r>
    <x v="5"/>
    <x v="0"/>
    <d v="2021-10-18T02:37:47"/>
    <d v="2021-10-18T02:37:48"/>
    <d v="1899-12-30T00:00:01"/>
    <n v="1.2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d v="2021-10-18T02:37:49"/>
    <d v="2021-10-18T02:38:43"/>
    <d v="1899-12-30T00:00:54"/>
    <n v="53.542000000000002"/>
  </r>
  <r>
    <x v="1"/>
    <x v="0"/>
    <d v="2021-10-18T02:38:43"/>
    <d v="2021-10-18T02:39:06"/>
    <d v="1899-12-30T00:00:24"/>
    <n v="23.670999999999999"/>
  </r>
  <r>
    <x v="2"/>
    <x v="0"/>
    <d v="2021-10-18T02:39:06"/>
    <d v="2021-10-18T02:39:29"/>
    <d v="1899-12-30T00:00:23"/>
    <n v="23.428999999999998"/>
  </r>
  <r>
    <x v="3"/>
    <x v="0"/>
    <d v="2021-10-18T02:39:29"/>
    <d v="2021-10-18T02:39:41"/>
    <d v="1899-12-30T00:00:12"/>
    <n v="12.275"/>
  </r>
  <r>
    <x v="4"/>
    <x v="0"/>
    <d v="2021-10-18T02:39:41"/>
    <d v="2021-10-18T02:39:54"/>
    <d v="1899-12-30T00:00:13"/>
    <n v="12.500999999999999"/>
  </r>
  <r>
    <x v="5"/>
    <x v="0"/>
    <d v="2021-10-18T02:39:54"/>
    <d v="2021-10-18T02:40:06"/>
    <d v="1899-12-30T00:00:12"/>
    <n v="12.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958E2-AAF3-49E4-BDD1-9EBC66E935E3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6:R12" firstHeaderRow="1" firstDataRow="2" firstDataCol="1"/>
  <pivotFields count="6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2" showAll="0"/>
    <pivotField numFmtId="22" showAll="0"/>
    <pivotField numFmtId="164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ormattedDuration2" fld="5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BBE36-448E-4A42-98CE-53BB773CD88F}" name="PivotTable1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3:I16" firstHeaderRow="1" firstDataRow="1" firstDataCol="1"/>
  <pivotFields count="6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2">
    <field x="0"/>
    <field x="1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Items count="1">
    <i/>
  </colItems>
  <dataFields count="1">
    <dataField name="Sum of FormattedDuratio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985F7-02AE-4832-A508-4FEA5A658F9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5:I36" firstHeaderRow="1" firstDataRow="1" firstDataCol="1"/>
  <pivotFields count="6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2" showAll="0"/>
    <pivotField numFmtId="22" showAll="0"/>
    <pivotField numFmtId="164" showAll="0"/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FormattedDuration" fld="5" baseField="0" baseItem="0"/>
  </dataFields>
  <formats count="1">
    <format dxfId="3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65A46-E740-4DCA-BC3D-FBF67FE26E09}" name="PivotTable6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:T5" firstHeaderRow="1" firstDataRow="2" firstDataCol="1"/>
  <pivotFields count="6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ormattedDuration" fld="5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EAA56-3521-4ADD-9900-677EE7F5D187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2:J10" firstHeaderRow="1" firstDataRow="1" firstDataCol="1"/>
  <pivotFields count="6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FormattedDuratio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74EEC-6158-4B41-9CEF-E437FB0FF61F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3:R6" firstHeaderRow="1" firstDataRow="2" firstDataCol="1"/>
  <pivotFields count="6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ormattedDuration" fld="5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99677-721C-4671-93FB-9DAF388E8F66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4:I12" firstHeaderRow="1" firstDataRow="1" firstDataCol="1"/>
  <pivotFields count="6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FormattedDuratio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341FE-5E18-447A-A3CF-22E2CFC40767}" name="PivotTable10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:T5" firstHeaderRow="1" firstDataRow="2" firstDataCol="1"/>
  <pivotFields count="6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ormattedDuration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0D833-714D-4F93-978E-069D1373E75D}" name="PivotTable9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2:J15" firstHeaderRow="1" firstDataRow="1" firstDataCol="1"/>
  <pivotFields count="6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2">
    <field x="0"/>
    <field x="1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Items count="1">
    <i/>
  </colItems>
  <dataFields count="1">
    <dataField name="Sum of FormattedDuratio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A9886-594A-4299-BC99-49FB8DB9D25E}" name="PivotTable1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3:T6" firstHeaderRow="1" firstDataRow="2" firstDataCol="1"/>
  <pivotFields count="6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2">
        <item x="0"/>
        <item t="default"/>
      </items>
    </pivotField>
    <pivotField numFmtId="22" showAll="0"/>
    <pivotField numFmtId="22" showAll="0"/>
    <pivotField numFmtId="164" showAll="0"/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ormattedDuration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8285696-A2D9-40EA-9E5F-4F4AACE18A28}" autoFormatId="16" applyNumberFormats="0" applyBorderFormats="0" applyFontFormats="0" applyPatternFormats="0" applyAlignmentFormats="0" applyWidthHeightFormats="0">
  <queryTableRefresh nextId="7">
    <queryTableFields count="6">
      <queryTableField id="1" name="Sort Method" tableColumnId="1"/>
      <queryTableField id="2" name="Limit" tableColumnId="2"/>
      <queryTableField id="3" name="Start" tableColumnId="3"/>
      <queryTableField id="4" name="Stop" tableColumnId="4"/>
      <queryTableField id="5" name="Duration" tableColumnId="5"/>
      <queryTableField id="6" name="FormattedDur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0C7F5A8-A14D-4149-AA1C-57822C06B8CB}" autoFormatId="16" applyNumberFormats="0" applyBorderFormats="0" applyFontFormats="0" applyPatternFormats="0" applyAlignmentFormats="0" applyWidthHeightFormats="0">
  <queryTableRefresh nextId="7">
    <queryTableFields count="6">
      <queryTableField id="1" name="Sort Method" tableColumnId="1"/>
      <queryTableField id="2" name="Limit" tableColumnId="2"/>
      <queryTableField id="3" name="Start" tableColumnId="3"/>
      <queryTableField id="4" name="Stop" tableColumnId="4"/>
      <queryTableField id="5" name="Duration" tableColumnId="5"/>
      <queryTableField id="6" name="FormattedDuration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FDC108-B09E-4D7B-9008-F7F959EC2155}" autoFormatId="16" applyNumberFormats="0" applyBorderFormats="0" applyFontFormats="0" applyPatternFormats="0" applyAlignmentFormats="0" applyWidthHeightFormats="0">
  <queryTableRefresh nextId="7">
    <queryTableFields count="6">
      <queryTableField id="1" name="Sort Method" tableColumnId="1"/>
      <queryTableField id="2" name="Limit" tableColumnId="2"/>
      <queryTableField id="3" name="Start" tableColumnId="3"/>
      <queryTableField id="4" name="Stop" tableColumnId="4"/>
      <queryTableField id="5" name="Duration" tableColumnId="5"/>
      <queryTableField id="6" name="FormattedDuration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83BD4B-8ACE-478B-8962-A44186826B7D}" autoFormatId="16" applyNumberFormats="0" applyBorderFormats="0" applyFontFormats="0" applyPatternFormats="0" applyAlignmentFormats="0" applyWidthHeightFormats="0">
  <queryTableRefresh nextId="7">
    <queryTableFields count="6">
      <queryTableField id="1" name="Sort Method" tableColumnId="1"/>
      <queryTableField id="2" name="Limit" tableColumnId="2"/>
      <queryTableField id="3" name="Start" tableColumnId="3"/>
      <queryTableField id="4" name="Stop" tableColumnId="4"/>
      <queryTableField id="5" name="Duration" tableColumnId="5"/>
      <queryTableField id="6" name="FormattedDuration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F6F952-B318-48A2-B108-55EBF44F015F}" autoFormatId="16" applyNumberFormats="0" applyBorderFormats="0" applyFontFormats="0" applyPatternFormats="0" applyAlignmentFormats="0" applyWidthHeightFormats="0">
  <queryTableRefresh nextId="7">
    <queryTableFields count="6">
      <queryTableField id="1" name="Sort Method" tableColumnId="1"/>
      <queryTableField id="2" name="Limit" tableColumnId="2"/>
      <queryTableField id="3" name="Start" tableColumnId="3"/>
      <queryTableField id="4" name="Stop" tableColumnId="4"/>
      <queryTableField id="5" name="Duration" tableColumnId="5"/>
      <queryTableField id="6" name="FormattedDuration" tableColumnId="6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94C354-254C-413F-A3C7-6629090B6F37}" name="Table6" displayName="Table6" ref="J60:O66" totalsRowShown="0">
  <autoFilter ref="J60:O66" xr:uid="{A294C354-254C-413F-A3C7-6629090B6F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34FA10C-D5F0-48FB-847A-23705F2AA16C}" name="The Fastest"/>
    <tableColumn id="2" xr3:uid="{87948B6C-733C-4FCF-9D88-47E5B0BF9400}" name="Usage"/>
    <tableColumn id="3" xr3:uid="{A9CB6FD2-25AD-4B4D-81B1-B151D31EA797}" name="Milliseconds"/>
    <tableColumn id="6" xr3:uid="{18C6FB71-6166-4D23-934E-7F7D56129D09}" name="Differences in Performance" dataDxfId="11"/>
    <tableColumn id="4" xr3:uid="{E39B1FD9-EFE3-4220-AB29-E9DFF0CC604C}" name="What is the cause" dataDxfId="10"/>
    <tableColumn id="5" xr3:uid="{EE69765B-7F59-474C-B35B-58A70670EEE8}" name="which case preferable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6111D4-08DF-4E40-A324-EB1ED2A6FEB4}" name="Table68" displayName="Table68" ref="J74:O80" totalsRowShown="0">
  <autoFilter ref="J74:O80" xr:uid="{266111D4-08DF-4E40-A324-EB1ED2A6FE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4EDDCBE-9433-4B8D-B21D-AEBAA7F53996}" name="The Fastest"/>
    <tableColumn id="2" xr3:uid="{7122EF35-FA31-40AE-8C26-214342AED352}" name="Usage"/>
    <tableColumn id="3" xr3:uid="{8DE3B9EB-38DD-447C-A50A-E0E0D37BD762}" name="Milliseconds"/>
    <tableColumn id="5" xr3:uid="{32268655-0295-493D-8445-3DA3CF20A3EC}" name="Differences in Performance" dataDxfId="8"/>
    <tableColumn id="6" xr3:uid="{7E1B3F64-CB0A-4BB1-85CD-368016B82826}" name="What is the cause" dataDxfId="7"/>
    <tableColumn id="7" xr3:uid="{342C24E9-BE57-46CB-9D55-84D3B16D11C3}" name="which case preferable" dataDxfId="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B27959-6E3E-4350-A1C3-BC6E71201868}" name="Table8" displayName="Table8" ref="J91:O97" totalsRowShown="0" headerRowDxfId="14" tableBorderDxfId="15">
  <autoFilter ref="J91:O97" xr:uid="{11B27959-6E3E-4350-A1C3-BC6E712018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AD04F29-1347-4F90-845A-0D27794E0682}" name="The Fastest"/>
    <tableColumn id="2" xr3:uid="{2B67351B-ECE8-4465-B99E-6DD8CEBE5821}" name="Usage"/>
    <tableColumn id="3" xr3:uid="{77F862A5-AC51-4F6F-A134-FAD487357B4E}" name="Milliseconds"/>
    <tableColumn id="5" xr3:uid="{1CE5ED92-7439-4C1D-87A6-1505BC16D29C}" name="Differences in Performance" dataDxfId="6"/>
    <tableColumn id="6" xr3:uid="{B0D13650-3B20-40DD-A6BF-07E2166E2CFC}" name="What is the cause" dataDxfId="5"/>
    <tableColumn id="7" xr3:uid="{D3F01365-97FE-4519-B725-1717B2BE442E}" name="which case preferable" dataDxfId="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ECB157-B0A2-4C83-B229-42AA6F4C23F5}" name="Table9" displayName="Table9" ref="J108:O114" totalsRowShown="0" headerRowDxfId="12" tableBorderDxfId="13">
  <autoFilter ref="J108:O114" xr:uid="{37ECB157-B0A2-4C83-B229-42AA6F4C2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40D7A9-EEB5-482A-8004-C19B2E0A46FC}" name="The Fastest"/>
    <tableColumn id="2" xr3:uid="{A0560577-E5A4-4144-9003-F90C8A105823}" name="Usage"/>
    <tableColumn id="3" xr3:uid="{73261C50-3329-439E-A35B-518E59482D74}" name="Milliseconds"/>
    <tableColumn id="5" xr3:uid="{78DE303C-FFB1-4F7C-86E1-6D46CC9CAAC5}" name="Differences in Performance" dataDxfId="4"/>
    <tableColumn id="6" xr3:uid="{889EBD4D-7BDB-49C9-9099-32D464A1ED85}" name="What is the cause" dataDxfId="3"/>
    <tableColumn id="7" xr3:uid="{BD65A9BE-C2A1-4E58-861A-04AAF4A8F31E}" name="which case preferable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84C8F-430C-46F6-8C54-6D566DBD329E}" name="Sort_Analysis_all" displayName="Sort_Analysis_all" ref="A1:F25" tableType="queryTable" totalsRowShown="0">
  <autoFilter ref="A1:F25" xr:uid="{53F84C8F-430C-46F6-8C54-6D566DBD32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333F236-A2D4-4D60-BC1F-625F3F973D93}" uniqueName="1" name="Sort Method" queryTableFieldId="1" dataDxfId="36"/>
    <tableColumn id="2" xr3:uid="{CFAF0482-7EAA-4B51-82B2-4490B23290DA}" uniqueName="2" name="Limit" queryTableFieldId="2"/>
    <tableColumn id="3" xr3:uid="{F4B5DF63-2E2A-45E9-95B4-07E462E8E38A}" uniqueName="3" name="Start" queryTableFieldId="3" dataDxfId="35"/>
    <tableColumn id="4" xr3:uid="{E53D8FAB-B03D-414C-8B45-1A3CFBD27787}" uniqueName="4" name="Stop" queryTableFieldId="4" dataDxfId="34"/>
    <tableColumn id="5" xr3:uid="{735A55C6-BB92-4523-ACA0-5D35F8722102}" uniqueName="5" name="Duration" queryTableFieldId="5" dataDxfId="33"/>
    <tableColumn id="6" xr3:uid="{EC523667-F2E2-4348-900F-E5C83C0E91C9}" uniqueName="6" name="FormattedDuration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5009-EFD7-4027-B3FA-CF3C5E9CB223}" name="Sort_Analysis_100_numbers" displayName="Sort_Analysis_100_numbers" ref="A1:F7" tableType="queryTable" totalsRowShown="0">
  <autoFilter ref="A1:F7" xr:uid="{DC365009-EFD7-4027-B3FA-CF3C5E9CB2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E6A487C-C43D-40C7-B246-09E7651323A9}" uniqueName="1" name="Sort Method" queryTableFieldId="1" dataDxfId="31"/>
    <tableColumn id="2" xr3:uid="{BC4C3F5C-B74F-4DBC-AA20-CB61A02D71A3}" uniqueName="2" name="Limit" queryTableFieldId="2"/>
    <tableColumn id="3" xr3:uid="{440A0709-47D7-4BAB-8585-8A12624C52E1}" uniqueName="3" name="Start" queryTableFieldId="3" dataDxfId="30"/>
    <tableColumn id="4" xr3:uid="{09D5179D-6D4E-4A07-8B53-721E929F29C2}" uniqueName="4" name="Stop" queryTableFieldId="4" dataDxfId="29"/>
    <tableColumn id="5" xr3:uid="{F22A82EE-7C9D-49D7-BCB0-6707F3ED7BA1}" uniqueName="5" name="Duration" queryTableFieldId="5" dataDxfId="28"/>
    <tableColumn id="6" xr3:uid="{CAF9E373-3892-48E6-A12B-5D0BB6F12E0B}" uniqueName="6" name="FormattedDuration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27ED39-1E87-475C-B0F2-CD6F92755180}" name="Sort_Analysis_1000_numbers" displayName="Sort_Analysis_1000_numbers" ref="A1:F7" tableType="queryTable" totalsRowShown="0">
  <autoFilter ref="A1:F7" xr:uid="{A927ED39-1E87-475C-B0F2-CD6F927551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2C3C2F5-3C44-4DEC-B7D6-7E866C194A6F}" uniqueName="1" name="Sort Method" queryTableFieldId="1" dataDxfId="27"/>
    <tableColumn id="2" xr3:uid="{22CFE966-CAD2-49EE-9039-C540E85A9552}" uniqueName="2" name="Limit" queryTableFieldId="2"/>
    <tableColumn id="3" xr3:uid="{EA89B03C-E281-41D2-9770-C4CA135D46AF}" uniqueName="3" name="Start" queryTableFieldId="3" dataDxfId="26"/>
    <tableColumn id="4" xr3:uid="{4B320149-26B8-42B4-B7F7-ABAC5F56442A}" uniqueName="4" name="Stop" queryTableFieldId="4" dataDxfId="25"/>
    <tableColumn id="5" xr3:uid="{F7C2984C-48CE-4A97-9782-E245BEB5C6D7}" uniqueName="5" name="Duration" queryTableFieldId="5" dataDxfId="24"/>
    <tableColumn id="6" xr3:uid="{AD2C373D-9A41-4A5C-AF59-7974E51978C4}" uniqueName="6" name="FormattedDuration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020BE-E1D7-4BE2-A541-1ED3C035EAEE}" name="Sort_Analysis_10000_numbers" displayName="Sort_Analysis_10000_numbers" ref="A1:F7" tableType="queryTable" totalsRowShown="0">
  <autoFilter ref="A1:F7" xr:uid="{963020BE-E1D7-4BE2-A541-1ED3C035EA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1F177B-BE0E-46D1-B25E-8179EAC4CF83}" uniqueName="1" name="Sort Method" queryTableFieldId="1" dataDxfId="23"/>
    <tableColumn id="2" xr3:uid="{0468CF1D-26E9-4C40-A00E-74D1A1CBB783}" uniqueName="2" name="Limit" queryTableFieldId="2"/>
    <tableColumn id="3" xr3:uid="{85B92B54-4D16-4BB1-B27E-F810180AAFAF}" uniqueName="3" name="Start" queryTableFieldId="3" dataDxfId="22"/>
    <tableColumn id="4" xr3:uid="{B312DF8E-5C5B-480A-AC2A-4DA669045B17}" uniqueName="4" name="Stop" queryTableFieldId="4" dataDxfId="21"/>
    <tableColumn id="5" xr3:uid="{21754B62-6D65-4C51-8353-0A71439A837F}" uniqueName="5" name="Duration" queryTableFieldId="5" dataDxfId="20"/>
    <tableColumn id="6" xr3:uid="{27837F37-1C8A-4D23-AAF5-F98E7C052D58}" uniqueName="6" name="FormattedDuration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48AB57-4D16-4368-89DC-ED35432E58D5}" name="Sort_Analysis_100000_numbers" displayName="Sort_Analysis_100000_numbers" ref="A1:F7" tableType="queryTable" totalsRowShown="0">
  <autoFilter ref="A1:F7" xr:uid="{5848AB57-4D16-4368-89DC-ED35432E58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1396277-3D8C-401B-847D-066C67A7E514}" uniqueName="1" name="Sort Method" queryTableFieldId="1" dataDxfId="19"/>
    <tableColumn id="2" xr3:uid="{44566191-5991-4B08-8A55-25FEA1B6CF8F}" uniqueName="2" name="Limit" queryTableFieldId="2"/>
    <tableColumn id="3" xr3:uid="{37A59BAC-F33E-4FD7-99B3-3213B5E7D12F}" uniqueName="3" name="Start" queryTableFieldId="3" dataDxfId="18"/>
    <tableColumn id="4" xr3:uid="{5E09D641-B03A-4793-B60E-16364E81ED1D}" uniqueName="4" name="Stop" queryTableFieldId="4" dataDxfId="17"/>
    <tableColumn id="5" xr3:uid="{1F50FA5C-BD64-462A-ACD2-91F19369D680}" uniqueName="5" name="Duration" queryTableFieldId="5" dataDxfId="16"/>
    <tableColumn id="6" xr3:uid="{6F6DBD36-D3FD-44A2-A199-49C3C21159EC}" uniqueName="6" name="FormattedDuratio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DF99-8D2B-4A75-93F1-A0CADABDB342}">
  <dimension ref="B2:Q118"/>
  <sheetViews>
    <sheetView tabSelected="1" topLeftCell="A46" zoomScale="25" zoomScaleNormal="25" workbookViewId="0">
      <selection activeCell="B126" sqref="B126"/>
    </sheetView>
  </sheetViews>
  <sheetFormatPr defaultRowHeight="15" x14ac:dyDescent="0.25"/>
  <cols>
    <col min="2" max="2" width="27.28515625" bestFit="1" customWidth="1"/>
    <col min="7" max="7" width="13.7109375" bestFit="1" customWidth="1"/>
    <col min="8" max="9" width="29" bestFit="1" customWidth="1"/>
    <col min="10" max="10" width="27.28515625" bestFit="1" customWidth="1"/>
    <col min="11" max="11" width="28.5703125" customWidth="1"/>
    <col min="12" max="12" width="13.7109375" bestFit="1" customWidth="1"/>
    <col min="13" max="13" width="24.7109375" bestFit="1" customWidth="1"/>
    <col min="14" max="14" width="30" bestFit="1" customWidth="1"/>
    <col min="15" max="15" width="24" customWidth="1"/>
  </cols>
  <sheetData>
    <row r="2" spans="2:2" x14ac:dyDescent="0.25">
      <c r="B2" t="s">
        <v>17</v>
      </c>
    </row>
    <row r="56" spans="2:17" x14ac:dyDescent="0.25">
      <c r="B56" t="s">
        <v>18</v>
      </c>
    </row>
    <row r="59" spans="2:17" x14ac:dyDescent="0.25">
      <c r="J59" t="s">
        <v>18</v>
      </c>
    </row>
    <row r="60" spans="2:17" ht="30" x14ac:dyDescent="0.25">
      <c r="J60" t="s">
        <v>24</v>
      </c>
      <c r="K60" t="s">
        <v>22</v>
      </c>
      <c r="L60" t="s">
        <v>27</v>
      </c>
      <c r="M60" s="13" t="s">
        <v>31</v>
      </c>
      <c r="N60" s="13" t="s">
        <v>32</v>
      </c>
      <c r="O60" s="13" t="s">
        <v>33</v>
      </c>
      <c r="Q60" s="12"/>
    </row>
    <row r="61" spans="2:17" ht="60" x14ac:dyDescent="0.25">
      <c r="J61" t="s">
        <v>10</v>
      </c>
      <c r="K61" t="s">
        <v>23</v>
      </c>
      <c r="L61">
        <v>0.11</v>
      </c>
      <c r="M61" s="13" t="s">
        <v>34</v>
      </c>
      <c r="N61" s="13" t="s">
        <v>37</v>
      </c>
      <c r="O61" s="13">
        <v>1</v>
      </c>
    </row>
    <row r="62" spans="2:17" ht="60" x14ac:dyDescent="0.25">
      <c r="J62" t="s">
        <v>11</v>
      </c>
      <c r="K62" t="s">
        <v>23</v>
      </c>
      <c r="L62">
        <v>0.14000000000000001</v>
      </c>
      <c r="M62" s="13" t="s">
        <v>34</v>
      </c>
      <c r="N62" s="13" t="s">
        <v>37</v>
      </c>
      <c r="O62" s="13">
        <v>2</v>
      </c>
    </row>
    <row r="63" spans="2:17" ht="60" x14ac:dyDescent="0.25">
      <c r="J63" t="s">
        <v>8</v>
      </c>
      <c r="K63" t="s">
        <v>23</v>
      </c>
      <c r="L63">
        <v>0.7</v>
      </c>
      <c r="M63" s="13" t="s">
        <v>34</v>
      </c>
      <c r="N63" s="13" t="s">
        <v>37</v>
      </c>
      <c r="O63" s="13">
        <v>3</v>
      </c>
    </row>
    <row r="64" spans="2:17" ht="60" x14ac:dyDescent="0.25">
      <c r="J64" t="s">
        <v>6</v>
      </c>
      <c r="K64" t="s">
        <v>23</v>
      </c>
      <c r="L64">
        <v>0.8</v>
      </c>
      <c r="M64" s="13" t="s">
        <v>34</v>
      </c>
      <c r="N64" s="13" t="s">
        <v>37</v>
      </c>
      <c r="O64" s="13">
        <v>4</v>
      </c>
    </row>
    <row r="65" spans="2:15" ht="60" x14ac:dyDescent="0.25">
      <c r="J65" t="s">
        <v>9</v>
      </c>
      <c r="K65" t="s">
        <v>23</v>
      </c>
      <c r="L65">
        <v>0.9</v>
      </c>
      <c r="M65" s="13" t="s">
        <v>34</v>
      </c>
      <c r="N65" s="13" t="s">
        <v>37</v>
      </c>
      <c r="O65" s="13">
        <v>5</v>
      </c>
    </row>
    <row r="66" spans="2:15" ht="60" x14ac:dyDescent="0.25">
      <c r="J66" t="s">
        <v>7</v>
      </c>
      <c r="K66" t="s">
        <v>23</v>
      </c>
      <c r="L66">
        <v>0.9</v>
      </c>
      <c r="M66" s="13" t="s">
        <v>34</v>
      </c>
      <c r="N66" s="13" t="s">
        <v>37</v>
      </c>
      <c r="O66" s="13">
        <v>6</v>
      </c>
    </row>
    <row r="68" spans="2:15" x14ac:dyDescent="0.25">
      <c r="K68" t="s">
        <v>28</v>
      </c>
      <c r="L68">
        <f>STDEV(Table6[Milliseconds])</f>
        <v>0.36912960686819307</v>
      </c>
    </row>
    <row r="69" spans="2:15" x14ac:dyDescent="0.25">
      <c r="K69" t="s">
        <v>29</v>
      </c>
      <c r="L69">
        <f>VAR(Table6[Milliseconds])</f>
        <v>0.13625666666666678</v>
      </c>
    </row>
    <row r="70" spans="2:15" x14ac:dyDescent="0.25">
      <c r="K70" t="s">
        <v>30</v>
      </c>
      <c r="L70">
        <f>MEDIAN(Table6[Milliseconds])</f>
        <v>0.75</v>
      </c>
    </row>
    <row r="73" spans="2:15" x14ac:dyDescent="0.25">
      <c r="B73" t="s">
        <v>19</v>
      </c>
      <c r="J73" t="s">
        <v>19</v>
      </c>
    </row>
    <row r="74" spans="2:15" ht="30" x14ac:dyDescent="0.25">
      <c r="J74" t="s">
        <v>24</v>
      </c>
      <c r="K74" t="s">
        <v>22</v>
      </c>
      <c r="L74" t="s">
        <v>27</v>
      </c>
      <c r="M74" s="13" t="s">
        <v>31</v>
      </c>
      <c r="N74" s="13" t="s">
        <v>32</v>
      </c>
      <c r="O74" s="13" t="s">
        <v>33</v>
      </c>
    </row>
    <row r="75" spans="2:15" ht="60" x14ac:dyDescent="0.25">
      <c r="J75" t="s">
        <v>10</v>
      </c>
      <c r="K75" t="s">
        <v>23</v>
      </c>
      <c r="L75">
        <v>0.105</v>
      </c>
      <c r="M75" s="13" t="s">
        <v>34</v>
      </c>
      <c r="N75" s="13" t="s">
        <v>35</v>
      </c>
      <c r="O75" s="13">
        <v>1</v>
      </c>
    </row>
    <row r="76" spans="2:15" ht="60" x14ac:dyDescent="0.25">
      <c r="J76" t="s">
        <v>7</v>
      </c>
      <c r="K76" t="s">
        <v>23</v>
      </c>
      <c r="L76">
        <v>0.107</v>
      </c>
      <c r="M76" s="13" t="s">
        <v>34</v>
      </c>
      <c r="N76" s="13" t="s">
        <v>35</v>
      </c>
      <c r="O76" s="13">
        <v>2</v>
      </c>
    </row>
    <row r="77" spans="2:15" ht="60" x14ac:dyDescent="0.25">
      <c r="J77" t="s">
        <v>8</v>
      </c>
      <c r="K77" t="s">
        <v>23</v>
      </c>
      <c r="L77">
        <v>0.108</v>
      </c>
      <c r="M77" s="13" t="s">
        <v>34</v>
      </c>
      <c r="N77" s="13" t="s">
        <v>35</v>
      </c>
      <c r="O77" s="13">
        <v>3</v>
      </c>
    </row>
    <row r="78" spans="2:15" ht="60" x14ac:dyDescent="0.25">
      <c r="J78" t="s">
        <v>9</v>
      </c>
      <c r="K78" t="s">
        <v>23</v>
      </c>
      <c r="L78">
        <v>0.11</v>
      </c>
      <c r="M78" s="13" t="s">
        <v>34</v>
      </c>
      <c r="N78" s="13" t="s">
        <v>35</v>
      </c>
      <c r="O78" s="13">
        <v>4</v>
      </c>
    </row>
    <row r="79" spans="2:15" ht="60" x14ac:dyDescent="0.25">
      <c r="J79" t="s">
        <v>11</v>
      </c>
      <c r="K79" t="s">
        <v>23</v>
      </c>
      <c r="L79">
        <v>0.14899999999999999</v>
      </c>
      <c r="M79" s="13" t="s">
        <v>34</v>
      </c>
      <c r="N79" s="13" t="s">
        <v>35</v>
      </c>
      <c r="O79" s="13">
        <v>5</v>
      </c>
    </row>
    <row r="80" spans="2:15" ht="60" x14ac:dyDescent="0.25">
      <c r="J80" t="s">
        <v>6</v>
      </c>
      <c r="K80" t="s">
        <v>23</v>
      </c>
      <c r="L80">
        <v>0.161</v>
      </c>
      <c r="M80" s="13" t="s">
        <v>34</v>
      </c>
      <c r="N80" s="13" t="s">
        <v>35</v>
      </c>
      <c r="O80" s="13">
        <v>6</v>
      </c>
    </row>
    <row r="82" spans="2:15" x14ac:dyDescent="0.25">
      <c r="K82" t="s">
        <v>28</v>
      </c>
      <c r="L82">
        <f>STDEV(Table68[Milliseconds])</f>
        <v>2.4873010808236853E-2</v>
      </c>
    </row>
    <row r="83" spans="2:15" x14ac:dyDescent="0.25">
      <c r="K83" t="s">
        <v>29</v>
      </c>
      <c r="L83">
        <f>VAR(Table68[Milliseconds])</f>
        <v>6.1866666666666732E-4</v>
      </c>
    </row>
    <row r="84" spans="2:15" x14ac:dyDescent="0.25">
      <c r="K84" t="s">
        <v>30</v>
      </c>
      <c r="L84">
        <f>MEDIAN(Table68[Milliseconds])</f>
        <v>0.109</v>
      </c>
    </row>
    <row r="90" spans="2:15" x14ac:dyDescent="0.25">
      <c r="B90" t="s">
        <v>20</v>
      </c>
      <c r="J90" t="s">
        <v>20</v>
      </c>
    </row>
    <row r="91" spans="2:15" ht="30" x14ac:dyDescent="0.25">
      <c r="J91" s="9" t="s">
        <v>24</v>
      </c>
      <c r="K91" s="10" t="s">
        <v>22</v>
      </c>
      <c r="L91" s="11" t="s">
        <v>27</v>
      </c>
      <c r="M91" s="14" t="s">
        <v>31</v>
      </c>
      <c r="N91" s="14" t="s">
        <v>32</v>
      </c>
      <c r="O91" s="14" t="s">
        <v>33</v>
      </c>
    </row>
    <row r="92" spans="2:15" ht="60" x14ac:dyDescent="0.25">
      <c r="J92" t="s">
        <v>11</v>
      </c>
      <c r="K92" s="8" t="s">
        <v>25</v>
      </c>
      <c r="L92" s="8">
        <v>1.278</v>
      </c>
      <c r="M92" s="13"/>
      <c r="N92" s="13" t="s">
        <v>36</v>
      </c>
      <c r="O92" s="13">
        <v>1</v>
      </c>
    </row>
    <row r="93" spans="2:15" ht="60" x14ac:dyDescent="0.25">
      <c r="J93" t="s">
        <v>10</v>
      </c>
      <c r="K93" s="8" t="s">
        <v>25</v>
      </c>
      <c r="L93" s="8">
        <v>1.28</v>
      </c>
      <c r="M93" s="13"/>
      <c r="N93" s="13" t="s">
        <v>36</v>
      </c>
      <c r="O93" s="13">
        <v>2</v>
      </c>
    </row>
    <row r="94" spans="2:15" ht="60" x14ac:dyDescent="0.25">
      <c r="J94" t="s">
        <v>9</v>
      </c>
      <c r="K94" s="8" t="s">
        <v>25</v>
      </c>
      <c r="L94" s="8">
        <v>1.2869999999999999</v>
      </c>
      <c r="M94" s="13"/>
      <c r="N94" s="13" t="s">
        <v>36</v>
      </c>
      <c r="O94" s="13">
        <v>3</v>
      </c>
    </row>
    <row r="95" spans="2:15" ht="60" x14ac:dyDescent="0.25">
      <c r="J95" t="s">
        <v>8</v>
      </c>
      <c r="K95" s="8" t="s">
        <v>25</v>
      </c>
      <c r="L95" s="8">
        <v>1.413</v>
      </c>
      <c r="M95" s="13"/>
      <c r="N95" s="13" t="s">
        <v>36</v>
      </c>
      <c r="O95" s="13">
        <v>4</v>
      </c>
    </row>
    <row r="96" spans="2:15" ht="60" x14ac:dyDescent="0.25">
      <c r="J96" t="s">
        <v>7</v>
      </c>
      <c r="K96" s="8" t="s">
        <v>25</v>
      </c>
      <c r="L96" s="8">
        <v>1.4730000000000001</v>
      </c>
      <c r="M96" s="13"/>
      <c r="N96" s="13" t="s">
        <v>36</v>
      </c>
      <c r="O96" s="13">
        <v>5</v>
      </c>
    </row>
    <row r="97" spans="2:15" ht="60" x14ac:dyDescent="0.25">
      <c r="J97" t="s">
        <v>6</v>
      </c>
      <c r="K97" s="8" t="s">
        <v>25</v>
      </c>
      <c r="L97" s="8">
        <v>1.7270000000000001</v>
      </c>
      <c r="M97" s="13"/>
      <c r="N97" s="13" t="s">
        <v>36</v>
      </c>
      <c r="O97" s="13">
        <v>6</v>
      </c>
    </row>
    <row r="99" spans="2:15" x14ac:dyDescent="0.25">
      <c r="K99" t="s">
        <v>28</v>
      </c>
      <c r="L99">
        <f>STDEV(Table8[Milliseconds])</f>
        <v>0.1754533176279838</v>
      </c>
    </row>
    <row r="100" spans="2:15" x14ac:dyDescent="0.25">
      <c r="K100" t="s">
        <v>29</v>
      </c>
      <c r="L100">
        <f>VAR(Table8[Milliseconds])</f>
        <v>3.078386666666617E-2</v>
      </c>
    </row>
    <row r="101" spans="2:15" x14ac:dyDescent="0.25">
      <c r="K101" t="s">
        <v>30</v>
      </c>
      <c r="L101">
        <f>MEDIAN(Table8[Milliseconds])</f>
        <v>1.35</v>
      </c>
    </row>
    <row r="107" spans="2:15" x14ac:dyDescent="0.25">
      <c r="B107" t="s">
        <v>21</v>
      </c>
      <c r="J107" t="s">
        <v>21</v>
      </c>
    </row>
    <row r="108" spans="2:15" ht="30" x14ac:dyDescent="0.25">
      <c r="J108" s="9" t="s">
        <v>24</v>
      </c>
      <c r="K108" s="10" t="s">
        <v>22</v>
      </c>
      <c r="L108" s="11" t="s">
        <v>27</v>
      </c>
      <c r="M108" s="14" t="s">
        <v>31</v>
      </c>
      <c r="N108" s="14" t="s">
        <v>32</v>
      </c>
      <c r="O108" s="14" t="s">
        <v>33</v>
      </c>
    </row>
    <row r="109" spans="2:15" ht="30" x14ac:dyDescent="0.25">
      <c r="J109" t="s">
        <v>9</v>
      </c>
      <c r="K109" t="s">
        <v>26</v>
      </c>
      <c r="L109">
        <v>12.275</v>
      </c>
      <c r="M109" s="13" t="s">
        <v>38</v>
      </c>
      <c r="N109" s="13" t="s">
        <v>39</v>
      </c>
      <c r="O109" s="13">
        <v>1</v>
      </c>
    </row>
    <row r="110" spans="2:15" ht="30" x14ac:dyDescent="0.25">
      <c r="J110" t="s">
        <v>11</v>
      </c>
      <c r="K110" t="s">
        <v>26</v>
      </c>
      <c r="L110">
        <v>12.301</v>
      </c>
      <c r="M110" s="13" t="s">
        <v>38</v>
      </c>
      <c r="N110" s="13" t="s">
        <v>39</v>
      </c>
      <c r="O110" s="13">
        <v>2</v>
      </c>
    </row>
    <row r="111" spans="2:15" ht="30" x14ac:dyDescent="0.25">
      <c r="J111" t="s">
        <v>10</v>
      </c>
      <c r="K111" t="s">
        <v>26</v>
      </c>
      <c r="L111">
        <v>12.500999999999999</v>
      </c>
      <c r="M111" s="13" t="s">
        <v>38</v>
      </c>
      <c r="N111" s="13" t="s">
        <v>39</v>
      </c>
      <c r="O111" s="13">
        <v>3</v>
      </c>
    </row>
    <row r="112" spans="2:15" ht="30" x14ac:dyDescent="0.25">
      <c r="J112" t="s">
        <v>8</v>
      </c>
      <c r="K112" t="s">
        <v>26</v>
      </c>
      <c r="L112">
        <v>23.428999999999998</v>
      </c>
      <c r="M112" s="13" t="s">
        <v>38</v>
      </c>
      <c r="N112" s="13" t="s">
        <v>39</v>
      </c>
      <c r="O112" s="13">
        <v>4</v>
      </c>
    </row>
    <row r="113" spans="10:15" ht="30" x14ac:dyDescent="0.25">
      <c r="J113" t="s">
        <v>7</v>
      </c>
      <c r="K113" t="s">
        <v>26</v>
      </c>
      <c r="L113">
        <v>23.670999999999999</v>
      </c>
      <c r="M113" s="13" t="s">
        <v>38</v>
      </c>
      <c r="N113" s="13" t="s">
        <v>39</v>
      </c>
      <c r="O113" s="13">
        <v>5</v>
      </c>
    </row>
    <row r="114" spans="10:15" ht="30" x14ac:dyDescent="0.25">
      <c r="J114" t="s">
        <v>6</v>
      </c>
      <c r="K114" t="s">
        <v>26</v>
      </c>
      <c r="L114">
        <v>53.542000000000002</v>
      </c>
      <c r="M114" s="13" t="s">
        <v>38</v>
      </c>
      <c r="N114" s="13" t="s">
        <v>39</v>
      </c>
      <c r="O114" s="13">
        <v>6</v>
      </c>
    </row>
    <row r="116" spans="10:15" x14ac:dyDescent="0.25">
      <c r="K116" t="s">
        <v>28</v>
      </c>
      <c r="L116">
        <f>STDEV(Table9[Milliseconds])</f>
        <v>15.957180909128869</v>
      </c>
    </row>
    <row r="117" spans="10:15" x14ac:dyDescent="0.25">
      <c r="K117" t="s">
        <v>29</v>
      </c>
      <c r="L117">
        <f>VAR(Table9[Milliseconds])</f>
        <v>254.63162256666683</v>
      </c>
    </row>
    <row r="118" spans="10:15" x14ac:dyDescent="0.25">
      <c r="K118" t="s">
        <v>30</v>
      </c>
      <c r="L118">
        <f>MEDIAN(Table9[Milliseconds])</f>
        <v>17.965</v>
      </c>
    </row>
  </sheetData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A466-831E-4308-9316-211FE245C768}">
  <dimension ref="A1:R36"/>
  <sheetViews>
    <sheetView zoomScale="55" zoomScaleNormal="55" workbookViewId="0">
      <selection activeCell="A27" sqref="A27"/>
    </sheetView>
  </sheetViews>
  <sheetFormatPr defaultRowHeight="15" x14ac:dyDescent="0.25"/>
  <cols>
    <col min="1" max="1" width="17.28515625" bestFit="1" customWidth="1"/>
    <col min="2" max="2" width="9.42578125" bestFit="1" customWidth="1"/>
    <col min="3" max="4" width="17" bestFit="1" customWidth="1"/>
    <col min="5" max="5" width="14.140625" bestFit="1" customWidth="1"/>
    <col min="6" max="6" width="25.140625" bestFit="1" customWidth="1"/>
    <col min="8" max="8" width="15.28515625" bestFit="1" customWidth="1"/>
    <col min="9" max="9" width="34.42578125" bestFit="1" customWidth="1"/>
    <col min="10" max="10" width="25" bestFit="1" customWidth="1"/>
    <col min="11" max="11" width="36" bestFit="1" customWidth="1"/>
    <col min="12" max="12" width="23.5703125" bestFit="1" customWidth="1"/>
    <col min="13" max="13" width="14.7109375" bestFit="1" customWidth="1"/>
    <col min="14" max="14" width="13.85546875" bestFit="1" customWidth="1"/>
    <col min="15" max="15" width="18.85546875" bestFit="1" customWidth="1"/>
    <col min="16" max="16" width="14.7109375" bestFit="1" customWidth="1"/>
    <col min="17" max="17" width="19.42578125" bestFit="1" customWidth="1"/>
    <col min="18" max="18" width="16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s="1" t="s">
        <v>6</v>
      </c>
      <c r="B2">
        <v>100</v>
      </c>
      <c r="C2" s="2">
        <v>44487.109485532405</v>
      </c>
      <c r="D2" s="2">
        <v>44487.109486458336</v>
      </c>
      <c r="E2" s="3">
        <v>9.2592592592592591E-6</v>
      </c>
      <c r="F2">
        <v>0.8</v>
      </c>
    </row>
    <row r="3" spans="1:18" x14ac:dyDescent="0.25">
      <c r="A3" s="1" t="s">
        <v>7</v>
      </c>
      <c r="B3">
        <v>100</v>
      </c>
      <c r="C3" s="2">
        <v>44487.109486689813</v>
      </c>
      <c r="D3" s="2">
        <v>44487.109487731483</v>
      </c>
      <c r="E3" s="3">
        <v>1.0416666666666666E-5</v>
      </c>
      <c r="F3">
        <v>0.9</v>
      </c>
    </row>
    <row r="4" spans="1:18" x14ac:dyDescent="0.25">
      <c r="A4" s="1" t="s">
        <v>8</v>
      </c>
      <c r="B4">
        <v>100</v>
      </c>
      <c r="C4" s="2">
        <v>44487.109488078706</v>
      </c>
      <c r="D4" s="2">
        <v>44487.109488888891</v>
      </c>
      <c r="E4" s="3">
        <v>8.101851851851852E-6</v>
      </c>
      <c r="F4">
        <v>0.7</v>
      </c>
    </row>
    <row r="5" spans="1:18" x14ac:dyDescent="0.25">
      <c r="A5" s="1" t="s">
        <v>9</v>
      </c>
      <c r="B5">
        <v>100</v>
      </c>
      <c r="C5" s="2">
        <v>44487.109489467592</v>
      </c>
      <c r="D5" s="2">
        <v>44487.109490509261</v>
      </c>
      <c r="E5" s="3">
        <v>1.0416666666666666E-5</v>
      </c>
      <c r="F5">
        <v>0.9</v>
      </c>
      <c r="H5" s="4" t="s">
        <v>12</v>
      </c>
      <c r="I5" t="s">
        <v>14</v>
      </c>
    </row>
    <row r="6" spans="1:18" x14ac:dyDescent="0.25">
      <c r="A6" s="1" t="s">
        <v>10</v>
      </c>
      <c r="B6">
        <v>100</v>
      </c>
      <c r="C6" s="2">
        <v>44487.109480335646</v>
      </c>
      <c r="D6" s="2">
        <v>44487.109480462961</v>
      </c>
      <c r="E6" s="3">
        <v>1.2731481481481481E-6</v>
      </c>
      <c r="F6">
        <v>0.11</v>
      </c>
      <c r="H6" s="5" t="s">
        <v>6</v>
      </c>
      <c r="I6" s="1">
        <v>56.230000000000004</v>
      </c>
      <c r="K6" s="4" t="s">
        <v>15</v>
      </c>
      <c r="L6" s="4" t="s">
        <v>16</v>
      </c>
    </row>
    <row r="7" spans="1:18" x14ac:dyDescent="0.25">
      <c r="A7" s="1" t="s">
        <v>11</v>
      </c>
      <c r="B7">
        <v>100</v>
      </c>
      <c r="C7" s="2">
        <v>44487.109480497682</v>
      </c>
      <c r="D7" s="2">
        <v>44487.109480659725</v>
      </c>
      <c r="E7" s="3">
        <v>1.6203703703703703E-6</v>
      </c>
      <c r="F7">
        <v>0.14000000000000001</v>
      </c>
      <c r="H7" s="6">
        <v>100</v>
      </c>
      <c r="I7" s="7">
        <v>0.8</v>
      </c>
      <c r="K7" s="4" t="s">
        <v>12</v>
      </c>
      <c r="L7" t="s">
        <v>6</v>
      </c>
      <c r="M7" t="s">
        <v>8</v>
      </c>
      <c r="N7" t="s">
        <v>9</v>
      </c>
      <c r="O7" t="s">
        <v>10</v>
      </c>
      <c r="P7" t="s">
        <v>11</v>
      </c>
      <c r="Q7" t="s">
        <v>7</v>
      </c>
      <c r="R7" t="s">
        <v>13</v>
      </c>
    </row>
    <row r="8" spans="1:18" x14ac:dyDescent="0.25">
      <c r="A8" s="1" t="s">
        <v>6</v>
      </c>
      <c r="B8">
        <v>1000</v>
      </c>
      <c r="C8" s="2">
        <v>44487.109480740743</v>
      </c>
      <c r="D8" s="2">
        <v>44487.109482604166</v>
      </c>
      <c r="E8" s="3">
        <v>1.863425925925926E-6</v>
      </c>
      <c r="F8">
        <v>0.161</v>
      </c>
      <c r="H8" s="6">
        <v>1000</v>
      </c>
      <c r="I8" s="7">
        <v>0.161</v>
      </c>
      <c r="K8" s="5">
        <v>100</v>
      </c>
      <c r="L8" s="1">
        <v>0.8</v>
      </c>
      <c r="M8" s="1">
        <v>0.7</v>
      </c>
      <c r="N8" s="1">
        <v>0.9</v>
      </c>
      <c r="O8" s="1">
        <v>0.11</v>
      </c>
      <c r="P8" s="1">
        <v>0.14000000000000001</v>
      </c>
      <c r="Q8" s="1">
        <v>0.9</v>
      </c>
      <c r="R8" s="1">
        <v>3.55</v>
      </c>
    </row>
    <row r="9" spans="1:18" x14ac:dyDescent="0.25">
      <c r="A9" s="1" t="s">
        <v>7</v>
      </c>
      <c r="B9">
        <v>1000</v>
      </c>
      <c r="C9" s="2">
        <v>44487.109482650463</v>
      </c>
      <c r="D9" s="2">
        <v>44487.109483888889</v>
      </c>
      <c r="E9" s="3">
        <v>1.238425925925926E-6</v>
      </c>
      <c r="F9">
        <v>0.107</v>
      </c>
      <c r="H9" s="6">
        <v>10000</v>
      </c>
      <c r="I9" s="7">
        <v>1.7270000000000001</v>
      </c>
      <c r="K9" s="5">
        <v>1000</v>
      </c>
      <c r="L9" s="1">
        <v>0.161</v>
      </c>
      <c r="M9" s="1">
        <v>0.108</v>
      </c>
      <c r="N9" s="1">
        <v>0.11</v>
      </c>
      <c r="O9" s="1">
        <v>0.105</v>
      </c>
      <c r="P9" s="1">
        <v>0.14899999999999999</v>
      </c>
      <c r="Q9" s="1">
        <v>0.107</v>
      </c>
      <c r="R9" s="1">
        <v>0.74</v>
      </c>
    </row>
    <row r="10" spans="1:18" x14ac:dyDescent="0.25">
      <c r="A10" s="1" t="s">
        <v>8</v>
      </c>
      <c r="B10">
        <v>1000</v>
      </c>
      <c r="C10" s="2">
        <v>44487.109483935186</v>
      </c>
      <c r="D10" s="2">
        <v>44487.109485185189</v>
      </c>
      <c r="E10" s="3">
        <v>1.2500000000000001E-6</v>
      </c>
      <c r="F10">
        <v>0.108</v>
      </c>
      <c r="H10" s="6">
        <v>100000</v>
      </c>
      <c r="I10" s="7">
        <v>53.542000000000002</v>
      </c>
      <c r="K10" s="5">
        <v>10000</v>
      </c>
      <c r="L10" s="1">
        <v>1.7270000000000001</v>
      </c>
      <c r="M10" s="1">
        <v>1.413</v>
      </c>
      <c r="N10" s="1">
        <v>1.2869999999999999</v>
      </c>
      <c r="O10" s="1">
        <v>1.28</v>
      </c>
      <c r="P10" s="1">
        <v>1.278</v>
      </c>
      <c r="Q10" s="1">
        <v>1.4730000000000001</v>
      </c>
      <c r="R10" s="1">
        <v>8.4580000000000002</v>
      </c>
    </row>
    <row r="11" spans="1:18" x14ac:dyDescent="0.25">
      <c r="A11" s="1" t="s">
        <v>9</v>
      </c>
      <c r="B11">
        <v>1000</v>
      </c>
      <c r="C11" s="2">
        <v>44487.109485219909</v>
      </c>
      <c r="D11" s="2">
        <v>44487.109486493056</v>
      </c>
      <c r="E11" s="3">
        <v>1.2731481481481481E-6</v>
      </c>
      <c r="F11">
        <v>0.11</v>
      </c>
      <c r="H11" s="5" t="s">
        <v>8</v>
      </c>
      <c r="I11" s="1">
        <v>25.65</v>
      </c>
      <c r="K11" s="5">
        <v>100000</v>
      </c>
      <c r="L11" s="1">
        <v>53.542000000000002</v>
      </c>
      <c r="M11" s="1">
        <v>23.428999999999998</v>
      </c>
      <c r="N11" s="1">
        <v>12.275</v>
      </c>
      <c r="O11" s="1">
        <v>12.500999999999999</v>
      </c>
      <c r="P11" s="1">
        <v>12.301</v>
      </c>
      <c r="Q11" s="1">
        <v>23.670999999999999</v>
      </c>
      <c r="R11" s="1">
        <v>137.71900000000002</v>
      </c>
    </row>
    <row r="12" spans="1:18" x14ac:dyDescent="0.25">
      <c r="A12" s="1" t="s">
        <v>10</v>
      </c>
      <c r="B12">
        <v>1000</v>
      </c>
      <c r="C12" s="2">
        <v>44487.109486539353</v>
      </c>
      <c r="D12" s="2">
        <v>44487.109487754627</v>
      </c>
      <c r="E12" s="3">
        <v>1.2152777777777778E-6</v>
      </c>
      <c r="F12">
        <v>0.105</v>
      </c>
      <c r="H12" s="6">
        <v>100</v>
      </c>
      <c r="I12" s="1">
        <v>0.7</v>
      </c>
      <c r="K12" s="5" t="s">
        <v>13</v>
      </c>
      <c r="L12" s="1">
        <v>56.230000000000004</v>
      </c>
      <c r="M12" s="1">
        <v>25.65</v>
      </c>
      <c r="N12" s="1">
        <v>14.571999999999999</v>
      </c>
      <c r="O12" s="1">
        <v>13.995999999999999</v>
      </c>
      <c r="P12" s="1">
        <v>13.868</v>
      </c>
      <c r="Q12" s="1">
        <v>26.151</v>
      </c>
      <c r="R12" s="1">
        <v>150.46700000000001</v>
      </c>
    </row>
    <row r="13" spans="1:18" x14ac:dyDescent="0.25">
      <c r="A13" s="1" t="s">
        <v>11</v>
      </c>
      <c r="B13">
        <v>1000</v>
      </c>
      <c r="C13" s="2">
        <v>44487.109487789348</v>
      </c>
      <c r="D13" s="2">
        <v>44487.109489513889</v>
      </c>
      <c r="E13" s="3">
        <v>1.7245370370370371E-6</v>
      </c>
      <c r="F13">
        <v>0.14899999999999999</v>
      </c>
      <c r="H13" s="6">
        <v>1000</v>
      </c>
      <c r="I13" s="1">
        <v>0.108</v>
      </c>
    </row>
    <row r="14" spans="1:18" x14ac:dyDescent="0.25">
      <c r="A14" s="1" t="s">
        <v>6</v>
      </c>
      <c r="B14">
        <v>10000</v>
      </c>
      <c r="C14" s="2">
        <v>44487.109489722221</v>
      </c>
      <c r="D14" s="2">
        <v>44487.109509710652</v>
      </c>
      <c r="E14" s="3">
        <v>1.9988425925925926E-5</v>
      </c>
      <c r="F14">
        <v>1.7270000000000001</v>
      </c>
      <c r="H14" s="6">
        <v>10000</v>
      </c>
      <c r="I14" s="1">
        <v>1.413</v>
      </c>
    </row>
    <row r="15" spans="1:18" x14ac:dyDescent="0.25">
      <c r="A15" s="1" t="s">
        <v>7</v>
      </c>
      <c r="B15">
        <v>10000</v>
      </c>
      <c r="C15" s="2">
        <v>44487.109509768517</v>
      </c>
      <c r="D15" s="2">
        <v>44487.109526817127</v>
      </c>
      <c r="E15" s="3">
        <v>1.704861111111111E-5</v>
      </c>
      <c r="F15">
        <v>1.4730000000000001</v>
      </c>
      <c r="H15" s="6">
        <v>100000</v>
      </c>
      <c r="I15" s="1">
        <v>23.428999999999998</v>
      </c>
    </row>
    <row r="16" spans="1:18" x14ac:dyDescent="0.25">
      <c r="A16" s="1" t="s">
        <v>8</v>
      </c>
      <c r="B16">
        <v>10000</v>
      </c>
      <c r="C16" s="2">
        <v>44487.109526863424</v>
      </c>
      <c r="D16" s="2">
        <v>44487.109543217593</v>
      </c>
      <c r="E16" s="3">
        <v>1.6354166666666667E-5</v>
      </c>
      <c r="F16">
        <v>1.413</v>
      </c>
      <c r="H16" s="5" t="s">
        <v>9</v>
      </c>
      <c r="I16" s="1">
        <v>14.571999999999999</v>
      </c>
    </row>
    <row r="17" spans="1:9" x14ac:dyDescent="0.25">
      <c r="A17" s="1" t="s">
        <v>9</v>
      </c>
      <c r="B17">
        <v>10000</v>
      </c>
      <c r="C17" s="2">
        <v>44487.109543252314</v>
      </c>
      <c r="D17" s="2">
        <v>44487.10955814815</v>
      </c>
      <c r="E17" s="3">
        <v>1.4895833333333334E-5</v>
      </c>
      <c r="F17">
        <v>1.2869999999999999</v>
      </c>
      <c r="H17" s="6">
        <v>100</v>
      </c>
      <c r="I17" s="1">
        <v>0.9</v>
      </c>
    </row>
    <row r="18" spans="1:9" x14ac:dyDescent="0.25">
      <c r="A18" s="1" t="s">
        <v>10</v>
      </c>
      <c r="B18">
        <v>10000</v>
      </c>
      <c r="C18" s="2">
        <v>44487.109558206015</v>
      </c>
      <c r="D18" s="2">
        <v>44487.109573020833</v>
      </c>
      <c r="E18" s="3">
        <v>1.4814814814814815E-5</v>
      </c>
      <c r="F18">
        <v>1.28</v>
      </c>
      <c r="H18" s="6">
        <v>1000</v>
      </c>
      <c r="I18" s="1">
        <v>0.11</v>
      </c>
    </row>
    <row r="19" spans="1:9" x14ac:dyDescent="0.25">
      <c r="A19" s="1" t="s">
        <v>11</v>
      </c>
      <c r="B19">
        <v>10000</v>
      </c>
      <c r="C19" s="2">
        <v>44487.10957306713</v>
      </c>
      <c r="D19" s="2">
        <v>44487.109587858795</v>
      </c>
      <c r="E19" s="3">
        <v>1.4791666666666666E-5</v>
      </c>
      <c r="F19">
        <v>1.278</v>
      </c>
      <c r="H19" s="6">
        <v>10000</v>
      </c>
      <c r="I19" s="1">
        <v>1.2869999999999999</v>
      </c>
    </row>
    <row r="20" spans="1:9" x14ac:dyDescent="0.25">
      <c r="A20" s="1" t="s">
        <v>6</v>
      </c>
      <c r="B20">
        <v>100000</v>
      </c>
      <c r="C20" s="2">
        <v>44487.109589513886</v>
      </c>
      <c r="D20" s="2">
        <v>44487.11021712963</v>
      </c>
      <c r="E20" s="3">
        <v>6.1969907407407405E-4</v>
      </c>
      <c r="F20">
        <v>53.542000000000002</v>
      </c>
      <c r="H20" s="6">
        <v>100000</v>
      </c>
      <c r="I20" s="1">
        <v>12.275</v>
      </c>
    </row>
    <row r="21" spans="1:9" x14ac:dyDescent="0.25">
      <c r="A21" s="1" t="s">
        <v>7</v>
      </c>
      <c r="B21">
        <v>100000</v>
      </c>
      <c r="C21" s="2">
        <v>44487.110217476853</v>
      </c>
      <c r="D21" s="2">
        <v>44487.110483217592</v>
      </c>
      <c r="E21" s="3">
        <v>2.739699074074074E-4</v>
      </c>
      <c r="F21">
        <v>23.670999999999999</v>
      </c>
      <c r="H21" s="5" t="s">
        <v>10</v>
      </c>
      <c r="I21" s="1">
        <v>13.995999999999999</v>
      </c>
    </row>
    <row r="22" spans="1:9" x14ac:dyDescent="0.25">
      <c r="A22" s="1" t="s">
        <v>8</v>
      </c>
      <c r="B22">
        <v>100000</v>
      </c>
      <c r="C22" s="2">
        <v>44487.110483252312</v>
      </c>
      <c r="D22" s="2">
        <v>44487.110754421294</v>
      </c>
      <c r="E22" s="3">
        <v>2.711689814814815E-4</v>
      </c>
      <c r="F22">
        <v>23.428999999999998</v>
      </c>
      <c r="H22" s="6">
        <v>100</v>
      </c>
      <c r="I22" s="1">
        <v>0.11</v>
      </c>
    </row>
    <row r="23" spans="1:9" x14ac:dyDescent="0.25">
      <c r="A23" s="1" t="s">
        <v>9</v>
      </c>
      <c r="B23">
        <v>100000</v>
      </c>
      <c r="C23" s="2">
        <v>44487.110754456022</v>
      </c>
      <c r="D23" s="2">
        <v>44487.110896527774</v>
      </c>
      <c r="E23" s="3">
        <v>1.4207175925925927E-4</v>
      </c>
      <c r="F23">
        <v>12.275</v>
      </c>
      <c r="H23" s="6">
        <v>1000</v>
      </c>
      <c r="I23" s="1">
        <v>0.105</v>
      </c>
    </row>
    <row r="24" spans="1:9" x14ac:dyDescent="0.25">
      <c r="A24" s="1" t="s">
        <v>10</v>
      </c>
      <c r="B24">
        <v>100000</v>
      </c>
      <c r="C24" s="2">
        <v>44487.110896562503</v>
      </c>
      <c r="D24" s="2">
        <v>44487.111041249998</v>
      </c>
      <c r="E24" s="3">
        <v>1.4468749999999999E-4</v>
      </c>
      <c r="F24">
        <v>12.500999999999999</v>
      </c>
      <c r="H24" s="6">
        <v>10000</v>
      </c>
      <c r="I24" s="1">
        <v>1.28</v>
      </c>
    </row>
    <row r="25" spans="1:9" x14ac:dyDescent="0.25">
      <c r="A25" s="1" t="s">
        <v>11</v>
      </c>
      <c r="B25">
        <v>100000</v>
      </c>
      <c r="C25" s="2">
        <v>44487.111041284719</v>
      </c>
      <c r="D25" s="2">
        <v>44487.111183657405</v>
      </c>
      <c r="E25" s="3">
        <v>1.4237268518518519E-4</v>
      </c>
      <c r="F25">
        <v>12.301</v>
      </c>
      <c r="H25" s="6">
        <v>100000</v>
      </c>
      <c r="I25" s="1">
        <v>12.500999999999999</v>
      </c>
    </row>
    <row r="26" spans="1:9" x14ac:dyDescent="0.25">
      <c r="H26" s="5" t="s">
        <v>11</v>
      </c>
      <c r="I26" s="1">
        <v>13.868</v>
      </c>
    </row>
    <row r="27" spans="1:9" x14ac:dyDescent="0.25">
      <c r="H27" s="6">
        <v>100</v>
      </c>
      <c r="I27" s="1">
        <v>0.14000000000000001</v>
      </c>
    </row>
    <row r="28" spans="1:9" x14ac:dyDescent="0.25">
      <c r="H28" s="6">
        <v>1000</v>
      </c>
      <c r="I28" s="1">
        <v>0.14899999999999999</v>
      </c>
    </row>
    <row r="29" spans="1:9" x14ac:dyDescent="0.25">
      <c r="H29" s="6">
        <v>10000</v>
      </c>
      <c r="I29" s="1">
        <v>1.278</v>
      </c>
    </row>
    <row r="30" spans="1:9" x14ac:dyDescent="0.25">
      <c r="H30" s="6">
        <v>100000</v>
      </c>
      <c r="I30" s="1">
        <v>12.301</v>
      </c>
    </row>
    <row r="31" spans="1:9" x14ac:dyDescent="0.25">
      <c r="H31" s="5" t="s">
        <v>7</v>
      </c>
      <c r="I31" s="1">
        <v>26.151</v>
      </c>
    </row>
    <row r="32" spans="1:9" x14ac:dyDescent="0.25">
      <c r="H32" s="6">
        <v>100</v>
      </c>
      <c r="I32" s="1">
        <v>0.9</v>
      </c>
    </row>
    <row r="33" spans="8:9" x14ac:dyDescent="0.25">
      <c r="H33" s="6">
        <v>1000</v>
      </c>
      <c r="I33" s="1">
        <v>0.107</v>
      </c>
    </row>
    <row r="34" spans="8:9" x14ac:dyDescent="0.25">
      <c r="H34" s="6">
        <v>10000</v>
      </c>
      <c r="I34" s="1">
        <v>1.4730000000000001</v>
      </c>
    </row>
    <row r="35" spans="8:9" x14ac:dyDescent="0.25">
      <c r="H35" s="6">
        <v>100000</v>
      </c>
      <c r="I35" s="1">
        <v>23.670999999999999</v>
      </c>
    </row>
    <row r="36" spans="8:9" x14ac:dyDescent="0.25">
      <c r="H36" s="5" t="s">
        <v>13</v>
      </c>
      <c r="I36" s="1">
        <v>150.46700000000004</v>
      </c>
    </row>
  </sheetData>
  <pageMargins left="0.7" right="0.7" top="0.75" bottom="0.75" header="0.3" footer="0.3"/>
  <pageSetup orientation="portrait" horizontalDpi="4294967293" verticalDpi="0" r:id="rId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304A-89A3-486D-AFDE-A159C063A58F}">
  <dimension ref="A1:T10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4" width="14.85546875" bestFit="1" customWidth="1"/>
    <col min="5" max="5" width="11.5703125" bestFit="1" customWidth="1"/>
    <col min="6" max="6" width="20.5703125" bestFit="1" customWidth="1"/>
    <col min="9" max="9" width="17.140625" bestFit="1" customWidth="1"/>
    <col min="10" max="10" width="25" bestFit="1" customWidth="1"/>
    <col min="11" max="11" width="9.7109375" bestFit="1" customWidth="1"/>
    <col min="12" max="12" width="9.5703125" bestFit="1" customWidth="1"/>
    <col min="13" max="13" width="25" bestFit="1" customWidth="1"/>
    <col min="14" max="14" width="16.28515625" bestFit="1" customWidth="1"/>
    <col min="15" max="15" width="9.7109375" bestFit="1" customWidth="1"/>
    <col min="16" max="16" width="9.5703125" bestFit="1" customWidth="1"/>
    <col min="17" max="17" width="13.140625" bestFit="1" customWidth="1"/>
    <col min="18" max="18" width="10" bestFit="1" customWidth="1"/>
    <col min="19" max="19" width="13.4257812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 s="1" t="s">
        <v>6</v>
      </c>
      <c r="B2">
        <v>100</v>
      </c>
      <c r="C2" s="2">
        <v>44487.109485532405</v>
      </c>
      <c r="D2" s="2">
        <v>44487.109486458336</v>
      </c>
      <c r="E2" s="3">
        <v>9.2592592592592591E-6</v>
      </c>
      <c r="F2">
        <v>0.8</v>
      </c>
      <c r="I2" s="4" t="s">
        <v>12</v>
      </c>
      <c r="J2" t="s">
        <v>14</v>
      </c>
      <c r="M2" s="4" t="s">
        <v>14</v>
      </c>
      <c r="N2" s="4" t="s">
        <v>16</v>
      </c>
    </row>
    <row r="3" spans="1:20" x14ac:dyDescent="0.25">
      <c r="A3" s="1" t="s">
        <v>7</v>
      </c>
      <c r="B3">
        <v>100</v>
      </c>
      <c r="C3" s="2">
        <v>44487.109486689813</v>
      </c>
      <c r="D3" s="2">
        <v>44487.109487731483</v>
      </c>
      <c r="E3" s="3">
        <v>1.0416666666666666E-5</v>
      </c>
      <c r="F3">
        <v>0.9</v>
      </c>
      <c r="I3" s="5">
        <v>100</v>
      </c>
      <c r="J3" s="1">
        <v>3.55</v>
      </c>
      <c r="M3" s="4" t="s">
        <v>12</v>
      </c>
      <c r="N3" t="s">
        <v>6</v>
      </c>
      <c r="O3" t="s">
        <v>8</v>
      </c>
      <c r="P3" t="s">
        <v>9</v>
      </c>
      <c r="Q3" t="s">
        <v>10</v>
      </c>
      <c r="R3" t="s">
        <v>11</v>
      </c>
      <c r="S3" t="s">
        <v>7</v>
      </c>
      <c r="T3" t="s">
        <v>13</v>
      </c>
    </row>
    <row r="4" spans="1:20" x14ac:dyDescent="0.25">
      <c r="A4" s="1" t="s">
        <v>8</v>
      </c>
      <c r="B4">
        <v>100</v>
      </c>
      <c r="C4" s="2">
        <v>44487.109488078706</v>
      </c>
      <c r="D4" s="2">
        <v>44487.109488888891</v>
      </c>
      <c r="E4" s="3">
        <v>8.101851851851852E-6</v>
      </c>
      <c r="F4">
        <v>0.7</v>
      </c>
      <c r="I4" s="6" t="s">
        <v>6</v>
      </c>
      <c r="J4" s="1">
        <v>0.8</v>
      </c>
      <c r="M4" s="5">
        <v>100</v>
      </c>
      <c r="N4" s="1">
        <v>0.8</v>
      </c>
      <c r="O4" s="1">
        <v>0.7</v>
      </c>
      <c r="P4" s="1">
        <v>0.9</v>
      </c>
      <c r="Q4" s="1">
        <v>0.11</v>
      </c>
      <c r="R4" s="1">
        <v>0.14000000000000001</v>
      </c>
      <c r="S4" s="1">
        <v>0.9</v>
      </c>
      <c r="T4" s="1">
        <v>3.55</v>
      </c>
    </row>
    <row r="5" spans="1:20" x14ac:dyDescent="0.25">
      <c r="A5" s="1" t="s">
        <v>9</v>
      </c>
      <c r="B5">
        <v>100</v>
      </c>
      <c r="C5" s="2">
        <v>44487.109489467592</v>
      </c>
      <c r="D5" s="2">
        <v>44487.109490509261</v>
      </c>
      <c r="E5" s="3">
        <v>1.0416666666666666E-5</v>
      </c>
      <c r="F5">
        <v>0.9</v>
      </c>
      <c r="I5" s="6" t="s">
        <v>8</v>
      </c>
      <c r="J5" s="1">
        <v>0.7</v>
      </c>
      <c r="M5" s="5" t="s">
        <v>13</v>
      </c>
      <c r="N5" s="1">
        <v>0.8</v>
      </c>
      <c r="O5" s="1">
        <v>0.7</v>
      </c>
      <c r="P5" s="1">
        <v>0.9</v>
      </c>
      <c r="Q5" s="1">
        <v>0.11</v>
      </c>
      <c r="R5" s="1">
        <v>0.14000000000000001</v>
      </c>
      <c r="S5" s="1">
        <v>0.9</v>
      </c>
      <c r="T5" s="1">
        <v>3.55</v>
      </c>
    </row>
    <row r="6" spans="1:20" x14ac:dyDescent="0.25">
      <c r="A6" s="1" t="s">
        <v>10</v>
      </c>
      <c r="B6">
        <v>100</v>
      </c>
      <c r="C6" s="2">
        <v>44487.109480335646</v>
      </c>
      <c r="D6" s="2">
        <v>44487.109480462961</v>
      </c>
      <c r="E6" s="3">
        <v>1.2731481481481481E-6</v>
      </c>
      <c r="F6">
        <v>0.11</v>
      </c>
      <c r="I6" s="6" t="s">
        <v>9</v>
      </c>
      <c r="J6" s="1">
        <v>0.9</v>
      </c>
    </row>
    <row r="7" spans="1:20" x14ac:dyDescent="0.25">
      <c r="A7" s="1" t="s">
        <v>11</v>
      </c>
      <c r="B7">
        <v>100</v>
      </c>
      <c r="C7" s="2">
        <v>44487.109480497682</v>
      </c>
      <c r="D7" s="2">
        <v>44487.109480659725</v>
      </c>
      <c r="E7" s="3">
        <v>1.6203703703703703E-6</v>
      </c>
      <c r="F7">
        <v>0.14000000000000001</v>
      </c>
      <c r="I7" s="6" t="s">
        <v>10</v>
      </c>
      <c r="J7" s="1">
        <v>0.11</v>
      </c>
    </row>
    <row r="8" spans="1:20" x14ac:dyDescent="0.25">
      <c r="I8" s="6" t="s">
        <v>11</v>
      </c>
      <c r="J8" s="1">
        <v>0.14000000000000001</v>
      </c>
    </row>
    <row r="9" spans="1:20" x14ac:dyDescent="0.25">
      <c r="I9" s="6" t="s">
        <v>7</v>
      </c>
      <c r="J9" s="1">
        <v>0.9</v>
      </c>
    </row>
    <row r="10" spans="1:20" x14ac:dyDescent="0.25">
      <c r="I10" s="5" t="s">
        <v>13</v>
      </c>
      <c r="J10" s="1">
        <v>3.55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D0A3-ECCC-425F-9CD6-FBC77BAE77D3}">
  <dimension ref="A1:R12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4" width="14.85546875" bestFit="1" customWidth="1"/>
    <col min="5" max="5" width="11.5703125" bestFit="1" customWidth="1"/>
    <col min="6" max="6" width="20.5703125" bestFit="1" customWidth="1"/>
    <col min="8" max="8" width="17.140625" bestFit="1" customWidth="1"/>
    <col min="9" max="9" width="25" bestFit="1" customWidth="1"/>
    <col min="10" max="10" width="9.7109375" bestFit="1" customWidth="1"/>
    <col min="11" max="11" width="25" bestFit="1" customWidth="1"/>
    <col min="12" max="12" width="16.28515625" bestFit="1" customWidth="1"/>
    <col min="13" max="13" width="9.7109375" bestFit="1" customWidth="1"/>
    <col min="14" max="14" width="9.5703125" bestFit="1" customWidth="1"/>
    <col min="15" max="15" width="13.140625" bestFit="1" customWidth="1"/>
    <col min="16" max="16" width="10" bestFit="1" customWidth="1"/>
    <col min="17" max="17" width="13.42578125" bestFit="1" customWidth="1"/>
    <col min="18" max="18" width="11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s="1" t="s">
        <v>6</v>
      </c>
      <c r="B2">
        <v>1000</v>
      </c>
      <c r="C2" s="2">
        <v>44487.109480740743</v>
      </c>
      <c r="D2" s="2">
        <v>44487.109482604166</v>
      </c>
      <c r="E2" s="3">
        <v>1.863425925925926E-6</v>
      </c>
      <c r="F2">
        <v>0.161</v>
      </c>
    </row>
    <row r="3" spans="1:18" x14ac:dyDescent="0.25">
      <c r="A3" s="1" t="s">
        <v>7</v>
      </c>
      <c r="B3">
        <v>1000</v>
      </c>
      <c r="C3" s="2">
        <v>44487.109482650463</v>
      </c>
      <c r="D3" s="2">
        <v>44487.109483888889</v>
      </c>
      <c r="E3" s="3">
        <v>1.238425925925926E-6</v>
      </c>
      <c r="F3">
        <v>0.107</v>
      </c>
      <c r="K3" s="4" t="s">
        <v>14</v>
      </c>
      <c r="L3" s="4" t="s">
        <v>16</v>
      </c>
    </row>
    <row r="4" spans="1:18" x14ac:dyDescent="0.25">
      <c r="A4" s="1" t="s">
        <v>8</v>
      </c>
      <c r="B4">
        <v>1000</v>
      </c>
      <c r="C4" s="2">
        <v>44487.109483935186</v>
      </c>
      <c r="D4" s="2">
        <v>44487.109485185189</v>
      </c>
      <c r="E4" s="3">
        <v>1.2500000000000001E-6</v>
      </c>
      <c r="F4">
        <v>0.108</v>
      </c>
      <c r="H4" s="4" t="s">
        <v>12</v>
      </c>
      <c r="I4" t="s">
        <v>14</v>
      </c>
      <c r="K4" s="4" t="s">
        <v>12</v>
      </c>
      <c r="L4" t="s">
        <v>6</v>
      </c>
      <c r="M4" t="s">
        <v>8</v>
      </c>
      <c r="N4" t="s">
        <v>9</v>
      </c>
      <c r="O4" t="s">
        <v>10</v>
      </c>
      <c r="P4" t="s">
        <v>11</v>
      </c>
      <c r="Q4" t="s">
        <v>7</v>
      </c>
      <c r="R4" t="s">
        <v>13</v>
      </c>
    </row>
    <row r="5" spans="1:18" x14ac:dyDescent="0.25">
      <c r="A5" s="1" t="s">
        <v>9</v>
      </c>
      <c r="B5">
        <v>1000</v>
      </c>
      <c r="C5" s="2">
        <v>44487.109485219909</v>
      </c>
      <c r="D5" s="2">
        <v>44487.109486493056</v>
      </c>
      <c r="E5" s="3">
        <v>1.2731481481481481E-6</v>
      </c>
      <c r="F5">
        <v>0.11</v>
      </c>
      <c r="H5" s="5">
        <v>1000</v>
      </c>
      <c r="I5" s="1">
        <v>0.74</v>
      </c>
      <c r="K5" s="5">
        <v>1000</v>
      </c>
      <c r="L5" s="1">
        <v>0.161</v>
      </c>
      <c r="M5" s="1">
        <v>0.108</v>
      </c>
      <c r="N5" s="1">
        <v>0.11</v>
      </c>
      <c r="O5" s="1">
        <v>0.105</v>
      </c>
      <c r="P5" s="1">
        <v>0.14899999999999999</v>
      </c>
      <c r="Q5" s="1">
        <v>0.107</v>
      </c>
      <c r="R5" s="1">
        <v>0.74</v>
      </c>
    </row>
    <row r="6" spans="1:18" x14ac:dyDescent="0.25">
      <c r="A6" s="1" t="s">
        <v>10</v>
      </c>
      <c r="B6">
        <v>1000</v>
      </c>
      <c r="C6" s="2">
        <v>44487.109486539353</v>
      </c>
      <c r="D6" s="2">
        <v>44487.109487754627</v>
      </c>
      <c r="E6" s="3">
        <v>1.2152777777777778E-6</v>
      </c>
      <c r="F6">
        <v>0.105</v>
      </c>
      <c r="H6" s="6" t="s">
        <v>6</v>
      </c>
      <c r="I6" s="1">
        <v>0.161</v>
      </c>
      <c r="K6" s="5" t="s">
        <v>13</v>
      </c>
      <c r="L6" s="1">
        <v>0.161</v>
      </c>
      <c r="M6" s="1">
        <v>0.108</v>
      </c>
      <c r="N6" s="1">
        <v>0.11</v>
      </c>
      <c r="O6" s="1">
        <v>0.105</v>
      </c>
      <c r="P6" s="1">
        <v>0.14899999999999999</v>
      </c>
      <c r="Q6" s="1">
        <v>0.107</v>
      </c>
      <c r="R6" s="1">
        <v>0.74</v>
      </c>
    </row>
    <row r="7" spans="1:18" x14ac:dyDescent="0.25">
      <c r="A7" s="1" t="s">
        <v>11</v>
      </c>
      <c r="B7">
        <v>1000</v>
      </c>
      <c r="C7" s="2">
        <v>44487.109487789348</v>
      </c>
      <c r="D7" s="2">
        <v>44487.109489513889</v>
      </c>
      <c r="E7" s="3">
        <v>1.7245370370370371E-6</v>
      </c>
      <c r="F7">
        <v>0.14899999999999999</v>
      </c>
      <c r="H7" s="6" t="s">
        <v>8</v>
      </c>
      <c r="I7" s="1">
        <v>0.108</v>
      </c>
    </row>
    <row r="8" spans="1:18" x14ac:dyDescent="0.25">
      <c r="H8" s="6" t="s">
        <v>9</v>
      </c>
      <c r="I8" s="1">
        <v>0.11</v>
      </c>
    </row>
    <row r="9" spans="1:18" x14ac:dyDescent="0.25">
      <c r="H9" s="6" t="s">
        <v>10</v>
      </c>
      <c r="I9" s="1">
        <v>0.105</v>
      </c>
    </row>
    <row r="10" spans="1:18" x14ac:dyDescent="0.25">
      <c r="H10" s="6" t="s">
        <v>11</v>
      </c>
      <c r="I10" s="1">
        <v>0.14899999999999999</v>
      </c>
    </row>
    <row r="11" spans="1:18" x14ac:dyDescent="0.25">
      <c r="H11" s="6" t="s">
        <v>7</v>
      </c>
      <c r="I11" s="1">
        <v>0.107</v>
      </c>
    </row>
    <row r="12" spans="1:18" x14ac:dyDescent="0.25">
      <c r="H12" s="5" t="s">
        <v>13</v>
      </c>
      <c r="I12" s="1">
        <v>0.74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770D-85A4-49CC-B94D-C5A23BB31FC1}">
  <dimension ref="A1:T15"/>
  <sheetViews>
    <sheetView topLeftCell="B1"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4" width="14.85546875" bestFit="1" customWidth="1"/>
    <col min="5" max="5" width="11.5703125" bestFit="1" customWidth="1"/>
    <col min="6" max="6" width="20.5703125" bestFit="1" customWidth="1"/>
    <col min="9" max="9" width="15.28515625" bestFit="1" customWidth="1"/>
    <col min="10" max="10" width="25" bestFit="1" customWidth="1"/>
    <col min="13" max="13" width="25" bestFit="1" customWidth="1"/>
    <col min="14" max="14" width="16.28515625" bestFit="1" customWidth="1"/>
    <col min="15" max="15" width="9.7109375" bestFit="1" customWidth="1"/>
    <col min="16" max="16" width="9.5703125" bestFit="1" customWidth="1"/>
    <col min="17" max="17" width="13.140625" bestFit="1" customWidth="1"/>
    <col min="18" max="18" width="10" bestFit="1" customWidth="1"/>
    <col min="19" max="19" width="13.4257812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 s="1" t="s">
        <v>6</v>
      </c>
      <c r="B2">
        <v>10000</v>
      </c>
      <c r="C2" s="2">
        <v>44487.109489722221</v>
      </c>
      <c r="D2" s="2">
        <v>44487.109509710652</v>
      </c>
      <c r="E2" s="3">
        <v>1.9988425925925926E-5</v>
      </c>
      <c r="F2">
        <v>1.7270000000000001</v>
      </c>
      <c r="I2" s="4" t="s">
        <v>12</v>
      </c>
      <c r="J2" t="s">
        <v>14</v>
      </c>
      <c r="M2" s="4" t="s">
        <v>14</v>
      </c>
      <c r="N2" s="4" t="s">
        <v>16</v>
      </c>
    </row>
    <row r="3" spans="1:20" x14ac:dyDescent="0.25">
      <c r="A3" s="1" t="s">
        <v>7</v>
      </c>
      <c r="B3">
        <v>10000</v>
      </c>
      <c r="C3" s="2">
        <v>44487.109509768517</v>
      </c>
      <c r="D3" s="2">
        <v>44487.109526817127</v>
      </c>
      <c r="E3" s="3">
        <v>1.704861111111111E-5</v>
      </c>
      <c r="F3">
        <v>1.4730000000000001</v>
      </c>
      <c r="I3" s="5" t="s">
        <v>6</v>
      </c>
      <c r="J3" s="1">
        <v>1.7270000000000001</v>
      </c>
      <c r="M3" s="4" t="s">
        <v>12</v>
      </c>
      <c r="N3" t="s">
        <v>6</v>
      </c>
      <c r="O3" t="s">
        <v>8</v>
      </c>
      <c r="P3" t="s">
        <v>9</v>
      </c>
      <c r="Q3" t="s">
        <v>10</v>
      </c>
      <c r="R3" t="s">
        <v>11</v>
      </c>
      <c r="S3" t="s">
        <v>7</v>
      </c>
      <c r="T3" t="s">
        <v>13</v>
      </c>
    </row>
    <row r="4" spans="1:20" x14ac:dyDescent="0.25">
      <c r="A4" s="1" t="s">
        <v>8</v>
      </c>
      <c r="B4">
        <v>10000</v>
      </c>
      <c r="C4" s="2">
        <v>44487.109526863424</v>
      </c>
      <c r="D4" s="2">
        <v>44487.109543217593</v>
      </c>
      <c r="E4" s="3">
        <v>1.6354166666666667E-5</v>
      </c>
      <c r="F4">
        <v>1.413</v>
      </c>
      <c r="I4" s="6">
        <v>10000</v>
      </c>
      <c r="J4" s="1">
        <v>1.7270000000000001</v>
      </c>
      <c r="M4" s="5">
        <v>10000</v>
      </c>
      <c r="N4" s="1">
        <v>1.7270000000000001</v>
      </c>
      <c r="O4" s="1">
        <v>1.413</v>
      </c>
      <c r="P4" s="1">
        <v>1.2869999999999999</v>
      </c>
      <c r="Q4" s="1">
        <v>1.28</v>
      </c>
      <c r="R4" s="1">
        <v>1.278</v>
      </c>
      <c r="S4" s="1">
        <v>1.4730000000000001</v>
      </c>
      <c r="T4" s="1">
        <v>8.4580000000000002</v>
      </c>
    </row>
    <row r="5" spans="1:20" x14ac:dyDescent="0.25">
      <c r="A5" s="1" t="s">
        <v>9</v>
      </c>
      <c r="B5">
        <v>10000</v>
      </c>
      <c r="C5" s="2">
        <v>44487.109543252314</v>
      </c>
      <c r="D5" s="2">
        <v>44487.10955814815</v>
      </c>
      <c r="E5" s="3">
        <v>1.4895833333333334E-5</v>
      </c>
      <c r="F5">
        <v>1.2869999999999999</v>
      </c>
      <c r="I5" s="5" t="s">
        <v>8</v>
      </c>
      <c r="J5" s="1">
        <v>1.413</v>
      </c>
      <c r="M5" s="5" t="s">
        <v>13</v>
      </c>
      <c r="N5" s="1">
        <v>1.7270000000000001</v>
      </c>
      <c r="O5" s="1">
        <v>1.413</v>
      </c>
      <c r="P5" s="1">
        <v>1.2869999999999999</v>
      </c>
      <c r="Q5" s="1">
        <v>1.28</v>
      </c>
      <c r="R5" s="1">
        <v>1.278</v>
      </c>
      <c r="S5" s="1">
        <v>1.4730000000000001</v>
      </c>
      <c r="T5" s="1">
        <v>8.4580000000000002</v>
      </c>
    </row>
    <row r="6" spans="1:20" x14ac:dyDescent="0.25">
      <c r="A6" s="1" t="s">
        <v>10</v>
      </c>
      <c r="B6">
        <v>10000</v>
      </c>
      <c r="C6" s="2">
        <v>44487.109558206015</v>
      </c>
      <c r="D6" s="2">
        <v>44487.109573020833</v>
      </c>
      <c r="E6" s="3">
        <v>1.4814814814814815E-5</v>
      </c>
      <c r="F6">
        <v>1.28</v>
      </c>
      <c r="I6" s="6">
        <v>10000</v>
      </c>
      <c r="J6" s="1">
        <v>1.413</v>
      </c>
    </row>
    <row r="7" spans="1:20" x14ac:dyDescent="0.25">
      <c r="A7" s="1" t="s">
        <v>11</v>
      </c>
      <c r="B7">
        <v>10000</v>
      </c>
      <c r="C7" s="2">
        <v>44487.10957306713</v>
      </c>
      <c r="D7" s="2">
        <v>44487.109587858795</v>
      </c>
      <c r="E7" s="3">
        <v>1.4791666666666666E-5</v>
      </c>
      <c r="F7">
        <v>1.278</v>
      </c>
      <c r="I7" s="5" t="s">
        <v>9</v>
      </c>
      <c r="J7" s="1">
        <v>1.2869999999999999</v>
      </c>
    </row>
    <row r="8" spans="1:20" x14ac:dyDescent="0.25">
      <c r="I8" s="6">
        <v>10000</v>
      </c>
      <c r="J8" s="1">
        <v>1.2869999999999999</v>
      </c>
    </row>
    <row r="9" spans="1:20" x14ac:dyDescent="0.25">
      <c r="I9" s="5" t="s">
        <v>10</v>
      </c>
      <c r="J9" s="1">
        <v>1.28</v>
      </c>
    </row>
    <row r="10" spans="1:20" x14ac:dyDescent="0.25">
      <c r="I10" s="6">
        <v>10000</v>
      </c>
      <c r="J10" s="1">
        <v>1.28</v>
      </c>
    </row>
    <row r="11" spans="1:20" x14ac:dyDescent="0.25">
      <c r="I11" s="5" t="s">
        <v>11</v>
      </c>
      <c r="J11" s="1">
        <v>1.278</v>
      </c>
    </row>
    <row r="12" spans="1:20" x14ac:dyDescent="0.25">
      <c r="I12" s="6">
        <v>10000</v>
      </c>
      <c r="J12" s="1">
        <v>1.278</v>
      </c>
    </row>
    <row r="13" spans="1:20" x14ac:dyDescent="0.25">
      <c r="I13" s="5" t="s">
        <v>7</v>
      </c>
      <c r="J13" s="1">
        <v>1.4730000000000001</v>
      </c>
    </row>
    <row r="14" spans="1:20" x14ac:dyDescent="0.25">
      <c r="I14" s="6">
        <v>10000</v>
      </c>
      <c r="J14" s="1">
        <v>1.4730000000000001</v>
      </c>
    </row>
    <row r="15" spans="1:20" x14ac:dyDescent="0.25">
      <c r="I15" s="5" t="s">
        <v>13</v>
      </c>
      <c r="J15" s="1">
        <v>8.4580000000000002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D98D-8C25-403B-A417-31D251C0D807}">
  <dimension ref="A1:T16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4" width="14.85546875" bestFit="1" customWidth="1"/>
    <col min="5" max="5" width="11.5703125" bestFit="1" customWidth="1"/>
    <col min="6" max="6" width="20.5703125" bestFit="1" customWidth="1"/>
    <col min="8" max="8" width="15.28515625" bestFit="1" customWidth="1"/>
    <col min="9" max="9" width="25" bestFit="1" customWidth="1"/>
    <col min="13" max="13" width="25" bestFit="1" customWidth="1"/>
    <col min="14" max="14" width="16.28515625" bestFit="1" customWidth="1"/>
    <col min="15" max="15" width="9.7109375" bestFit="1" customWidth="1"/>
    <col min="16" max="16" width="9.5703125" bestFit="1" customWidth="1"/>
    <col min="17" max="17" width="13.140625" bestFit="1" customWidth="1"/>
    <col min="18" max="18" width="10" bestFit="1" customWidth="1"/>
    <col min="19" max="19" width="13.4257812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 s="1" t="s">
        <v>6</v>
      </c>
      <c r="B2">
        <v>100000</v>
      </c>
      <c r="C2" s="2">
        <v>44487.109589513886</v>
      </c>
      <c r="D2" s="2">
        <v>44487.11021712963</v>
      </c>
      <c r="E2" s="3">
        <v>6.1969907407407405E-4</v>
      </c>
      <c r="F2">
        <v>53.542000000000002</v>
      </c>
    </row>
    <row r="3" spans="1:20" x14ac:dyDescent="0.25">
      <c r="A3" s="1" t="s">
        <v>7</v>
      </c>
      <c r="B3">
        <v>100000</v>
      </c>
      <c r="C3" s="2">
        <v>44487.110217476853</v>
      </c>
      <c r="D3" s="2">
        <v>44487.110483217592</v>
      </c>
      <c r="E3" s="3">
        <v>2.739699074074074E-4</v>
      </c>
      <c r="F3">
        <v>23.670999999999999</v>
      </c>
      <c r="H3" s="4" t="s">
        <v>12</v>
      </c>
      <c r="I3" t="s">
        <v>14</v>
      </c>
      <c r="M3" s="4" t="s">
        <v>14</v>
      </c>
      <c r="N3" s="4" t="s">
        <v>16</v>
      </c>
    </row>
    <row r="4" spans="1:20" x14ac:dyDescent="0.25">
      <c r="A4" s="1" t="s">
        <v>8</v>
      </c>
      <c r="B4">
        <v>100000</v>
      </c>
      <c r="C4" s="2">
        <v>44487.110483252312</v>
      </c>
      <c r="D4" s="2">
        <v>44487.110754421294</v>
      </c>
      <c r="E4" s="3">
        <v>2.711689814814815E-4</v>
      </c>
      <c r="F4">
        <v>23.428999999999998</v>
      </c>
      <c r="H4" s="5" t="s">
        <v>6</v>
      </c>
      <c r="I4" s="1">
        <v>53.542000000000002</v>
      </c>
      <c r="M4" s="4" t="s">
        <v>12</v>
      </c>
      <c r="N4" t="s">
        <v>6</v>
      </c>
      <c r="O4" t="s">
        <v>8</v>
      </c>
      <c r="P4" t="s">
        <v>9</v>
      </c>
      <c r="Q4" t="s">
        <v>10</v>
      </c>
      <c r="R4" t="s">
        <v>11</v>
      </c>
      <c r="S4" t="s">
        <v>7</v>
      </c>
      <c r="T4" t="s">
        <v>13</v>
      </c>
    </row>
    <row r="5" spans="1:20" x14ac:dyDescent="0.25">
      <c r="A5" s="1" t="s">
        <v>9</v>
      </c>
      <c r="B5">
        <v>100000</v>
      </c>
      <c r="C5" s="2">
        <v>44487.110754456022</v>
      </c>
      <c r="D5" s="2">
        <v>44487.110896527774</v>
      </c>
      <c r="E5" s="3">
        <v>1.4207175925925927E-4</v>
      </c>
      <c r="F5">
        <v>12.275</v>
      </c>
      <c r="H5" s="6">
        <v>100000</v>
      </c>
      <c r="I5" s="1">
        <v>53.542000000000002</v>
      </c>
      <c r="M5" s="5">
        <v>100000</v>
      </c>
      <c r="N5" s="1">
        <v>53.542000000000002</v>
      </c>
      <c r="O5" s="1">
        <v>23.428999999999998</v>
      </c>
      <c r="P5" s="1">
        <v>12.275</v>
      </c>
      <c r="Q5" s="1">
        <v>12.500999999999999</v>
      </c>
      <c r="R5" s="1">
        <v>12.301</v>
      </c>
      <c r="S5" s="1">
        <v>23.670999999999999</v>
      </c>
      <c r="T5" s="1">
        <v>137.71900000000002</v>
      </c>
    </row>
    <row r="6" spans="1:20" x14ac:dyDescent="0.25">
      <c r="A6" s="1" t="s">
        <v>10</v>
      </c>
      <c r="B6">
        <v>100000</v>
      </c>
      <c r="C6" s="2">
        <v>44487.110896562503</v>
      </c>
      <c r="D6" s="2">
        <v>44487.111041249998</v>
      </c>
      <c r="E6" s="3">
        <v>1.4468749999999999E-4</v>
      </c>
      <c r="F6">
        <v>12.500999999999999</v>
      </c>
      <c r="H6" s="5" t="s">
        <v>8</v>
      </c>
      <c r="I6" s="1">
        <v>23.428999999999998</v>
      </c>
      <c r="M6" s="5" t="s">
        <v>13</v>
      </c>
      <c r="N6" s="1">
        <v>53.542000000000002</v>
      </c>
      <c r="O6" s="1">
        <v>23.428999999999998</v>
      </c>
      <c r="P6" s="1">
        <v>12.275</v>
      </c>
      <c r="Q6" s="1">
        <v>12.500999999999999</v>
      </c>
      <c r="R6" s="1">
        <v>12.301</v>
      </c>
      <c r="S6" s="1">
        <v>23.670999999999999</v>
      </c>
      <c r="T6" s="1">
        <v>137.71900000000002</v>
      </c>
    </row>
    <row r="7" spans="1:20" x14ac:dyDescent="0.25">
      <c r="A7" s="1" t="s">
        <v>11</v>
      </c>
      <c r="B7">
        <v>100000</v>
      </c>
      <c r="C7" s="2">
        <v>44487.111041284719</v>
      </c>
      <c r="D7" s="2">
        <v>44487.111183657405</v>
      </c>
      <c r="E7" s="3">
        <v>1.4237268518518519E-4</v>
      </c>
      <c r="F7">
        <v>12.301</v>
      </c>
      <c r="H7" s="6">
        <v>100000</v>
      </c>
      <c r="I7" s="1">
        <v>23.428999999999998</v>
      </c>
    </row>
    <row r="8" spans="1:20" x14ac:dyDescent="0.25">
      <c r="H8" s="5" t="s">
        <v>9</v>
      </c>
      <c r="I8" s="1">
        <v>12.275</v>
      </c>
    </row>
    <row r="9" spans="1:20" x14ac:dyDescent="0.25">
      <c r="H9" s="6">
        <v>100000</v>
      </c>
      <c r="I9" s="1">
        <v>12.275</v>
      </c>
    </row>
    <row r="10" spans="1:20" x14ac:dyDescent="0.25">
      <c r="H10" s="5" t="s">
        <v>10</v>
      </c>
      <c r="I10" s="1">
        <v>12.500999999999999</v>
      </c>
    </row>
    <row r="11" spans="1:20" x14ac:dyDescent="0.25">
      <c r="H11" s="6">
        <v>100000</v>
      </c>
      <c r="I11" s="1">
        <v>12.500999999999999</v>
      </c>
    </row>
    <row r="12" spans="1:20" x14ac:dyDescent="0.25">
      <c r="H12" s="5" t="s">
        <v>11</v>
      </c>
      <c r="I12" s="1">
        <v>12.301</v>
      </c>
    </row>
    <row r="13" spans="1:20" x14ac:dyDescent="0.25">
      <c r="H13" s="6">
        <v>100000</v>
      </c>
      <c r="I13" s="1">
        <v>12.301</v>
      </c>
    </row>
    <row r="14" spans="1:20" x14ac:dyDescent="0.25">
      <c r="H14" s="5" t="s">
        <v>7</v>
      </c>
      <c r="I14" s="1">
        <v>23.670999999999999</v>
      </c>
    </row>
    <row r="15" spans="1:20" x14ac:dyDescent="0.25">
      <c r="H15" s="6">
        <v>100000</v>
      </c>
      <c r="I15" s="1">
        <v>23.670999999999999</v>
      </c>
    </row>
    <row r="16" spans="1:20" x14ac:dyDescent="0.25">
      <c r="H16" s="5" t="s">
        <v>13</v>
      </c>
      <c r="I16" s="1">
        <v>137.71900000000002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H L B R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B y w U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F F T d u k P l n g B A A A q C w A A E w A c A E Z v c m 1 1 b G F z L 1 N l Y 3 R p b 2 4 x L m 0 g o h g A K K A U A A A A A A A A A A A A A A A A A A A A A A A A A A A A 7 Z J B a 8 J A E I X v g f y H J b 1 E W I J K 6 6 E l B 4 m V F t r S E n s y R d b s V A O b X d m d S E X 8 7 9 0 Y r d L a a 0 B J L s m + N z v z h n w G U s y U J H H 1 7 t y 5 j u u Y O d P A S a w 0 T v q S i Z X J z I Q J Q U I i A F 2 H 2 C d W h U 7 B K p F Z B g O V F j l I 9 I e Z g C B S E u 3 B + F 5 0 m 7 w b 0 C b R H J Y s M d s 7 i Y a F s p L i p S i S P 2 O C 1 C y 9 F h 0 P Q G R 5 h q B D j 3 q U R E o U u T R h j 5 J 7 m S q e y V n Y 6 d 5 0 K X k r F E K M K w H h 4 T N 4 U R I + W r S K e + W 9 a p V b j 5 M H Y N x m 8 m z 2 E Z v a w p 2 z 0 / 1 q M 0 r G O 7 0 v R J w y w b Q J U R f H L a M 5 k z P b c b R a w K H d S D N p P p X O q 8 C l a f w T 8 + l 6 7 Z W 7 k 2 f A u e J 2 Q 7 S l B O E L N 5 S s v a d y e a s + S u x d B 2 W b r R w j 0 7 g v 5 g w B s 3 z v q M V J Y 1 B o V v 7 d n x F 7 Y 2 h T M r S h f l f I I p + C 3 m x a r p P J k + v + D 0 q n 3 Z 5 U 9 0 0 d w B y N a 8 A 5 d 3 D q J q d B 5 3 L Q q Z 2 d B p 4 L g q d + e h p 8 z g q f b 1 B L A Q I t A B Q A A g A I A B y w U V N Y j e j T o g A A A P U A A A A S A A A A A A A A A A A A A A A A A A A A A A B D b 2 5 m a W c v U G F j a 2 F n Z S 5 4 b W x Q S w E C L Q A U A A I A C A A c s F F T D 8 r p q 6 Q A A A D p A A A A E w A A A A A A A A A A A A A A A A D u A A A A W 0 N v b n R l b n R f V H l w Z X N d L n h t b F B L A Q I t A B Q A A g A I A B y w U V N 2 6 Q + W e A E A A C o L A A A T A A A A A A A A A A A A A A A A A N 8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4 A A A A A A A A Q z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X 0 F u Y W x 5 c 2 l z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3 J 0 X 0 F u Y W x 5 c 2 l z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w M j o 0 M T o 1 O C 4 3 M D g w N j I 0 W i I g L z 4 8 R W 5 0 c n k g V H l w Z T 0 i R m l s b E N v b H V t b l R 5 c G V z I i B W Y W x 1 Z T 0 i c 0 J n T U h C d 2 9 G I i A v P j x F b n R y e S B U e X B l P S J G a W x s Q 2 9 s d W 1 u T m F t Z X M i I F Z h b H V l P S J z W y Z x d W 9 0 O 1 N v c n Q g T W V 0 a G 9 k J n F 1 b 3 Q 7 L C Z x d W 9 0 O 0 x p b W l 0 J n F 1 b 3 Q 7 L C Z x d W 9 0 O 1 N 0 Y X J 0 J n F 1 b 3 Q 7 L C Z x d W 9 0 O 1 N 0 b 3 A m c X V v d D s s J n F 1 b 3 Q 7 R H V y Y X R p b 2 4 m c X V v d D s s J n F 1 b 3 Q 7 R m 9 y b W F 0 d G V k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X 0 F u Y W x 5 c 2 l z X 2 F s b C 9 B d X R v U m V t b 3 Z l Z E N v b H V t b n M x L n t T b 3 J 0 I E 1 l d G h v Z C w w f S Z x d W 9 0 O y w m c X V v d D t T Z W N 0 a W 9 u M S 9 T b 3 J 0 X 0 F u Y W x 5 c 2 l z X 2 F s b C 9 B d X R v U m V t b 3 Z l Z E N v b H V t b n M x L n t M a W 1 p d C w x f S Z x d W 9 0 O y w m c X V v d D t T Z W N 0 a W 9 u M S 9 T b 3 J 0 X 0 F u Y W x 5 c 2 l z X 2 F s b C 9 B d X R v U m V t b 3 Z l Z E N v b H V t b n M x L n t T d G F y d C w y f S Z x d W 9 0 O y w m c X V v d D t T Z W N 0 a W 9 u M S 9 T b 3 J 0 X 0 F u Y W x 5 c 2 l z X 2 F s b C 9 B d X R v U m V t b 3 Z l Z E N v b H V t b n M x L n t T d G 9 w L D N 9 J n F 1 b 3 Q 7 L C Z x d W 9 0 O 1 N l Y 3 R p b 2 4 x L 1 N v c n R f Q W 5 h b H l z a X N f Y W x s L 0 F 1 d G 9 S Z W 1 v d m V k Q 2 9 s d W 1 u c z E u e 0 R 1 c m F 0 a W 9 u L D R 9 J n F 1 b 3 Q 7 L C Z x d W 9 0 O 1 N l Y 3 R p b 2 4 x L 1 N v c n R f Q W 5 h b H l z a X N f Y W x s L 0 F 1 d G 9 S Z W 1 v d m V k Q 2 9 s d W 1 u c z E u e 0 Z v c m 1 h d H R l Z E R 1 c m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c n R f Q W 5 h b H l z a X N f Y W x s L 0 F 1 d G 9 S Z W 1 v d m V k Q 2 9 s d W 1 u c z E u e 1 N v c n Q g T W V 0 a G 9 k L D B 9 J n F 1 b 3 Q 7 L C Z x d W 9 0 O 1 N l Y 3 R p b 2 4 x L 1 N v c n R f Q W 5 h b H l z a X N f Y W x s L 0 F 1 d G 9 S Z W 1 v d m V k Q 2 9 s d W 1 u c z E u e 0 x p b W l 0 L D F 9 J n F 1 b 3 Q 7 L C Z x d W 9 0 O 1 N l Y 3 R p b 2 4 x L 1 N v c n R f Q W 5 h b H l z a X N f Y W x s L 0 F 1 d G 9 S Z W 1 v d m V k Q 2 9 s d W 1 u c z E u e 1 N 0 Y X J 0 L D J 9 J n F 1 b 3 Q 7 L C Z x d W 9 0 O 1 N l Y 3 R p b 2 4 x L 1 N v c n R f Q W 5 h b H l z a X N f Y W x s L 0 F 1 d G 9 S Z W 1 v d m V k Q 2 9 s d W 1 u c z E u e 1 N 0 b 3 A s M 3 0 m c X V v d D s s J n F 1 b 3 Q 7 U 2 V j d G l v b j E v U 2 9 y d F 9 B b m F s e X N p c 1 9 h b G w v Q X V 0 b 1 J l b W 9 2 Z W R D b 2 x 1 b W 5 z M S 5 7 R H V y Y X R p b 2 4 s N H 0 m c X V v d D s s J n F 1 b 3 Q 7 U 2 V j d G l v b j E v U 2 9 y d F 9 B b m F s e X N p c 1 9 h b G w v Q X V 0 b 1 J l b W 9 2 Z W R D b 2 x 1 b W 5 z M S 5 7 R m 9 y b W F 0 d G V k R H V y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n R f Q W 5 h b H l z a X N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f Q W 5 h b H l z a X N f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f Q W 5 h b H l z a X N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B f b n V t Y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c n R f Q W 5 h b H l z a X N f M T A w X 2 5 1 b W J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w M j o 1 M D o y N i 4 1 M j g 4 O T Y 1 W i I g L z 4 8 R W 5 0 c n k g V H l w Z T 0 i R m l s b E N v b H V t b l R 5 c G V z I i B W Y W x 1 Z T 0 i c 0 J n T U h C d 2 9 G I i A v P j x F b n R y e S B U e X B l P S J G a W x s Q 2 9 s d W 1 u T m F t Z X M i I F Z h b H V l P S J z W y Z x d W 9 0 O 1 N v c n Q g T W V 0 a G 9 k J n F 1 b 3 Q 7 L C Z x d W 9 0 O 0 x p b W l 0 J n F 1 b 3 Q 7 L C Z x d W 9 0 O 1 N 0 Y X J 0 J n F 1 b 3 Q 7 L C Z x d W 9 0 O 1 N 0 b 3 A m c X V v d D s s J n F 1 b 3 Q 7 R H V y Y X R p b 2 4 m c X V v d D s s J n F 1 b 3 Q 7 R m 9 y b W F 0 d G V k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X 0 F u Y W x 5 c 2 l z X z E w M F 9 u d W 1 i Z X J z L 0 F 1 d G 9 S Z W 1 v d m V k Q 2 9 s d W 1 u c z E u e 1 N v c n Q g T W V 0 a G 9 k L D B 9 J n F 1 b 3 Q 7 L C Z x d W 9 0 O 1 N l Y 3 R p b 2 4 x L 1 N v c n R f Q W 5 h b H l z a X N f M T A w X 2 5 1 b W J l c n M v Q X V 0 b 1 J l b W 9 2 Z W R D b 2 x 1 b W 5 z M S 5 7 T G l t a X Q s M X 0 m c X V v d D s s J n F 1 b 3 Q 7 U 2 V j d G l v b j E v U 2 9 y d F 9 B b m F s e X N p c 1 8 x M D B f b n V t Y m V y c y 9 B d X R v U m V t b 3 Z l Z E N v b H V t b n M x L n t T d G F y d C w y f S Z x d W 9 0 O y w m c X V v d D t T Z W N 0 a W 9 u M S 9 T b 3 J 0 X 0 F u Y W x 5 c 2 l z X z E w M F 9 u d W 1 i Z X J z L 0 F 1 d G 9 S Z W 1 v d m V k Q 2 9 s d W 1 u c z E u e 1 N 0 b 3 A s M 3 0 m c X V v d D s s J n F 1 b 3 Q 7 U 2 V j d G l v b j E v U 2 9 y d F 9 B b m F s e X N p c 1 8 x M D B f b n V t Y m V y c y 9 B d X R v U m V t b 3 Z l Z E N v b H V t b n M x L n t E d X J h d G l v b i w 0 f S Z x d W 9 0 O y w m c X V v d D t T Z W N 0 a W 9 u M S 9 T b 3 J 0 X 0 F u Y W x 5 c 2 l z X z E w M F 9 u d W 1 i Z X J z L 0 F 1 d G 9 S Z W 1 v d m V k Q 2 9 s d W 1 u c z E u e 0 Z v c m 1 h d H R l Z E R 1 c m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c n R f Q W 5 h b H l z a X N f M T A w X 2 5 1 b W J l c n M v Q X V 0 b 1 J l b W 9 2 Z W R D b 2 x 1 b W 5 z M S 5 7 U 2 9 y d C B N Z X R o b 2 Q s M H 0 m c X V v d D s s J n F 1 b 3 Q 7 U 2 V j d G l v b j E v U 2 9 y d F 9 B b m F s e X N p c 1 8 x M D B f b n V t Y m V y c y 9 B d X R v U m V t b 3 Z l Z E N v b H V t b n M x L n t M a W 1 p d C w x f S Z x d W 9 0 O y w m c X V v d D t T Z W N 0 a W 9 u M S 9 T b 3 J 0 X 0 F u Y W x 5 c 2 l z X z E w M F 9 u d W 1 i Z X J z L 0 F 1 d G 9 S Z W 1 v d m V k Q 2 9 s d W 1 u c z E u e 1 N 0 Y X J 0 L D J 9 J n F 1 b 3 Q 7 L C Z x d W 9 0 O 1 N l Y 3 R p b 2 4 x L 1 N v c n R f Q W 5 h b H l z a X N f M T A w X 2 5 1 b W J l c n M v Q X V 0 b 1 J l b W 9 2 Z W R D b 2 x 1 b W 5 z M S 5 7 U 3 R v c C w z f S Z x d W 9 0 O y w m c X V v d D t T Z W N 0 a W 9 u M S 9 T b 3 J 0 X 0 F u Y W x 5 c 2 l z X z E w M F 9 u d W 1 i Z X J z L 0 F 1 d G 9 S Z W 1 v d m V k Q 2 9 s d W 1 u c z E u e 0 R 1 c m F 0 a W 9 u L D R 9 J n F 1 b 3 Q 7 L C Z x d W 9 0 O 1 N l Y 3 R p b 2 4 x L 1 N v c n R f Q W 5 h b H l z a X N f M T A w X 2 5 1 b W J l c n M v Q X V 0 b 1 J l b W 9 2 Z W R D b 2 x 1 b W 5 z M S 5 7 R m 9 y b W F 0 d G V k R H V y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n R f Q W 5 h b H l z a X N f M T A w X 2 5 1 b W J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B f b n V t Y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X 0 F u Y W x 5 c 2 l z X z E w M F 9 u d W 1 i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A w X 2 5 1 b W J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J 0 X 0 F u Y W x 5 c 2 l z X z E w M D B f b n V t Y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A y O j U 0 O j U 5 L j g w O D A 5 M z V a I i A v P j x F b n R y e S B U e X B l P S J G a W x s Q 2 9 s d W 1 u V H l w Z X M i I F Z h b H V l P S J z Q m d N S E J 3 b 0 Y i I C 8 + P E V u d H J 5 I F R 5 c G U 9 I k Z p b G x D b 2 x 1 b W 5 O Y W 1 l c y I g V m F s d W U 9 I n N b J n F 1 b 3 Q 7 U 2 9 y d C B N Z X R o b 2 Q m c X V v d D s s J n F 1 b 3 Q 7 T G l t a X Q m c X V v d D s s J n F 1 b 3 Q 7 U 3 R h c n Q m c X V v d D s s J n F 1 b 3 Q 7 U 3 R v c C Z x d W 9 0 O y w m c X V v d D t E d X J h d G l v b i Z x d W 9 0 O y w m c X V v d D t G b 3 J t Y X R 0 Z W R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c n R f Q W 5 h b H l z a X N f M T A w M F 9 u d W 1 i Z X J z L 0 F 1 d G 9 S Z W 1 v d m V k Q 2 9 s d W 1 u c z E u e 1 N v c n Q g T W V 0 a G 9 k L D B 9 J n F 1 b 3 Q 7 L C Z x d W 9 0 O 1 N l Y 3 R p b 2 4 x L 1 N v c n R f Q W 5 h b H l z a X N f M T A w M F 9 u d W 1 i Z X J z L 0 F 1 d G 9 S Z W 1 v d m V k Q 2 9 s d W 1 u c z E u e 0 x p b W l 0 L D F 9 J n F 1 b 3 Q 7 L C Z x d W 9 0 O 1 N l Y 3 R p b 2 4 x L 1 N v c n R f Q W 5 h b H l z a X N f M T A w M F 9 u d W 1 i Z X J z L 0 F 1 d G 9 S Z W 1 v d m V k Q 2 9 s d W 1 u c z E u e 1 N 0 Y X J 0 L D J 9 J n F 1 b 3 Q 7 L C Z x d W 9 0 O 1 N l Y 3 R p b 2 4 x L 1 N v c n R f Q W 5 h b H l z a X N f M T A w M F 9 u d W 1 i Z X J z L 0 F 1 d G 9 S Z W 1 v d m V k Q 2 9 s d W 1 u c z E u e 1 N 0 b 3 A s M 3 0 m c X V v d D s s J n F 1 b 3 Q 7 U 2 V j d G l v b j E v U 2 9 y d F 9 B b m F s e X N p c 1 8 x M D A w X 2 5 1 b W J l c n M v Q X V 0 b 1 J l b W 9 2 Z W R D b 2 x 1 b W 5 z M S 5 7 R H V y Y X R p b 2 4 s N H 0 m c X V v d D s s J n F 1 b 3 Q 7 U 2 V j d G l v b j E v U 2 9 y d F 9 B b m F s e X N p c 1 8 x M D A w X 2 5 1 b W J l c n M v Q X V 0 b 1 J l b W 9 2 Z W R D b 2 x 1 b W 5 z M S 5 7 R m 9 y b W F 0 d G V k R H V y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9 y d F 9 B b m F s e X N p c 1 8 x M D A w X 2 5 1 b W J l c n M v Q X V 0 b 1 J l b W 9 2 Z W R D b 2 x 1 b W 5 z M S 5 7 U 2 9 y d C B N Z X R o b 2 Q s M H 0 m c X V v d D s s J n F 1 b 3 Q 7 U 2 V j d G l v b j E v U 2 9 y d F 9 B b m F s e X N p c 1 8 x M D A w X 2 5 1 b W J l c n M v Q X V 0 b 1 J l b W 9 2 Z W R D b 2 x 1 b W 5 z M S 5 7 T G l t a X Q s M X 0 m c X V v d D s s J n F 1 b 3 Q 7 U 2 V j d G l v b j E v U 2 9 y d F 9 B b m F s e X N p c 1 8 x M D A w X 2 5 1 b W J l c n M v Q X V 0 b 1 J l b W 9 2 Z W R D b 2 x 1 b W 5 z M S 5 7 U 3 R h c n Q s M n 0 m c X V v d D s s J n F 1 b 3 Q 7 U 2 V j d G l v b j E v U 2 9 y d F 9 B b m F s e X N p c 1 8 x M D A w X 2 5 1 b W J l c n M v Q X V 0 b 1 J l b W 9 2 Z W R D b 2 x 1 b W 5 z M S 5 7 U 3 R v c C w z f S Z x d W 9 0 O y w m c X V v d D t T Z W N 0 a W 9 u M S 9 T b 3 J 0 X 0 F u Y W x 5 c 2 l z X z E w M D B f b n V t Y m V y c y 9 B d X R v U m V t b 3 Z l Z E N v b H V t b n M x L n t E d X J h d G l v b i w 0 f S Z x d W 9 0 O y w m c X V v d D t T Z W N 0 a W 9 u M S 9 T b 3 J 0 X 0 F u Y W x 5 c 2 l z X z E w M D B f b n V t Y m V y c y 9 B d X R v U m V t b 3 Z l Z E N v b H V t b n M x L n t G b 3 J t Y X R 0 Z W R E d X J h d G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y d F 9 B b m F s e X N p c 1 8 x M D A w X 2 5 1 b W J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A w X 2 5 1 b W J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A w X 2 5 1 b W J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X 0 F u Y W x 5 c 2 l z X z E w M D A w X 2 5 1 b W J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J 0 X 0 F u Y W x 5 c 2 l z X z E w M D A w X 2 5 1 b W J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w M j o 1 O D o x N C 4 0 N j k x M D I 5 W i I g L z 4 8 R W 5 0 c n k g V H l w Z T 0 i R m l s b E N v b H V t b l R 5 c G V z I i B W Y W x 1 Z T 0 i c 0 J n T U h C d 2 9 G I i A v P j x F b n R y e S B U e X B l P S J G a W x s Q 2 9 s d W 1 u T m F t Z X M i I F Z h b H V l P S J z W y Z x d W 9 0 O 1 N v c n Q g T W V 0 a G 9 k J n F 1 b 3 Q 7 L C Z x d W 9 0 O 0 x p b W l 0 J n F 1 b 3 Q 7 L C Z x d W 9 0 O 1 N 0 Y X J 0 J n F 1 b 3 Q 7 L C Z x d W 9 0 O 1 N 0 b 3 A m c X V v d D s s J n F 1 b 3 Q 7 R H V y Y X R p b 2 4 m c X V v d D s s J n F 1 b 3 Q 7 R m 9 y b W F 0 d G V k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X 0 F u Y W x 5 c 2 l z X z E w M D A w X 2 5 1 b W J l c n M v Q X V 0 b 1 J l b W 9 2 Z W R D b 2 x 1 b W 5 z M S 5 7 U 2 9 y d C B N Z X R o b 2 Q s M H 0 m c X V v d D s s J n F 1 b 3 Q 7 U 2 V j d G l v b j E v U 2 9 y d F 9 B b m F s e X N p c 1 8 x M D A w M F 9 u d W 1 i Z X J z L 0 F 1 d G 9 S Z W 1 v d m V k Q 2 9 s d W 1 u c z E u e 0 x p b W l 0 L D F 9 J n F 1 b 3 Q 7 L C Z x d W 9 0 O 1 N l Y 3 R p b 2 4 x L 1 N v c n R f Q W 5 h b H l z a X N f M T A w M D B f b n V t Y m V y c y 9 B d X R v U m V t b 3 Z l Z E N v b H V t b n M x L n t T d G F y d C w y f S Z x d W 9 0 O y w m c X V v d D t T Z W N 0 a W 9 u M S 9 T b 3 J 0 X 0 F u Y W x 5 c 2 l z X z E w M D A w X 2 5 1 b W J l c n M v Q X V 0 b 1 J l b W 9 2 Z W R D b 2 x 1 b W 5 z M S 5 7 U 3 R v c C w z f S Z x d W 9 0 O y w m c X V v d D t T Z W N 0 a W 9 u M S 9 T b 3 J 0 X 0 F u Y W x 5 c 2 l z X z E w M D A w X 2 5 1 b W J l c n M v Q X V 0 b 1 J l b W 9 2 Z W R D b 2 x 1 b W 5 z M S 5 7 R H V y Y X R p b 2 4 s N H 0 m c X V v d D s s J n F 1 b 3 Q 7 U 2 V j d G l v b j E v U 2 9 y d F 9 B b m F s e X N p c 1 8 x M D A w M F 9 u d W 1 i Z X J z L 0 F 1 d G 9 S Z W 1 v d m V k Q 2 9 s d W 1 u c z E u e 0 Z v c m 1 h d H R l Z E R 1 c m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c n R f Q W 5 h b H l z a X N f M T A w M D B f b n V t Y m V y c y 9 B d X R v U m V t b 3 Z l Z E N v b H V t b n M x L n t T b 3 J 0 I E 1 l d G h v Z C w w f S Z x d W 9 0 O y w m c X V v d D t T Z W N 0 a W 9 u M S 9 T b 3 J 0 X 0 F u Y W x 5 c 2 l z X z E w M D A w X 2 5 1 b W J l c n M v Q X V 0 b 1 J l b W 9 2 Z W R D b 2 x 1 b W 5 z M S 5 7 T G l t a X Q s M X 0 m c X V v d D s s J n F 1 b 3 Q 7 U 2 V j d G l v b j E v U 2 9 y d F 9 B b m F s e X N p c 1 8 x M D A w M F 9 u d W 1 i Z X J z L 0 F 1 d G 9 S Z W 1 v d m V k Q 2 9 s d W 1 u c z E u e 1 N 0 Y X J 0 L D J 9 J n F 1 b 3 Q 7 L C Z x d W 9 0 O 1 N l Y 3 R p b 2 4 x L 1 N v c n R f Q W 5 h b H l z a X N f M T A w M D B f b n V t Y m V y c y 9 B d X R v U m V t b 3 Z l Z E N v b H V t b n M x L n t T d G 9 w L D N 9 J n F 1 b 3 Q 7 L C Z x d W 9 0 O 1 N l Y 3 R p b 2 4 x L 1 N v c n R f Q W 5 h b H l z a X N f M T A w M D B f b n V t Y m V y c y 9 B d X R v U m V t b 3 Z l Z E N v b H V t b n M x L n t E d X J h d G l v b i w 0 f S Z x d W 9 0 O y w m c X V v d D t T Z W N 0 a W 9 u M S 9 T b 3 J 0 X 0 F u Y W x 5 c 2 l z X z E w M D A w X 2 5 1 b W J l c n M v Q X V 0 b 1 J l b W 9 2 Z W R D b 2 x 1 b W 5 z M S 5 7 R m 9 y b W F 0 d G V k R H V y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n R f Q W 5 h b H l z a X N f M T A w M D B f b n V t Y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X 0 F u Y W x 5 c 2 l z X z E w M D A w X 2 5 1 b W J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A w M F 9 u d W 1 i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A w M D B f b n V t Y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c n R f Q W 5 h b H l z a X N f M T A w M D A w X 2 5 1 b W J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w M z o w M D o 1 N i 4 5 N z g z M j k w W i I g L z 4 8 R W 5 0 c n k g V H l w Z T 0 i R m l s b E N v b H V t b l R 5 c G V z I i B W Y W x 1 Z T 0 i c 0 J n T U h C d 2 9 G I i A v P j x F b n R y e S B U e X B l P S J G a W x s Q 2 9 s d W 1 u T m F t Z X M i I F Z h b H V l P S J z W y Z x d W 9 0 O 1 N v c n Q g T W V 0 a G 9 k J n F 1 b 3 Q 7 L C Z x d W 9 0 O 0 x p b W l 0 J n F 1 b 3 Q 7 L C Z x d W 9 0 O 1 N 0 Y X J 0 J n F 1 b 3 Q 7 L C Z x d W 9 0 O 1 N 0 b 3 A m c X V v d D s s J n F 1 b 3 Q 7 R H V y Y X R p b 2 4 m c X V v d D s s J n F 1 b 3 Q 7 R m 9 y b W F 0 d G V k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X 0 F u Y W x 5 c 2 l z X z E w M D A w M F 9 u d W 1 i Z X J z L 0 F 1 d G 9 S Z W 1 v d m V k Q 2 9 s d W 1 u c z E u e 1 N v c n Q g T W V 0 a G 9 k L D B 9 J n F 1 b 3 Q 7 L C Z x d W 9 0 O 1 N l Y 3 R p b 2 4 x L 1 N v c n R f Q W 5 h b H l z a X N f M T A w M D A w X 2 5 1 b W J l c n M v Q X V 0 b 1 J l b W 9 2 Z W R D b 2 x 1 b W 5 z M S 5 7 T G l t a X Q s M X 0 m c X V v d D s s J n F 1 b 3 Q 7 U 2 V j d G l v b j E v U 2 9 y d F 9 B b m F s e X N p c 1 8 x M D A w M D B f b n V t Y m V y c y 9 B d X R v U m V t b 3 Z l Z E N v b H V t b n M x L n t T d G F y d C w y f S Z x d W 9 0 O y w m c X V v d D t T Z W N 0 a W 9 u M S 9 T b 3 J 0 X 0 F u Y W x 5 c 2 l z X z E w M D A w M F 9 u d W 1 i Z X J z L 0 F 1 d G 9 S Z W 1 v d m V k Q 2 9 s d W 1 u c z E u e 1 N 0 b 3 A s M 3 0 m c X V v d D s s J n F 1 b 3 Q 7 U 2 V j d G l v b j E v U 2 9 y d F 9 B b m F s e X N p c 1 8 x M D A w M D B f b n V t Y m V y c y 9 B d X R v U m V t b 3 Z l Z E N v b H V t b n M x L n t E d X J h d G l v b i w 0 f S Z x d W 9 0 O y w m c X V v d D t T Z W N 0 a W 9 u M S 9 T b 3 J 0 X 0 F u Y W x 5 c 2 l z X z E w M D A w M F 9 u d W 1 i Z X J z L 0 F 1 d G 9 S Z W 1 v d m V k Q 2 9 s d W 1 u c z E u e 0 Z v c m 1 h d H R l Z E R 1 c m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c n R f Q W 5 h b H l z a X N f M T A w M D A w X 2 5 1 b W J l c n M v Q X V 0 b 1 J l b W 9 2 Z W R D b 2 x 1 b W 5 z M S 5 7 U 2 9 y d C B N Z X R o b 2 Q s M H 0 m c X V v d D s s J n F 1 b 3 Q 7 U 2 V j d G l v b j E v U 2 9 y d F 9 B b m F s e X N p c 1 8 x M D A w M D B f b n V t Y m V y c y 9 B d X R v U m V t b 3 Z l Z E N v b H V t b n M x L n t M a W 1 p d C w x f S Z x d W 9 0 O y w m c X V v d D t T Z W N 0 a W 9 u M S 9 T b 3 J 0 X 0 F u Y W x 5 c 2 l z X z E w M D A w M F 9 u d W 1 i Z X J z L 0 F 1 d G 9 S Z W 1 v d m V k Q 2 9 s d W 1 u c z E u e 1 N 0 Y X J 0 L D J 9 J n F 1 b 3 Q 7 L C Z x d W 9 0 O 1 N l Y 3 R p b 2 4 x L 1 N v c n R f Q W 5 h b H l z a X N f M T A w M D A w X 2 5 1 b W J l c n M v Q X V 0 b 1 J l b W 9 2 Z W R D b 2 x 1 b W 5 z M S 5 7 U 3 R v c C w z f S Z x d W 9 0 O y w m c X V v d D t T Z W N 0 a W 9 u M S 9 T b 3 J 0 X 0 F u Y W x 5 c 2 l z X z E w M D A w M F 9 u d W 1 i Z X J z L 0 F 1 d G 9 S Z W 1 v d m V k Q 2 9 s d W 1 u c z E u e 0 R 1 c m F 0 a W 9 u L D R 9 J n F 1 b 3 Q 7 L C Z x d W 9 0 O 1 N l Y 3 R p b 2 4 x L 1 N v c n R f Q W 5 h b H l z a X N f M T A w M D A w X 2 5 1 b W J l c n M v Q X V 0 b 1 J l b W 9 2 Z W R D b 2 x 1 b W 5 z M S 5 7 R m 9 y b W F 0 d G V k R H V y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n R f Q W 5 h b H l z a X N f M T A w M D A w X 2 5 1 b W J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9 B b m F s e X N p c 1 8 x M D A w M D B f b n V t Y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X 0 F u Y W x 5 c 2 l z X z E w M D A w M F 9 u d W 1 i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p c x I X C S l O p 8 M v e w n U B F E A A A A A A g A A A A A A E G Y A A A A B A A A g A A A A i m u T 4 D C j Y 5 W u E / B / f u e v O F I 9 s 9 / L f W b H v S U 4 e N + D P G U A A A A A D o A A A A A C A A A g A A A A 2 o I q C m E O m h L / G e + h t 9 e b e x 9 q a n o f O J f L Z k X 8 1 k t 7 W r l Q A A A A U i y U 1 Q 7 O O i B a 8 Z H Q 0 Q Z g C L e t 3 n I 1 B z i Z n A f l / t y I Z c Q P j / U y W 3 R B x 3 U 1 L X v I I Q a d I b I r 1 B M i V 6 6 X G p P D b Q 8 o N 7 z B t f Z K x J N U X 6 / k R E 1 I Q u 5 A A A A A c T n 0 O 2 p x q d O U g t Z A f 3 u J I k B X U R Z 8 F O f c l W S 2 Q 7 P U K x S g 6 z e J 8 j D t s K N I e k D H v p O m 0 V 0 K F r I U D q E r Y v y V R 8 p 9 x g = = < / D a t a M a s h u p > 
</file>

<file path=customXml/itemProps1.xml><?xml version="1.0" encoding="utf-8"?>
<ds:datastoreItem xmlns:ds="http://schemas.openxmlformats.org/officeDocument/2006/customXml" ds:itemID="{B006EB35-D1E8-4BC6-9DE1-37E8BE1121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 Report</vt:lpstr>
      <vt:lpstr>Sort_Analysis_all</vt:lpstr>
      <vt:lpstr>Sort_Analysis_100_numbers</vt:lpstr>
      <vt:lpstr>Sort_Analysis_1000_numbers</vt:lpstr>
      <vt:lpstr>Sort_Analysis_10000_numbers</vt:lpstr>
      <vt:lpstr>Sort_Analysis_100000_numbers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rdeva</dc:creator>
  <cp:lastModifiedBy>rdeva</cp:lastModifiedBy>
  <dcterms:created xsi:type="dcterms:W3CDTF">2021-10-18T02:40:59Z</dcterms:created>
  <dcterms:modified xsi:type="dcterms:W3CDTF">2021-10-18T03:52:36Z</dcterms:modified>
</cp:coreProperties>
</file>