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ePeters\CODE\stepper\hardware\stepper_driver\bom\"/>
    </mc:Choice>
  </mc:AlternateContent>
  <xr:revisionPtr revIDLastSave="0" documentId="13_ncr:1_{1441AECD-F133-4B51-ACBB-638D6A6AFFB2}" xr6:coauthVersionLast="47" xr6:coauthVersionMax="47" xr10:uidLastSave="{00000000-0000-0000-0000-000000000000}"/>
  <bookViews>
    <workbookView xWindow="-103" yWindow="-103" windowWidth="33120" windowHeight="18000" xr2:uid="{88FE6605-413D-4893-935A-FC8F75547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H23" i="1"/>
  <c r="K23" i="1"/>
  <c r="H21" i="1"/>
  <c r="K21" i="1" s="1"/>
  <c r="H22" i="1"/>
  <c r="K22" i="1" s="1"/>
  <c r="H20" i="1"/>
  <c r="K20" i="1" s="1"/>
  <c r="H19" i="1"/>
  <c r="K19" i="1" s="1"/>
  <c r="H16" i="1"/>
  <c r="K16" i="1" s="1"/>
  <c r="H15" i="1"/>
  <c r="K15" i="1" s="1"/>
  <c r="H14" i="1"/>
  <c r="K14" i="1" s="1"/>
  <c r="H12" i="1"/>
  <c r="K12" i="1" s="1"/>
  <c r="H13" i="1"/>
  <c r="K13" i="1" s="1"/>
  <c r="H17" i="1"/>
  <c r="K17" i="1" s="1"/>
  <c r="H18" i="1"/>
  <c r="K18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2" i="1"/>
  <c r="K2" i="1" s="1"/>
  <c r="A30" i="1" l="1"/>
  <c r="A27" i="1"/>
</calcChain>
</file>

<file path=xl/sharedStrings.xml><?xml version="1.0" encoding="utf-8"?>
<sst xmlns="http://schemas.openxmlformats.org/spreadsheetml/2006/main" count="126" uniqueCount="95">
  <si>
    <t>XIAO RP2040</t>
  </si>
  <si>
    <t>N/A</t>
  </si>
  <si>
    <t>Barrel Jack</t>
  </si>
  <si>
    <t>References</t>
  </si>
  <si>
    <t>Footprint</t>
  </si>
  <si>
    <t>C2</t>
  </si>
  <si>
    <t>C3</t>
  </si>
  <si>
    <t>U1</t>
  </si>
  <si>
    <t>XIAO-RP2040-DIP</t>
  </si>
  <si>
    <t>U3</t>
  </si>
  <si>
    <t>OLED</t>
  </si>
  <si>
    <t>RPi_Pico_SMD_TH</t>
  </si>
  <si>
    <t>A1</t>
  </si>
  <si>
    <t>Pololu_Breakout-16_15.2x20.3mm</t>
  </si>
  <si>
    <t>J1</t>
  </si>
  <si>
    <t>J2</t>
  </si>
  <si>
    <t>PJ-067B</t>
  </si>
  <si>
    <t>CUI_PJ-067B</t>
  </si>
  <si>
    <t>FG11X7R1H106KRT06</t>
  </si>
  <si>
    <t>CAPRB250W50L550T400H700</t>
  </si>
  <si>
    <t>FK11X7R1A226MR020</t>
  </si>
  <si>
    <t>F1</t>
  </si>
  <si>
    <t>BK_PCB-3-R</t>
  </si>
  <si>
    <t>BKPCB3R</t>
  </si>
  <si>
    <t>Pololu_Breakout_DRV8825</t>
  </si>
  <si>
    <t>PS1</t>
  </si>
  <si>
    <t>TSR_1-2450E</t>
  </si>
  <si>
    <t>CONV_TSR_1-2450E</t>
  </si>
  <si>
    <t>P1</t>
  </si>
  <si>
    <t>Link</t>
  </si>
  <si>
    <t>Board Quantity</t>
  </si>
  <si>
    <t>https://www.digikey.com/en/products/detail/tdk-corporation/FG11X7R1H106KRT06/5802731?s=N4IgTCBcDaIGIHECMSAaB2ASkgEkgDAGwDSmAKkSALoC%2BQA</t>
  </si>
  <si>
    <t>https://www.digikey.com/en/products/detail/tdk-corporation/fk11x7r1a226mr020/2815189</t>
  </si>
  <si>
    <t>https://www.digikey.com/en/products/detail/seeed-technology-co-ltd/103030401/14317038?s=N4IgTCBcDaIA4EsDGB7ABCgNgUwCZoEYA6AZhAF0BfIA</t>
  </si>
  <si>
    <t>https://www.digikey.com/en/products/detail/seeed-technology-co-ltd/102010428/14672129</t>
  </si>
  <si>
    <t>https://www.digikey.com/en/products/detail/eaton-electronics-division/BK-PCB-3-R/954341?s=N4IgTCBcDaIEYGsD0AHAxnAtAZkwJxAF0BfIA</t>
  </si>
  <si>
    <t>Unit Price</t>
  </si>
  <si>
    <t># In Unit</t>
  </si>
  <si>
    <t>Quantity per board</t>
  </si>
  <si>
    <t>Total Needed</t>
  </si>
  <si>
    <t>https://www.digikey.com/en/products/detail/pololu-corporation/2987/10450470?gad_source=1&amp;gad_campaignid=20243136172&amp;gbraid=0AAAAADrbLlgYvtHSd3co_Y8WkB2IbxIzW&amp;gclid=CjwKCAjw87XBBhBIEiwAxP3_Az4qbZPs1fAOoHMvU3E8HIgeNMQkp6TuPVNTZmvH1Y5nesxsOwgHARoCd14QAvD_BwE&amp;gclsrc=aw.ds</t>
  </si>
  <si>
    <t>https://www.digikey.com/en/products/detail/traco-power/TSR-1-2450E/12171283?s=N4IgTCBcDaIC4GcBOBGAtGALAVgAwFMQBdAXyA</t>
  </si>
  <si>
    <t>https://www.digikey.com/en/products/detail/same-sky-formerly-cui-devices/PJ-067B/2627228?s=N4IgTCBcDaIAoCkC0AGAbAdgEIgLoF8g</t>
  </si>
  <si>
    <t>Grand total</t>
  </si>
  <si>
    <t>Total Part Cost</t>
  </si>
  <si>
    <t>PCB</t>
  </si>
  <si>
    <t>V0.00.00</t>
  </si>
  <si>
    <t>https://www.digikey.com/en/products/detail/jst-sales-america-inc/XHP-4/683353</t>
  </si>
  <si>
    <t>Value/PN</t>
  </si>
  <si>
    <t>SXH-002T-P0.6</t>
  </si>
  <si>
    <t>XHP-4</t>
  </si>
  <si>
    <t>https://www.digikey.com/en/products/detail/jst-sales-america-inc/SXH-002T-P0-6/1651063</t>
  </si>
  <si>
    <t>10 mf cap</t>
  </si>
  <si>
    <t>22 mf cap</t>
  </si>
  <si>
    <t>Screen Module</t>
  </si>
  <si>
    <t>3A Fuse</t>
  </si>
  <si>
    <t>Driver Breakout</t>
  </si>
  <si>
    <t>MC Breakout</t>
  </si>
  <si>
    <t>Buck Convertor</t>
  </si>
  <si>
    <t>Sensor Connector</t>
  </si>
  <si>
    <t>Motor Lead Crimps</t>
  </si>
  <si>
    <t>Motor Connector Female</t>
  </si>
  <si>
    <t>Motor Connector Male</t>
  </si>
  <si>
    <t>Sensor Cable Complete</t>
  </si>
  <si>
    <t>21601X8GSE</t>
  </si>
  <si>
    <t>8 pos breakout rcpt</t>
  </si>
  <si>
    <t>https://www.digikey.com/en/products/detail/marutsuelec/21601X7GSE/21669028?s=N4IgTCBcDa4IwDYAMcAaB2A4gZQKIgF0BfIA</t>
  </si>
  <si>
    <t>21601X7GSE</t>
  </si>
  <si>
    <t>7 pos breakout rcpt</t>
  </si>
  <si>
    <t>https://www.digikey.com/en/products/detail/marutsuelec/21601X8GSE/21669138</t>
  </si>
  <si>
    <t>https://www.digikey.com/en/products/detail/samtec-inc/DW-20-08-L-S-200/6753034?s=N4IgTCBcDaICIHUC0YAMTUA4kBkkGUVVUQBdAXyA</t>
  </si>
  <si>
    <t>DW-20-08-L-S-200</t>
  </si>
  <si>
    <t>Display extended header</t>
  </si>
  <si>
    <t>Column1</t>
  </si>
  <si>
    <t>Column2</t>
  </si>
  <si>
    <t>https://www.digikey.com/en/products/detail/jst-sales-america-inc/B4B-XH-A/1651047</t>
  </si>
  <si>
    <t>B4B-XH-A</t>
  </si>
  <si>
    <t>https://www.digikey.com/en/products/detail/molex/0530470610/242857?s=N4IgTCBcDaIKwGYAMAWA7AWiQNgIxJAF0BfIA</t>
  </si>
  <si>
    <t>https://www.amazon.com/ruthex-Threaded-Insert-pieces-ultrasound/dp/B088QJG676/ref=asc_df_B088QJG676?mcid=30fdb280b8383e25a58f534b1b3e694b&amp;tag=hyprod-20&amp;linkCode=df0&amp;hvadid=693675076797&amp;hvpos=&amp;hvnetw=g&amp;hvrand=13630768425966825922&amp;hvpone=&amp;hvptwo=&amp;hvqmt=&amp;hvdev=c&amp;hvdvcmdl=&amp;hvlocint=&amp;hvlocphy=9011337&amp;hvtargid=pla-914432111185&amp;hvocijid=13630768425966825922-B088QJG676-&amp;hvexpln=0&amp;th=1</t>
  </si>
  <si>
    <t>M2 heat seat inserts</t>
  </si>
  <si>
    <t>https://www.mcmaster.com/products/screws/socket-head-screws-2~/18-8-stainless-steel-socket-head-screws-11/thread-size~m2/</t>
  </si>
  <si>
    <t>8mm m2x0.4</t>
  </si>
  <si>
    <t>5mm m2x0.4</t>
  </si>
  <si>
    <t>Cost per unit</t>
  </si>
  <si>
    <t>91292A832</t>
  </si>
  <si>
    <t>91292A005</t>
  </si>
  <si>
    <t>https://www.digikey.com/en/products/detail/molex/0151340601/6198155</t>
  </si>
  <si>
    <t>20mm m2x0.4</t>
  </si>
  <si>
    <t>91292A335</t>
  </si>
  <si>
    <t>usbC to A</t>
  </si>
  <si>
    <t>1528-5031-ND</t>
  </si>
  <si>
    <t>https://www.digikey.com/en/products/detail/adafruit-industries-llc/5031/14625566?gad_source=1&amp;gad_campaignid=20232005509&amp;gbraid=0AAAAADrbLlhuY_Hyn7MhevkjvToPo8jch&amp;gclid=Cj0KCQjw0erBBhDTARIsAKO8iqSUkFvFiJ9_qPHKukWQSZfi5fBVO2cJtLLVThOIT8RD6EF23FswxeMaAk7uEALw_wcB&amp;gclsrc=aw.ds</t>
  </si>
  <si>
    <t>WSU240-1500-R13</t>
  </si>
  <si>
    <t>24V @ 1.5 Apower supply</t>
  </si>
  <si>
    <t>https://www.digikey.com/en/products/detail/triad-magnetics/WSU240-1500-R13/6600130?gad_source=1&amp;gad_campaignid=20232005509&amp;gbraid=0AAAAADrbLlhuY_Hyn7MhevkjvToPo8jch&amp;gclid=Cj0KCQjw0erBBhDTARIsAKO8iqRwwyZdH6VcZHvDu4C4NUDAtAq9iRI36-2LOaqgtZDqVp9pFxNi2yEaAh1x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</si>
</sst>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F111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649B6-30BF-46B3-A9D6-4B88C3D99602}" name="Table4" displayName="Table4" ref="A1:L24" totalsRowShown="0">
  <autoFilter ref="A1:L24" xr:uid="{E28649B6-30BF-46B3-A9D6-4B88C3D99602}"/>
  <tableColumns count="12">
    <tableColumn id="1" xr3:uid="{2EA23D5A-16EC-4D3C-BFD6-550CC2A5F27F}" name="Board Quantity"/>
    <tableColumn id="2" xr3:uid="{C126D578-1DC7-456A-B88B-8D2145B3D7D0}" name="Column1"/>
    <tableColumn id="3" xr3:uid="{AC7CC1CD-F43B-4E3A-8515-77DA551DA7E8}" name="References"/>
    <tableColumn id="4" xr3:uid="{5F71497E-B3F9-41EB-9EB9-C2DB569AB08D}" name="Column2"/>
    <tableColumn id="5" xr3:uid="{A093C026-5A93-4D9B-AA66-010022FA78C2}" name="Value/PN"/>
    <tableColumn id="6" xr3:uid="{1AEDCCA3-E56E-4D1D-BE60-7BE31D320869}" name="Footprint"/>
    <tableColumn id="7" xr3:uid="{70262C4A-474D-43FF-B351-8A255D833006}" name="Quantity per board"/>
    <tableColumn id="8" xr3:uid="{28144B70-115A-4C20-A9C3-19DFF5321FDC}" name="Total Needed">
      <calculatedColumnFormula>(G2*A2)</calculatedColumnFormula>
    </tableColumn>
    <tableColumn id="9" xr3:uid="{A0C020BD-45FD-4160-9988-045A7AFF4164}" name="Unit Price"/>
    <tableColumn id="10" xr3:uid="{D6822A62-095A-4536-9251-2E8C5B29D2FB}" name="# In Unit"/>
    <tableColumn id="11" xr3:uid="{28642E56-36F7-4DF3-B981-1705DD2CF111}" name="Total Part Cost">
      <calculatedColumnFormula>I2*(H2/J2)</calculatedColumnFormula>
    </tableColumn>
    <tableColumn id="12" xr3:uid="{1AB7CF9D-FDC3-4C4B-A580-13301B26B7EC}" name="Link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D2B64-A415-4F6A-A0D3-82229B9E9282}" name="Table5" displayName="Table5" ref="A26:A27" totalsRowShown="0">
  <autoFilter ref="A26:A27" xr:uid="{2BAD2B64-A415-4F6A-A0D3-82229B9E9282}"/>
  <tableColumns count="1">
    <tableColumn id="1" xr3:uid="{B439DF5D-5A9F-4B3C-8915-89BAB91E056D}" name="Cost per unit">
      <calculatedColumnFormula>A30 / A2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A63003-6D7C-47BE-A449-CBB3CD67F6D1}" name="Table6" displayName="Table6" ref="A29:A30" totalsRowShown="0">
  <autoFilter ref="A29:A30" xr:uid="{56A63003-6D7C-47BE-A449-CBB3CD67F6D1}"/>
  <tableColumns count="1">
    <tableColumn id="1" xr3:uid="{01043B89-4E31-4C29-B056-85470F1926AF}" name="Grand total">
      <calculatedColumnFormula>SUM(K2:K24)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jst-sales-america-inc/B4B-XH-A/1651047" TargetMode="External"/><Relationship Id="rId13" Type="http://schemas.openxmlformats.org/officeDocument/2006/relationships/hyperlink" Target="https://www.digikey.com/en/products/detail/tdk-corporation/fk11x7r1a226mr020/2815189" TargetMode="External"/><Relationship Id="rId18" Type="http://schemas.openxmlformats.org/officeDocument/2006/relationships/hyperlink" Target="https://www.digikey.com/en/products/detail/adafruit-industries-llc/5031/14625566?gad_source=1&amp;gad_campaignid=20232005509&amp;gbraid=0AAAAADrbLlhuY_Hyn7MhevkjvToPo8jch&amp;gclid=Cj0KCQjw0erBBhDTARIsAKO8iqSUkFvFiJ9_qPHKukWQSZfi5fBVO2cJtLLVThOIT8RD6EF23FswxeMaAk7uEALw_wcB&amp;gclsrc=aw.ds" TargetMode="External"/><Relationship Id="rId3" Type="http://schemas.openxmlformats.org/officeDocument/2006/relationships/hyperlink" Target="https://www.digikey.com/en/products/detail/jst-sales-america-inc/XHP-4/683353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detail/traco-power/TSR-1-2450E/12171283?s=N4IgTCBcDaIC4GcBOBGAtGALAVgAwFMQBdAXyA" TargetMode="External"/><Relationship Id="rId12" Type="http://schemas.openxmlformats.org/officeDocument/2006/relationships/hyperlink" Target="https://www.digikey.com/en/products/detail/tdk-corporation/FG11X7R1H106KRT06/5802731?s=N4IgTCBcDaIGIHECMSAaB2ASkgEkgDAGwDSmAKkSALoC%2BQA" TargetMode="External"/><Relationship Id="rId17" Type="http://schemas.openxmlformats.org/officeDocument/2006/relationships/hyperlink" Target="https://www.mcmaster.com/products/screws/socket-head-screws-2~/18-8-stainless-steel-socket-head-screws-11/thread-size~m2/" TargetMode="External"/><Relationship Id="rId2" Type="http://schemas.openxmlformats.org/officeDocument/2006/relationships/hyperlink" Target="https://www.digikey.com/en/products/detail/molex/0151340601/6198155" TargetMode="External"/><Relationship Id="rId16" Type="http://schemas.openxmlformats.org/officeDocument/2006/relationships/hyperlink" Target="https://www.mcmaster.com/products/screws/socket-head-screws-2~/18-8-stainless-steel-socket-head-screws-11/thread-size~m2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digikey.com/en/products/detail/seeed-technology-co-ltd/103030401/14317038?s=N4IgTCBcDaIA4EsDGB7ABCgNgUwCZoEYA6AZhAF0BfIA" TargetMode="External"/><Relationship Id="rId6" Type="http://schemas.openxmlformats.org/officeDocument/2006/relationships/hyperlink" Target="https://www.digikey.com/en/products/detail/pololu-corporation/2987/10450470?gad_source=1&amp;gad_campaignid=20243136172&amp;gbraid=0AAAAADrbLlgYvtHSd3co_Y8WkB2IbxIzW&amp;gclid=CjwKCAjw87XBBhBIEiwAxP3_Az4qbZPs1fAOoHMvU3E8HIgeNMQkp6TuPVNTZmvH1Y5nesxsOwgHARoCd14QAvD_BwE&amp;gclsrc=aw.ds" TargetMode="External"/><Relationship Id="rId11" Type="http://schemas.openxmlformats.org/officeDocument/2006/relationships/hyperlink" Target="https://www.digikey.com/en/products/detail/jst-sales-america-inc/SXH-002T-P0-6/1651063" TargetMode="External"/><Relationship Id="rId5" Type="http://schemas.openxmlformats.org/officeDocument/2006/relationships/hyperlink" Target="https://www.digikey.com/en/products/detail/eaton-electronics-division/BK-PCB-3-R/954341?s=N4IgTCBcDaIEYGsD0AHAxnAtAZkwJxAF0BfIA" TargetMode="External"/><Relationship Id="rId15" Type="http://schemas.openxmlformats.org/officeDocument/2006/relationships/hyperlink" Target="https://www.mcmaster.com/products/screws/socket-head-screws-2~/18-8-stainless-steel-socket-head-screws-11/thread-size~m2/" TargetMode="External"/><Relationship Id="rId10" Type="http://schemas.openxmlformats.org/officeDocument/2006/relationships/hyperlink" Target="https://www.digikey.com/en/products/detail/molex/0530470610/242857?s=N4IgTCBcDaIKwGYAMAWA7AWiQNgIxJAF0BfIA" TargetMode="External"/><Relationship Id="rId19" Type="http://schemas.openxmlformats.org/officeDocument/2006/relationships/hyperlink" Target="https://www.digikey.com/en/products/detail/triad-magnetics/WSU240-1500-R13/6600130?gad_source=1&amp;gad_campaignid=20232005509&amp;gbraid=0AAAAADrbLlhuY_Hyn7MhevkjvToPo8jch&amp;gclid=Cj0KCQjw0erBBhDTARIsAKO8iqRwwyZdH6VcZHvDu4C4NUDAtAq9iRI36-2LOaqgtZDqVp9pFxNi2yEaAh1xEALw_wcB&amp;gclsrc=aw.ds" TargetMode="External"/><Relationship Id="rId4" Type="http://schemas.openxmlformats.org/officeDocument/2006/relationships/hyperlink" Target="https://www.digikey.com/en/products/detail/seeed-technology-co-ltd/102010428/14672129" TargetMode="External"/><Relationship Id="rId9" Type="http://schemas.openxmlformats.org/officeDocument/2006/relationships/hyperlink" Target="https://www.digikey.com/en/products/detail/same-sky-formerly-cui-devices/PJ-067B/2627228?s=N4IgTCBcDaIAoCkC0AGAbAdgEIgLoF8g" TargetMode="External"/><Relationship Id="rId14" Type="http://schemas.openxmlformats.org/officeDocument/2006/relationships/hyperlink" Target="https://www.amazon.com/ruthex-Threaded-Insert-pieces-ultrasound/dp/B088QJG676/ref=asc_df_B088QJG676?mcid=30fdb280b8383e25a58f534b1b3e694b&amp;tag=hyprod-20&amp;linkCode=df0&amp;hvadid=693675076797&amp;hvpos=&amp;hvnetw=g&amp;hvrand=13630768425966825922&amp;hvpone=&amp;hvptwo=&amp;hvqmt=&amp;hvdev=c&amp;hvdvcmdl=&amp;hvlocint=&amp;hvlocphy=9011337&amp;hvtargid=pla-914432111185&amp;hvocijid=13630768425966825922-B088QJG676-&amp;hvexpln=0&amp;th=1" TargetMode="External"/><Relationship Id="rId2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1072-1F3F-43C3-9973-71E80533D81A}">
  <dimension ref="A1:M30"/>
  <sheetViews>
    <sheetView tabSelected="1" zoomScale="130" zoomScaleNormal="130" workbookViewId="0">
      <selection activeCell="E10" sqref="E10"/>
    </sheetView>
  </sheetViews>
  <sheetFormatPr defaultRowHeight="14.6" x14ac:dyDescent="0.4"/>
  <cols>
    <col min="1" max="1" width="14" customWidth="1"/>
    <col min="2" max="2" width="9.4609375" customWidth="1"/>
    <col min="3" max="3" width="11.3046875" customWidth="1"/>
    <col min="4" max="4" width="20.765625" bestFit="1" customWidth="1"/>
    <col min="5" max="5" width="22.3828125" bestFit="1" customWidth="1"/>
    <col min="6" max="6" width="28.69140625" bestFit="1" customWidth="1"/>
    <col min="7" max="7" width="17" customWidth="1"/>
    <col min="8" max="8" width="12.69140625" customWidth="1"/>
    <col min="9" max="9" width="9.84375" customWidth="1"/>
    <col min="10" max="10" width="8.61328125" customWidth="1"/>
    <col min="11" max="11" width="13.921875" customWidth="1"/>
    <col min="12" max="12" width="255.69140625" bestFit="1" customWidth="1"/>
    <col min="13" max="13" width="255.3828125" customWidth="1"/>
  </cols>
  <sheetData>
    <row r="1" spans="1:13" x14ac:dyDescent="0.4">
      <c r="A1" t="s">
        <v>30</v>
      </c>
      <c r="B1" t="s">
        <v>73</v>
      </c>
      <c r="C1" t="s">
        <v>3</v>
      </c>
      <c r="D1" t="s">
        <v>74</v>
      </c>
      <c r="E1" t="s">
        <v>48</v>
      </c>
      <c r="F1" t="s">
        <v>4</v>
      </c>
      <c r="G1" t="s">
        <v>38</v>
      </c>
      <c r="H1" t="s">
        <v>39</v>
      </c>
      <c r="I1" t="s">
        <v>36</v>
      </c>
      <c r="J1" t="s">
        <v>37</v>
      </c>
      <c r="K1" t="s">
        <v>44</v>
      </c>
      <c r="L1" t="s">
        <v>29</v>
      </c>
    </row>
    <row r="2" spans="1:13" x14ac:dyDescent="0.4">
      <c r="A2">
        <v>10</v>
      </c>
      <c r="B2">
        <v>1</v>
      </c>
      <c r="C2" t="s">
        <v>5</v>
      </c>
      <c r="D2" t="s">
        <v>52</v>
      </c>
      <c r="E2" t="s">
        <v>18</v>
      </c>
      <c r="F2" t="s">
        <v>19</v>
      </c>
      <c r="G2">
        <v>1</v>
      </c>
      <c r="H2">
        <f t="shared" ref="H2:H18" si="0">(G2*A2)</f>
        <v>10</v>
      </c>
      <c r="I2">
        <v>1.39</v>
      </c>
      <c r="J2">
        <v>1</v>
      </c>
      <c r="K2">
        <f>I2*(H2/J2)</f>
        <v>13.899999999999999</v>
      </c>
      <c r="L2" s="2" t="s">
        <v>31</v>
      </c>
      <c r="M2" s="2"/>
    </row>
    <row r="3" spans="1:13" x14ac:dyDescent="0.4">
      <c r="A3">
        <v>10</v>
      </c>
      <c r="B3">
        <v>2</v>
      </c>
      <c r="C3" s="1" t="s">
        <v>6</v>
      </c>
      <c r="D3" s="1" t="s">
        <v>53</v>
      </c>
      <c r="E3" t="s">
        <v>20</v>
      </c>
      <c r="F3" t="s">
        <v>19</v>
      </c>
      <c r="G3">
        <v>1</v>
      </c>
      <c r="H3">
        <f t="shared" si="0"/>
        <v>10</v>
      </c>
      <c r="I3">
        <v>0.73</v>
      </c>
      <c r="J3">
        <v>1</v>
      </c>
      <c r="K3">
        <f t="shared" ref="K3:K18" si="1">I3*(H3/J3)</f>
        <v>7.3</v>
      </c>
      <c r="L3" s="2" t="s">
        <v>32</v>
      </c>
    </row>
    <row r="4" spans="1:13" x14ac:dyDescent="0.4">
      <c r="A4">
        <v>10</v>
      </c>
      <c r="B4">
        <v>3</v>
      </c>
      <c r="C4" t="s">
        <v>7</v>
      </c>
      <c r="D4" t="s">
        <v>57</v>
      </c>
      <c r="E4" t="s">
        <v>0</v>
      </c>
      <c r="F4" t="s">
        <v>8</v>
      </c>
      <c r="G4">
        <v>1</v>
      </c>
      <c r="H4">
        <f t="shared" si="0"/>
        <v>10</v>
      </c>
      <c r="I4">
        <v>4.68</v>
      </c>
      <c r="J4">
        <v>1</v>
      </c>
      <c r="K4">
        <f t="shared" si="1"/>
        <v>46.8</v>
      </c>
      <c r="L4" s="2" t="s">
        <v>34</v>
      </c>
    </row>
    <row r="5" spans="1:13" x14ac:dyDescent="0.4">
      <c r="A5">
        <v>10</v>
      </c>
      <c r="B5">
        <v>4</v>
      </c>
      <c r="C5" t="s">
        <v>9</v>
      </c>
      <c r="D5" t="s">
        <v>54</v>
      </c>
      <c r="E5" t="s">
        <v>10</v>
      </c>
      <c r="F5" t="s">
        <v>11</v>
      </c>
      <c r="G5">
        <v>1</v>
      </c>
      <c r="H5">
        <f t="shared" si="0"/>
        <v>10</v>
      </c>
      <c r="I5">
        <v>9.99</v>
      </c>
      <c r="J5">
        <v>1</v>
      </c>
      <c r="K5">
        <f t="shared" si="1"/>
        <v>99.9</v>
      </c>
      <c r="L5" s="2" t="s">
        <v>33</v>
      </c>
    </row>
    <row r="6" spans="1:13" x14ac:dyDescent="0.4">
      <c r="A6">
        <v>10</v>
      </c>
      <c r="B6">
        <v>5</v>
      </c>
      <c r="C6" t="s">
        <v>21</v>
      </c>
      <c r="D6" t="s">
        <v>55</v>
      </c>
      <c r="E6" t="s">
        <v>22</v>
      </c>
      <c r="F6" t="s">
        <v>23</v>
      </c>
      <c r="G6">
        <v>1</v>
      </c>
      <c r="H6">
        <f t="shared" si="0"/>
        <v>10</v>
      </c>
      <c r="I6">
        <v>3.42</v>
      </c>
      <c r="J6">
        <v>1</v>
      </c>
      <c r="K6">
        <f t="shared" si="1"/>
        <v>34.200000000000003</v>
      </c>
      <c r="L6" s="2" t="s">
        <v>35</v>
      </c>
    </row>
    <row r="7" spans="1:13" x14ac:dyDescent="0.4">
      <c r="A7">
        <v>10</v>
      </c>
      <c r="B7">
        <v>6</v>
      </c>
      <c r="C7" t="s">
        <v>12</v>
      </c>
      <c r="D7" t="s">
        <v>56</v>
      </c>
      <c r="E7" t="s">
        <v>24</v>
      </c>
      <c r="F7" t="s">
        <v>13</v>
      </c>
      <c r="G7">
        <v>1</v>
      </c>
      <c r="H7">
        <f t="shared" si="0"/>
        <v>10</v>
      </c>
      <c r="I7">
        <v>77.95</v>
      </c>
      <c r="J7">
        <v>5</v>
      </c>
      <c r="K7">
        <f t="shared" si="1"/>
        <v>155.9</v>
      </c>
      <c r="L7" s="2" t="s">
        <v>40</v>
      </c>
    </row>
    <row r="8" spans="1:13" x14ac:dyDescent="0.4">
      <c r="A8">
        <v>10</v>
      </c>
      <c r="B8">
        <v>7</v>
      </c>
      <c r="C8" t="s">
        <v>25</v>
      </c>
      <c r="D8" t="s">
        <v>58</v>
      </c>
      <c r="E8" t="s">
        <v>26</v>
      </c>
      <c r="F8" t="s">
        <v>27</v>
      </c>
      <c r="G8">
        <v>1</v>
      </c>
      <c r="H8">
        <f t="shared" si="0"/>
        <v>10</v>
      </c>
      <c r="I8">
        <v>4.37</v>
      </c>
      <c r="J8">
        <v>1</v>
      </c>
      <c r="K8">
        <f t="shared" si="1"/>
        <v>43.7</v>
      </c>
      <c r="L8" s="2" t="s">
        <v>41</v>
      </c>
    </row>
    <row r="9" spans="1:13" x14ac:dyDescent="0.4">
      <c r="A9">
        <v>10</v>
      </c>
      <c r="B9">
        <v>8</v>
      </c>
      <c r="C9" t="s">
        <v>14</v>
      </c>
      <c r="D9" t="s">
        <v>62</v>
      </c>
      <c r="E9" t="s">
        <v>76</v>
      </c>
      <c r="F9" t="s">
        <v>76</v>
      </c>
      <c r="G9">
        <v>1</v>
      </c>
      <c r="H9">
        <f t="shared" si="0"/>
        <v>10</v>
      </c>
      <c r="I9">
        <v>0.23</v>
      </c>
      <c r="J9">
        <v>1</v>
      </c>
      <c r="K9">
        <f t="shared" si="1"/>
        <v>2.3000000000000003</v>
      </c>
      <c r="L9" s="2" t="s">
        <v>75</v>
      </c>
    </row>
    <row r="10" spans="1:13" x14ac:dyDescent="0.4">
      <c r="A10">
        <v>10</v>
      </c>
      <c r="B10">
        <v>9</v>
      </c>
      <c r="C10" t="s">
        <v>15</v>
      </c>
      <c r="D10" t="s">
        <v>2</v>
      </c>
      <c r="E10" t="s">
        <v>16</v>
      </c>
      <c r="F10" t="s">
        <v>17</v>
      </c>
      <c r="G10">
        <v>1</v>
      </c>
      <c r="H10">
        <f t="shared" si="0"/>
        <v>10</v>
      </c>
      <c r="I10">
        <v>2.88</v>
      </c>
      <c r="J10">
        <v>1</v>
      </c>
      <c r="K10">
        <f t="shared" si="1"/>
        <v>28.799999999999997</v>
      </c>
      <c r="L10" s="2" t="s">
        <v>42</v>
      </c>
    </row>
    <row r="11" spans="1:13" x14ac:dyDescent="0.4">
      <c r="A11">
        <v>10</v>
      </c>
      <c r="B11">
        <v>10</v>
      </c>
      <c r="C11" t="s">
        <v>28</v>
      </c>
      <c r="D11" t="s">
        <v>59</v>
      </c>
      <c r="E11">
        <v>530470610</v>
      </c>
      <c r="F11">
        <v>530470610</v>
      </c>
      <c r="G11">
        <v>1</v>
      </c>
      <c r="H11">
        <f t="shared" si="0"/>
        <v>10</v>
      </c>
      <c r="I11">
        <v>0.37</v>
      </c>
      <c r="J11">
        <v>1</v>
      </c>
      <c r="K11">
        <f t="shared" si="1"/>
        <v>3.7</v>
      </c>
      <c r="L11" s="2" t="s">
        <v>77</v>
      </c>
    </row>
    <row r="12" spans="1:13" x14ac:dyDescent="0.4">
      <c r="A12">
        <v>10</v>
      </c>
      <c r="B12">
        <v>11</v>
      </c>
      <c r="C12" t="s">
        <v>1</v>
      </c>
      <c r="D12" t="s">
        <v>60</v>
      </c>
      <c r="E12" t="s">
        <v>49</v>
      </c>
      <c r="F12" t="s">
        <v>1</v>
      </c>
      <c r="G12">
        <v>4</v>
      </c>
      <c r="H12">
        <f t="shared" si="0"/>
        <v>40</v>
      </c>
      <c r="I12">
        <v>0.1</v>
      </c>
      <c r="J12">
        <v>1</v>
      </c>
      <c r="K12">
        <f t="shared" si="1"/>
        <v>4</v>
      </c>
      <c r="L12" s="2" t="s">
        <v>51</v>
      </c>
    </row>
    <row r="13" spans="1:13" x14ac:dyDescent="0.4">
      <c r="A13">
        <v>10</v>
      </c>
      <c r="B13">
        <v>12</v>
      </c>
      <c r="C13" t="s">
        <v>1</v>
      </c>
      <c r="D13" t="s">
        <v>61</v>
      </c>
      <c r="E13" t="s">
        <v>50</v>
      </c>
      <c r="F13" t="s">
        <v>1</v>
      </c>
      <c r="G13">
        <v>1</v>
      </c>
      <c r="H13">
        <f t="shared" si="0"/>
        <v>10</v>
      </c>
      <c r="I13">
        <v>0.17</v>
      </c>
      <c r="J13">
        <v>1</v>
      </c>
      <c r="K13">
        <f t="shared" si="1"/>
        <v>1.7000000000000002</v>
      </c>
      <c r="L13" s="2" t="s">
        <v>47</v>
      </c>
    </row>
    <row r="14" spans="1:13" x14ac:dyDescent="0.4">
      <c r="A14">
        <v>10</v>
      </c>
      <c r="B14">
        <v>13</v>
      </c>
      <c r="C14" t="s">
        <v>1</v>
      </c>
      <c r="D14" t="s">
        <v>68</v>
      </c>
      <c r="E14" t="s">
        <v>67</v>
      </c>
      <c r="F14" t="s">
        <v>1</v>
      </c>
      <c r="G14">
        <v>2</v>
      </c>
      <c r="H14">
        <f t="shared" si="0"/>
        <v>20</v>
      </c>
      <c r="I14">
        <v>0.71</v>
      </c>
      <c r="J14">
        <v>1</v>
      </c>
      <c r="K14">
        <f t="shared" si="1"/>
        <v>14.2</v>
      </c>
      <c r="L14" s="2" t="s">
        <v>66</v>
      </c>
    </row>
    <row r="15" spans="1:13" x14ac:dyDescent="0.4">
      <c r="A15">
        <v>10</v>
      </c>
      <c r="B15">
        <v>14</v>
      </c>
      <c r="C15" t="s">
        <v>1</v>
      </c>
      <c r="D15" t="s">
        <v>65</v>
      </c>
      <c r="E15" t="s">
        <v>64</v>
      </c>
      <c r="F15" t="s">
        <v>1</v>
      </c>
      <c r="G15">
        <v>2</v>
      </c>
      <c r="H15">
        <f t="shared" si="0"/>
        <v>20</v>
      </c>
      <c r="I15">
        <v>0.75</v>
      </c>
      <c r="J15">
        <v>1</v>
      </c>
      <c r="K15">
        <f t="shared" si="1"/>
        <v>15</v>
      </c>
      <c r="L15" s="2" t="s">
        <v>69</v>
      </c>
    </row>
    <row r="16" spans="1:13" x14ac:dyDescent="0.4">
      <c r="A16">
        <v>10</v>
      </c>
      <c r="B16">
        <v>15</v>
      </c>
      <c r="C16" t="s">
        <v>1</v>
      </c>
      <c r="D16" t="s">
        <v>72</v>
      </c>
      <c r="E16" t="s">
        <v>71</v>
      </c>
      <c r="F16" t="s">
        <v>1</v>
      </c>
      <c r="G16">
        <v>2</v>
      </c>
      <c r="H16">
        <f t="shared" si="0"/>
        <v>20</v>
      </c>
      <c r="I16">
        <v>2.57</v>
      </c>
      <c r="J16">
        <v>1</v>
      </c>
      <c r="K16">
        <f t="shared" si="1"/>
        <v>51.4</v>
      </c>
      <c r="L16" s="2" t="s">
        <v>70</v>
      </c>
    </row>
    <row r="17" spans="1:12" x14ac:dyDescent="0.4">
      <c r="A17">
        <v>10</v>
      </c>
      <c r="B17">
        <v>16</v>
      </c>
      <c r="C17" t="s">
        <v>1</v>
      </c>
      <c r="D17" t="s">
        <v>63</v>
      </c>
      <c r="E17" s="3">
        <v>151340601</v>
      </c>
      <c r="F17" t="s">
        <v>1</v>
      </c>
      <c r="G17">
        <v>1</v>
      </c>
      <c r="H17">
        <f t="shared" si="0"/>
        <v>10</v>
      </c>
      <c r="I17">
        <v>5.0599999999999996</v>
      </c>
      <c r="J17">
        <v>1</v>
      </c>
      <c r="K17">
        <f t="shared" si="1"/>
        <v>50.599999999999994</v>
      </c>
      <c r="L17" s="2" t="s">
        <v>86</v>
      </c>
    </row>
    <row r="18" spans="1:12" x14ac:dyDescent="0.4">
      <c r="A18">
        <v>10</v>
      </c>
      <c r="B18">
        <v>17</v>
      </c>
      <c r="C18" t="s">
        <v>45</v>
      </c>
      <c r="D18" t="s">
        <v>45</v>
      </c>
      <c r="E18" t="s">
        <v>46</v>
      </c>
      <c r="F18" t="s">
        <v>1</v>
      </c>
      <c r="G18">
        <v>1</v>
      </c>
      <c r="H18">
        <f t="shared" si="0"/>
        <v>10</v>
      </c>
      <c r="I18">
        <v>9.7460000000000004</v>
      </c>
      <c r="J18">
        <v>5</v>
      </c>
      <c r="K18">
        <f t="shared" si="1"/>
        <v>19.492000000000001</v>
      </c>
      <c r="L18" t="s">
        <v>1</v>
      </c>
    </row>
    <row r="19" spans="1:12" x14ac:dyDescent="0.4">
      <c r="A19">
        <v>10</v>
      </c>
      <c r="B19">
        <v>18</v>
      </c>
      <c r="C19" t="s">
        <v>1</v>
      </c>
      <c r="D19" t="s">
        <v>79</v>
      </c>
      <c r="E19" t="s">
        <v>1</v>
      </c>
      <c r="F19" t="s">
        <v>1</v>
      </c>
      <c r="G19">
        <v>15</v>
      </c>
      <c r="H19">
        <f>(G19*A19)</f>
        <v>150</v>
      </c>
      <c r="I19">
        <v>9.99</v>
      </c>
      <c r="J19">
        <v>70</v>
      </c>
      <c r="K19">
        <f>I19*(H19/J19)</f>
        <v>21.407142857142858</v>
      </c>
      <c r="L19" s="2" t="s">
        <v>78</v>
      </c>
    </row>
    <row r="20" spans="1:12" x14ac:dyDescent="0.4">
      <c r="A20">
        <v>10</v>
      </c>
      <c r="B20">
        <v>19</v>
      </c>
      <c r="C20" t="s">
        <v>1</v>
      </c>
      <c r="D20" t="s">
        <v>87</v>
      </c>
      <c r="E20" t="s">
        <v>88</v>
      </c>
      <c r="F20" t="s">
        <v>1</v>
      </c>
      <c r="G20">
        <v>4</v>
      </c>
      <c r="H20">
        <f>(G20*A20)</f>
        <v>40</v>
      </c>
      <c r="I20">
        <v>6.97</v>
      </c>
      <c r="J20">
        <v>100</v>
      </c>
      <c r="K20">
        <f>I20*(H20/J20)</f>
        <v>2.7880000000000003</v>
      </c>
      <c r="L20" s="2" t="s">
        <v>80</v>
      </c>
    </row>
    <row r="21" spans="1:12" x14ac:dyDescent="0.4">
      <c r="A21">
        <v>10</v>
      </c>
      <c r="B21">
        <v>20</v>
      </c>
      <c r="C21" t="s">
        <v>1</v>
      </c>
      <c r="D21" t="s">
        <v>81</v>
      </c>
      <c r="E21" t="s">
        <v>84</v>
      </c>
      <c r="F21" t="s">
        <v>1</v>
      </c>
      <c r="G21">
        <v>3</v>
      </c>
      <c r="H21">
        <f t="shared" ref="H21:H22" si="2">(G21*A21)</f>
        <v>30</v>
      </c>
      <c r="I21">
        <v>7.12</v>
      </c>
      <c r="J21">
        <v>100</v>
      </c>
      <c r="K21">
        <f>I21*(H21/J21)</f>
        <v>2.1360000000000001</v>
      </c>
      <c r="L21" s="2" t="s">
        <v>80</v>
      </c>
    </row>
    <row r="22" spans="1:12" x14ac:dyDescent="0.4">
      <c r="A22">
        <v>10</v>
      </c>
      <c r="B22">
        <v>21</v>
      </c>
      <c r="C22" t="s">
        <v>1</v>
      </c>
      <c r="D22" t="s">
        <v>82</v>
      </c>
      <c r="E22" t="s">
        <v>85</v>
      </c>
      <c r="F22" t="s">
        <v>1</v>
      </c>
      <c r="G22">
        <v>8</v>
      </c>
      <c r="H22">
        <f t="shared" si="2"/>
        <v>80</v>
      </c>
      <c r="I22">
        <v>14.26</v>
      </c>
      <c r="J22">
        <v>100</v>
      </c>
      <c r="K22">
        <f>I22*(H22/J22)</f>
        <v>11.408000000000001</v>
      </c>
      <c r="L22" s="2" t="s">
        <v>80</v>
      </c>
    </row>
    <row r="23" spans="1:12" x14ac:dyDescent="0.4">
      <c r="A23">
        <v>10</v>
      </c>
      <c r="B23">
        <v>22</v>
      </c>
      <c r="C23" t="s">
        <v>1</v>
      </c>
      <c r="D23" t="s">
        <v>93</v>
      </c>
      <c r="E23" t="s">
        <v>92</v>
      </c>
      <c r="F23" t="s">
        <v>1</v>
      </c>
      <c r="G23">
        <v>1</v>
      </c>
      <c r="H23">
        <f>(G23*A23)</f>
        <v>10</v>
      </c>
      <c r="I23">
        <v>30.39</v>
      </c>
      <c r="J23">
        <v>1</v>
      </c>
      <c r="K23">
        <f>I23*(H23/J23)</f>
        <v>303.89999999999998</v>
      </c>
      <c r="L23" s="2" t="s">
        <v>94</v>
      </c>
    </row>
    <row r="24" spans="1:12" x14ac:dyDescent="0.4">
      <c r="A24">
        <v>10</v>
      </c>
      <c r="B24">
        <v>23</v>
      </c>
      <c r="C24" t="s">
        <v>1</v>
      </c>
      <c r="D24" t="s">
        <v>89</v>
      </c>
      <c r="E24" t="s">
        <v>90</v>
      </c>
      <c r="F24" t="s">
        <v>1</v>
      </c>
      <c r="G24">
        <v>1</v>
      </c>
      <c r="H24">
        <v>34</v>
      </c>
      <c r="I24">
        <v>3.95</v>
      </c>
      <c r="J24">
        <v>1</v>
      </c>
      <c r="K24">
        <f>I24*(H24/J24)</f>
        <v>134.30000000000001</v>
      </c>
      <c r="L24" s="2" t="s">
        <v>91</v>
      </c>
    </row>
    <row r="26" spans="1:12" x14ac:dyDescent="0.4">
      <c r="A26" t="s">
        <v>83</v>
      </c>
    </row>
    <row r="27" spans="1:12" x14ac:dyDescent="0.4">
      <c r="A27">
        <f>A30 / A2</f>
        <v>106.88311428571429</v>
      </c>
    </row>
    <row r="29" spans="1:12" x14ac:dyDescent="0.4">
      <c r="A29" t="s">
        <v>43</v>
      </c>
    </row>
    <row r="30" spans="1:12" x14ac:dyDescent="0.4">
      <c r="A30">
        <f>SUM(K2:K24)</f>
        <v>1068.8311428571428</v>
      </c>
    </row>
  </sheetData>
  <hyperlinks>
    <hyperlink ref="L5" r:id="rId1" xr:uid="{AFAA07C7-74DF-4BED-A2A8-3E89FD5EA6DC}"/>
    <hyperlink ref="L17" r:id="rId2" xr:uid="{2625D86A-FADD-453F-83B3-8F8C19F73A4D}"/>
    <hyperlink ref="L13" r:id="rId3" xr:uid="{0B50EF51-9F9A-4EDE-9361-8119E8C79ED2}"/>
    <hyperlink ref="L4" r:id="rId4" xr:uid="{8E1AAD62-8680-449E-AF85-07051DEAACB9}"/>
    <hyperlink ref="L6" r:id="rId5" xr:uid="{C37DF1A0-A4BF-4DF9-8CA2-C12CE5FAE54E}"/>
    <hyperlink ref="L7" r:id="rId6" display="https://www.digikey.com/en/products/detail/pololu-corporation/2987/10450470?gad_source=1&amp;gad_campaignid=20243136172&amp;gbraid=0AAAAADrbLlgYvtHSd3co_Y8WkB2IbxIzW&amp;gclid=CjwKCAjw87XBBhBIEiwAxP3_Az4qbZPs1fAOoHMvU3E8HIgeNMQkp6TuPVNTZmvH1Y5nesxsOwgHARoCd14QAvD_BwE&amp;gclsrc=aw.ds" xr:uid="{023A9D1C-B3AA-4941-A373-3A1AD106DC55}"/>
    <hyperlink ref="L8" r:id="rId7" xr:uid="{BA440A71-87E4-423A-A3B3-AEA36C0DFB1A}"/>
    <hyperlink ref="L9" r:id="rId8" xr:uid="{A683AD94-F46D-4568-ABA3-4BEED9D74697}"/>
    <hyperlink ref="L10" r:id="rId9" xr:uid="{A620901B-FBEC-4495-93FF-77010164597D}"/>
    <hyperlink ref="L11" r:id="rId10" xr:uid="{FAD7F3D9-1F00-4D70-B225-2209E094B9F9}"/>
    <hyperlink ref="L12" r:id="rId11" xr:uid="{66707BD3-2C67-4D42-A13E-2410E0ACE781}"/>
    <hyperlink ref="L2" r:id="rId12" xr:uid="{F5FC7DCC-7D42-42BD-A3A1-4F9CDB225638}"/>
    <hyperlink ref="L3" r:id="rId13" xr:uid="{D114861A-3FFF-464A-B780-238BA0D24FBB}"/>
    <hyperlink ref="L19" r:id="rId14" display="https://www.amazon.com/ruthex-Threaded-Insert-pieces-ultrasound/dp/B088QJG676/ref=asc_df_B088QJG676?mcid=30fdb280b8383e25a58f534b1b3e694b&amp;tag=hyprod-20&amp;linkCode=df0&amp;hvadid=693675076797&amp;hvpos=&amp;hvnetw=g&amp;hvrand=13630768425966825922&amp;hvpone=&amp;hvptwo=&amp;hvqmt=&amp;hvdev=c&amp;hvdvcmdl=&amp;hvlocint=&amp;hvlocphy=9011337&amp;hvtargid=pla-914432111185&amp;hvocijid=13630768425966825922-B088QJG676-&amp;hvexpln=0&amp;th=1" xr:uid="{D906856A-7CDC-45E6-92A5-705A17F9DFC6}"/>
    <hyperlink ref="L20" r:id="rId15" xr:uid="{1ECEB2E6-3A04-4963-B05E-7A7410A94AC7}"/>
    <hyperlink ref="L21" r:id="rId16" xr:uid="{1D313DFA-6677-406E-8D77-8592C1B175AA}"/>
    <hyperlink ref="L22" r:id="rId17" xr:uid="{9B64AD02-B18E-4330-8608-9B30194CBA30}"/>
    <hyperlink ref="L24" r:id="rId18" display="https://www.digikey.com/en/products/detail/adafruit-industries-llc/5031/14625566?gad_source=1&amp;gad_campaignid=20232005509&amp;gbraid=0AAAAADrbLlhuY_Hyn7MhevkjvToPo8jch&amp;gclid=Cj0KCQjw0erBBhDTARIsAKO8iqSUkFvFiJ9_qPHKukWQSZfi5fBVO2cJtLLVThOIT8RD6EF23FswxeMaAk7uEALw_wcB&amp;gclsrc=aw.ds" xr:uid="{E02089B7-ED76-40CC-9B64-D9019752DF88}"/>
    <hyperlink ref="L23" r:id="rId19" display="https://www.digikey.com/en/products/detail/triad-magnetics/WSU240-1500-R13/6600130?gad_source=1&amp;gad_campaignid=20232005509&amp;gbraid=0AAAAADrbLlhuY_Hyn7MhevkjvToPo8jch&amp;gclid=Cj0KCQjw0erBBhDTARIsAKO8iqRwwyZdH6VcZHvDu4C4NUDAtAq9iRI36-2LOaqgtZDqVp9pFxNi2yEaAh1xEALw_wcB&amp;gclsrc=aw.ds" xr:uid="{C82B77A6-75AF-4F85-A606-B4CB66745460}"/>
  </hyperlinks>
  <pageMargins left="0.7" right="0.7" top="0.75" bottom="0.75" header="0.3" footer="0.3"/>
  <tableParts count="3"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 O Peters</dc:creator>
  <cp:lastModifiedBy>Rode O Peters</cp:lastModifiedBy>
  <dcterms:created xsi:type="dcterms:W3CDTF">2025-05-14T19:52:06Z</dcterms:created>
  <dcterms:modified xsi:type="dcterms:W3CDTF">2025-06-02T19:54:20Z</dcterms:modified>
</cp:coreProperties>
</file>